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tables/table2.xml" ContentType="application/vnd.openxmlformats-officedocument.spreadsheetml.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drawings/drawing5.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6.xml" ContentType="application/vnd.openxmlformats-officedocument.drawing+xml"/>
  <Override PartName="/xl/comments1.xml" ContentType="application/vnd.openxmlformats-officedocument.spreadsheetml.comments+xml"/>
  <Override PartName="/xl/charts/chart18.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166925"/>
  <mc:AlternateContent xmlns:mc="http://schemas.openxmlformats.org/markup-compatibility/2006">
    <mc:Choice Requires="x15">
      <x15ac:absPath xmlns:x15ac="http://schemas.microsoft.com/office/spreadsheetml/2010/11/ac" url="C:\Users\Shubham Meena\Desktop\My_work\Excel\"/>
    </mc:Choice>
  </mc:AlternateContent>
  <xr:revisionPtr revIDLastSave="0" documentId="13_ncr:1_{33064567-D456-4696-8C5B-2B3F7938A856}" xr6:coauthVersionLast="47" xr6:coauthVersionMax="47" xr10:uidLastSave="{00000000-0000-0000-0000-000000000000}"/>
  <bookViews>
    <workbookView xWindow="-110" yWindow="-110" windowWidth="19420" windowHeight="10420" activeTab="7" xr2:uid="{6CAE809A-7D45-4389-A924-0C80724D75F4}"/>
  </bookViews>
  <sheets>
    <sheet name="Data" sheetId="1" r:id="rId1"/>
    <sheet name="Working_sheet" sheetId="8" r:id="rId2"/>
    <sheet name="Legend_Trans." sheetId="6" r:id="rId3"/>
    <sheet name="Transform" sheetId="5" r:id="rId4"/>
    <sheet name="Outliers" sheetId="3" r:id="rId5"/>
    <sheet name="STEPS" sheetId="4" r:id="rId6"/>
    <sheet name="DASHBOARD" sheetId="10" r:id="rId7"/>
    <sheet name="MODEL" sheetId="11" r:id="rId8"/>
  </sheets>
  <externalReferences>
    <externalReference r:id="rId9"/>
  </externalReferences>
  <definedNames>
    <definedName name="Slicer_Gender">#N/A</definedName>
    <definedName name="Slicer_RepeatCustomer">#N/A</definedName>
    <definedName name="Slicer_SatisfactionRating">#N/A</definedName>
    <definedName name="Slicer_ServiceOpted">#N/A</definedName>
  </definedNames>
  <calcPr calcId="191029"/>
  <pivotCaches>
    <pivotCache cacheId="1" r:id="rId10"/>
    <pivotCache cacheId="2" r:id="rId11"/>
  </pivotCaches>
  <extLs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1497" i="11" l="1"/>
  <c r="D1498" i="11"/>
  <c r="D1499" i="11"/>
  <c r="D1500" i="11"/>
  <c r="D1501" i="11"/>
  <c r="D1502" i="11"/>
  <c r="D1503" i="11"/>
  <c r="D1504" i="11"/>
  <c r="D1505" i="11"/>
  <c r="D1506" i="11"/>
  <c r="D1496" i="11"/>
  <c r="AB19" i="11"/>
  <c r="B3" i="11"/>
  <c r="C3" i="11"/>
  <c r="D3" i="11"/>
  <c r="E3" i="11"/>
  <c r="F3" i="11"/>
  <c r="G3" i="11"/>
  <c r="H3" i="11"/>
  <c r="I3" i="11"/>
  <c r="J3" i="11"/>
  <c r="K3" i="11"/>
  <c r="L3" i="11"/>
  <c r="M3" i="11"/>
  <c r="A3" i="11"/>
  <c r="A4" i="11" a="1"/>
  <c r="D1507" i="11" l="1"/>
  <c r="A1478" i="11" a="1"/>
  <c r="A1484" i="11" s="1"/>
  <c r="C4" i="11"/>
  <c r="K4" i="11"/>
  <c r="D5" i="11"/>
  <c r="L5" i="11"/>
  <c r="E6" i="11"/>
  <c r="M6" i="11"/>
  <c r="F7" i="11"/>
  <c r="N7" i="11"/>
  <c r="G8" i="11"/>
  <c r="O8" i="11"/>
  <c r="H9" i="11"/>
  <c r="A10" i="11"/>
  <c r="I10" i="11"/>
  <c r="B11" i="11"/>
  <c r="J11" i="11"/>
  <c r="C12" i="11"/>
  <c r="K12" i="11"/>
  <c r="D13" i="11"/>
  <c r="L13" i="11"/>
  <c r="E14" i="11"/>
  <c r="M14" i="11"/>
  <c r="F15" i="11"/>
  <c r="N15" i="11"/>
  <c r="G16" i="11"/>
  <c r="O16" i="11"/>
  <c r="H17" i="11"/>
  <c r="A18" i="11"/>
  <c r="I18" i="11"/>
  <c r="B19" i="11"/>
  <c r="J19" i="11"/>
  <c r="C20" i="11"/>
  <c r="K20" i="11"/>
  <c r="D21" i="11"/>
  <c r="L21" i="11"/>
  <c r="E22" i="11"/>
  <c r="M22" i="11"/>
  <c r="F23" i="11"/>
  <c r="N23" i="11"/>
  <c r="G24" i="11"/>
  <c r="O24" i="11"/>
  <c r="H25" i="11"/>
  <c r="A26" i="11"/>
  <c r="I26" i="11"/>
  <c r="B27" i="11"/>
  <c r="J27" i="11"/>
  <c r="C28" i="11"/>
  <c r="K28" i="11"/>
  <c r="D29" i="11"/>
  <c r="L29" i="11"/>
  <c r="E30" i="11"/>
  <c r="M30" i="11"/>
  <c r="F31" i="11"/>
  <c r="N31" i="11"/>
  <c r="G32" i="11"/>
  <c r="O32" i="11"/>
  <c r="H33" i="11"/>
  <c r="A34" i="11"/>
  <c r="I34" i="11"/>
  <c r="B35" i="11"/>
  <c r="J35" i="11"/>
  <c r="C36" i="11"/>
  <c r="K36" i="11"/>
  <c r="D37" i="11"/>
  <c r="L37" i="11"/>
  <c r="E38" i="11"/>
  <c r="M38" i="11"/>
  <c r="F39" i="11"/>
  <c r="N39" i="11"/>
  <c r="G40" i="11"/>
  <c r="O40" i="11"/>
  <c r="H41" i="11"/>
  <c r="A42" i="11"/>
  <c r="I42" i="11"/>
  <c r="B43" i="11"/>
  <c r="J43" i="11"/>
  <c r="C44" i="11"/>
  <c r="K44" i="11"/>
  <c r="D45" i="11"/>
  <c r="L45" i="11"/>
  <c r="E46" i="11"/>
  <c r="M46" i="11"/>
  <c r="F47" i="11"/>
  <c r="N47" i="11"/>
  <c r="G48" i="11"/>
  <c r="O48" i="11"/>
  <c r="D4" i="11"/>
  <c r="L4" i="11"/>
  <c r="E5" i="11"/>
  <c r="M5" i="11"/>
  <c r="F6" i="11"/>
  <c r="N6" i="11"/>
  <c r="G7" i="11"/>
  <c r="O7" i="11"/>
  <c r="H8" i="11"/>
  <c r="A9" i="11"/>
  <c r="I9" i="11"/>
  <c r="G4" i="11"/>
  <c r="O4" i="11"/>
  <c r="H5" i="11"/>
  <c r="A6" i="11"/>
  <c r="I6" i="11"/>
  <c r="B7" i="11"/>
  <c r="J7" i="11"/>
  <c r="C8" i="11"/>
  <c r="K8" i="11"/>
  <c r="D9" i="11"/>
  <c r="L9" i="11"/>
  <c r="E10" i="11"/>
  <c r="M10" i="11"/>
  <c r="F11" i="11"/>
  <c r="N11" i="11"/>
  <c r="G12" i="11"/>
  <c r="O12" i="11"/>
  <c r="H13" i="11"/>
  <c r="A14" i="11"/>
  <c r="I14" i="11"/>
  <c r="B15" i="11"/>
  <c r="J15" i="11"/>
  <c r="C16" i="11"/>
  <c r="K16" i="11"/>
  <c r="D17" i="11"/>
  <c r="L17" i="11"/>
  <c r="E18" i="11"/>
  <c r="M18" i="11"/>
  <c r="F19" i="11"/>
  <c r="N19" i="11"/>
  <c r="G20" i="11"/>
  <c r="O20" i="11"/>
  <c r="H21" i="11"/>
  <c r="A22" i="11"/>
  <c r="I22" i="11"/>
  <c r="B23" i="11"/>
  <c r="J23" i="11"/>
  <c r="C24" i="11"/>
  <c r="K24" i="11"/>
  <c r="D25" i="11"/>
  <c r="L25" i="11"/>
  <c r="E26" i="11"/>
  <c r="M26" i="11"/>
  <c r="F27" i="11"/>
  <c r="N27" i="11"/>
  <c r="G28" i="11"/>
  <c r="O28" i="11"/>
  <c r="H29" i="11"/>
  <c r="A30" i="11"/>
  <c r="I30" i="11"/>
  <c r="B31" i="11"/>
  <c r="J31" i="11"/>
  <c r="C32" i="11"/>
  <c r="K32" i="11"/>
  <c r="D33" i="11"/>
  <c r="L33" i="11"/>
  <c r="E34" i="11"/>
  <c r="M34" i="11"/>
  <c r="F35" i="11"/>
  <c r="N35" i="11"/>
  <c r="G36" i="11"/>
  <c r="O36" i="11"/>
  <c r="H37" i="11"/>
  <c r="A38" i="11"/>
  <c r="I38" i="11"/>
  <c r="B39" i="11"/>
  <c r="J39" i="11"/>
  <c r="C40" i="11"/>
  <c r="K40" i="11"/>
  <c r="D41" i="11"/>
  <c r="L41" i="11"/>
  <c r="E42" i="11"/>
  <c r="M42" i="11"/>
  <c r="F43" i="11"/>
  <c r="N43" i="11"/>
  <c r="G44" i="11"/>
  <c r="O44" i="11"/>
  <c r="H45" i="11"/>
  <c r="A46" i="11"/>
  <c r="I46" i="11"/>
  <c r="B47" i="11"/>
  <c r="J47" i="11"/>
  <c r="C48" i="11"/>
  <c r="K48" i="11"/>
  <c r="D49" i="11"/>
  <c r="A4" i="11"/>
  <c r="N4" i="11"/>
  <c r="K5" i="11"/>
  <c r="J6" i="11"/>
  <c r="H7" i="11"/>
  <c r="E8" i="11"/>
  <c r="C9" i="11"/>
  <c r="O9" i="11"/>
  <c r="K10" i="11"/>
  <c r="G11" i="11"/>
  <c r="B12" i="11"/>
  <c r="M12" i="11"/>
  <c r="I13" i="11"/>
  <c r="D14" i="11"/>
  <c r="O14" i="11"/>
  <c r="K15" i="11"/>
  <c r="F16" i="11"/>
  <c r="B17" i="11"/>
  <c r="M17" i="11"/>
  <c r="H18" i="11"/>
  <c r="D19" i="11"/>
  <c r="O19" i="11"/>
  <c r="J20" i="11"/>
  <c r="F21" i="11"/>
  <c r="B22" i="11"/>
  <c r="L22" i="11"/>
  <c r="H23" i="11"/>
  <c r="D24" i="11"/>
  <c r="N24" i="11"/>
  <c r="J25" i="11"/>
  <c r="F26" i="11"/>
  <c r="A27" i="11"/>
  <c r="L27" i="11"/>
  <c r="H28" i="11"/>
  <c r="C29" i="11"/>
  <c r="N29" i="11"/>
  <c r="J30" i="11"/>
  <c r="E31" i="11"/>
  <c r="A32" i="11"/>
  <c r="L32" i="11"/>
  <c r="G33" i="11"/>
  <c r="C34" i="11"/>
  <c r="N34" i="11"/>
  <c r="I35" i="11"/>
  <c r="E36" i="11"/>
  <c r="A37" i="11"/>
  <c r="K37" i="11"/>
  <c r="G38" i="11"/>
  <c r="C39" i="11"/>
  <c r="M39" i="11"/>
  <c r="I40" i="11"/>
  <c r="F4" i="11"/>
  <c r="C5" i="11"/>
  <c r="B6" i="11"/>
  <c r="O6" i="11"/>
  <c r="L7" i="11"/>
  <c r="J8" i="11"/>
  <c r="G9" i="11"/>
  <c r="D10" i="11"/>
  <c r="O10" i="11"/>
  <c r="K11" i="11"/>
  <c r="F12" i="11"/>
  <c r="B13" i="11"/>
  <c r="M13" i="11"/>
  <c r="H14" i="11"/>
  <c r="D15" i="11"/>
  <c r="O15" i="11"/>
  <c r="J16" i="11"/>
  <c r="F17" i="11"/>
  <c r="B18" i="11"/>
  <c r="L18" i="11"/>
  <c r="H19" i="11"/>
  <c r="D20" i="11"/>
  <c r="N20" i="11"/>
  <c r="J21" i="11"/>
  <c r="F22" i="11"/>
  <c r="A23" i="11"/>
  <c r="L23" i="11"/>
  <c r="H24" i="11"/>
  <c r="C25" i="11"/>
  <c r="N25" i="11"/>
  <c r="J26" i="11"/>
  <c r="E27" i="11"/>
  <c r="A28" i="11"/>
  <c r="L28" i="11"/>
  <c r="G29" i="11"/>
  <c r="C30" i="11"/>
  <c r="N30" i="11"/>
  <c r="I31" i="11"/>
  <c r="E32" i="11"/>
  <c r="A33" i="11"/>
  <c r="K33" i="11"/>
  <c r="G34" i="11"/>
  <c r="C35" i="11"/>
  <c r="M35" i="11"/>
  <c r="I36" i="11"/>
  <c r="E37" i="11"/>
  <c r="O37" i="11"/>
  <c r="K38" i="11"/>
  <c r="G39" i="11"/>
  <c r="B40" i="11"/>
  <c r="M40" i="11"/>
  <c r="I41" i="11"/>
  <c r="D42" i="11"/>
  <c r="O42" i="11"/>
  <c r="K43" i="11"/>
  <c r="F44" i="11"/>
  <c r="B45" i="11"/>
  <c r="M45" i="11"/>
  <c r="H46" i="11"/>
  <c r="D47" i="11"/>
  <c r="O47" i="11"/>
  <c r="J48" i="11"/>
  <c r="F49" i="11"/>
  <c r="N49" i="11"/>
  <c r="G50" i="11"/>
  <c r="O50" i="11"/>
  <c r="H51" i="11"/>
  <c r="A52" i="11"/>
  <c r="I52" i="11"/>
  <c r="B53" i="11"/>
  <c r="J53" i="11"/>
  <c r="C54" i="11"/>
  <c r="K54" i="11"/>
  <c r="D55" i="11"/>
  <c r="L55" i="11"/>
  <c r="E56" i="11"/>
  <c r="M56" i="11"/>
  <c r="F57" i="11"/>
  <c r="N57" i="11"/>
  <c r="G58" i="11"/>
  <c r="O58" i="11"/>
  <c r="H59" i="11"/>
  <c r="A60" i="11"/>
  <c r="I60" i="11"/>
  <c r="B61" i="11"/>
  <c r="J61" i="11"/>
  <c r="C62" i="11"/>
  <c r="K62" i="11"/>
  <c r="D63" i="11"/>
  <c r="L63" i="11"/>
  <c r="E64" i="11"/>
  <c r="M64" i="11"/>
  <c r="F65" i="11"/>
  <c r="N65" i="11"/>
  <c r="G66" i="11"/>
  <c r="O66" i="11"/>
  <c r="H67" i="11"/>
  <c r="A68" i="11"/>
  <c r="I68" i="11"/>
  <c r="B69" i="11"/>
  <c r="J69" i="11"/>
  <c r="C70" i="11"/>
  <c r="K70" i="11"/>
  <c r="D71" i="11"/>
  <c r="L71" i="11"/>
  <c r="E72" i="11"/>
  <c r="M72" i="11"/>
  <c r="F73" i="11"/>
  <c r="N73" i="11"/>
  <c r="G74" i="11"/>
  <c r="O74" i="11"/>
  <c r="H75" i="11"/>
  <c r="A76" i="11"/>
  <c r="I76" i="11"/>
  <c r="B77" i="11"/>
  <c r="J77" i="11"/>
  <c r="C78" i="11"/>
  <c r="K78" i="11"/>
  <c r="D79" i="11"/>
  <c r="L79" i="11"/>
  <c r="E80" i="11"/>
  <c r="M80" i="11"/>
  <c r="F81" i="11"/>
  <c r="N81" i="11"/>
  <c r="G82" i="11"/>
  <c r="O82" i="11"/>
  <c r="H83" i="11"/>
  <c r="A84" i="11"/>
  <c r="I84" i="11"/>
  <c r="B85" i="11"/>
  <c r="J85" i="11"/>
  <c r="C86" i="11"/>
  <c r="K86" i="11"/>
  <c r="D87" i="11"/>
  <c r="L87" i="11"/>
  <c r="E88" i="11"/>
  <c r="M88" i="11"/>
  <c r="F89" i="11"/>
  <c r="N89" i="11"/>
  <c r="G90" i="11"/>
  <c r="O90" i="11"/>
  <c r="H91" i="11"/>
  <c r="A92" i="11"/>
  <c r="I92" i="11"/>
  <c r="B93" i="11"/>
  <c r="J93" i="11"/>
  <c r="C94" i="11"/>
  <c r="K94" i="11"/>
  <c r="D95" i="11"/>
  <c r="L95" i="11"/>
  <c r="E96" i="11"/>
  <c r="M96" i="11"/>
  <c r="F97" i="11"/>
  <c r="N97" i="11"/>
  <c r="G98" i="11"/>
  <c r="O98" i="11"/>
  <c r="H99" i="11"/>
  <c r="A100" i="11"/>
  <c r="I100" i="11"/>
  <c r="B101" i="11"/>
  <c r="J101" i="11"/>
  <c r="C102" i="11"/>
  <c r="K102" i="11"/>
  <c r="D103" i="11"/>
  <c r="L103" i="11"/>
  <c r="E104" i="11"/>
  <c r="M104" i="11"/>
  <c r="F105" i="11"/>
  <c r="N105" i="11"/>
  <c r="G106" i="11"/>
  <c r="H4" i="11"/>
  <c r="F5" i="11"/>
  <c r="C6" i="11"/>
  <c r="A7" i="11"/>
  <c r="M7" i="11"/>
  <c r="L8" i="11"/>
  <c r="J9" i="11"/>
  <c r="F10" i="11"/>
  <c r="A11" i="11"/>
  <c r="L11" i="11"/>
  <c r="H12" i="11"/>
  <c r="C13" i="11"/>
  <c r="N13" i="11"/>
  <c r="J14" i="11"/>
  <c r="E15" i="11"/>
  <c r="A16" i="11"/>
  <c r="L16" i="11"/>
  <c r="G17" i="11"/>
  <c r="C18" i="11"/>
  <c r="N18" i="11"/>
  <c r="I19" i="11"/>
  <c r="E20" i="11"/>
  <c r="A21" i="11"/>
  <c r="K21" i="11"/>
  <c r="G22" i="11"/>
  <c r="C23" i="11"/>
  <c r="M23" i="11"/>
  <c r="I24" i="11"/>
  <c r="E25" i="11"/>
  <c r="O25" i="11"/>
  <c r="K26" i="11"/>
  <c r="G27" i="11"/>
  <c r="B28" i="11"/>
  <c r="M28" i="11"/>
  <c r="I29" i="11"/>
  <c r="D30" i="11"/>
  <c r="O30" i="11"/>
  <c r="K31" i="11"/>
  <c r="F32" i="11"/>
  <c r="B33" i="11"/>
  <c r="M33" i="11"/>
  <c r="H34" i="11"/>
  <c r="D35" i="11"/>
  <c r="O35" i="11"/>
  <c r="J36" i="11"/>
  <c r="F37" i="11"/>
  <c r="B38" i="11"/>
  <c r="L38" i="11"/>
  <c r="H39" i="11"/>
  <c r="D40" i="11"/>
  <c r="M4" i="11"/>
  <c r="J5" i="11"/>
  <c r="H6" i="11"/>
  <c r="E7" i="11"/>
  <c r="D8" i="11"/>
  <c r="B9" i="11"/>
  <c r="N9" i="11"/>
  <c r="J10" i="11"/>
  <c r="E11" i="11"/>
  <c r="A12" i="11"/>
  <c r="L12" i="11"/>
  <c r="G13" i="11"/>
  <c r="C14" i="11"/>
  <c r="N14" i="11"/>
  <c r="I15" i="11"/>
  <c r="E16" i="11"/>
  <c r="A17" i="11"/>
  <c r="K17" i="11"/>
  <c r="G18" i="11"/>
  <c r="C19" i="11"/>
  <c r="M19" i="11"/>
  <c r="I20" i="11"/>
  <c r="E21" i="11"/>
  <c r="O21" i="11"/>
  <c r="K22" i="11"/>
  <c r="G23" i="11"/>
  <c r="B24" i="11"/>
  <c r="M24" i="11"/>
  <c r="I25" i="11"/>
  <c r="D26" i="11"/>
  <c r="O26" i="11"/>
  <c r="K27" i="11"/>
  <c r="F28" i="11"/>
  <c r="B29" i="11"/>
  <c r="M29" i="11"/>
  <c r="H30" i="11"/>
  <c r="D31" i="11"/>
  <c r="O31" i="11"/>
  <c r="J32" i="11"/>
  <c r="F33" i="11"/>
  <c r="B34" i="11"/>
  <c r="L34" i="11"/>
  <c r="H35" i="11"/>
  <c r="D36" i="11"/>
  <c r="N36" i="11"/>
  <c r="J37" i="11"/>
  <c r="F38" i="11"/>
  <c r="A39" i="11"/>
  <c r="L39" i="11"/>
  <c r="H40" i="11"/>
  <c r="C41" i="11"/>
  <c r="N41" i="11"/>
  <c r="J42" i="11"/>
  <c r="E43" i="11"/>
  <c r="A44" i="11"/>
  <c r="L44" i="11"/>
  <c r="G45" i="11"/>
  <c r="C46" i="11"/>
  <c r="N46" i="11"/>
  <c r="I47" i="11"/>
  <c r="E48" i="11"/>
  <c r="A49" i="11"/>
  <c r="J49" i="11"/>
  <c r="C50" i="11"/>
  <c r="K50" i="11"/>
  <c r="D51" i="11"/>
  <c r="L51" i="11"/>
  <c r="E52" i="11"/>
  <c r="M52" i="11"/>
  <c r="F53" i="11"/>
  <c r="N53" i="11"/>
  <c r="G54" i="11"/>
  <c r="O54" i="11"/>
  <c r="H55" i="11"/>
  <c r="A56" i="11"/>
  <c r="I56" i="11"/>
  <c r="B57" i="11"/>
  <c r="J57" i="11"/>
  <c r="C58" i="11"/>
  <c r="K58" i="11"/>
  <c r="D59" i="11"/>
  <c r="L59" i="11"/>
  <c r="E60" i="11"/>
  <c r="M60" i="11"/>
  <c r="F61" i="11"/>
  <c r="N61" i="11"/>
  <c r="G62" i="11"/>
  <c r="O62" i="11"/>
  <c r="H63" i="11"/>
  <c r="A64" i="11"/>
  <c r="I64" i="11"/>
  <c r="B65" i="11"/>
  <c r="J65" i="11"/>
  <c r="C66" i="11"/>
  <c r="K66" i="11"/>
  <c r="D67" i="11"/>
  <c r="L67" i="11"/>
  <c r="E68" i="11"/>
  <c r="M68" i="11"/>
  <c r="F69" i="11"/>
  <c r="N69" i="11"/>
  <c r="G70" i="11"/>
  <c r="O70" i="11"/>
  <c r="H71" i="11"/>
  <c r="A72" i="11"/>
  <c r="I72" i="11"/>
  <c r="B73" i="11"/>
  <c r="J73" i="11"/>
  <c r="C74" i="11"/>
  <c r="K74" i="11"/>
  <c r="D75" i="11"/>
  <c r="L75" i="11"/>
  <c r="E76" i="11"/>
  <c r="M76" i="11"/>
  <c r="F77" i="11"/>
  <c r="N77" i="11"/>
  <c r="G78" i="11"/>
  <c r="O78" i="11"/>
  <c r="H79" i="11"/>
  <c r="A80" i="11"/>
  <c r="I80" i="11"/>
  <c r="B81" i="11"/>
  <c r="J81" i="11"/>
  <c r="C82" i="11"/>
  <c r="K82" i="11"/>
  <c r="D83" i="11"/>
  <c r="L83" i="11"/>
  <c r="E84" i="11"/>
  <c r="M84" i="11"/>
  <c r="F85" i="11"/>
  <c r="N85" i="11"/>
  <c r="G86" i="11"/>
  <c r="O86" i="11"/>
  <c r="H87" i="11"/>
  <c r="A88" i="11"/>
  <c r="I88" i="11"/>
  <c r="B89" i="11"/>
  <c r="J89" i="11"/>
  <c r="C90" i="11"/>
  <c r="K90" i="11"/>
  <c r="D91" i="11"/>
  <c r="L91" i="11"/>
  <c r="E92" i="11"/>
  <c r="M92" i="11"/>
  <c r="F93" i="11"/>
  <c r="N93" i="11"/>
  <c r="G94" i="11"/>
  <c r="O94" i="11"/>
  <c r="H95" i="11"/>
  <c r="A96" i="11"/>
  <c r="I96" i="11"/>
  <c r="B97" i="11"/>
  <c r="J97" i="11"/>
  <c r="C98" i="11"/>
  <c r="K98" i="11"/>
  <c r="D99" i="11"/>
  <c r="L99" i="11"/>
  <c r="E100" i="11"/>
  <c r="M100" i="11"/>
  <c r="F101" i="11"/>
  <c r="N101" i="11"/>
  <c r="G102" i="11"/>
  <c r="O102" i="11"/>
  <c r="H103" i="11"/>
  <c r="A104" i="11"/>
  <c r="I104" i="11"/>
  <c r="B105" i="11"/>
  <c r="J105" i="11"/>
  <c r="C106" i="11"/>
  <c r="K106" i="11"/>
  <c r="J4" i="11"/>
  <c r="G6" i="11"/>
  <c r="B8" i="11"/>
  <c r="M9" i="11"/>
  <c r="D11" i="11"/>
  <c r="J12" i="11"/>
  <c r="B14" i="11"/>
  <c r="H15" i="11"/>
  <c r="N16" i="11"/>
  <c r="F18" i="11"/>
  <c r="L19" i="11"/>
  <c r="C21" i="11"/>
  <c r="J22" i="11"/>
  <c r="A24" i="11"/>
  <c r="G25" i="11"/>
  <c r="N26" i="11"/>
  <c r="E28" i="11"/>
  <c r="K29" i="11"/>
  <c r="C31" i="11"/>
  <c r="I32" i="11"/>
  <c r="O33" i="11"/>
  <c r="G35" i="11"/>
  <c r="M36" i="11"/>
  <c r="D38" i="11"/>
  <c r="K39" i="11"/>
  <c r="A41" i="11"/>
  <c r="O41" i="11"/>
  <c r="N42" i="11"/>
  <c r="M43" i="11"/>
  <c r="M44" i="11"/>
  <c r="K45" i="11"/>
  <c r="K46" i="11"/>
  <c r="K47" i="11"/>
  <c r="I48" i="11"/>
  <c r="H49" i="11"/>
  <c r="D50" i="11"/>
  <c r="N50" i="11"/>
  <c r="J51" i="11"/>
  <c r="F52" i="11"/>
  <c r="A53" i="11"/>
  <c r="L53" i="11"/>
  <c r="H54" i="11"/>
  <c r="C55" i="11"/>
  <c r="N55" i="11"/>
  <c r="J56" i="11"/>
  <c r="E57" i="11"/>
  <c r="A58" i="11"/>
  <c r="L58" i="11"/>
  <c r="G59" i="11"/>
  <c r="C60" i="11"/>
  <c r="N60" i="11"/>
  <c r="I61" i="11"/>
  <c r="E62" i="11"/>
  <c r="A63" i="11"/>
  <c r="K63" i="11"/>
  <c r="G64" i="11"/>
  <c r="C65" i="11"/>
  <c r="M65" i="11"/>
  <c r="I66" i="11"/>
  <c r="E67" i="11"/>
  <c r="O67" i="11"/>
  <c r="K68" i="11"/>
  <c r="G69" i="11"/>
  <c r="B70" i="11"/>
  <c r="M70" i="11"/>
  <c r="I71" i="11"/>
  <c r="D72" i="11"/>
  <c r="O72" i="11"/>
  <c r="K73" i="11"/>
  <c r="F74" i="11"/>
  <c r="B75" i="11"/>
  <c r="M75" i="11"/>
  <c r="H76" i="11"/>
  <c r="D77" i="11"/>
  <c r="O77" i="11"/>
  <c r="J78" i="11"/>
  <c r="F79" i="11"/>
  <c r="B80" i="11"/>
  <c r="L80" i="11"/>
  <c r="H81" i="11"/>
  <c r="D82" i="11"/>
  <c r="N82" i="11"/>
  <c r="J83" i="11"/>
  <c r="F84" i="11"/>
  <c r="A85" i="11"/>
  <c r="L85" i="11"/>
  <c r="H86" i="11"/>
  <c r="C87" i="11"/>
  <c r="N87" i="11"/>
  <c r="J88" i="11"/>
  <c r="E89" i="11"/>
  <c r="A90" i="11"/>
  <c r="L90" i="11"/>
  <c r="G91" i="11"/>
  <c r="C92" i="11"/>
  <c r="N92" i="11"/>
  <c r="I93" i="11"/>
  <c r="E94" i="11"/>
  <c r="A95" i="11"/>
  <c r="K95" i="11"/>
  <c r="G96" i="11"/>
  <c r="C97" i="11"/>
  <c r="M97" i="11"/>
  <c r="I98" i="11"/>
  <c r="E99" i="11"/>
  <c r="O99" i="11"/>
  <c r="K100" i="11"/>
  <c r="G101" i="11"/>
  <c r="B102" i="11"/>
  <c r="M102" i="11"/>
  <c r="I103" i="11"/>
  <c r="D104" i="11"/>
  <c r="O104" i="11"/>
  <c r="K105" i="11"/>
  <c r="F106" i="11"/>
  <c r="A107" i="11"/>
  <c r="I107" i="11"/>
  <c r="B108" i="11"/>
  <c r="J108" i="11"/>
  <c r="C109" i="11"/>
  <c r="K109" i="11"/>
  <c r="D110" i="11"/>
  <c r="L110" i="11"/>
  <c r="E111" i="11"/>
  <c r="M111" i="11"/>
  <c r="F112" i="11"/>
  <c r="N112" i="11"/>
  <c r="G113" i="11"/>
  <c r="O113" i="11"/>
  <c r="H114" i="11"/>
  <c r="A115" i="11"/>
  <c r="I115" i="11"/>
  <c r="B116" i="11"/>
  <c r="J116" i="11"/>
  <c r="C117" i="11"/>
  <c r="K117" i="11"/>
  <c r="D118" i="11"/>
  <c r="L118" i="11"/>
  <c r="E119" i="11"/>
  <c r="M119" i="11"/>
  <c r="F120" i="11"/>
  <c r="N120" i="11"/>
  <c r="G121" i="11"/>
  <c r="O121" i="11"/>
  <c r="H122" i="11"/>
  <c r="A123" i="11"/>
  <c r="I123" i="11"/>
  <c r="B124" i="11"/>
  <c r="J124" i="11"/>
  <c r="C125" i="11"/>
  <c r="K125" i="11"/>
  <c r="D126" i="11"/>
  <c r="L126" i="11"/>
  <c r="E127" i="11"/>
  <c r="M127" i="11"/>
  <c r="F128" i="11"/>
  <c r="N128" i="11"/>
  <c r="G129" i="11"/>
  <c r="O129" i="11"/>
  <c r="H130" i="11"/>
  <c r="A131" i="11"/>
  <c r="I131" i="11"/>
  <c r="B132" i="11"/>
  <c r="J132" i="11"/>
  <c r="C133" i="11"/>
  <c r="K133" i="11"/>
  <c r="D134" i="11"/>
  <c r="L134" i="11"/>
  <c r="E135" i="11"/>
  <c r="M135" i="11"/>
  <c r="F136" i="11"/>
  <c r="N136" i="11"/>
  <c r="G137" i="11"/>
  <c r="O137" i="11"/>
  <c r="H138" i="11"/>
  <c r="A139" i="11"/>
  <c r="I139" i="11"/>
  <c r="B140" i="11"/>
  <c r="J140" i="11"/>
  <c r="C141" i="11"/>
  <c r="K141" i="11"/>
  <c r="D142" i="11"/>
  <c r="L142" i="11"/>
  <c r="E143" i="11"/>
  <c r="M143" i="11"/>
  <c r="F144" i="11"/>
  <c r="N144" i="11"/>
  <c r="G145" i="11"/>
  <c r="O145" i="11"/>
  <c r="H146" i="11"/>
  <c r="A147" i="11"/>
  <c r="I147" i="11"/>
  <c r="B148" i="11"/>
  <c r="J148" i="11"/>
  <c r="C149" i="11"/>
  <c r="K149" i="11"/>
  <c r="D150" i="11"/>
  <c r="L150" i="11"/>
  <c r="E151" i="11"/>
  <c r="M151" i="11"/>
  <c r="F152" i="11"/>
  <c r="N152" i="11"/>
  <c r="G153" i="11"/>
  <c r="O153" i="11"/>
  <c r="H154" i="11"/>
  <c r="A155" i="11"/>
  <c r="I155" i="11"/>
  <c r="B156" i="11"/>
  <c r="J156" i="11"/>
  <c r="C157" i="11"/>
  <c r="K157" i="11"/>
  <c r="D158" i="11"/>
  <c r="L158" i="11"/>
  <c r="E159" i="11"/>
  <c r="M159" i="11"/>
  <c r="F160" i="11"/>
  <c r="N160" i="11"/>
  <c r="G161" i="11"/>
  <c r="O161" i="11"/>
  <c r="H162" i="11"/>
  <c r="A163" i="11"/>
  <c r="I163" i="11"/>
  <c r="B164" i="11"/>
  <c r="J164" i="11"/>
  <c r="C165" i="11"/>
  <c r="K165" i="11"/>
  <c r="D166" i="11"/>
  <c r="L166" i="11"/>
  <c r="E167" i="11"/>
  <c r="M167" i="11"/>
  <c r="F168" i="11"/>
  <c r="N168" i="11"/>
  <c r="G169" i="11"/>
  <c r="O169" i="11"/>
  <c r="H170" i="11"/>
  <c r="A171" i="11"/>
  <c r="I171" i="11"/>
  <c r="B172" i="11"/>
  <c r="J172" i="11"/>
  <c r="C173" i="11"/>
  <c r="K173" i="11"/>
  <c r="D174" i="11"/>
  <c r="L174" i="11"/>
  <c r="E175" i="11"/>
  <c r="M175" i="11"/>
  <c r="F176" i="11"/>
  <c r="N176" i="11"/>
  <c r="G177" i="11"/>
  <c r="O177" i="11"/>
  <c r="H178" i="11"/>
  <c r="A179" i="11"/>
  <c r="I179" i="11"/>
  <c r="B180" i="11"/>
  <c r="J180" i="11"/>
  <c r="C181" i="11"/>
  <c r="K181" i="11"/>
  <c r="D182" i="11"/>
  <c r="L182" i="11"/>
  <c r="E183" i="11"/>
  <c r="M183" i="11"/>
  <c r="F184" i="11"/>
  <c r="N184" i="11"/>
  <c r="G185" i="11"/>
  <c r="O185" i="11"/>
  <c r="H186" i="11"/>
  <c r="A187" i="11"/>
  <c r="I187" i="11"/>
  <c r="B188" i="11"/>
  <c r="J188" i="11"/>
  <c r="C189" i="11"/>
  <c r="K189" i="11"/>
  <c r="D190" i="11"/>
  <c r="L190" i="11"/>
  <c r="E191" i="11"/>
  <c r="M191" i="11"/>
  <c r="F192" i="11"/>
  <c r="N192" i="11"/>
  <c r="G193" i="11"/>
  <c r="O193" i="11"/>
  <c r="H194" i="11"/>
  <c r="A195" i="11"/>
  <c r="I195" i="11"/>
  <c r="B196" i="11"/>
  <c r="J196" i="11"/>
  <c r="C197" i="11"/>
  <c r="K197" i="11"/>
  <c r="D198" i="11"/>
  <c r="L198" i="11"/>
  <c r="E199" i="11"/>
  <c r="M199" i="11"/>
  <c r="F200" i="11"/>
  <c r="N200" i="11"/>
  <c r="G201" i="11"/>
  <c r="O201" i="11"/>
  <c r="H202" i="11"/>
  <c r="A203" i="11"/>
  <c r="I203" i="11"/>
  <c r="B204" i="11"/>
  <c r="J204" i="11"/>
  <c r="C205" i="11"/>
  <c r="K205" i="11"/>
  <c r="D206" i="11"/>
  <c r="L206" i="11"/>
  <c r="E207" i="11"/>
  <c r="M207" i="11"/>
  <c r="F208" i="11"/>
  <c r="N208" i="11"/>
  <c r="G209" i="11"/>
  <c r="O209" i="11"/>
  <c r="H210" i="11"/>
  <c r="A211" i="11"/>
  <c r="I211" i="11"/>
  <c r="B212" i="11"/>
  <c r="J212" i="11"/>
  <c r="C213" i="11"/>
  <c r="K213" i="11"/>
  <c r="D214" i="11"/>
  <c r="L214" i="11"/>
  <c r="E215" i="11"/>
  <c r="M215" i="11"/>
  <c r="F216" i="11"/>
  <c r="N216" i="11"/>
  <c r="G217" i="11"/>
  <c r="O217" i="11"/>
  <c r="H218" i="11"/>
  <c r="A219" i="11"/>
  <c r="I219" i="11"/>
  <c r="B220" i="11"/>
  <c r="J220" i="11"/>
  <c r="C221" i="11"/>
  <c r="K221" i="11"/>
  <c r="D222" i="11"/>
  <c r="L222" i="11"/>
  <c r="E223" i="11"/>
  <c r="M223" i="11"/>
  <c r="F224" i="11"/>
  <c r="N224" i="11"/>
  <c r="G225" i="11"/>
  <c r="O225" i="11"/>
  <c r="H226" i="11"/>
  <c r="A227" i="11"/>
  <c r="I5" i="11"/>
  <c r="D7" i="11"/>
  <c r="N8" i="11"/>
  <c r="H10" i="11"/>
  <c r="O11" i="11"/>
  <c r="F13" i="11"/>
  <c r="L14" i="11"/>
  <c r="D16" i="11"/>
  <c r="J17" i="11"/>
  <c r="A19" i="11"/>
  <c r="H20" i="11"/>
  <c r="N21" i="11"/>
  <c r="E23" i="11"/>
  <c r="L24" i="11"/>
  <c r="C26" i="11"/>
  <c r="I27" i="11"/>
  <c r="A29" i="11"/>
  <c r="G30" i="11"/>
  <c r="M31" i="11"/>
  <c r="E33" i="11"/>
  <c r="K34" i="11"/>
  <c r="B36" i="11"/>
  <c r="I37" i="11"/>
  <c r="O38" i="11"/>
  <c r="F40" i="11"/>
  <c r="G41" i="11"/>
  <c r="G42" i="11"/>
  <c r="G43" i="11"/>
  <c r="E44" i="11"/>
  <c r="E45" i="11"/>
  <c r="D46" i="11"/>
  <c r="C47" i="11"/>
  <c r="B48" i="11"/>
  <c r="B49" i="11"/>
  <c r="M49" i="11"/>
  <c r="I50" i="11"/>
  <c r="E51" i="11"/>
  <c r="O51" i="11"/>
  <c r="K52" i="11"/>
  <c r="G53" i="11"/>
  <c r="B54" i="11"/>
  <c r="M54" i="11"/>
  <c r="I55" i="11"/>
  <c r="D56" i="11"/>
  <c r="O56" i="11"/>
  <c r="K57" i="11"/>
  <c r="F58" i="11"/>
  <c r="B59" i="11"/>
  <c r="M59" i="11"/>
  <c r="H60" i="11"/>
  <c r="D61" i="11"/>
  <c r="O61" i="11"/>
  <c r="J62" i="11"/>
  <c r="F63" i="11"/>
  <c r="B64" i="11"/>
  <c r="L64" i="11"/>
  <c r="H65" i="11"/>
  <c r="D66" i="11"/>
  <c r="N66" i="11"/>
  <c r="J67" i="11"/>
  <c r="F68" i="11"/>
  <c r="A69" i="11"/>
  <c r="L69" i="11"/>
  <c r="H70" i="11"/>
  <c r="C71" i="11"/>
  <c r="N71" i="11"/>
  <c r="J72" i="11"/>
  <c r="E73" i="11"/>
  <c r="A74" i="11"/>
  <c r="L74" i="11"/>
  <c r="G75" i="11"/>
  <c r="C76" i="11"/>
  <c r="N76" i="11"/>
  <c r="I77" i="11"/>
  <c r="E78" i="11"/>
  <c r="A79" i="11"/>
  <c r="K79" i="11"/>
  <c r="G80" i="11"/>
  <c r="C81" i="11"/>
  <c r="M81" i="11"/>
  <c r="I82" i="11"/>
  <c r="E83" i="11"/>
  <c r="O83" i="11"/>
  <c r="K84" i="11"/>
  <c r="G85" i="11"/>
  <c r="B86" i="11"/>
  <c r="M86" i="11"/>
  <c r="I87" i="11"/>
  <c r="D88" i="11"/>
  <c r="O88" i="11"/>
  <c r="K89" i="11"/>
  <c r="F90" i="11"/>
  <c r="B91" i="11"/>
  <c r="M91" i="11"/>
  <c r="H92" i="11"/>
  <c r="D93" i="11"/>
  <c r="O93" i="11"/>
  <c r="J94" i="11"/>
  <c r="F95" i="11"/>
  <c r="B96" i="11"/>
  <c r="L96" i="11"/>
  <c r="H97" i="11"/>
  <c r="D98" i="11"/>
  <c r="N98" i="11"/>
  <c r="J99" i="11"/>
  <c r="F100" i="11"/>
  <c r="A101" i="11"/>
  <c r="L101" i="11"/>
  <c r="H102" i="11"/>
  <c r="C103" i="11"/>
  <c r="N103" i="11"/>
  <c r="J104" i="11"/>
  <c r="E105" i="11"/>
  <c r="A106" i="11"/>
  <c r="L106" i="11"/>
  <c r="E107" i="11"/>
  <c r="M107" i="11"/>
  <c r="F108" i="11"/>
  <c r="N108" i="11"/>
  <c r="G109" i="11"/>
  <c r="O109" i="11"/>
  <c r="H110" i="11"/>
  <c r="A111" i="11"/>
  <c r="I111" i="11"/>
  <c r="B112" i="11"/>
  <c r="J112" i="11"/>
  <c r="C113" i="11"/>
  <c r="K113" i="11"/>
  <c r="D114" i="11"/>
  <c r="L114" i="11"/>
  <c r="E115" i="11"/>
  <c r="M115" i="11"/>
  <c r="F116" i="11"/>
  <c r="N116" i="11"/>
  <c r="G117" i="11"/>
  <c r="O117" i="11"/>
  <c r="H118" i="11"/>
  <c r="A119" i="11"/>
  <c r="I119" i="11"/>
  <c r="B120" i="11"/>
  <c r="J120" i="11"/>
  <c r="C121" i="11"/>
  <c r="K121" i="11"/>
  <c r="D122" i="11"/>
  <c r="L122" i="11"/>
  <c r="E123" i="11"/>
  <c r="M123" i="11"/>
  <c r="F124" i="11"/>
  <c r="N124" i="11"/>
  <c r="G125" i="11"/>
  <c r="O125" i="11"/>
  <c r="H126" i="11"/>
  <c r="A127" i="11"/>
  <c r="I127" i="11"/>
  <c r="B128" i="11"/>
  <c r="J128" i="11"/>
  <c r="C129" i="11"/>
  <c r="K129" i="11"/>
  <c r="D130" i="11"/>
  <c r="L130" i="11"/>
  <c r="E131" i="11"/>
  <c r="M131" i="11"/>
  <c r="F132" i="11"/>
  <c r="N132" i="11"/>
  <c r="G133" i="11"/>
  <c r="O133" i="11"/>
  <c r="H134" i="11"/>
  <c r="A135" i="11"/>
  <c r="I135" i="11"/>
  <c r="B136" i="11"/>
  <c r="J136" i="11"/>
  <c r="C137" i="11"/>
  <c r="K137" i="11"/>
  <c r="D138" i="11"/>
  <c r="L138" i="11"/>
  <c r="E139" i="11"/>
  <c r="M139" i="11"/>
  <c r="F140" i="11"/>
  <c r="N140" i="11"/>
  <c r="G141" i="11"/>
  <c r="O141" i="11"/>
  <c r="H142" i="11"/>
  <c r="A143" i="11"/>
  <c r="I143" i="11"/>
  <c r="B144" i="11"/>
  <c r="J144" i="11"/>
  <c r="C145" i="11"/>
  <c r="K145" i="11"/>
  <c r="D146" i="11"/>
  <c r="L146" i="11"/>
  <c r="E147" i="11"/>
  <c r="M147" i="11"/>
  <c r="F148" i="11"/>
  <c r="N148" i="11"/>
  <c r="G149" i="11"/>
  <c r="O149" i="11"/>
  <c r="H150" i="11"/>
  <c r="A151" i="11"/>
  <c r="I151" i="11"/>
  <c r="B152" i="11"/>
  <c r="J152" i="11"/>
  <c r="C153" i="11"/>
  <c r="K153" i="11"/>
  <c r="D154" i="11"/>
  <c r="L154" i="11"/>
  <c r="E155" i="11"/>
  <c r="M155" i="11"/>
  <c r="F156" i="11"/>
  <c r="N156" i="11"/>
  <c r="G157" i="11"/>
  <c r="O157" i="11"/>
  <c r="H158" i="11"/>
  <c r="A159" i="11"/>
  <c r="I159" i="11"/>
  <c r="B160" i="11"/>
  <c r="J160" i="11"/>
  <c r="C161" i="11"/>
  <c r="K161" i="11"/>
  <c r="D162" i="11"/>
  <c r="L162" i="11"/>
  <c r="E163" i="11"/>
  <c r="M163" i="11"/>
  <c r="F164" i="11"/>
  <c r="N164" i="11"/>
  <c r="G165" i="11"/>
  <c r="O165" i="11"/>
  <c r="H166" i="11"/>
  <c r="A167" i="11"/>
  <c r="I167" i="11"/>
  <c r="B168" i="11"/>
  <c r="J168" i="11"/>
  <c r="C169" i="11"/>
  <c r="K169" i="11"/>
  <c r="D170" i="11"/>
  <c r="L170" i="11"/>
  <c r="E171" i="11"/>
  <c r="M171" i="11"/>
  <c r="F172" i="11"/>
  <c r="N172" i="11"/>
  <c r="G173" i="11"/>
  <c r="O173" i="11"/>
  <c r="H174" i="11"/>
  <c r="A175" i="11"/>
  <c r="I175" i="11"/>
  <c r="B176" i="11"/>
  <c r="J176" i="11"/>
  <c r="C177" i="11"/>
  <c r="K177" i="11"/>
  <c r="D178" i="11"/>
  <c r="L178" i="11"/>
  <c r="E179" i="11"/>
  <c r="M179" i="11"/>
  <c r="F180" i="11"/>
  <c r="N180" i="11"/>
  <c r="G181" i="11"/>
  <c r="O181" i="11"/>
  <c r="H182" i="11"/>
  <c r="A183" i="11"/>
  <c r="I183" i="11"/>
  <c r="B184" i="11"/>
  <c r="J184" i="11"/>
  <c r="C185" i="11"/>
  <c r="K185" i="11"/>
  <c r="D186" i="11"/>
  <c r="L186" i="11"/>
  <c r="E187" i="11"/>
  <c r="M187" i="11"/>
  <c r="F188" i="11"/>
  <c r="N188" i="11"/>
  <c r="G189" i="11"/>
  <c r="O189" i="11"/>
  <c r="H190" i="11"/>
  <c r="A191" i="11"/>
  <c r="I191" i="11"/>
  <c r="B192" i="11"/>
  <c r="J192" i="11"/>
  <c r="C193" i="11"/>
  <c r="K193" i="11"/>
  <c r="D194" i="11"/>
  <c r="L194" i="11"/>
  <c r="E195" i="11"/>
  <c r="M195" i="11"/>
  <c r="F196" i="11"/>
  <c r="N196" i="11"/>
  <c r="G197" i="11"/>
  <c r="O197" i="11"/>
  <c r="H198" i="11"/>
  <c r="A199" i="11"/>
  <c r="I199" i="11"/>
  <c r="B200" i="11"/>
  <c r="J200" i="11"/>
  <c r="C201" i="11"/>
  <c r="K201" i="11"/>
  <c r="D202" i="11"/>
  <c r="L202" i="11"/>
  <c r="E203" i="11"/>
  <c r="M203" i="11"/>
  <c r="F204" i="11"/>
  <c r="N204" i="11"/>
  <c r="G205" i="11"/>
  <c r="O205" i="11"/>
  <c r="H206" i="11"/>
  <c r="A207" i="11"/>
  <c r="I207" i="11"/>
  <c r="B208" i="11"/>
  <c r="J208" i="11"/>
  <c r="C209" i="11"/>
  <c r="K209" i="11"/>
  <c r="D210" i="11"/>
  <c r="L210" i="11"/>
  <c r="E211" i="11"/>
  <c r="M211" i="11"/>
  <c r="F212" i="11"/>
  <c r="N212" i="11"/>
  <c r="G213" i="11"/>
  <c r="O213" i="11"/>
  <c r="H214" i="11"/>
  <c r="A215" i="11"/>
  <c r="I215" i="11"/>
  <c r="B216" i="11"/>
  <c r="J216" i="11"/>
  <c r="C217" i="11"/>
  <c r="K217" i="11"/>
  <c r="D218" i="11"/>
  <c r="L218" i="11"/>
  <c r="E219" i="11"/>
  <c r="M219" i="11"/>
  <c r="F220" i="11"/>
  <c r="N220" i="11"/>
  <c r="G221" i="11"/>
  <c r="O221" i="11"/>
  <c r="H222" i="11"/>
  <c r="A223" i="11"/>
  <c r="I223" i="11"/>
  <c r="B224" i="11"/>
  <c r="J224" i="11"/>
  <c r="C225" i="11"/>
  <c r="K225" i="11"/>
  <c r="D226" i="11"/>
  <c r="L226" i="11"/>
  <c r="E227" i="11"/>
  <c r="B4" i="11"/>
  <c r="D6" i="11"/>
  <c r="I8" i="11"/>
  <c r="L10" i="11"/>
  <c r="I12" i="11"/>
  <c r="G14" i="11"/>
  <c r="H16" i="11"/>
  <c r="D18" i="11"/>
  <c r="B20" i="11"/>
  <c r="C22" i="11"/>
  <c r="O23" i="11"/>
  <c r="M25" i="11"/>
  <c r="M27" i="11"/>
  <c r="J29" i="11"/>
  <c r="H31" i="11"/>
  <c r="I33" i="11"/>
  <c r="E35" i="11"/>
  <c r="C37" i="11"/>
  <c r="D39" i="11"/>
  <c r="N40" i="11"/>
  <c r="C42" i="11"/>
  <c r="H43" i="11"/>
  <c r="J44" i="11"/>
  <c r="O45" i="11"/>
  <c r="E47" i="11"/>
  <c r="H48" i="11"/>
  <c r="K49" i="11"/>
  <c r="J50" i="11"/>
  <c r="I51" i="11"/>
  <c r="H52" i="11"/>
  <c r="H53" i="11"/>
  <c r="F54" i="11"/>
  <c r="F55" i="11"/>
  <c r="F56" i="11"/>
  <c r="D57" i="11"/>
  <c r="D58" i="11"/>
  <c r="C59" i="11"/>
  <c r="B60" i="11"/>
  <c r="A61" i="11"/>
  <c r="A62" i="11"/>
  <c r="N62" i="11"/>
  <c r="P62" i="11" s="1"/>
  <c r="Q62" i="11" s="1"/>
  <c r="N63" i="11"/>
  <c r="N64" i="11"/>
  <c r="L65" i="11"/>
  <c r="L66" i="11"/>
  <c r="K67" i="11"/>
  <c r="J68" i="11"/>
  <c r="I69" i="11"/>
  <c r="I70" i="11"/>
  <c r="G71" i="11"/>
  <c r="G72" i="11"/>
  <c r="G73" i="11"/>
  <c r="E74" i="11"/>
  <c r="E75" i="11"/>
  <c r="D76" i="11"/>
  <c r="C77" i="11"/>
  <c r="B78" i="11"/>
  <c r="B79" i="11"/>
  <c r="O79" i="11"/>
  <c r="O80" i="11"/>
  <c r="O81" i="11"/>
  <c r="M82" i="11"/>
  <c r="M83" i="11"/>
  <c r="L84" i="11"/>
  <c r="K85" i="11"/>
  <c r="J86" i="11"/>
  <c r="J87" i="11"/>
  <c r="H88" i="11"/>
  <c r="H89" i="11"/>
  <c r="H90" i="11"/>
  <c r="F91" i="11"/>
  <c r="F92" i="11"/>
  <c r="E93" i="11"/>
  <c r="D94" i="11"/>
  <c r="C95" i="11"/>
  <c r="C96" i="11"/>
  <c r="A97" i="11"/>
  <c r="A98" i="11"/>
  <c r="A99" i="11"/>
  <c r="N99" i="11"/>
  <c r="P99" i="11" s="1"/>
  <c r="Q99" i="11" s="1"/>
  <c r="N100" i="11"/>
  <c r="M101" i="11"/>
  <c r="L102" i="11"/>
  <c r="K103" i="11"/>
  <c r="K104" i="11"/>
  <c r="E4" i="11"/>
  <c r="K6" i="11"/>
  <c r="M8" i="11"/>
  <c r="N10" i="11"/>
  <c r="P10" i="11" s="1"/>
  <c r="Q10" i="11" s="1"/>
  <c r="N12" i="11"/>
  <c r="K14" i="11"/>
  <c r="I16" i="11"/>
  <c r="J18" i="11"/>
  <c r="F20" i="11"/>
  <c r="D22" i="11"/>
  <c r="E24" i="11"/>
  <c r="B26" i="11"/>
  <c r="O27" i="11"/>
  <c r="O29" i="11"/>
  <c r="L31" i="11"/>
  <c r="J33" i="11"/>
  <c r="K35" i="11"/>
  <c r="G37" i="11"/>
  <c r="I4" i="11"/>
  <c r="L6" i="11"/>
  <c r="E9" i="11"/>
  <c r="C11" i="11"/>
  <c r="A13" i="11"/>
  <c r="A15" i="11"/>
  <c r="M16" i="11"/>
  <c r="K18" i="11"/>
  <c r="L20" i="11"/>
  <c r="H22" i="11"/>
  <c r="F24" i="11"/>
  <c r="G26" i="11"/>
  <c r="D28" i="11"/>
  <c r="B30" i="11"/>
  <c r="B32" i="11"/>
  <c r="N33" i="11"/>
  <c r="L35" i="11"/>
  <c r="M37" i="11"/>
  <c r="I39" i="11"/>
  <c r="E41" i="11"/>
  <c r="A5" i="11"/>
  <c r="C7" i="11"/>
  <c r="F9" i="11"/>
  <c r="H11" i="11"/>
  <c r="E13" i="11"/>
  <c r="C15" i="11"/>
  <c r="C17" i="11"/>
  <c r="O18" i="11"/>
  <c r="M20" i="11"/>
  <c r="N22" i="11"/>
  <c r="J24" i="11"/>
  <c r="H26" i="11"/>
  <c r="I28" i="11"/>
  <c r="F30" i="11"/>
  <c r="D32" i="11"/>
  <c r="D34" i="11"/>
  <c r="A36" i="11"/>
  <c r="N37" i="11"/>
  <c r="O39" i="11"/>
  <c r="F41" i="11"/>
  <c r="K42" i="11"/>
  <c r="O43" i="11"/>
  <c r="C45" i="11"/>
  <c r="G46" i="11"/>
  <c r="L47" i="11"/>
  <c r="N48" i="11"/>
  <c r="P48" i="11" s="1"/>
  <c r="Q48" i="11" s="1"/>
  <c r="A50" i="11"/>
  <c r="A51" i="11"/>
  <c r="N51" i="11"/>
  <c r="P51" i="11" s="1"/>
  <c r="Q51" i="11" s="1"/>
  <c r="N52" i="11"/>
  <c r="M53" i="11"/>
  <c r="L54" i="11"/>
  <c r="K55" i="11"/>
  <c r="K56" i="11"/>
  <c r="I57" i="11"/>
  <c r="I58" i="11"/>
  <c r="I59" i="11"/>
  <c r="G60" i="11"/>
  <c r="G61" i="11"/>
  <c r="F62" i="11"/>
  <c r="E63" i="11"/>
  <c r="D64" i="11"/>
  <c r="D65" i="11"/>
  <c r="B66" i="11"/>
  <c r="B67" i="11"/>
  <c r="B68" i="11"/>
  <c r="O68" i="11"/>
  <c r="O69" i="11"/>
  <c r="N70" i="11"/>
  <c r="P70" i="11" s="1"/>
  <c r="Q70" i="11" s="1"/>
  <c r="M71" i="11"/>
  <c r="L72" i="11"/>
  <c r="L73" i="11"/>
  <c r="J74" i="11"/>
  <c r="J75" i="11"/>
  <c r="J76" i="11"/>
  <c r="H77" i="11"/>
  <c r="H78" i="11"/>
  <c r="G79" i="11"/>
  <c r="F80" i="11"/>
  <c r="E81" i="11"/>
  <c r="E82" i="11"/>
  <c r="C83" i="11"/>
  <c r="C84" i="11"/>
  <c r="C85" i="11"/>
  <c r="A86" i="11"/>
  <c r="A87" i="11"/>
  <c r="O87" i="11"/>
  <c r="N88" i="11"/>
  <c r="M89" i="11"/>
  <c r="M90" i="11"/>
  <c r="K91" i="11"/>
  <c r="K92" i="11"/>
  <c r="K93" i="11"/>
  <c r="I94" i="11"/>
  <c r="I95" i="11"/>
  <c r="H96" i="11"/>
  <c r="G97" i="11"/>
  <c r="F98" i="11"/>
  <c r="F99" i="11"/>
  <c r="D100" i="11"/>
  <c r="D101" i="11"/>
  <c r="D102" i="11"/>
  <c r="B103" i="11"/>
  <c r="B104" i="11"/>
  <c r="A105" i="11"/>
  <c r="O105" i="11"/>
  <c r="N106" i="11"/>
  <c r="J107" i="11"/>
  <c r="E108" i="11"/>
  <c r="A109" i="11"/>
  <c r="L109" i="11"/>
  <c r="G110" i="11"/>
  <c r="C111" i="11"/>
  <c r="N111" i="11"/>
  <c r="I112" i="11"/>
  <c r="E113" i="11"/>
  <c r="A114" i="11"/>
  <c r="K114" i="11"/>
  <c r="G115" i="11"/>
  <c r="C116" i="11"/>
  <c r="M116" i="11"/>
  <c r="I117" i="11"/>
  <c r="E118" i="11"/>
  <c r="O118" i="11"/>
  <c r="K119" i="11"/>
  <c r="G120" i="11"/>
  <c r="B121" i="11"/>
  <c r="M121" i="11"/>
  <c r="I122" i="11"/>
  <c r="D123" i="11"/>
  <c r="O123" i="11"/>
  <c r="K124" i="11"/>
  <c r="F125" i="11"/>
  <c r="B126" i="11"/>
  <c r="M126" i="11"/>
  <c r="H127" i="11"/>
  <c r="D128" i="11"/>
  <c r="O128" i="11"/>
  <c r="J129" i="11"/>
  <c r="F130" i="11"/>
  <c r="B131" i="11"/>
  <c r="L131" i="11"/>
  <c r="H132" i="11"/>
  <c r="D133" i="11"/>
  <c r="N133" i="11"/>
  <c r="P133" i="11" s="1"/>
  <c r="Q133" i="11" s="1"/>
  <c r="J134" i="11"/>
  <c r="F135" i="11"/>
  <c r="A136" i="11"/>
  <c r="L136" i="11"/>
  <c r="H137" i="11"/>
  <c r="C138" i="11"/>
  <c r="N138" i="11"/>
  <c r="J139" i="11"/>
  <c r="E140" i="11"/>
  <c r="A141" i="11"/>
  <c r="L141" i="11"/>
  <c r="G142" i="11"/>
  <c r="C143" i="11"/>
  <c r="N143" i="11"/>
  <c r="I144" i="11"/>
  <c r="E145" i="11"/>
  <c r="A146" i="11"/>
  <c r="K146" i="11"/>
  <c r="G147" i="11"/>
  <c r="C148" i="11"/>
  <c r="M148" i="11"/>
  <c r="I149" i="11"/>
  <c r="E150" i="11"/>
  <c r="O150" i="11"/>
  <c r="K151" i="11"/>
  <c r="G152" i="11"/>
  <c r="B153" i="11"/>
  <c r="M153" i="11"/>
  <c r="I154" i="11"/>
  <c r="D155" i="11"/>
  <c r="O155" i="11"/>
  <c r="K156" i="11"/>
  <c r="F157" i="11"/>
  <c r="B158" i="11"/>
  <c r="M158" i="11"/>
  <c r="H159" i="11"/>
  <c r="D160" i="11"/>
  <c r="O160" i="11"/>
  <c r="J161" i="11"/>
  <c r="F162" i="11"/>
  <c r="B163" i="11"/>
  <c r="L163" i="11"/>
  <c r="H164" i="11"/>
  <c r="D165" i="11"/>
  <c r="N165" i="11"/>
  <c r="P165" i="11" s="1"/>
  <c r="Q165" i="11" s="1"/>
  <c r="J166" i="11"/>
  <c r="F167" i="11"/>
  <c r="A168" i="11"/>
  <c r="L168" i="11"/>
  <c r="H169" i="11"/>
  <c r="C170" i="11"/>
  <c r="N170" i="11"/>
  <c r="J171" i="11"/>
  <c r="E172" i="11"/>
  <c r="A173" i="11"/>
  <c r="L173" i="11"/>
  <c r="G174" i="11"/>
  <c r="C175" i="11"/>
  <c r="N175" i="11"/>
  <c r="I176" i="11"/>
  <c r="E177" i="11"/>
  <c r="A178" i="11"/>
  <c r="K178" i="11"/>
  <c r="G179" i="11"/>
  <c r="C180" i="11"/>
  <c r="M180" i="11"/>
  <c r="I181" i="11"/>
  <c r="E182" i="11"/>
  <c r="O182" i="11"/>
  <c r="K183" i="11"/>
  <c r="G184" i="11"/>
  <c r="B185" i="11"/>
  <c r="M185" i="11"/>
  <c r="I186" i="11"/>
  <c r="D187" i="11"/>
  <c r="O187" i="11"/>
  <c r="K188" i="11"/>
  <c r="F189" i="11"/>
  <c r="B190" i="11"/>
  <c r="M190" i="11"/>
  <c r="H191" i="11"/>
  <c r="B5" i="11"/>
  <c r="I7" i="11"/>
  <c r="K9" i="11"/>
  <c r="I11" i="11"/>
  <c r="J13" i="11"/>
  <c r="G15" i="11"/>
  <c r="E17" i="11"/>
  <c r="E19" i="11"/>
  <c r="B21" i="11"/>
  <c r="O22" i="11"/>
  <c r="A25" i="11"/>
  <c r="L26" i="11"/>
  <c r="J28" i="11"/>
  <c r="K30" i="11"/>
  <c r="H32" i="11"/>
  <c r="F34" i="11"/>
  <c r="F36" i="11"/>
  <c r="C38" i="11"/>
  <c r="A40" i="11"/>
  <c r="J41" i="11"/>
  <c r="L42" i="11"/>
  <c r="B44" i="11"/>
  <c r="F45" i="11"/>
  <c r="J46" i="11"/>
  <c r="M47" i="11"/>
  <c r="C49" i="11"/>
  <c r="B50" i="11"/>
  <c r="B51" i="11"/>
  <c r="B52" i="11"/>
  <c r="O52" i="11"/>
  <c r="O53" i="11"/>
  <c r="N54" i="11"/>
  <c r="P54" i="11" s="1"/>
  <c r="Q54" i="11" s="1"/>
  <c r="M55" i="11"/>
  <c r="L56" i="11"/>
  <c r="L57" i="11"/>
  <c r="J58" i="11"/>
  <c r="J59" i="11"/>
  <c r="J60" i="11"/>
  <c r="H61" i="11"/>
  <c r="H62" i="11"/>
  <c r="G63" i="11"/>
  <c r="F64" i="11"/>
  <c r="E65" i="11"/>
  <c r="E66" i="11"/>
  <c r="C67" i="11"/>
  <c r="C68" i="11"/>
  <c r="C69" i="11"/>
  <c r="A70" i="11"/>
  <c r="A71" i="11"/>
  <c r="O71" i="11"/>
  <c r="N72" i="11"/>
  <c r="P72" i="11" s="1"/>
  <c r="Q72" i="11" s="1"/>
  <c r="M73" i="11"/>
  <c r="M74" i="11"/>
  <c r="K75" i="11"/>
  <c r="K76" i="11"/>
  <c r="K77" i="11"/>
  <c r="I78" i="11"/>
  <c r="I79" i="11"/>
  <c r="H80" i="11"/>
  <c r="G81" i="11"/>
  <c r="F82" i="11"/>
  <c r="F83" i="11"/>
  <c r="D84" i="11"/>
  <c r="D85" i="11"/>
  <c r="D86" i="11"/>
  <c r="B87" i="11"/>
  <c r="B88" i="11"/>
  <c r="A89" i="11"/>
  <c r="O89" i="11"/>
  <c r="N90" i="11"/>
  <c r="N91" i="11"/>
  <c r="L92" i="11"/>
  <c r="L93" i="11"/>
  <c r="L94" i="11"/>
  <c r="J95" i="11"/>
  <c r="J96" i="11"/>
  <c r="I97" i="11"/>
  <c r="H98" i="11"/>
  <c r="G99" i="11"/>
  <c r="G100" i="11"/>
  <c r="E101" i="11"/>
  <c r="E102" i="11"/>
  <c r="E103" i="11"/>
  <c r="C104" i="11"/>
  <c r="C105" i="11"/>
  <c r="G5" i="11"/>
  <c r="K7" i="11"/>
  <c r="B10" i="11"/>
  <c r="M11" i="11"/>
  <c r="K13" i="11"/>
  <c r="L15" i="11"/>
  <c r="I17" i="11"/>
  <c r="G19" i="11"/>
  <c r="G21" i="11"/>
  <c r="D23" i="11"/>
  <c r="B25" i="11"/>
  <c r="C27" i="11"/>
  <c r="N28" i="11"/>
  <c r="P28" i="11" s="1"/>
  <c r="Q28" i="11" s="1"/>
  <c r="L30" i="11"/>
  <c r="M32" i="11"/>
  <c r="J34" i="11"/>
  <c r="H36" i="11"/>
  <c r="H38" i="11"/>
  <c r="N5" i="11"/>
  <c r="A8" i="11"/>
  <c r="C10" i="11"/>
  <c r="D12" i="11"/>
  <c r="O13" i="11"/>
  <c r="M15" i="11"/>
  <c r="N17" i="11"/>
  <c r="K19" i="11"/>
  <c r="I21" i="11"/>
  <c r="I23" i="11"/>
  <c r="F25" i="11"/>
  <c r="D27" i="11"/>
  <c r="E29" i="11"/>
  <c r="A31" i="11"/>
  <c r="N32" i="11"/>
  <c r="P32" i="11" s="1"/>
  <c r="Q32" i="11" s="1"/>
  <c r="O34" i="11"/>
  <c r="L36" i="11"/>
  <c r="J38" i="11"/>
  <c r="J40" i="11"/>
  <c r="O5" i="11"/>
  <c r="F8" i="11"/>
  <c r="G10" i="11"/>
  <c r="E12" i="11"/>
  <c r="F14" i="11"/>
  <c r="B16" i="11"/>
  <c r="O17" i="11"/>
  <c r="A20" i="11"/>
  <c r="M21" i="11"/>
  <c r="K23" i="11"/>
  <c r="K25" i="11"/>
  <c r="H27" i="11"/>
  <c r="F29" i="11"/>
  <c r="G31" i="11"/>
  <c r="C33" i="11"/>
  <c r="A35" i="11"/>
  <c r="B37" i="11"/>
  <c r="N38" i="11"/>
  <c r="L40" i="11"/>
  <c r="B42" i="11"/>
  <c r="D43" i="11"/>
  <c r="I44" i="11"/>
  <c r="N45" i="11"/>
  <c r="A47" i="11"/>
  <c r="F48" i="11"/>
  <c r="I49" i="11"/>
  <c r="H50" i="11"/>
  <c r="G51" i="11"/>
  <c r="G52" i="11"/>
  <c r="E53" i="11"/>
  <c r="E54" i="11"/>
  <c r="E55" i="11"/>
  <c r="C56" i="11"/>
  <c r="C57" i="11"/>
  <c r="B58" i="11"/>
  <c r="A59" i="11"/>
  <c r="O59" i="11"/>
  <c r="O60" i="11"/>
  <c r="M61" i="11"/>
  <c r="M62" i="11"/>
  <c r="M63" i="11"/>
  <c r="K64" i="11"/>
  <c r="K65" i="11"/>
  <c r="J66" i="11"/>
  <c r="I67" i="11"/>
  <c r="H68" i="11"/>
  <c r="H69" i="11"/>
  <c r="F70" i="11"/>
  <c r="F71" i="11"/>
  <c r="F72" i="11"/>
  <c r="D73" i="11"/>
  <c r="D74" i="11"/>
  <c r="C75" i="11"/>
  <c r="B76" i="11"/>
  <c r="A77" i="11"/>
  <c r="A78" i="11"/>
  <c r="N78" i="11"/>
  <c r="P78" i="11" s="1"/>
  <c r="Q78" i="11" s="1"/>
  <c r="N79" i="11"/>
  <c r="N80" i="11"/>
  <c r="L81" i="11"/>
  <c r="L82" i="11"/>
  <c r="K83" i="11"/>
  <c r="J84" i="11"/>
  <c r="I85" i="11"/>
  <c r="I86" i="11"/>
  <c r="G87" i="11"/>
  <c r="G88" i="11"/>
  <c r="G89" i="11"/>
  <c r="E90" i="11"/>
  <c r="E91" i="11"/>
  <c r="D92" i="11"/>
  <c r="C93" i="11"/>
  <c r="B94" i="11"/>
  <c r="B95" i="11"/>
  <c r="O95" i="11"/>
  <c r="O96" i="11"/>
  <c r="O97" i="11"/>
  <c r="M98" i="11"/>
  <c r="M99" i="11"/>
  <c r="L100" i="11"/>
  <c r="K101" i="11"/>
  <c r="J102" i="11"/>
  <c r="J103" i="11"/>
  <c r="H104" i="11"/>
  <c r="H105" i="11"/>
  <c r="H106" i="11"/>
  <c r="D107" i="11"/>
  <c r="O107" i="11"/>
  <c r="K108" i="11"/>
  <c r="F109" i="11"/>
  <c r="B110" i="11"/>
  <c r="M110" i="11"/>
  <c r="H111" i="11"/>
  <c r="D112" i="11"/>
  <c r="O112" i="11"/>
  <c r="J113" i="11"/>
  <c r="F114" i="11"/>
  <c r="B115" i="11"/>
  <c r="L115" i="11"/>
  <c r="H116" i="11"/>
  <c r="D117" i="11"/>
  <c r="N117" i="11"/>
  <c r="P117" i="11" s="1"/>
  <c r="Q117" i="11" s="1"/>
  <c r="J118" i="11"/>
  <c r="F119" i="11"/>
  <c r="A120" i="11"/>
  <c r="L120" i="11"/>
  <c r="H121" i="11"/>
  <c r="C122" i="11"/>
  <c r="N122" i="11"/>
  <c r="J123" i="11"/>
  <c r="E124" i="11"/>
  <c r="A125" i="11"/>
  <c r="L125" i="11"/>
  <c r="G126" i="11"/>
  <c r="C127" i="11"/>
  <c r="N127" i="11"/>
  <c r="I128" i="11"/>
  <c r="E129" i="11"/>
  <c r="A130" i="11"/>
  <c r="K130" i="11"/>
  <c r="G131" i="11"/>
  <c r="C132" i="11"/>
  <c r="M132" i="11"/>
  <c r="I133" i="11"/>
  <c r="E134" i="11"/>
  <c r="O134" i="11"/>
  <c r="K135" i="11"/>
  <c r="G136" i="11"/>
  <c r="B137" i="11"/>
  <c r="M137" i="11"/>
  <c r="I138" i="11"/>
  <c r="D139" i="11"/>
  <c r="O139" i="11"/>
  <c r="K140" i="11"/>
  <c r="F141" i="11"/>
  <c r="B142" i="11"/>
  <c r="M142" i="11"/>
  <c r="H143" i="11"/>
  <c r="D144" i="11"/>
  <c r="O144" i="11"/>
  <c r="J145" i="11"/>
  <c r="F146" i="11"/>
  <c r="B147" i="11"/>
  <c r="L147" i="11"/>
  <c r="H148" i="11"/>
  <c r="D149" i="11"/>
  <c r="N149" i="11"/>
  <c r="J150" i="11"/>
  <c r="F151" i="11"/>
  <c r="A152" i="11"/>
  <c r="L152" i="11"/>
  <c r="H153" i="11"/>
  <c r="C154" i="11"/>
  <c r="N154" i="11"/>
  <c r="J155" i="11"/>
  <c r="E156" i="11"/>
  <c r="A157" i="11"/>
  <c r="L157" i="11"/>
  <c r="G158" i="11"/>
  <c r="C159" i="11"/>
  <c r="N159" i="11"/>
  <c r="I160" i="11"/>
  <c r="E161" i="11"/>
  <c r="A162" i="11"/>
  <c r="K162" i="11"/>
  <c r="G163" i="11"/>
  <c r="C164" i="11"/>
  <c r="M164" i="11"/>
  <c r="I165" i="11"/>
  <c r="E166" i="11"/>
  <c r="O166" i="11"/>
  <c r="K167" i="11"/>
  <c r="G168" i="11"/>
  <c r="B169" i="11"/>
  <c r="M169" i="11"/>
  <c r="I170" i="11"/>
  <c r="D171" i="11"/>
  <c r="O171" i="11"/>
  <c r="K172" i="11"/>
  <c r="F173" i="11"/>
  <c r="B174" i="11"/>
  <c r="M174" i="11"/>
  <c r="H175" i="11"/>
  <c r="D176" i="11"/>
  <c r="O176" i="11"/>
  <c r="J177" i="11"/>
  <c r="F178" i="11"/>
  <c r="B179" i="11"/>
  <c r="L179" i="11"/>
  <c r="H180" i="11"/>
  <c r="D181" i="11"/>
  <c r="N181" i="11"/>
  <c r="P181" i="11" s="1"/>
  <c r="Q181" i="11" s="1"/>
  <c r="J182" i="11"/>
  <c r="F183" i="11"/>
  <c r="A184" i="11"/>
  <c r="L184" i="11"/>
  <c r="H185" i="11"/>
  <c r="C186" i="11"/>
  <c r="N186" i="11"/>
  <c r="J187" i="11"/>
  <c r="E188" i="11"/>
  <c r="A189" i="11"/>
  <c r="L189" i="11"/>
  <c r="G190" i="11"/>
  <c r="E39" i="11"/>
  <c r="C43" i="11"/>
  <c r="J45" i="11"/>
  <c r="D48" i="11"/>
  <c r="F50" i="11"/>
  <c r="D52" i="11"/>
  <c r="D54" i="11"/>
  <c r="B56" i="11"/>
  <c r="O57" i="11"/>
  <c r="N59" i="11"/>
  <c r="L61" i="11"/>
  <c r="J63" i="11"/>
  <c r="I65" i="11"/>
  <c r="G67" i="11"/>
  <c r="E69" i="11"/>
  <c r="E71" i="11"/>
  <c r="C73" i="11"/>
  <c r="A75" i="11"/>
  <c r="O76" i="11"/>
  <c r="M78" i="11"/>
  <c r="K80" i="11"/>
  <c r="J82" i="11"/>
  <c r="H84" i="11"/>
  <c r="F86" i="11"/>
  <c r="F88" i="11"/>
  <c r="D90" i="11"/>
  <c r="B92" i="11"/>
  <c r="A94" i="11"/>
  <c r="N95" i="11"/>
  <c r="L97" i="11"/>
  <c r="K99" i="11"/>
  <c r="I101" i="11"/>
  <c r="G103" i="11"/>
  <c r="G105" i="11"/>
  <c r="J106" i="11"/>
  <c r="K107" i="11"/>
  <c r="I108" i="11"/>
  <c r="I109" i="11"/>
  <c r="I110" i="11"/>
  <c r="G111" i="11"/>
  <c r="G112" i="11"/>
  <c r="F113" i="11"/>
  <c r="E114" i="11"/>
  <c r="D115" i="11"/>
  <c r="D116" i="11"/>
  <c r="B117" i="11"/>
  <c r="B118" i="11"/>
  <c r="B119" i="11"/>
  <c r="O119" i="11"/>
  <c r="O120" i="11"/>
  <c r="N121" i="11"/>
  <c r="M122" i="11"/>
  <c r="L123" i="11"/>
  <c r="L124" i="11"/>
  <c r="J125" i="11"/>
  <c r="J126" i="11"/>
  <c r="J127" i="11"/>
  <c r="H128" i="11"/>
  <c r="H129" i="11"/>
  <c r="G130" i="11"/>
  <c r="F131" i="11"/>
  <c r="E132" i="11"/>
  <c r="E133" i="11"/>
  <c r="C134" i="11"/>
  <c r="C135" i="11"/>
  <c r="C136" i="11"/>
  <c r="A137" i="11"/>
  <c r="A138" i="11"/>
  <c r="O138" i="11"/>
  <c r="N139" i="11"/>
  <c r="M140" i="11"/>
  <c r="M141" i="11"/>
  <c r="K142" i="11"/>
  <c r="K143" i="11"/>
  <c r="K144" i="11"/>
  <c r="I145" i="11"/>
  <c r="I146" i="11"/>
  <c r="H147" i="11"/>
  <c r="G148" i="11"/>
  <c r="F149" i="11"/>
  <c r="F150" i="11"/>
  <c r="D151" i="11"/>
  <c r="D152" i="11"/>
  <c r="D153" i="11"/>
  <c r="B154" i="11"/>
  <c r="B155" i="11"/>
  <c r="A156" i="11"/>
  <c r="O156" i="11"/>
  <c r="N157" i="11"/>
  <c r="N158" i="11"/>
  <c r="L159" i="11"/>
  <c r="L160" i="11"/>
  <c r="L161" i="11"/>
  <c r="J162" i="11"/>
  <c r="J163" i="11"/>
  <c r="I164" i="11"/>
  <c r="H165" i="11"/>
  <c r="G166" i="11"/>
  <c r="G167" i="11"/>
  <c r="E168" i="11"/>
  <c r="E169" i="11"/>
  <c r="E170" i="11"/>
  <c r="C171" i="11"/>
  <c r="C172" i="11"/>
  <c r="B173" i="11"/>
  <c r="A174" i="11"/>
  <c r="O174" i="11"/>
  <c r="O175" i="11"/>
  <c r="M176" i="11"/>
  <c r="M177" i="11"/>
  <c r="M178" i="11"/>
  <c r="K179" i="11"/>
  <c r="K180" i="11"/>
  <c r="J181" i="11"/>
  <c r="I182" i="11"/>
  <c r="H183" i="11"/>
  <c r="H184" i="11"/>
  <c r="F185" i="11"/>
  <c r="F186" i="11"/>
  <c r="F187" i="11"/>
  <c r="D188" i="11"/>
  <c r="D189" i="11"/>
  <c r="C190" i="11"/>
  <c r="B191" i="11"/>
  <c r="N191" i="11"/>
  <c r="I192" i="11"/>
  <c r="E193" i="11"/>
  <c r="A194" i="11"/>
  <c r="K194" i="11"/>
  <c r="G195" i="11"/>
  <c r="C196" i="11"/>
  <c r="M196" i="11"/>
  <c r="I197" i="11"/>
  <c r="E198" i="11"/>
  <c r="O198" i="11"/>
  <c r="K199" i="11"/>
  <c r="G200" i="11"/>
  <c r="B201" i="11"/>
  <c r="M201" i="11"/>
  <c r="I202" i="11"/>
  <c r="D203" i="11"/>
  <c r="O203" i="11"/>
  <c r="K204" i="11"/>
  <c r="F205" i="11"/>
  <c r="B206" i="11"/>
  <c r="M206" i="11"/>
  <c r="H207" i="11"/>
  <c r="D208" i="11"/>
  <c r="E40" i="11"/>
  <c r="I43" i="11"/>
  <c r="B46" i="11"/>
  <c r="L48" i="11"/>
  <c r="L50" i="11"/>
  <c r="J52" i="11"/>
  <c r="I54" i="11"/>
  <c r="G56" i="11"/>
  <c r="E58" i="11"/>
  <c r="D60" i="11"/>
  <c r="B62" i="11"/>
  <c r="O63" i="11"/>
  <c r="O65" i="11"/>
  <c r="M67" i="11"/>
  <c r="K69" i="11"/>
  <c r="J71" i="11"/>
  <c r="H73" i="11"/>
  <c r="F75" i="11"/>
  <c r="E77" i="11"/>
  <c r="C79" i="11"/>
  <c r="A81" i="11"/>
  <c r="A83" i="11"/>
  <c r="N84" i="11"/>
  <c r="L86" i="11"/>
  <c r="K88" i="11"/>
  <c r="I90" i="11"/>
  <c r="G92" i="11"/>
  <c r="F94" i="11"/>
  <c r="D96" i="11"/>
  <c r="B98" i="11"/>
  <c r="B100" i="11"/>
  <c r="O101" i="11"/>
  <c r="M103" i="11"/>
  <c r="I105" i="11"/>
  <c r="M106" i="11"/>
  <c r="L107" i="11"/>
  <c r="L108" i="11"/>
  <c r="J109" i="11"/>
  <c r="J110" i="11"/>
  <c r="J111" i="11"/>
  <c r="H112" i="11"/>
  <c r="H113" i="11"/>
  <c r="G114" i="11"/>
  <c r="F115" i="11"/>
  <c r="E116" i="11"/>
  <c r="E117" i="11"/>
  <c r="C118" i="11"/>
  <c r="C119" i="11"/>
  <c r="C120" i="11"/>
  <c r="A121" i="11"/>
  <c r="A122" i="11"/>
  <c r="O122" i="11"/>
  <c r="N123" i="11"/>
  <c r="P123" i="11" s="1"/>
  <c r="Q123" i="11" s="1"/>
  <c r="M124" i="11"/>
  <c r="M125" i="11"/>
  <c r="K126" i="11"/>
  <c r="K127" i="11"/>
  <c r="K128" i="11"/>
  <c r="I129" i="11"/>
  <c r="I130" i="11"/>
  <c r="H131" i="11"/>
  <c r="G132" i="11"/>
  <c r="F133" i="11"/>
  <c r="F134" i="11"/>
  <c r="D135" i="11"/>
  <c r="D136" i="11"/>
  <c r="D137" i="11"/>
  <c r="B138" i="11"/>
  <c r="B139" i="11"/>
  <c r="A140" i="11"/>
  <c r="O140" i="11"/>
  <c r="N141" i="11"/>
  <c r="N142" i="11"/>
  <c r="L143" i="11"/>
  <c r="L144" i="11"/>
  <c r="L145" i="11"/>
  <c r="J146" i="11"/>
  <c r="J147" i="11"/>
  <c r="I148" i="11"/>
  <c r="H149" i="11"/>
  <c r="G150" i="11"/>
  <c r="G151" i="11"/>
  <c r="E152" i="11"/>
  <c r="E153" i="11"/>
  <c r="E154" i="11"/>
  <c r="B41" i="11"/>
  <c r="L43" i="11"/>
  <c r="F46" i="11"/>
  <c r="M48" i="11"/>
  <c r="M50" i="11"/>
  <c r="L52" i="11"/>
  <c r="J54" i="11"/>
  <c r="H56" i="11"/>
  <c r="H58" i="11"/>
  <c r="F60" i="11"/>
  <c r="D62" i="11"/>
  <c r="C64" i="11"/>
  <c r="A66" i="11"/>
  <c r="N67" i="11"/>
  <c r="P67" i="11" s="1"/>
  <c r="Q67" i="11" s="1"/>
  <c r="M69" i="11"/>
  <c r="K71" i="11"/>
  <c r="I73" i="11"/>
  <c r="I75" i="11"/>
  <c r="G77" i="11"/>
  <c r="E79" i="11"/>
  <c r="D81" i="11"/>
  <c r="B83" i="11"/>
  <c r="O84" i="11"/>
  <c r="N86" i="11"/>
  <c r="P86" i="11" s="1"/>
  <c r="Q86" i="11" s="1"/>
  <c r="L88" i="11"/>
  <c r="J90" i="11"/>
  <c r="J92" i="11"/>
  <c r="H94" i="11"/>
  <c r="F96" i="11"/>
  <c r="E98" i="11"/>
  <c r="C100" i="11"/>
  <c r="A102" i="11"/>
  <c r="O103" i="11"/>
  <c r="L105" i="11"/>
  <c r="O106" i="11"/>
  <c r="N107" i="11"/>
  <c r="M108" i="11"/>
  <c r="M109" i="11"/>
  <c r="K110" i="11"/>
  <c r="K111" i="11"/>
  <c r="K112" i="11"/>
  <c r="I113" i="11"/>
  <c r="I114" i="11"/>
  <c r="H115" i="11"/>
  <c r="G116" i="11"/>
  <c r="F117" i="11"/>
  <c r="F118" i="11"/>
  <c r="D119" i="11"/>
  <c r="D120" i="11"/>
  <c r="D121" i="11"/>
  <c r="B122" i="11"/>
  <c r="B123" i="11"/>
  <c r="A124" i="11"/>
  <c r="O124" i="11"/>
  <c r="N125" i="11"/>
  <c r="N126" i="11"/>
  <c r="L127" i="11"/>
  <c r="L128" i="11"/>
  <c r="L129" i="11"/>
  <c r="J130" i="11"/>
  <c r="J131" i="11"/>
  <c r="I132" i="11"/>
  <c r="H133" i="11"/>
  <c r="G134" i="11"/>
  <c r="G135" i="11"/>
  <c r="E136" i="11"/>
  <c r="E137" i="11"/>
  <c r="E138" i="11"/>
  <c r="C139" i="11"/>
  <c r="C140" i="11"/>
  <c r="B141" i="11"/>
  <c r="A142" i="11"/>
  <c r="O142" i="11"/>
  <c r="O143" i="11"/>
  <c r="M144" i="11"/>
  <c r="M145" i="11"/>
  <c r="M146" i="11"/>
  <c r="K147" i="11"/>
  <c r="K148" i="11"/>
  <c r="J149" i="11"/>
  <c r="I150" i="11"/>
  <c r="H151" i="11"/>
  <c r="H152" i="11"/>
  <c r="F153" i="11"/>
  <c r="F154" i="11"/>
  <c r="K41" i="11"/>
  <c r="D44" i="11"/>
  <c r="L46" i="11"/>
  <c r="E49" i="11"/>
  <c r="C51" i="11"/>
  <c r="C53" i="11"/>
  <c r="A55" i="11"/>
  <c r="N56" i="11"/>
  <c r="M58" i="11"/>
  <c r="K60" i="11"/>
  <c r="I62" i="11"/>
  <c r="H64" i="11"/>
  <c r="F66" i="11"/>
  <c r="D68" i="11"/>
  <c r="D70" i="11"/>
  <c r="B72" i="11"/>
  <c r="O73" i="11"/>
  <c r="N75" i="11"/>
  <c r="L77" i="11"/>
  <c r="J79" i="11"/>
  <c r="I81" i="11"/>
  <c r="G83" i="11"/>
  <c r="E85" i="11"/>
  <c r="E87" i="11"/>
  <c r="C89" i="11"/>
  <c r="A91" i="11"/>
  <c r="O92" i="11"/>
  <c r="M94" i="11"/>
  <c r="K96" i="11"/>
  <c r="J98" i="11"/>
  <c r="H100" i="11"/>
  <c r="F102" i="11"/>
  <c r="F104" i="11"/>
  <c r="M105" i="11"/>
  <c r="B107" i="11"/>
  <c r="A108" i="11"/>
  <c r="O108" i="11"/>
  <c r="N109" i="11"/>
  <c r="P109" i="11" s="1"/>
  <c r="Q109" i="11" s="1"/>
  <c r="N110" i="11"/>
  <c r="L111" i="11"/>
  <c r="L112" i="11"/>
  <c r="L113" i="11"/>
  <c r="J114" i="11"/>
  <c r="J115" i="11"/>
  <c r="I116" i="11"/>
  <c r="H117" i="11"/>
  <c r="G118" i="11"/>
  <c r="G119" i="11"/>
  <c r="E120" i="11"/>
  <c r="E121" i="11"/>
  <c r="E122" i="11"/>
  <c r="C123" i="11"/>
  <c r="C124" i="11"/>
  <c r="B125" i="11"/>
  <c r="A126" i="11"/>
  <c r="O126" i="11"/>
  <c r="O127" i="11"/>
  <c r="M128" i="11"/>
  <c r="M129" i="11"/>
  <c r="M130" i="11"/>
  <c r="K131" i="11"/>
  <c r="K132" i="11"/>
  <c r="J133" i="11"/>
  <c r="I134" i="11"/>
  <c r="H135" i="11"/>
  <c r="H136" i="11"/>
  <c r="F137" i="11"/>
  <c r="F138" i="11"/>
  <c r="F139" i="11"/>
  <c r="D140" i="11"/>
  <c r="D141" i="11"/>
  <c r="C142" i="11"/>
  <c r="B143" i="11"/>
  <c r="A144" i="11"/>
  <c r="A145" i="11"/>
  <c r="N145" i="11"/>
  <c r="P145" i="11" s="1"/>
  <c r="Q145" i="11" s="1"/>
  <c r="N146" i="11"/>
  <c r="N147" i="11"/>
  <c r="L148" i="11"/>
  <c r="L149" i="11"/>
  <c r="K150" i="11"/>
  <c r="J151" i="11"/>
  <c r="I152" i="11"/>
  <c r="I153" i="11"/>
  <c r="G154" i="11"/>
  <c r="G155" i="11"/>
  <c r="G156" i="11"/>
  <c r="E157" i="11"/>
  <c r="E158" i="11"/>
  <c r="D159" i="11"/>
  <c r="C160" i="11"/>
  <c r="B161" i="11"/>
  <c r="B162" i="11"/>
  <c r="O162" i="11"/>
  <c r="O163" i="11"/>
  <c r="O164" i="11"/>
  <c r="M165" i="11"/>
  <c r="M166" i="11"/>
  <c r="L167" i="11"/>
  <c r="K168" i="11"/>
  <c r="J169" i="11"/>
  <c r="J170" i="11"/>
  <c r="H171" i="11"/>
  <c r="H172" i="11"/>
  <c r="H173" i="11"/>
  <c r="F174" i="11"/>
  <c r="F175" i="11"/>
  <c r="E176" i="11"/>
  <c r="D177" i="11"/>
  <c r="C178" i="11"/>
  <c r="C179" i="11"/>
  <c r="A180" i="11"/>
  <c r="A181" i="11"/>
  <c r="A182" i="11"/>
  <c r="N182" i="11"/>
  <c r="P182" i="11" s="1"/>
  <c r="Q182" i="11" s="1"/>
  <c r="N183" i="11"/>
  <c r="M184" i="11"/>
  <c r="L185" i="11"/>
  <c r="K186" i="11"/>
  <c r="K187" i="11"/>
  <c r="I188" i="11"/>
  <c r="I189" i="11"/>
  <c r="I190" i="11"/>
  <c r="F191" i="11"/>
  <c r="C192" i="11"/>
  <c r="M192" i="11"/>
  <c r="I193" i="11"/>
  <c r="E194" i="11"/>
  <c r="O194" i="11"/>
  <c r="K195" i="11"/>
  <c r="G196" i="11"/>
  <c r="B197" i="11"/>
  <c r="M197" i="11"/>
  <c r="I198" i="11"/>
  <c r="D199" i="11"/>
  <c r="O199" i="11"/>
  <c r="K200" i="11"/>
  <c r="F201" i="11"/>
  <c r="B202" i="11"/>
  <c r="M202" i="11"/>
  <c r="H203" i="11"/>
  <c r="D204" i="11"/>
  <c r="O204" i="11"/>
  <c r="J205" i="11"/>
  <c r="F206" i="11"/>
  <c r="B207" i="11"/>
  <c r="L207" i="11"/>
  <c r="H208" i="11"/>
  <c r="D209" i="11"/>
  <c r="N209" i="11"/>
  <c r="P209" i="11" s="1"/>
  <c r="Q209" i="11" s="1"/>
  <c r="J210" i="11"/>
  <c r="F211" i="11"/>
  <c r="A212" i="11"/>
  <c r="L212" i="11"/>
  <c r="H213" i="11"/>
  <c r="C214" i="11"/>
  <c r="N214" i="11"/>
  <c r="J215" i="11"/>
  <c r="E216" i="11"/>
  <c r="A217" i="11"/>
  <c r="L217" i="11"/>
  <c r="G218" i="11"/>
  <c r="C219" i="11"/>
  <c r="N219" i="11"/>
  <c r="I220" i="11"/>
  <c r="E221" i="11"/>
  <c r="A222" i="11"/>
  <c r="K222" i="11"/>
  <c r="G223" i="11"/>
  <c r="C224" i="11"/>
  <c r="M224" i="11"/>
  <c r="I225" i="11"/>
  <c r="E226" i="11"/>
  <c r="O226" i="11"/>
  <c r="J227" i="11"/>
  <c r="C228" i="11"/>
  <c r="K228" i="11"/>
  <c r="D229" i="11"/>
  <c r="L229" i="11"/>
  <c r="E230" i="11"/>
  <c r="M230" i="11"/>
  <c r="F231" i="11"/>
  <c r="N231" i="11"/>
  <c r="G232" i="11"/>
  <c r="O232" i="11"/>
  <c r="H233" i="11"/>
  <c r="A234" i="11"/>
  <c r="I234" i="11"/>
  <c r="B235" i="11"/>
  <c r="J235" i="11"/>
  <c r="C236" i="11"/>
  <c r="K236" i="11"/>
  <c r="D237" i="11"/>
  <c r="L237" i="11"/>
  <c r="E238" i="11"/>
  <c r="M238" i="11"/>
  <c r="F239" i="11"/>
  <c r="N239" i="11"/>
  <c r="G240" i="11"/>
  <c r="O240" i="11"/>
  <c r="H241" i="11"/>
  <c r="A242" i="11"/>
  <c r="I242" i="11"/>
  <c r="B243" i="11"/>
  <c r="J243" i="11"/>
  <c r="C244" i="11"/>
  <c r="K244" i="11"/>
  <c r="D245" i="11"/>
  <c r="L245" i="11"/>
  <c r="E246" i="11"/>
  <c r="M246" i="11"/>
  <c r="F247" i="11"/>
  <c r="N247" i="11"/>
  <c r="G248" i="11"/>
  <c r="O248" i="11"/>
  <c r="H249" i="11"/>
  <c r="A250" i="11"/>
  <c r="I250" i="11"/>
  <c r="B251" i="11"/>
  <c r="J251" i="11"/>
  <c r="C252" i="11"/>
  <c r="K252" i="11"/>
  <c r="D253" i="11"/>
  <c r="L253" i="11"/>
  <c r="E254" i="11"/>
  <c r="M254" i="11"/>
  <c r="F255" i="11"/>
  <c r="N255" i="11"/>
  <c r="G256" i="11"/>
  <c r="O256" i="11"/>
  <c r="H257" i="11"/>
  <c r="A258" i="11"/>
  <c r="I258" i="11"/>
  <c r="B259" i="11"/>
  <c r="J259" i="11"/>
  <c r="C260" i="11"/>
  <c r="K260" i="11"/>
  <c r="D261" i="11"/>
  <c r="L261" i="11"/>
  <c r="E262" i="11"/>
  <c r="M262" i="11"/>
  <c r="F263" i="11"/>
  <c r="N263" i="11"/>
  <c r="G264" i="11"/>
  <c r="O264" i="11"/>
  <c r="H265" i="11"/>
  <c r="A266" i="11"/>
  <c r="I266" i="11"/>
  <c r="B267" i="11"/>
  <c r="J267" i="11"/>
  <c r="C268" i="11"/>
  <c r="K268" i="11"/>
  <c r="D269" i="11"/>
  <c r="L269" i="11"/>
  <c r="E270" i="11"/>
  <c r="M270" i="11"/>
  <c r="F271" i="11"/>
  <c r="N271" i="11"/>
  <c r="G272" i="11"/>
  <c r="O272" i="11"/>
  <c r="H273" i="11"/>
  <c r="A274" i="11"/>
  <c r="I274" i="11"/>
  <c r="B275" i="11"/>
  <c r="J275" i="11"/>
  <c r="C276" i="11"/>
  <c r="K276" i="11"/>
  <c r="D277" i="11"/>
  <c r="L277" i="11"/>
  <c r="E278" i="11"/>
  <c r="M278" i="11"/>
  <c r="F279" i="11"/>
  <c r="N279" i="11"/>
  <c r="G280" i="11"/>
  <c r="O280" i="11"/>
  <c r="H281" i="11"/>
  <c r="A282" i="11"/>
  <c r="I282" i="11"/>
  <c r="B283" i="11"/>
  <c r="J283" i="11"/>
  <c r="C284" i="11"/>
  <c r="K284" i="11"/>
  <c r="D285" i="11"/>
  <c r="L285" i="11"/>
  <c r="E286" i="11"/>
  <c r="M286" i="11"/>
  <c r="F287" i="11"/>
  <c r="N287" i="11"/>
  <c r="G288" i="11"/>
  <c r="O288" i="11"/>
  <c r="H289" i="11"/>
  <c r="A290" i="11"/>
  <c r="I290" i="11"/>
  <c r="B291" i="11"/>
  <c r="J291" i="11"/>
  <c r="C292" i="11"/>
  <c r="K292" i="11"/>
  <c r="D293" i="11"/>
  <c r="L293" i="11"/>
  <c r="E294" i="11"/>
  <c r="M294" i="11"/>
  <c r="F295" i="11"/>
  <c r="N295" i="11"/>
  <c r="G296" i="11"/>
  <c r="O296" i="11"/>
  <c r="H297" i="11"/>
  <c r="A298" i="11"/>
  <c r="I298" i="11"/>
  <c r="B299" i="11"/>
  <c r="J299" i="11"/>
  <c r="C300" i="11"/>
  <c r="K300" i="11"/>
  <c r="D301" i="11"/>
  <c r="L301" i="11"/>
  <c r="E302" i="11"/>
  <c r="M302" i="11"/>
  <c r="F303" i="11"/>
  <c r="N303" i="11"/>
  <c r="G304" i="11"/>
  <c r="O304" i="11"/>
  <c r="H305" i="11"/>
  <c r="A306" i="11"/>
  <c r="I306" i="11"/>
  <c r="B307" i="11"/>
  <c r="J307" i="11"/>
  <c r="C308" i="11"/>
  <c r="K308" i="11"/>
  <c r="D309" i="11"/>
  <c r="L309" i="11"/>
  <c r="E310" i="11"/>
  <c r="M310" i="11"/>
  <c r="F311" i="11"/>
  <c r="N311" i="11"/>
  <c r="G312" i="11"/>
  <c r="O312" i="11"/>
  <c r="H313" i="11"/>
  <c r="A314" i="11"/>
  <c r="I314" i="11"/>
  <c r="B315" i="11"/>
  <c r="J315" i="11"/>
  <c r="C316" i="11"/>
  <c r="K316" i="11"/>
  <c r="D317" i="11"/>
  <c r="L317" i="11"/>
  <c r="E318" i="11"/>
  <c r="M318" i="11"/>
  <c r="F319" i="11"/>
  <c r="N319" i="11"/>
  <c r="G320" i="11"/>
  <c r="O320" i="11"/>
  <c r="H321" i="11"/>
  <c r="A322" i="11"/>
  <c r="I322" i="11"/>
  <c r="B323" i="11"/>
  <c r="J323" i="11"/>
  <c r="C324" i="11"/>
  <c r="K324" i="11"/>
  <c r="D325" i="11"/>
  <c r="L325" i="11"/>
  <c r="E326" i="11"/>
  <c r="M326" i="11"/>
  <c r="F327" i="11"/>
  <c r="N327" i="11"/>
  <c r="G328" i="11"/>
  <c r="O328" i="11"/>
  <c r="H329" i="11"/>
  <c r="A330" i="11"/>
  <c r="I330" i="11"/>
  <c r="B331" i="11"/>
  <c r="J331" i="11"/>
  <c r="C332" i="11"/>
  <c r="K332" i="11"/>
  <c r="D333" i="11"/>
  <c r="L333" i="11"/>
  <c r="E334" i="11"/>
  <c r="M334" i="11"/>
  <c r="F335" i="11"/>
  <c r="N335" i="11"/>
  <c r="G336" i="11"/>
  <c r="O336" i="11"/>
  <c r="H337" i="11"/>
  <c r="A338" i="11"/>
  <c r="I338" i="11"/>
  <c r="B339" i="11"/>
  <c r="J339" i="11"/>
  <c r="C340" i="11"/>
  <c r="K340" i="11"/>
  <c r="D341" i="11"/>
  <c r="L341" i="11"/>
  <c r="E342" i="11"/>
  <c r="M342" i="11"/>
  <c r="F343" i="11"/>
  <c r="N343" i="11"/>
  <c r="G344" i="11"/>
  <c r="O344" i="11"/>
  <c r="H345" i="11"/>
  <c r="A346" i="11"/>
  <c r="I346" i="11"/>
  <c r="B347" i="11"/>
  <c r="J347" i="11"/>
  <c r="C348" i="11"/>
  <c r="K348" i="11"/>
  <c r="D349" i="11"/>
  <c r="L349" i="11"/>
  <c r="E350" i="11"/>
  <c r="M350" i="11"/>
  <c r="F351" i="11"/>
  <c r="N351" i="11"/>
  <c r="G352" i="11"/>
  <c r="O352" i="11"/>
  <c r="H353" i="11"/>
  <c r="A354" i="11"/>
  <c r="I354" i="11"/>
  <c r="B355" i="11"/>
  <c r="J355" i="11"/>
  <c r="C356" i="11"/>
  <c r="K356" i="11"/>
  <c r="D357" i="11"/>
  <c r="L357" i="11"/>
  <c r="E358" i="11"/>
  <c r="M358" i="11"/>
  <c r="F359" i="11"/>
  <c r="N359" i="11"/>
  <c r="G360" i="11"/>
  <c r="O360" i="11"/>
  <c r="H361" i="11"/>
  <c r="A362" i="11"/>
  <c r="I362" i="11"/>
  <c r="B363" i="11"/>
  <c r="J363" i="11"/>
  <c r="C364" i="11"/>
  <c r="K364" i="11"/>
  <c r="D365" i="11"/>
  <c r="L365" i="11"/>
  <c r="E366" i="11"/>
  <c r="M366" i="11"/>
  <c r="F367" i="11"/>
  <c r="N367" i="11"/>
  <c r="G368" i="11"/>
  <c r="O368" i="11"/>
  <c r="H369" i="11"/>
  <c r="A370" i="11"/>
  <c r="I370" i="11"/>
  <c r="B371" i="11"/>
  <c r="J371" i="11"/>
  <c r="C372" i="11"/>
  <c r="K372" i="11"/>
  <c r="D373" i="11"/>
  <c r="L373" i="11"/>
  <c r="E374" i="11"/>
  <c r="M374" i="11"/>
  <c r="F375" i="11"/>
  <c r="N375" i="11"/>
  <c r="G376" i="11"/>
  <c r="O376" i="11"/>
  <c r="H377" i="11"/>
  <c r="A378" i="11"/>
  <c r="I378" i="11"/>
  <c r="B379" i="11"/>
  <c r="J379" i="11"/>
  <c r="C380" i="11"/>
  <c r="K380" i="11"/>
  <c r="D381" i="11"/>
  <c r="L381" i="11"/>
  <c r="E382" i="11"/>
  <c r="M382" i="11"/>
  <c r="F383" i="11"/>
  <c r="N383" i="11"/>
  <c r="G384" i="11"/>
  <c r="O384" i="11"/>
  <c r="H385" i="11"/>
  <c r="A386" i="11"/>
  <c r="I386" i="11"/>
  <c r="B387" i="11"/>
  <c r="J387" i="11"/>
  <c r="C388" i="11"/>
  <c r="K388" i="11"/>
  <c r="D389" i="11"/>
  <c r="L389" i="11"/>
  <c r="E390" i="11"/>
  <c r="M390" i="11"/>
  <c r="F391" i="11"/>
  <c r="N391" i="11"/>
  <c r="G392" i="11"/>
  <c r="O392" i="11"/>
  <c r="H393" i="11"/>
  <c r="A394" i="11"/>
  <c r="I394" i="11"/>
  <c r="B395" i="11"/>
  <c r="J395" i="11"/>
  <c r="C396" i="11"/>
  <c r="K396" i="11"/>
  <c r="D397" i="11"/>
  <c r="L397" i="11"/>
  <c r="E398" i="11"/>
  <c r="M398" i="11"/>
  <c r="F399" i="11"/>
  <c r="N399" i="11"/>
  <c r="G400" i="11"/>
  <c r="O400" i="11"/>
  <c r="H401" i="11"/>
  <c r="A402" i="11"/>
  <c r="I402" i="11"/>
  <c r="B403" i="11"/>
  <c r="J403" i="11"/>
  <c r="C404" i="11"/>
  <c r="K404" i="11"/>
  <c r="D405" i="11"/>
  <c r="L405" i="11"/>
  <c r="E406" i="11"/>
  <c r="M406" i="11"/>
  <c r="F407" i="11"/>
  <c r="N407" i="11"/>
  <c r="G408" i="11"/>
  <c r="O408" i="11"/>
  <c r="H409" i="11"/>
  <c r="A410" i="11"/>
  <c r="I410" i="11"/>
  <c r="B411" i="11"/>
  <c r="J411" i="11"/>
  <c r="C412" i="11"/>
  <c r="K412" i="11"/>
  <c r="D413" i="11"/>
  <c r="L413" i="11"/>
  <c r="E414" i="11"/>
  <c r="M414" i="11"/>
  <c r="F415" i="11"/>
  <c r="N415" i="11"/>
  <c r="G416" i="11"/>
  <c r="O416" i="11"/>
  <c r="H417" i="11"/>
  <c r="A418" i="11"/>
  <c r="I418" i="11"/>
  <c r="B419" i="11"/>
  <c r="J419" i="11"/>
  <c r="C420" i="11"/>
  <c r="K420" i="11"/>
  <c r="D421" i="11"/>
  <c r="L421" i="11"/>
  <c r="E422" i="11"/>
  <c r="M422" i="11"/>
  <c r="F423" i="11"/>
  <c r="N423" i="11"/>
  <c r="G424" i="11"/>
  <c r="O424" i="11"/>
  <c r="H425" i="11"/>
  <c r="A426" i="11"/>
  <c r="I426" i="11"/>
  <c r="B427" i="11"/>
  <c r="J427" i="11"/>
  <c r="C428" i="11"/>
  <c r="K428" i="11"/>
  <c r="D429" i="11"/>
  <c r="L429" i="11"/>
  <c r="E430" i="11"/>
  <c r="M430" i="11"/>
  <c r="F431" i="11"/>
  <c r="N431" i="11"/>
  <c r="G432" i="11"/>
  <c r="O432" i="11"/>
  <c r="H433" i="11"/>
  <c r="A434" i="11"/>
  <c r="I434" i="11"/>
  <c r="B435" i="11"/>
  <c r="J435" i="11"/>
  <c r="C436" i="11"/>
  <c r="K436" i="11"/>
  <c r="D437" i="11"/>
  <c r="M41" i="11"/>
  <c r="H44" i="11"/>
  <c r="O46" i="11"/>
  <c r="G49" i="11"/>
  <c r="F51" i="11"/>
  <c r="D53" i="11"/>
  <c r="B55" i="11"/>
  <c r="A57" i="11"/>
  <c r="N58" i="11"/>
  <c r="P58" i="11" s="1"/>
  <c r="Q58" i="11" s="1"/>
  <c r="L60" i="11"/>
  <c r="L62" i="11"/>
  <c r="J64" i="11"/>
  <c r="H66" i="11"/>
  <c r="G68" i="11"/>
  <c r="E70" i="11"/>
  <c r="C72" i="11"/>
  <c r="B74" i="11"/>
  <c r="O75" i="11"/>
  <c r="M77" i="11"/>
  <c r="M79" i="11"/>
  <c r="K81" i="11"/>
  <c r="I83" i="11"/>
  <c r="H85" i="11"/>
  <c r="F87" i="11"/>
  <c r="D89" i="11"/>
  <c r="C91" i="11"/>
  <c r="A93" i="11"/>
  <c r="N94" i="11"/>
  <c r="P94" i="11" s="1"/>
  <c r="Q94" i="11" s="1"/>
  <c r="N96" i="11"/>
  <c r="L98" i="11"/>
  <c r="J100" i="11"/>
  <c r="I102" i="11"/>
  <c r="G104" i="11"/>
  <c r="B106" i="11"/>
  <c r="C107" i="11"/>
  <c r="C108" i="11"/>
  <c r="B109" i="11"/>
  <c r="A110" i="11"/>
  <c r="O110" i="11"/>
  <c r="O111" i="11"/>
  <c r="M112" i="11"/>
  <c r="M113" i="11"/>
  <c r="M114" i="11"/>
  <c r="K115" i="11"/>
  <c r="K116" i="11"/>
  <c r="J117" i="11"/>
  <c r="I118" i="11"/>
  <c r="H119" i="11"/>
  <c r="H120" i="11"/>
  <c r="F121" i="11"/>
  <c r="F122" i="11"/>
  <c r="F123" i="11"/>
  <c r="D124" i="11"/>
  <c r="D125" i="11"/>
  <c r="C126" i="11"/>
  <c r="B127" i="11"/>
  <c r="A128" i="11"/>
  <c r="A129" i="11"/>
  <c r="N129" i="11"/>
  <c r="P129" i="11" s="1"/>
  <c r="Q129" i="11" s="1"/>
  <c r="N130" i="11"/>
  <c r="N131" i="11"/>
  <c r="L132" i="11"/>
  <c r="L133" i="11"/>
  <c r="K134" i="11"/>
  <c r="J135" i="11"/>
  <c r="I136" i="11"/>
  <c r="I137" i="11"/>
  <c r="G138" i="11"/>
  <c r="G139" i="11"/>
  <c r="G140" i="11"/>
  <c r="E141" i="11"/>
  <c r="E142" i="11"/>
  <c r="D143" i="11"/>
  <c r="C144" i="11"/>
  <c r="B145" i="11"/>
  <c r="B146" i="11"/>
  <c r="O146" i="11"/>
  <c r="O147" i="11"/>
  <c r="O148" i="11"/>
  <c r="M149" i="11"/>
  <c r="M150" i="11"/>
  <c r="L151" i="11"/>
  <c r="K152" i="11"/>
  <c r="J153" i="11"/>
  <c r="J154" i="11"/>
  <c r="H155" i="11"/>
  <c r="H156" i="11"/>
  <c r="H157" i="11"/>
  <c r="F158" i="11"/>
  <c r="F159" i="11"/>
  <c r="E160" i="11"/>
  <c r="D161" i="11"/>
  <c r="C162" i="11"/>
  <c r="C163" i="11"/>
  <c r="A164" i="11"/>
  <c r="A165" i="11"/>
  <c r="A166" i="11"/>
  <c r="N166" i="11"/>
  <c r="N167" i="11"/>
  <c r="M168" i="11"/>
  <c r="L169" i="11"/>
  <c r="K170" i="11"/>
  <c r="K171" i="11"/>
  <c r="I172" i="11"/>
  <c r="I173" i="11"/>
  <c r="I174" i="11"/>
  <c r="G175" i="11"/>
  <c r="G176" i="11"/>
  <c r="F177" i="11"/>
  <c r="E178" i="11"/>
  <c r="D179" i="11"/>
  <c r="D180" i="11"/>
  <c r="B181" i="11"/>
  <c r="B182" i="11"/>
  <c r="B183" i="11"/>
  <c r="O183" i="11"/>
  <c r="O184" i="11"/>
  <c r="N185" i="11"/>
  <c r="M186" i="11"/>
  <c r="L187" i="11"/>
  <c r="L188" i="11"/>
  <c r="J189" i="11"/>
  <c r="J190" i="11"/>
  <c r="G191" i="11"/>
  <c r="D192" i="11"/>
  <c r="O192" i="11"/>
  <c r="J193" i="11"/>
  <c r="F194" i="11"/>
  <c r="B195" i="11"/>
  <c r="L195" i="11"/>
  <c r="H196" i="11"/>
  <c r="D197" i="11"/>
  <c r="N197" i="11"/>
  <c r="J198" i="11"/>
  <c r="F199" i="11"/>
  <c r="A200" i="11"/>
  <c r="L200" i="11"/>
  <c r="H201" i="11"/>
  <c r="C202" i="11"/>
  <c r="N202" i="11"/>
  <c r="J203" i="11"/>
  <c r="E204" i="11"/>
  <c r="A205" i="11"/>
  <c r="L205" i="11"/>
  <c r="G206" i="11"/>
  <c r="C207" i="11"/>
  <c r="N207" i="11"/>
  <c r="I208" i="11"/>
  <c r="F42" i="11"/>
  <c r="N44" i="11"/>
  <c r="P44" i="11" s="1"/>
  <c r="Q44" i="11" s="1"/>
  <c r="G47" i="11"/>
  <c r="L49" i="11"/>
  <c r="K51" i="11"/>
  <c r="I53" i="11"/>
  <c r="G55" i="11"/>
  <c r="G57" i="11"/>
  <c r="E59" i="11"/>
  <c r="C61" i="11"/>
  <c r="B63" i="11"/>
  <c r="O64" i="11"/>
  <c r="M66" i="11"/>
  <c r="L68" i="11"/>
  <c r="J70" i="11"/>
  <c r="H72" i="11"/>
  <c r="H74" i="11"/>
  <c r="F76" i="11"/>
  <c r="D78" i="11"/>
  <c r="C80" i="11"/>
  <c r="A82" i="11"/>
  <c r="N83" i="11"/>
  <c r="M85" i="11"/>
  <c r="K87" i="11"/>
  <c r="I89" i="11"/>
  <c r="I91" i="11"/>
  <c r="G93" i="11"/>
  <c r="E95" i="11"/>
  <c r="D97" i="11"/>
  <c r="B99" i="11"/>
  <c r="O100" i="11"/>
  <c r="N102" i="11"/>
  <c r="P102" i="11" s="1"/>
  <c r="Q102" i="11" s="1"/>
  <c r="L104" i="11"/>
  <c r="D106" i="11"/>
  <c r="F107" i="11"/>
  <c r="D108" i="11"/>
  <c r="D109" i="11"/>
  <c r="C110" i="11"/>
  <c r="B111" i="11"/>
  <c r="A112" i="11"/>
  <c r="A113" i="11"/>
  <c r="N113" i="11"/>
  <c r="P113" i="11" s="1"/>
  <c r="Q113" i="11" s="1"/>
  <c r="N114" i="11"/>
  <c r="N115" i="11"/>
  <c r="L116" i="11"/>
  <c r="L117" i="11"/>
  <c r="K118" i="11"/>
  <c r="J119" i="11"/>
  <c r="I120" i="11"/>
  <c r="I121" i="11"/>
  <c r="G122" i="11"/>
  <c r="G123" i="11"/>
  <c r="G124" i="11"/>
  <c r="E125" i="11"/>
  <c r="E126" i="11"/>
  <c r="D127" i="11"/>
  <c r="C128" i="11"/>
  <c r="B129" i="11"/>
  <c r="B130" i="11"/>
  <c r="O130" i="11"/>
  <c r="O131" i="11"/>
  <c r="O132" i="11"/>
  <c r="M133" i="11"/>
  <c r="M134" i="11"/>
  <c r="L135" i="11"/>
  <c r="K136" i="11"/>
  <c r="J137" i="11"/>
  <c r="J138" i="11"/>
  <c r="H139" i="11"/>
  <c r="H140" i="11"/>
  <c r="H141" i="11"/>
  <c r="F142" i="11"/>
  <c r="F143" i="11"/>
  <c r="E144" i="11"/>
  <c r="D145" i="11"/>
  <c r="C146" i="11"/>
  <c r="C147" i="11"/>
  <c r="A148" i="11"/>
  <c r="A149" i="11"/>
  <c r="A150" i="11"/>
  <c r="N150" i="11"/>
  <c r="N151" i="11"/>
  <c r="M152" i="11"/>
  <c r="L153" i="11"/>
  <c r="K154" i="11"/>
  <c r="H42" i="11"/>
  <c r="A45" i="11"/>
  <c r="H47" i="11"/>
  <c r="O49" i="11"/>
  <c r="M51" i="11"/>
  <c r="K53" i="11"/>
  <c r="J55" i="11"/>
  <c r="H57" i="11"/>
  <c r="F59" i="11"/>
  <c r="E61" i="11"/>
  <c r="C63" i="11"/>
  <c r="A65" i="11"/>
  <c r="A67" i="11"/>
  <c r="N68" i="11"/>
  <c r="P68" i="11" s="1"/>
  <c r="Q68" i="11" s="1"/>
  <c r="L70" i="11"/>
  <c r="K72" i="11"/>
  <c r="I74" i="11"/>
  <c r="G76" i="11"/>
  <c r="F78" i="11"/>
  <c r="D80" i="11"/>
  <c r="B82" i="11"/>
  <c r="B84" i="11"/>
  <c r="O85" i="11"/>
  <c r="M87" i="11"/>
  <c r="L89" i="11"/>
  <c r="J91" i="11"/>
  <c r="H93" i="11"/>
  <c r="G95" i="11"/>
  <c r="E97" i="11"/>
  <c r="C99" i="11"/>
  <c r="C101" i="11"/>
  <c r="A103" i="11"/>
  <c r="N104" i="11"/>
  <c r="P104" i="11" s="1"/>
  <c r="Q104" i="11" s="1"/>
  <c r="E106" i="11"/>
  <c r="G107" i="11"/>
  <c r="G108" i="11"/>
  <c r="E109" i="11"/>
  <c r="E110" i="11"/>
  <c r="D111" i="11"/>
  <c r="C112" i="11"/>
  <c r="B113" i="11"/>
  <c r="B114" i="11"/>
  <c r="O114" i="11"/>
  <c r="O115" i="11"/>
  <c r="O116" i="11"/>
  <c r="M117" i="11"/>
  <c r="M118" i="11"/>
  <c r="L119" i="11"/>
  <c r="K120" i="11"/>
  <c r="J121" i="11"/>
  <c r="J122" i="11"/>
  <c r="H123" i="11"/>
  <c r="H124" i="11"/>
  <c r="H125" i="11"/>
  <c r="F126" i="11"/>
  <c r="F127" i="11"/>
  <c r="E128" i="11"/>
  <c r="D129" i="11"/>
  <c r="C130" i="11"/>
  <c r="C131" i="11"/>
  <c r="A132" i="11"/>
  <c r="A133" i="11"/>
  <c r="A134" i="11"/>
  <c r="N134" i="11"/>
  <c r="N135" i="11"/>
  <c r="M136" i="11"/>
  <c r="L137" i="11"/>
  <c r="K138" i="11"/>
  <c r="K139" i="11"/>
  <c r="I140" i="11"/>
  <c r="I141" i="11"/>
  <c r="I142" i="11"/>
  <c r="G143" i="11"/>
  <c r="G144" i="11"/>
  <c r="F145" i="11"/>
  <c r="E146" i="11"/>
  <c r="D147" i="11"/>
  <c r="D148" i="11"/>
  <c r="B149" i="11"/>
  <c r="B150" i="11"/>
  <c r="B151" i="11"/>
  <c r="O151" i="11"/>
  <c r="O152" i="11"/>
  <c r="N153" i="11"/>
  <c r="P153" i="11" s="1"/>
  <c r="Q153" i="11" s="1"/>
  <c r="M154" i="11"/>
  <c r="A43" i="11"/>
  <c r="I45" i="11"/>
  <c r="A48" i="11"/>
  <c r="E50" i="11"/>
  <c r="C52" i="11"/>
  <c r="A54" i="11"/>
  <c r="O55" i="11"/>
  <c r="M57" i="11"/>
  <c r="K59" i="11"/>
  <c r="K61" i="11"/>
  <c r="I63" i="11"/>
  <c r="G65" i="11"/>
  <c r="F67" i="11"/>
  <c r="D69" i="11"/>
  <c r="B71" i="11"/>
  <c r="A73" i="11"/>
  <c r="N74" i="11"/>
  <c r="P74" i="11" s="1"/>
  <c r="Q74" i="11" s="1"/>
  <c r="L76" i="11"/>
  <c r="L78" i="11"/>
  <c r="J80" i="11"/>
  <c r="H82" i="11"/>
  <c r="G84" i="11"/>
  <c r="E86" i="11"/>
  <c r="C88" i="11"/>
  <c r="B90" i="11"/>
  <c r="O91" i="11"/>
  <c r="M93" i="11"/>
  <c r="M95" i="11"/>
  <c r="K97" i="11"/>
  <c r="I99" i="11"/>
  <c r="H101" i="11"/>
  <c r="F103" i="11"/>
  <c r="D105" i="11"/>
  <c r="I106" i="11"/>
  <c r="H107" i="11"/>
  <c r="H108" i="11"/>
  <c r="H109" i="11"/>
  <c r="F110" i="11"/>
  <c r="F111" i="11"/>
  <c r="E112" i="11"/>
  <c r="D113" i="11"/>
  <c r="C114" i="11"/>
  <c r="C115" i="11"/>
  <c r="A116" i="11"/>
  <c r="A117" i="11"/>
  <c r="A118" i="11"/>
  <c r="N118" i="11"/>
  <c r="N119" i="11"/>
  <c r="P119" i="11" s="1"/>
  <c r="Q119" i="11" s="1"/>
  <c r="M120" i="11"/>
  <c r="L121" i="11"/>
  <c r="K122" i="11"/>
  <c r="K123" i="11"/>
  <c r="I124" i="11"/>
  <c r="I125" i="11"/>
  <c r="I126" i="11"/>
  <c r="G127" i="11"/>
  <c r="G128" i="11"/>
  <c r="F129" i="11"/>
  <c r="E130" i="11"/>
  <c r="D131" i="11"/>
  <c r="D132" i="11"/>
  <c r="B133" i="11"/>
  <c r="B134" i="11"/>
  <c r="B135" i="11"/>
  <c r="O135" i="11"/>
  <c r="O136" i="11"/>
  <c r="N137" i="11"/>
  <c r="P137" i="11" s="1"/>
  <c r="Q137" i="11" s="1"/>
  <c r="M138" i="11"/>
  <c r="L139" i="11"/>
  <c r="L140" i="11"/>
  <c r="J141" i="11"/>
  <c r="J142" i="11"/>
  <c r="J143" i="11"/>
  <c r="H144" i="11"/>
  <c r="H145" i="11"/>
  <c r="G146" i="11"/>
  <c r="F147" i="11"/>
  <c r="E148" i="11"/>
  <c r="E149" i="11"/>
  <c r="C150" i="11"/>
  <c r="C151" i="11"/>
  <c r="C152" i="11"/>
  <c r="A153" i="11"/>
  <c r="A154" i="11"/>
  <c r="O154" i="11"/>
  <c r="N155" i="11"/>
  <c r="P155" i="11" s="1"/>
  <c r="Q155" i="11" s="1"/>
  <c r="M156" i="11"/>
  <c r="M157" i="11"/>
  <c r="K158" i="11"/>
  <c r="K159" i="11"/>
  <c r="K160" i="11"/>
  <c r="I161" i="11"/>
  <c r="I162" i="11"/>
  <c r="H163" i="11"/>
  <c r="G164" i="11"/>
  <c r="F165" i="11"/>
  <c r="F166" i="11"/>
  <c r="D167" i="11"/>
  <c r="D168" i="11"/>
  <c r="D169" i="11"/>
  <c r="B170" i="11"/>
  <c r="B171" i="11"/>
  <c r="A172" i="11"/>
  <c r="O172" i="11"/>
  <c r="N173" i="11"/>
  <c r="P173" i="11" s="1"/>
  <c r="Q173" i="11" s="1"/>
  <c r="N174" i="11"/>
  <c r="P174" i="11" s="1"/>
  <c r="Q174" i="11" s="1"/>
  <c r="L175" i="11"/>
  <c r="L176" i="11"/>
  <c r="L177" i="11"/>
  <c r="J178" i="11"/>
  <c r="J179" i="11"/>
  <c r="I180" i="11"/>
  <c r="H181" i="11"/>
  <c r="G182" i="11"/>
  <c r="G183" i="11"/>
  <c r="E184" i="11"/>
  <c r="E185" i="11"/>
  <c r="E186" i="11"/>
  <c r="C187" i="11"/>
  <c r="C188" i="11"/>
  <c r="B189" i="11"/>
  <c r="A190" i="11"/>
  <c r="O190" i="11"/>
  <c r="L191" i="11"/>
  <c r="H192" i="11"/>
  <c r="D193" i="11"/>
  <c r="N193" i="11"/>
  <c r="P193" i="11" s="1"/>
  <c r="Q193" i="11" s="1"/>
  <c r="J194" i="11"/>
  <c r="F195" i="11"/>
  <c r="A196" i="11"/>
  <c r="L196" i="11"/>
  <c r="H197" i="11"/>
  <c r="C198" i="11"/>
  <c r="N198" i="11"/>
  <c r="J199" i="11"/>
  <c r="E200" i="11"/>
  <c r="A201" i="11"/>
  <c r="L201" i="11"/>
  <c r="G202" i="11"/>
  <c r="C203" i="11"/>
  <c r="N203" i="11"/>
  <c r="P203" i="11" s="1"/>
  <c r="Q203" i="11" s="1"/>
  <c r="I204" i="11"/>
  <c r="E205" i="11"/>
  <c r="A206" i="11"/>
  <c r="K206" i="11"/>
  <c r="G207" i="11"/>
  <c r="C208" i="11"/>
  <c r="M208" i="11"/>
  <c r="I209" i="11"/>
  <c r="E210" i="11"/>
  <c r="O210" i="11"/>
  <c r="K211" i="11"/>
  <c r="G212" i="11"/>
  <c r="B213" i="11"/>
  <c r="M213" i="11"/>
  <c r="I214" i="11"/>
  <c r="D215" i="11"/>
  <c r="O215" i="11"/>
  <c r="K216" i="11"/>
  <c r="F217" i="11"/>
  <c r="B218" i="11"/>
  <c r="M218" i="11"/>
  <c r="H219" i="11"/>
  <c r="D220" i="11"/>
  <c r="O220" i="11"/>
  <c r="J221" i="11"/>
  <c r="F222" i="11"/>
  <c r="B223" i="11"/>
  <c r="L223" i="11"/>
  <c r="H224" i="11"/>
  <c r="D225" i="11"/>
  <c r="N225" i="11"/>
  <c r="P225" i="11" s="1"/>
  <c r="Q225" i="11" s="1"/>
  <c r="J226" i="11"/>
  <c r="F227" i="11"/>
  <c r="N227" i="11"/>
  <c r="G228" i="11"/>
  <c r="O228" i="11"/>
  <c r="H229" i="11"/>
  <c r="A230" i="11"/>
  <c r="I230" i="11"/>
  <c r="B231" i="11"/>
  <c r="J231" i="11"/>
  <c r="C232" i="11"/>
  <c r="K232" i="11"/>
  <c r="D233" i="11"/>
  <c r="L233" i="11"/>
  <c r="E234" i="11"/>
  <c r="M234" i="11"/>
  <c r="F235" i="11"/>
  <c r="N235" i="11"/>
  <c r="G236" i="11"/>
  <c r="O236" i="11"/>
  <c r="H237" i="11"/>
  <c r="A238" i="11"/>
  <c r="I238" i="11"/>
  <c r="B239" i="11"/>
  <c r="J239" i="11"/>
  <c r="C240" i="11"/>
  <c r="K240" i="11"/>
  <c r="D241" i="11"/>
  <c r="L241" i="11"/>
  <c r="E242" i="11"/>
  <c r="M242" i="11"/>
  <c r="F243" i="11"/>
  <c r="N243" i="11"/>
  <c r="G244" i="11"/>
  <c r="O244" i="11"/>
  <c r="H245" i="11"/>
  <c r="A246" i="11"/>
  <c r="I246" i="11"/>
  <c r="B247" i="11"/>
  <c r="J247" i="11"/>
  <c r="C248" i="11"/>
  <c r="K248" i="11"/>
  <c r="D249" i="11"/>
  <c r="L249" i="11"/>
  <c r="E250" i="11"/>
  <c r="M250" i="11"/>
  <c r="F251" i="11"/>
  <c r="N251" i="11"/>
  <c r="G252" i="11"/>
  <c r="O252" i="11"/>
  <c r="H253" i="11"/>
  <c r="A254" i="11"/>
  <c r="I254" i="11"/>
  <c r="B255" i="11"/>
  <c r="J255" i="11"/>
  <c r="C256" i="11"/>
  <c r="K256" i="11"/>
  <c r="D257" i="11"/>
  <c r="L257" i="11"/>
  <c r="E258" i="11"/>
  <c r="M258" i="11"/>
  <c r="F259" i="11"/>
  <c r="N259" i="11"/>
  <c r="G260" i="11"/>
  <c r="O260" i="11"/>
  <c r="H261" i="11"/>
  <c r="A262" i="11"/>
  <c r="I262" i="11"/>
  <c r="B263" i="11"/>
  <c r="J263" i="11"/>
  <c r="C264" i="11"/>
  <c r="K264" i="11"/>
  <c r="D265" i="11"/>
  <c r="L265" i="11"/>
  <c r="E266" i="11"/>
  <c r="M266" i="11"/>
  <c r="F267" i="11"/>
  <c r="N267" i="11"/>
  <c r="G268" i="11"/>
  <c r="O268" i="11"/>
  <c r="H269" i="11"/>
  <c r="A270" i="11"/>
  <c r="I270" i="11"/>
  <c r="B271" i="11"/>
  <c r="J271" i="11"/>
  <c r="C272" i="11"/>
  <c r="K272" i="11"/>
  <c r="D273" i="11"/>
  <c r="L273" i="11"/>
  <c r="E274" i="11"/>
  <c r="M274" i="11"/>
  <c r="F275" i="11"/>
  <c r="N275" i="11"/>
  <c r="G276" i="11"/>
  <c r="O276" i="11"/>
  <c r="H277" i="11"/>
  <c r="A278" i="11"/>
  <c r="I278" i="11"/>
  <c r="B279" i="11"/>
  <c r="J279" i="11"/>
  <c r="C280" i="11"/>
  <c r="K280" i="11"/>
  <c r="D281" i="11"/>
  <c r="L281" i="11"/>
  <c r="E282" i="11"/>
  <c r="M282" i="11"/>
  <c r="F283" i="11"/>
  <c r="N283" i="11"/>
  <c r="G284" i="11"/>
  <c r="O284" i="11"/>
  <c r="H285" i="11"/>
  <c r="A286" i="11"/>
  <c r="I286" i="11"/>
  <c r="B287" i="11"/>
  <c r="J287" i="11"/>
  <c r="C288" i="11"/>
  <c r="K288" i="11"/>
  <c r="D289" i="11"/>
  <c r="L289" i="11"/>
  <c r="E290" i="11"/>
  <c r="M290" i="11"/>
  <c r="F291" i="11"/>
  <c r="N291" i="11"/>
  <c r="G292" i="11"/>
  <c r="O292" i="11"/>
  <c r="H293" i="11"/>
  <c r="A294" i="11"/>
  <c r="I294" i="11"/>
  <c r="B295" i="11"/>
  <c r="J295" i="11"/>
  <c r="C296" i="11"/>
  <c r="K296" i="11"/>
  <c r="D297" i="11"/>
  <c r="L297" i="11"/>
  <c r="E298" i="11"/>
  <c r="M298" i="11"/>
  <c r="F299" i="11"/>
  <c r="N299" i="11"/>
  <c r="G300" i="11"/>
  <c r="O300" i="11"/>
  <c r="H301" i="11"/>
  <c r="A302" i="11"/>
  <c r="I302" i="11"/>
  <c r="B303" i="11"/>
  <c r="J303" i="11"/>
  <c r="C304" i="11"/>
  <c r="K304" i="11"/>
  <c r="D305" i="11"/>
  <c r="L305" i="11"/>
  <c r="E306" i="11"/>
  <c r="M306" i="11"/>
  <c r="F307" i="11"/>
  <c r="N307" i="11"/>
  <c r="G308" i="11"/>
  <c r="O308" i="11"/>
  <c r="H309" i="11"/>
  <c r="A310" i="11"/>
  <c r="I310" i="11"/>
  <c r="B311" i="11"/>
  <c r="J311" i="11"/>
  <c r="C312" i="11"/>
  <c r="K312" i="11"/>
  <c r="D313" i="11"/>
  <c r="L313" i="11"/>
  <c r="E314" i="11"/>
  <c r="M314" i="11"/>
  <c r="F315" i="11"/>
  <c r="N315" i="11"/>
  <c r="G316" i="11"/>
  <c r="O316" i="11"/>
  <c r="H317" i="11"/>
  <c r="A318" i="11"/>
  <c r="I318" i="11"/>
  <c r="B319" i="11"/>
  <c r="J319" i="11"/>
  <c r="C320" i="11"/>
  <c r="K320" i="11"/>
  <c r="D321" i="11"/>
  <c r="L321" i="11"/>
  <c r="E322" i="11"/>
  <c r="M322" i="11"/>
  <c r="F323" i="11"/>
  <c r="N323" i="11"/>
  <c r="G324" i="11"/>
  <c r="O324" i="11"/>
  <c r="H325" i="11"/>
  <c r="A326" i="11"/>
  <c r="I326" i="11"/>
  <c r="B327" i="11"/>
  <c r="J327" i="11"/>
  <c r="C328" i="11"/>
  <c r="K328" i="11"/>
  <c r="D329" i="11"/>
  <c r="L329" i="11"/>
  <c r="E330" i="11"/>
  <c r="M330" i="11"/>
  <c r="F331" i="11"/>
  <c r="N331" i="11"/>
  <c r="G332" i="11"/>
  <c r="O332" i="11"/>
  <c r="H333" i="11"/>
  <c r="A334" i="11"/>
  <c r="I334" i="11"/>
  <c r="B335" i="11"/>
  <c r="J335" i="11"/>
  <c r="C336" i="11"/>
  <c r="K336" i="11"/>
  <c r="D337" i="11"/>
  <c r="L337" i="11"/>
  <c r="E338" i="11"/>
  <c r="M338" i="11"/>
  <c r="F339" i="11"/>
  <c r="N339" i="11"/>
  <c r="G340" i="11"/>
  <c r="O340" i="11"/>
  <c r="H341" i="11"/>
  <c r="A342" i="11"/>
  <c r="I342" i="11"/>
  <c r="B343" i="11"/>
  <c r="J343" i="11"/>
  <c r="C344" i="11"/>
  <c r="K344" i="11"/>
  <c r="D345" i="11"/>
  <c r="L345" i="11"/>
  <c r="E346" i="11"/>
  <c r="M346" i="11"/>
  <c r="F347" i="11"/>
  <c r="N347" i="11"/>
  <c r="G348" i="11"/>
  <c r="O348" i="11"/>
  <c r="H349" i="11"/>
  <c r="A350" i="11"/>
  <c r="I350" i="11"/>
  <c r="B351" i="11"/>
  <c r="J351" i="11"/>
  <c r="C352" i="11"/>
  <c r="K352" i="11"/>
  <c r="D353" i="11"/>
  <c r="L353" i="11"/>
  <c r="E354" i="11"/>
  <c r="M354" i="11"/>
  <c r="F355" i="11"/>
  <c r="N355" i="11"/>
  <c r="G356" i="11"/>
  <c r="O356" i="11"/>
  <c r="H357" i="11"/>
  <c r="A358" i="11"/>
  <c r="I358" i="11"/>
  <c r="B359" i="11"/>
  <c r="J359" i="11"/>
  <c r="C360" i="11"/>
  <c r="K360" i="11"/>
  <c r="D361" i="11"/>
  <c r="L361" i="11"/>
  <c r="E362" i="11"/>
  <c r="M362" i="11"/>
  <c r="F363" i="11"/>
  <c r="N363" i="11"/>
  <c r="G364" i="11"/>
  <c r="O364" i="11"/>
  <c r="H365" i="11"/>
  <c r="A366" i="11"/>
  <c r="I366" i="11"/>
  <c r="B367" i="11"/>
  <c r="J367" i="11"/>
  <c r="C368" i="11"/>
  <c r="K368" i="11"/>
  <c r="D369" i="11"/>
  <c r="L369" i="11"/>
  <c r="E370" i="11"/>
  <c r="M370" i="11"/>
  <c r="F371" i="11"/>
  <c r="N371" i="11"/>
  <c r="G372" i="11"/>
  <c r="O372" i="11"/>
  <c r="H373" i="11"/>
  <c r="A374" i="11"/>
  <c r="I374" i="11"/>
  <c r="B375" i="11"/>
  <c r="J375" i="11"/>
  <c r="C376" i="11"/>
  <c r="K376" i="11"/>
  <c r="D377" i="11"/>
  <c r="L377" i="11"/>
  <c r="E378" i="11"/>
  <c r="M378" i="11"/>
  <c r="F379" i="11"/>
  <c r="N379" i="11"/>
  <c r="G380" i="11"/>
  <c r="O380" i="11"/>
  <c r="H381" i="11"/>
  <c r="A382" i="11"/>
  <c r="I382" i="11"/>
  <c r="B383" i="11"/>
  <c r="J383" i="11"/>
  <c r="C384" i="11"/>
  <c r="K384" i="11"/>
  <c r="D385" i="11"/>
  <c r="L385" i="11"/>
  <c r="E386" i="11"/>
  <c r="M386" i="11"/>
  <c r="F387" i="11"/>
  <c r="N387" i="11"/>
  <c r="G388" i="11"/>
  <c r="O388" i="11"/>
  <c r="H389" i="11"/>
  <c r="A390" i="11"/>
  <c r="I390" i="11"/>
  <c r="B391" i="11"/>
  <c r="J391" i="11"/>
  <c r="C392" i="11"/>
  <c r="K392" i="11"/>
  <c r="D393" i="11"/>
  <c r="L393" i="11"/>
  <c r="E394" i="11"/>
  <c r="M394" i="11"/>
  <c r="F395" i="11"/>
  <c r="N395" i="11"/>
  <c r="G396" i="11"/>
  <c r="O396" i="11"/>
  <c r="H397" i="11"/>
  <c r="A398" i="11"/>
  <c r="I398" i="11"/>
  <c r="B399" i="11"/>
  <c r="J399" i="11"/>
  <c r="C400" i="11"/>
  <c r="K400" i="11"/>
  <c r="D401" i="11"/>
  <c r="L401" i="11"/>
  <c r="E402" i="11"/>
  <c r="M402" i="11"/>
  <c r="F403" i="11"/>
  <c r="N403" i="11"/>
  <c r="G404" i="11"/>
  <c r="O404" i="11"/>
  <c r="H405" i="11"/>
  <c r="A406" i="11"/>
  <c r="I406" i="11"/>
  <c r="B407" i="11"/>
  <c r="J407" i="11"/>
  <c r="C408" i="11"/>
  <c r="K408" i="11"/>
  <c r="D409" i="11"/>
  <c r="L409" i="11"/>
  <c r="E410" i="11"/>
  <c r="M410" i="11"/>
  <c r="F411" i="11"/>
  <c r="N411" i="11"/>
  <c r="G412" i="11"/>
  <c r="O412" i="11"/>
  <c r="H413" i="11"/>
  <c r="A414" i="11"/>
  <c r="I414" i="11"/>
  <c r="B415" i="11"/>
  <c r="J415" i="11"/>
  <c r="C416" i="11"/>
  <c r="K416" i="11"/>
  <c r="D417" i="11"/>
  <c r="L417" i="11"/>
  <c r="E418" i="11"/>
  <c r="M418" i="11"/>
  <c r="F419" i="11"/>
  <c r="N419" i="11"/>
  <c r="G420" i="11"/>
  <c r="O420" i="11"/>
  <c r="H421" i="11"/>
  <c r="A422" i="11"/>
  <c r="I422" i="11"/>
  <c r="B423" i="11"/>
  <c r="J423" i="11"/>
  <c r="C424" i="11"/>
  <c r="K424" i="11"/>
  <c r="D425" i="11"/>
  <c r="L425" i="11"/>
  <c r="E426" i="11"/>
  <c r="M426" i="11"/>
  <c r="F427" i="11"/>
  <c r="N427" i="11"/>
  <c r="G428" i="11"/>
  <c r="O428" i="11"/>
  <c r="H429" i="11"/>
  <c r="A430" i="11"/>
  <c r="I430" i="11"/>
  <c r="B431" i="11"/>
  <c r="J431" i="11"/>
  <c r="C432" i="11"/>
  <c r="K432" i="11"/>
  <c r="D433" i="11"/>
  <c r="L433" i="11"/>
  <c r="E434" i="11"/>
  <c r="M434" i="11"/>
  <c r="F435" i="11"/>
  <c r="N435" i="11"/>
  <c r="G436" i="11"/>
  <c r="O436" i="11"/>
  <c r="C155" i="11"/>
  <c r="B157" i="11"/>
  <c r="O158" i="11"/>
  <c r="M160" i="11"/>
  <c r="M162" i="11"/>
  <c r="K164" i="11"/>
  <c r="I166" i="11"/>
  <c r="H168" i="11"/>
  <c r="F170" i="11"/>
  <c r="D172" i="11"/>
  <c r="C174" i="11"/>
  <c r="A176" i="11"/>
  <c r="N177" i="11"/>
  <c r="P177" i="11" s="1"/>
  <c r="Q177" i="11" s="1"/>
  <c r="N179" i="11"/>
  <c r="L181" i="11"/>
  <c r="J183" i="11"/>
  <c r="I185" i="11"/>
  <c r="G187" i="11"/>
  <c r="E189" i="11"/>
  <c r="C191" i="11"/>
  <c r="K192" i="11"/>
  <c r="B194" i="11"/>
  <c r="H195" i="11"/>
  <c r="O196" i="11"/>
  <c r="F198" i="11"/>
  <c r="L199" i="11"/>
  <c r="D201" i="11"/>
  <c r="J202" i="11"/>
  <c r="A204" i="11"/>
  <c r="H205" i="11"/>
  <c r="N206" i="11"/>
  <c r="E208" i="11"/>
  <c r="F209" i="11"/>
  <c r="F210" i="11"/>
  <c r="D211" i="11"/>
  <c r="D212" i="11"/>
  <c r="D213" i="11"/>
  <c r="B214" i="11"/>
  <c r="B215" i="11"/>
  <c r="A216" i="11"/>
  <c r="O216" i="11"/>
  <c r="N217" i="11"/>
  <c r="P217" i="11" s="1"/>
  <c r="Q217" i="11" s="1"/>
  <c r="N218" i="11"/>
  <c r="L219" i="11"/>
  <c r="L220" i="11"/>
  <c r="L221" i="11"/>
  <c r="J222" i="11"/>
  <c r="J223" i="11"/>
  <c r="I224" i="11"/>
  <c r="H225" i="11"/>
  <c r="G226" i="11"/>
  <c r="G227" i="11"/>
  <c r="B228" i="11"/>
  <c r="M228" i="11"/>
  <c r="I229" i="11"/>
  <c r="D230" i="11"/>
  <c r="O230" i="11"/>
  <c r="K231" i="11"/>
  <c r="F232" i="11"/>
  <c r="B233" i="11"/>
  <c r="M233" i="11"/>
  <c r="H234" i="11"/>
  <c r="D235" i="11"/>
  <c r="O235" i="11"/>
  <c r="J236" i="11"/>
  <c r="F237" i="11"/>
  <c r="B238" i="11"/>
  <c r="L238" i="11"/>
  <c r="H239" i="11"/>
  <c r="D240" i="11"/>
  <c r="N240" i="11"/>
  <c r="P240" i="11" s="1"/>
  <c r="Q240" i="11" s="1"/>
  <c r="J241" i="11"/>
  <c r="F242" i="11"/>
  <c r="A243" i="11"/>
  <c r="L243" i="11"/>
  <c r="H244" i="11"/>
  <c r="C245" i="11"/>
  <c r="N245" i="11"/>
  <c r="J246" i="11"/>
  <c r="E247" i="11"/>
  <c r="A248" i="11"/>
  <c r="L248" i="11"/>
  <c r="G249" i="11"/>
  <c r="C250" i="11"/>
  <c r="N250" i="11"/>
  <c r="I251" i="11"/>
  <c r="E252" i="11"/>
  <c r="A253" i="11"/>
  <c r="K253" i="11"/>
  <c r="G254" i="11"/>
  <c r="C255" i="11"/>
  <c r="M255" i="11"/>
  <c r="I256" i="11"/>
  <c r="E257" i="11"/>
  <c r="O257" i="11"/>
  <c r="K258" i="11"/>
  <c r="G259" i="11"/>
  <c r="B260" i="11"/>
  <c r="M260" i="11"/>
  <c r="I261" i="11"/>
  <c r="D262" i="11"/>
  <c r="O262" i="11"/>
  <c r="K263" i="11"/>
  <c r="F264" i="11"/>
  <c r="B265" i="11"/>
  <c r="M265" i="11"/>
  <c r="H266" i="11"/>
  <c r="D267" i="11"/>
  <c r="O267" i="11"/>
  <c r="J268" i="11"/>
  <c r="F269" i="11"/>
  <c r="B270" i="11"/>
  <c r="L270" i="11"/>
  <c r="H271" i="11"/>
  <c r="D272" i="11"/>
  <c r="N272" i="11"/>
  <c r="P272" i="11" s="1"/>
  <c r="Q272" i="11" s="1"/>
  <c r="F155" i="11"/>
  <c r="D157" i="11"/>
  <c r="B159" i="11"/>
  <c r="A161" i="11"/>
  <c r="N162" i="11"/>
  <c r="P162" i="11" s="1"/>
  <c r="Q162" i="11" s="1"/>
  <c r="L164" i="11"/>
  <c r="K166" i="11"/>
  <c r="I168" i="11"/>
  <c r="G170" i="11"/>
  <c r="G172" i="11"/>
  <c r="E174" i="11"/>
  <c r="C176" i="11"/>
  <c r="B178" i="11"/>
  <c r="O179" i="11"/>
  <c r="M181" i="11"/>
  <c r="L183" i="11"/>
  <c r="J185" i="11"/>
  <c r="H187" i="11"/>
  <c r="H189" i="11"/>
  <c r="D191" i="11"/>
  <c r="L192" i="11"/>
  <c r="C194" i="11"/>
  <c r="J195" i="11"/>
  <c r="A197" i="11"/>
  <c r="G198" i="11"/>
  <c r="N199" i="11"/>
  <c r="P199" i="11" s="1"/>
  <c r="Q199" i="11" s="1"/>
  <c r="E201" i="11"/>
  <c r="K202" i="11"/>
  <c r="C204" i="11"/>
  <c r="I205" i="11"/>
  <c r="O206" i="11"/>
  <c r="G208" i="11"/>
  <c r="H209" i="11"/>
  <c r="G210" i="11"/>
  <c r="G211" i="11"/>
  <c r="E212" i="11"/>
  <c r="E213" i="11"/>
  <c r="E214" i="11"/>
  <c r="C215" i="11"/>
  <c r="C216" i="11"/>
  <c r="B217" i="11"/>
  <c r="A218" i="11"/>
  <c r="O218" i="11"/>
  <c r="O219" i="11"/>
  <c r="M220" i="11"/>
  <c r="M221" i="11"/>
  <c r="M222" i="11"/>
  <c r="K223" i="11"/>
  <c r="K224" i="11"/>
  <c r="J225" i="11"/>
  <c r="I226" i="11"/>
  <c r="H227" i="11"/>
  <c r="D228" i="11"/>
  <c r="N228" i="11"/>
  <c r="P228" i="11" s="1"/>
  <c r="Q228" i="11" s="1"/>
  <c r="J229" i="11"/>
  <c r="F230" i="11"/>
  <c r="A231" i="11"/>
  <c r="L231" i="11"/>
  <c r="H232" i="11"/>
  <c r="C233" i="11"/>
  <c r="N233" i="11"/>
  <c r="J234" i="11"/>
  <c r="E235" i="11"/>
  <c r="A236" i="11"/>
  <c r="L236" i="11"/>
  <c r="G237" i="11"/>
  <c r="C238" i="11"/>
  <c r="N238" i="11"/>
  <c r="I239" i="11"/>
  <c r="E240" i="11"/>
  <c r="A241" i="11"/>
  <c r="K241" i="11"/>
  <c r="G242" i="11"/>
  <c r="C243" i="11"/>
  <c r="M243" i="11"/>
  <c r="I244" i="11"/>
  <c r="E245" i="11"/>
  <c r="O245" i="11"/>
  <c r="K246" i="11"/>
  <c r="G247" i="11"/>
  <c r="B248" i="11"/>
  <c r="M248" i="11"/>
  <c r="I249" i="11"/>
  <c r="D250" i="11"/>
  <c r="O250" i="11"/>
  <c r="K251" i="11"/>
  <c r="F252" i="11"/>
  <c r="B253" i="11"/>
  <c r="M253" i="11"/>
  <c r="H254" i="11"/>
  <c r="D255" i="11"/>
  <c r="O255" i="11"/>
  <c r="J256" i="11"/>
  <c r="F257" i="11"/>
  <c r="B258" i="11"/>
  <c r="L258" i="11"/>
  <c r="H259" i="11"/>
  <c r="D260" i="11"/>
  <c r="N260" i="11"/>
  <c r="J261" i="11"/>
  <c r="F262" i="11"/>
  <c r="A263" i="11"/>
  <c r="L263" i="11"/>
  <c r="H264" i="11"/>
  <c r="C265" i="11"/>
  <c r="N265" i="11"/>
  <c r="J266" i="11"/>
  <c r="E267" i="11"/>
  <c r="A268" i="11"/>
  <c r="L268" i="11"/>
  <c r="K155" i="11"/>
  <c r="I157" i="11"/>
  <c r="G159" i="11"/>
  <c r="F161" i="11"/>
  <c r="D163" i="11"/>
  <c r="B165" i="11"/>
  <c r="B167" i="11"/>
  <c r="O168" i="11"/>
  <c r="M170" i="11"/>
  <c r="L172" i="11"/>
  <c r="J174" i="11"/>
  <c r="H176" i="11"/>
  <c r="G178" i="11"/>
  <c r="E180" i="11"/>
  <c r="C182" i="11"/>
  <c r="C184" i="11"/>
  <c r="A186" i="11"/>
  <c r="N187" i="11"/>
  <c r="P187" i="11" s="1"/>
  <c r="Q187" i="11" s="1"/>
  <c r="M189" i="11"/>
  <c r="J191" i="11"/>
  <c r="A193" i="11"/>
  <c r="G194" i="11"/>
  <c r="N195" i="11"/>
  <c r="E197" i="11"/>
  <c r="K198" i="11"/>
  <c r="C200" i="11"/>
  <c r="I201" i="11"/>
  <c r="O202" i="11"/>
  <c r="G204" i="11"/>
  <c r="M205" i="11"/>
  <c r="D207" i="11"/>
  <c r="K208" i="11"/>
  <c r="J209" i="11"/>
  <c r="I210" i="11"/>
  <c r="H211" i="11"/>
  <c r="H212" i="11"/>
  <c r="F213" i="11"/>
  <c r="F214" i="11"/>
  <c r="F215" i="11"/>
  <c r="D216" i="11"/>
  <c r="D217" i="11"/>
  <c r="C218" i="11"/>
  <c r="B219" i="11"/>
  <c r="A220" i="11"/>
  <c r="A221" i="11"/>
  <c r="N221" i="11"/>
  <c r="N222" i="11"/>
  <c r="N223" i="11"/>
  <c r="L224" i="11"/>
  <c r="L225" i="11"/>
  <c r="K226" i="11"/>
  <c r="I227" i="11"/>
  <c r="E228" i="11"/>
  <c r="A229" i="11"/>
  <c r="K229" i="11"/>
  <c r="G230" i="11"/>
  <c r="C231" i="11"/>
  <c r="M231" i="11"/>
  <c r="I232" i="11"/>
  <c r="E233" i="11"/>
  <c r="O233" i="11"/>
  <c r="K234" i="11"/>
  <c r="G235" i="11"/>
  <c r="B236" i="11"/>
  <c r="M236" i="11"/>
  <c r="I237" i="11"/>
  <c r="D238" i="11"/>
  <c r="O238" i="11"/>
  <c r="K239" i="11"/>
  <c r="F240" i="11"/>
  <c r="B241" i="11"/>
  <c r="M241" i="11"/>
  <c r="H242" i="11"/>
  <c r="D243" i="11"/>
  <c r="O243" i="11"/>
  <c r="J244" i="11"/>
  <c r="F245" i="11"/>
  <c r="B246" i="11"/>
  <c r="L246" i="11"/>
  <c r="H247" i="11"/>
  <c r="D248" i="11"/>
  <c r="N248" i="11"/>
  <c r="P248" i="11" s="1"/>
  <c r="Q248" i="11" s="1"/>
  <c r="J249" i="11"/>
  <c r="F250" i="11"/>
  <c r="A251" i="11"/>
  <c r="L251" i="11"/>
  <c r="H252" i="11"/>
  <c r="C253" i="11"/>
  <c r="N253" i="11"/>
  <c r="J254" i="11"/>
  <c r="E255" i="11"/>
  <c r="A256" i="11"/>
  <c r="L256" i="11"/>
  <c r="G257" i="11"/>
  <c r="C258" i="11"/>
  <c r="N258" i="11"/>
  <c r="I259" i="11"/>
  <c r="E260" i="11"/>
  <c r="A261" i="11"/>
  <c r="K261" i="11"/>
  <c r="G262" i="11"/>
  <c r="C263" i="11"/>
  <c r="M263" i="11"/>
  <c r="I264" i="11"/>
  <c r="E265" i="11"/>
  <c r="O265" i="11"/>
  <c r="K266" i="11"/>
  <c r="G267" i="11"/>
  <c r="B268" i="11"/>
  <c r="M268" i="11"/>
  <c r="I269" i="11"/>
  <c r="D270" i="11"/>
  <c r="O270" i="11"/>
  <c r="K271" i="11"/>
  <c r="F272" i="11"/>
  <c r="B273" i="11"/>
  <c r="M273" i="11"/>
  <c r="H274" i="11"/>
  <c r="D275" i="11"/>
  <c r="O275" i="11"/>
  <c r="J276" i="11"/>
  <c r="F277" i="11"/>
  <c r="B278" i="11"/>
  <c r="L278" i="11"/>
  <c r="H279" i="11"/>
  <c r="D280" i="11"/>
  <c r="N280" i="11"/>
  <c r="P280" i="11" s="1"/>
  <c r="Q280" i="11" s="1"/>
  <c r="J281" i="11"/>
  <c r="F282" i="11"/>
  <c r="A283" i="11"/>
  <c r="L283" i="11"/>
  <c r="H284" i="11"/>
  <c r="C285" i="11"/>
  <c r="N285" i="11"/>
  <c r="J286" i="11"/>
  <c r="E287" i="11"/>
  <c r="A288" i="11"/>
  <c r="L288" i="11"/>
  <c r="G289" i="11"/>
  <c r="C290" i="11"/>
  <c r="N290" i="11"/>
  <c r="I291" i="11"/>
  <c r="E292" i="11"/>
  <c r="A293" i="11"/>
  <c r="K293" i="11"/>
  <c r="G294" i="11"/>
  <c r="C295" i="11"/>
  <c r="M295" i="11"/>
  <c r="I296" i="11"/>
  <c r="E297" i="11"/>
  <c r="O297" i="11"/>
  <c r="K298" i="11"/>
  <c r="G299" i="11"/>
  <c r="B300" i="11"/>
  <c r="M300" i="11"/>
  <c r="I301" i="11"/>
  <c r="D302" i="11"/>
  <c r="O302" i="11"/>
  <c r="K303" i="11"/>
  <c r="F304" i="11"/>
  <c r="B305" i="11"/>
  <c r="M305" i="11"/>
  <c r="H306" i="11"/>
  <c r="D307" i="11"/>
  <c r="O307" i="11"/>
  <c r="J308" i="11"/>
  <c r="F309" i="11"/>
  <c r="B310" i="11"/>
  <c r="L310" i="11"/>
  <c r="H311" i="11"/>
  <c r="L155" i="11"/>
  <c r="J157" i="11"/>
  <c r="J159" i="11"/>
  <c r="H161" i="11"/>
  <c r="F163" i="11"/>
  <c r="E165" i="11"/>
  <c r="C167" i="11"/>
  <c r="A169" i="11"/>
  <c r="O170" i="11"/>
  <c r="M172" i="11"/>
  <c r="K174" i="11"/>
  <c r="K176" i="11"/>
  <c r="I178" i="11"/>
  <c r="G180" i="11"/>
  <c r="F182" i="11"/>
  <c r="D184" i="11"/>
  <c r="B186" i="11"/>
  <c r="A188" i="11"/>
  <c r="N189" i="11"/>
  <c r="P189" i="11" s="1"/>
  <c r="Q189" i="11" s="1"/>
  <c r="K191" i="11"/>
  <c r="B193" i="11"/>
  <c r="I194" i="11"/>
  <c r="O195" i="11"/>
  <c r="F197" i="11"/>
  <c r="M198" i="11"/>
  <c r="D200" i="11"/>
  <c r="J201" i="11"/>
  <c r="B203" i="11"/>
  <c r="H204" i="11"/>
  <c r="N205" i="11"/>
  <c r="P205" i="11" s="1"/>
  <c r="Q205" i="11" s="1"/>
  <c r="F207" i="11"/>
  <c r="L208" i="11"/>
  <c r="L209" i="11"/>
  <c r="K210" i="11"/>
  <c r="J211" i="11"/>
  <c r="I212" i="11"/>
  <c r="I213" i="11"/>
  <c r="G214" i="11"/>
  <c r="G215" i="11"/>
  <c r="G216" i="11"/>
  <c r="E217" i="11"/>
  <c r="E218" i="11"/>
  <c r="D219" i="11"/>
  <c r="C220" i="11"/>
  <c r="B221" i="11"/>
  <c r="B222" i="11"/>
  <c r="O222" i="11"/>
  <c r="O223" i="11"/>
  <c r="O224" i="11"/>
  <c r="M225" i="11"/>
  <c r="M226" i="11"/>
  <c r="K227" i="11"/>
  <c r="F228" i="11"/>
  <c r="B229" i="11"/>
  <c r="M229" i="11"/>
  <c r="H230" i="11"/>
  <c r="D231" i="11"/>
  <c r="O231" i="11"/>
  <c r="J232" i="11"/>
  <c r="F233" i="11"/>
  <c r="B234" i="11"/>
  <c r="L234" i="11"/>
  <c r="H235" i="11"/>
  <c r="D236" i="11"/>
  <c r="N236" i="11"/>
  <c r="J237" i="11"/>
  <c r="F238" i="11"/>
  <c r="A239" i="11"/>
  <c r="L239" i="11"/>
  <c r="H240" i="11"/>
  <c r="C241" i="11"/>
  <c r="N241" i="11"/>
  <c r="J242" i="11"/>
  <c r="E243" i="11"/>
  <c r="A244" i="11"/>
  <c r="L244" i="11"/>
  <c r="G245" i="11"/>
  <c r="C246" i="11"/>
  <c r="N246" i="11"/>
  <c r="I247" i="11"/>
  <c r="E248" i="11"/>
  <c r="A249" i="11"/>
  <c r="K249" i="11"/>
  <c r="G250" i="11"/>
  <c r="C251" i="11"/>
  <c r="M251" i="11"/>
  <c r="I252" i="11"/>
  <c r="E253" i="11"/>
  <c r="O253" i="11"/>
  <c r="K254" i="11"/>
  <c r="G255" i="11"/>
  <c r="B256" i="11"/>
  <c r="M256" i="11"/>
  <c r="I257" i="11"/>
  <c r="D258" i="11"/>
  <c r="O258" i="11"/>
  <c r="K259" i="11"/>
  <c r="F260" i="11"/>
  <c r="B261" i="11"/>
  <c r="M261" i="11"/>
  <c r="H262" i="11"/>
  <c r="D263" i="11"/>
  <c r="O263" i="11"/>
  <c r="J264" i="11"/>
  <c r="F265" i="11"/>
  <c r="B266" i="11"/>
  <c r="L266" i="11"/>
  <c r="H267" i="11"/>
  <c r="D268" i="11"/>
  <c r="N268" i="11"/>
  <c r="P268" i="11" s="1"/>
  <c r="Q268" i="11" s="1"/>
  <c r="J269" i="11"/>
  <c r="F270" i="11"/>
  <c r="A271" i="11"/>
  <c r="L271" i="11"/>
  <c r="H272" i="11"/>
  <c r="C273" i="11"/>
  <c r="N273" i="11"/>
  <c r="J274" i="11"/>
  <c r="E275" i="11"/>
  <c r="A276" i="11"/>
  <c r="L276" i="11"/>
  <c r="G277" i="11"/>
  <c r="C278" i="11"/>
  <c r="N278" i="11"/>
  <c r="I279" i="11"/>
  <c r="E280" i="11"/>
  <c r="A281" i="11"/>
  <c r="K281" i="11"/>
  <c r="G282" i="11"/>
  <c r="C283" i="11"/>
  <c r="M283" i="11"/>
  <c r="I284" i="11"/>
  <c r="E285" i="11"/>
  <c r="O285" i="11"/>
  <c r="K286" i="11"/>
  <c r="G287" i="11"/>
  <c r="B288" i="11"/>
  <c r="M288" i="11"/>
  <c r="I289" i="11"/>
  <c r="D290" i="11"/>
  <c r="O290" i="11"/>
  <c r="K291" i="11"/>
  <c r="F292" i="11"/>
  <c r="B293" i="11"/>
  <c r="M293" i="11"/>
  <c r="H294" i="11"/>
  <c r="D295" i="11"/>
  <c r="O295" i="11"/>
  <c r="J296" i="11"/>
  <c r="F297" i="11"/>
  <c r="B298" i="11"/>
  <c r="L298" i="11"/>
  <c r="H299" i="11"/>
  <c r="D300" i="11"/>
  <c r="N300" i="11"/>
  <c r="P300" i="11" s="1"/>
  <c r="Q300" i="11" s="1"/>
  <c r="J301" i="11"/>
  <c r="F302" i="11"/>
  <c r="A303" i="11"/>
  <c r="L303" i="11"/>
  <c r="H304" i="11"/>
  <c r="C305" i="11"/>
  <c r="N305" i="11"/>
  <c r="J306" i="11"/>
  <c r="E307" i="11"/>
  <c r="A308" i="11"/>
  <c r="L308" i="11"/>
  <c r="G309" i="11"/>
  <c r="C310" i="11"/>
  <c r="N310" i="11"/>
  <c r="I311" i="11"/>
  <c r="E312" i="11"/>
  <c r="A313" i="11"/>
  <c r="K313" i="11"/>
  <c r="G314" i="11"/>
  <c r="C315" i="11"/>
  <c r="M315" i="11"/>
  <c r="I316" i="11"/>
  <c r="E317" i="11"/>
  <c r="O317" i="11"/>
  <c r="K318" i="11"/>
  <c r="G319" i="11"/>
  <c r="B320" i="11"/>
  <c r="M320" i="11"/>
  <c r="I321" i="11"/>
  <c r="D322" i="11"/>
  <c r="O322" i="11"/>
  <c r="K323" i="11"/>
  <c r="F324" i="11"/>
  <c r="B325" i="11"/>
  <c r="M325" i="11"/>
  <c r="H326" i="11"/>
  <c r="D327" i="11"/>
  <c r="O327" i="11"/>
  <c r="J328" i="11"/>
  <c r="F329" i="11"/>
  <c r="B330" i="11"/>
  <c r="L330" i="11"/>
  <c r="H331" i="11"/>
  <c r="D332" i="11"/>
  <c r="N332" i="11"/>
  <c r="P332" i="11" s="1"/>
  <c r="Q332" i="11" s="1"/>
  <c r="J333" i="11"/>
  <c r="F334" i="11"/>
  <c r="A335" i="11"/>
  <c r="L335" i="11"/>
  <c r="H336" i="11"/>
  <c r="C337" i="11"/>
  <c r="N337" i="11"/>
  <c r="J338" i="11"/>
  <c r="E339" i="11"/>
  <c r="A340" i="11"/>
  <c r="L340" i="11"/>
  <c r="G341" i="11"/>
  <c r="C342" i="11"/>
  <c r="N342" i="11"/>
  <c r="I343" i="11"/>
  <c r="E344" i="11"/>
  <c r="A345" i="11"/>
  <c r="K345" i="11"/>
  <c r="G346" i="11"/>
  <c r="C347" i="11"/>
  <c r="M347" i="11"/>
  <c r="I348" i="11"/>
  <c r="E349" i="11"/>
  <c r="O349" i="11"/>
  <c r="K350" i="11"/>
  <c r="G351" i="11"/>
  <c r="B352" i="11"/>
  <c r="M352" i="11"/>
  <c r="I353" i="11"/>
  <c r="D354" i="11"/>
  <c r="O354" i="11"/>
  <c r="K355" i="11"/>
  <c r="F356" i="11"/>
  <c r="B357" i="11"/>
  <c r="M357" i="11"/>
  <c r="H358" i="11"/>
  <c r="D359" i="11"/>
  <c r="O359" i="11"/>
  <c r="J360" i="11"/>
  <c r="F361" i="11"/>
  <c r="B362" i="11"/>
  <c r="L362" i="11"/>
  <c r="H363" i="11"/>
  <c r="D364" i="11"/>
  <c r="N364" i="11"/>
  <c r="P364" i="11" s="1"/>
  <c r="Q364" i="11" s="1"/>
  <c r="J365" i="11"/>
  <c r="F366" i="11"/>
  <c r="A367" i="11"/>
  <c r="L367" i="11"/>
  <c r="H368" i="11"/>
  <c r="C369" i="11"/>
  <c r="N369" i="11"/>
  <c r="J370" i="11"/>
  <c r="E371" i="11"/>
  <c r="A372" i="11"/>
  <c r="L372" i="11"/>
  <c r="G373" i="11"/>
  <c r="C374" i="11"/>
  <c r="N374" i="11"/>
  <c r="I375" i="11"/>
  <c r="E376" i="11"/>
  <c r="A377" i="11"/>
  <c r="K377" i="11"/>
  <c r="G378" i="11"/>
  <c r="C379" i="11"/>
  <c r="M379" i="11"/>
  <c r="I380" i="11"/>
  <c r="E381" i="11"/>
  <c r="O381" i="11"/>
  <c r="K382" i="11"/>
  <c r="G383" i="11"/>
  <c r="B384" i="11"/>
  <c r="M384" i="11"/>
  <c r="I385" i="11"/>
  <c r="D386" i="11"/>
  <c r="O386" i="11"/>
  <c r="K387" i="11"/>
  <c r="F388" i="11"/>
  <c r="B389" i="11"/>
  <c r="M389" i="11"/>
  <c r="H390" i="11"/>
  <c r="D391" i="11"/>
  <c r="O391" i="11"/>
  <c r="J392" i="11"/>
  <c r="F393" i="11"/>
  <c r="B394" i="11"/>
  <c r="L394" i="11"/>
  <c r="H395" i="11"/>
  <c r="D396" i="11"/>
  <c r="N396" i="11"/>
  <c r="P396" i="11" s="1"/>
  <c r="Q396" i="11" s="1"/>
  <c r="J397" i="11"/>
  <c r="F398" i="11"/>
  <c r="A399" i="11"/>
  <c r="L399" i="11"/>
  <c r="H400" i="11"/>
  <c r="C401" i="11"/>
  <c r="N401" i="11"/>
  <c r="J402" i="11"/>
  <c r="E403" i="11"/>
  <c r="A404" i="11"/>
  <c r="L404" i="11"/>
  <c r="G405" i="11"/>
  <c r="C406" i="11"/>
  <c r="N406" i="11"/>
  <c r="I407" i="11"/>
  <c r="E408" i="11"/>
  <c r="A409" i="11"/>
  <c r="K409" i="11"/>
  <c r="G410" i="11"/>
  <c r="C411" i="11"/>
  <c r="M411" i="11"/>
  <c r="I412" i="11"/>
  <c r="E413" i="11"/>
  <c r="O413" i="11"/>
  <c r="K414" i="11"/>
  <c r="G415" i="11"/>
  <c r="B416" i="11"/>
  <c r="M416" i="11"/>
  <c r="I417" i="11"/>
  <c r="D418" i="11"/>
  <c r="O418" i="11"/>
  <c r="K419" i="11"/>
  <c r="F420" i="11"/>
  <c r="B421" i="11"/>
  <c r="M421" i="11"/>
  <c r="H422" i="11"/>
  <c r="D423" i="11"/>
  <c r="O423" i="11"/>
  <c r="J424" i="11"/>
  <c r="F425" i="11"/>
  <c r="B426" i="11"/>
  <c r="L426" i="11"/>
  <c r="H427" i="11"/>
  <c r="D428" i="11"/>
  <c r="N428" i="11"/>
  <c r="J429" i="11"/>
  <c r="F430" i="11"/>
  <c r="A431" i="11"/>
  <c r="L431" i="11"/>
  <c r="H432" i="11"/>
  <c r="C433" i="11"/>
  <c r="N433" i="11"/>
  <c r="J434" i="11"/>
  <c r="E435" i="11"/>
  <c r="A436" i="11"/>
  <c r="L436" i="11"/>
  <c r="G437" i="11"/>
  <c r="O437" i="11"/>
  <c r="H438" i="11"/>
  <c r="A439" i="11"/>
  <c r="I439" i="11"/>
  <c r="B440" i="11"/>
  <c r="J440" i="11"/>
  <c r="C441" i="11"/>
  <c r="K441" i="11"/>
  <c r="D442" i="11"/>
  <c r="L442" i="11"/>
  <c r="E443" i="11"/>
  <c r="M443" i="11"/>
  <c r="F444" i="11"/>
  <c r="N444" i="11"/>
  <c r="G445" i="11"/>
  <c r="O445" i="11"/>
  <c r="H446" i="11"/>
  <c r="A447" i="11"/>
  <c r="I447" i="11"/>
  <c r="B448" i="11"/>
  <c r="J448" i="11"/>
  <c r="C449" i="11"/>
  <c r="K449" i="11"/>
  <c r="D450" i="11"/>
  <c r="L450" i="11"/>
  <c r="E451" i="11"/>
  <c r="M451" i="11"/>
  <c r="F452" i="11"/>
  <c r="N452" i="11"/>
  <c r="G453" i="11"/>
  <c r="O453" i="11"/>
  <c r="H454" i="11"/>
  <c r="A455" i="11"/>
  <c r="I455" i="11"/>
  <c r="B456" i="11"/>
  <c r="J456" i="11"/>
  <c r="C457" i="11"/>
  <c r="K457" i="11"/>
  <c r="D458" i="11"/>
  <c r="L458" i="11"/>
  <c r="E459" i="11"/>
  <c r="M459" i="11"/>
  <c r="F460" i="11"/>
  <c r="N460" i="11"/>
  <c r="G461" i="11"/>
  <c r="O461" i="11"/>
  <c r="H462" i="11"/>
  <c r="A463" i="11"/>
  <c r="I463" i="11"/>
  <c r="B464" i="11"/>
  <c r="J464" i="11"/>
  <c r="C465" i="11"/>
  <c r="K465" i="11"/>
  <c r="D466" i="11"/>
  <c r="L466" i="11"/>
  <c r="E467" i="11"/>
  <c r="M467" i="11"/>
  <c r="F468" i="11"/>
  <c r="N468" i="11"/>
  <c r="G469" i="11"/>
  <c r="O469" i="11"/>
  <c r="H470" i="11"/>
  <c r="A471" i="11"/>
  <c r="I471" i="11"/>
  <c r="B472" i="11"/>
  <c r="J472" i="11"/>
  <c r="C473" i="11"/>
  <c r="K473" i="11"/>
  <c r="D474" i="11"/>
  <c r="L474" i="11"/>
  <c r="E475" i="11"/>
  <c r="M475" i="11"/>
  <c r="F476" i="11"/>
  <c r="N476" i="11"/>
  <c r="G477" i="11"/>
  <c r="O477" i="11"/>
  <c r="H478" i="11"/>
  <c r="A479" i="11"/>
  <c r="I479" i="11"/>
  <c r="B480" i="11"/>
  <c r="J480" i="11"/>
  <c r="C481" i="11"/>
  <c r="K481" i="11"/>
  <c r="D482" i="11"/>
  <c r="L482" i="11"/>
  <c r="E483" i="11"/>
  <c r="M483" i="11"/>
  <c r="F484" i="11"/>
  <c r="N484" i="11"/>
  <c r="G485" i="11"/>
  <c r="O485" i="11"/>
  <c r="H486" i="11"/>
  <c r="A487" i="11"/>
  <c r="I487" i="11"/>
  <c r="B488" i="11"/>
  <c r="J488" i="11"/>
  <c r="C489" i="11"/>
  <c r="K489" i="11"/>
  <c r="D490" i="11"/>
  <c r="L490" i="11"/>
  <c r="E491" i="11"/>
  <c r="M491" i="11"/>
  <c r="F492" i="11"/>
  <c r="N492" i="11"/>
  <c r="G493" i="11"/>
  <c r="O493" i="11"/>
  <c r="H494" i="11"/>
  <c r="A495" i="11"/>
  <c r="I495" i="11"/>
  <c r="B496" i="11"/>
  <c r="J496" i="11"/>
  <c r="C497" i="11"/>
  <c r="K497" i="11"/>
  <c r="D498" i="11"/>
  <c r="L498" i="11"/>
  <c r="E499" i="11"/>
  <c r="M499" i="11"/>
  <c r="F500" i="11"/>
  <c r="N500" i="11"/>
  <c r="G501" i="11"/>
  <c r="O501" i="11"/>
  <c r="H502" i="11"/>
  <c r="A503" i="11"/>
  <c r="I503" i="11"/>
  <c r="B504" i="11"/>
  <c r="J504" i="11"/>
  <c r="C505" i="11"/>
  <c r="K505" i="11"/>
  <c r="D506" i="11"/>
  <c r="L506" i="11"/>
  <c r="E507" i="11"/>
  <c r="M507" i="11"/>
  <c r="F508" i="11"/>
  <c r="N508" i="11"/>
  <c r="G509" i="11"/>
  <c r="O509" i="11"/>
  <c r="H510" i="11"/>
  <c r="A511" i="11"/>
  <c r="I511" i="11"/>
  <c r="B512" i="11"/>
  <c r="J512" i="11"/>
  <c r="C513" i="11"/>
  <c r="K513" i="11"/>
  <c r="D514" i="11"/>
  <c r="L514" i="11"/>
  <c r="E515" i="11"/>
  <c r="M515" i="11"/>
  <c r="F516" i="11"/>
  <c r="N516" i="11"/>
  <c r="G517" i="11"/>
  <c r="O517" i="11"/>
  <c r="H518" i="11"/>
  <c r="A519" i="11"/>
  <c r="I519" i="11"/>
  <c r="B520" i="11"/>
  <c r="J520" i="11"/>
  <c r="C521" i="11"/>
  <c r="K521" i="11"/>
  <c r="D522" i="11"/>
  <c r="L522" i="11"/>
  <c r="E523" i="11"/>
  <c r="M523" i="11"/>
  <c r="F524" i="11"/>
  <c r="N524" i="11"/>
  <c r="G525" i="11"/>
  <c r="O525" i="11"/>
  <c r="H526" i="11"/>
  <c r="A527" i="11"/>
  <c r="I527" i="11"/>
  <c r="B528" i="11"/>
  <c r="J528" i="11"/>
  <c r="C529" i="11"/>
  <c r="K529" i="11"/>
  <c r="D530" i="11"/>
  <c r="L530" i="11"/>
  <c r="E531" i="11"/>
  <c r="M531" i="11"/>
  <c r="F532" i="11"/>
  <c r="N532" i="11"/>
  <c r="G533" i="11"/>
  <c r="O533" i="11"/>
  <c r="H534" i="11"/>
  <c r="A535" i="11"/>
  <c r="I535" i="11"/>
  <c r="B536" i="11"/>
  <c r="J536" i="11"/>
  <c r="C537" i="11"/>
  <c r="K537" i="11"/>
  <c r="D538" i="11"/>
  <c r="L538" i="11"/>
  <c r="E539" i="11"/>
  <c r="M539" i="11"/>
  <c r="F540" i="11"/>
  <c r="N540" i="11"/>
  <c r="G541" i="11"/>
  <c r="O541" i="11"/>
  <c r="H542" i="11"/>
  <c r="A543" i="11"/>
  <c r="I543" i="11"/>
  <c r="B544" i="11"/>
  <c r="J544" i="11"/>
  <c r="C545" i="11"/>
  <c r="K545" i="11"/>
  <c r="D546" i="11"/>
  <c r="L546" i="11"/>
  <c r="E547" i="11"/>
  <c r="M547" i="11"/>
  <c r="F548" i="11"/>
  <c r="N548" i="11"/>
  <c r="G549" i="11"/>
  <c r="O549" i="11"/>
  <c r="H550" i="11"/>
  <c r="A551" i="11"/>
  <c r="I551" i="11"/>
  <c r="B552" i="11"/>
  <c r="J552" i="11"/>
  <c r="C553" i="11"/>
  <c r="K553" i="11"/>
  <c r="D554" i="11"/>
  <c r="L554" i="11"/>
  <c r="E555" i="11"/>
  <c r="M555" i="11"/>
  <c r="F556" i="11"/>
  <c r="N556" i="11"/>
  <c r="G557" i="11"/>
  <c r="O557" i="11"/>
  <c r="H558" i="11"/>
  <c r="A559" i="11"/>
  <c r="I559" i="11"/>
  <c r="B560" i="11"/>
  <c r="J560" i="11"/>
  <c r="C561" i="11"/>
  <c r="K561" i="11"/>
  <c r="D562" i="11"/>
  <c r="L562" i="11"/>
  <c r="E563" i="11"/>
  <c r="M563" i="11"/>
  <c r="F564" i="11"/>
  <c r="N564" i="11"/>
  <c r="G565" i="11"/>
  <c r="O565" i="11"/>
  <c r="H566" i="11"/>
  <c r="A567" i="11"/>
  <c r="C156" i="11"/>
  <c r="A158" i="11"/>
  <c r="O159" i="11"/>
  <c r="M161" i="11"/>
  <c r="K163" i="11"/>
  <c r="J165" i="11"/>
  <c r="H167" i="11"/>
  <c r="F169" i="11"/>
  <c r="F171" i="11"/>
  <c r="D173" i="11"/>
  <c r="B175" i="11"/>
  <c r="A177" i="11"/>
  <c r="N178" i="11"/>
  <c r="L180" i="11"/>
  <c r="K182" i="11"/>
  <c r="I184" i="11"/>
  <c r="G186" i="11"/>
  <c r="G188" i="11"/>
  <c r="E190" i="11"/>
  <c r="O191" i="11"/>
  <c r="F193" i="11"/>
  <c r="M194" i="11"/>
  <c r="D196" i="11"/>
  <c r="J197" i="11"/>
  <c r="B199" i="11"/>
  <c r="H200" i="11"/>
  <c r="N201" i="11"/>
  <c r="P201" i="11" s="1"/>
  <c r="Q201" i="11" s="1"/>
  <c r="F203" i="11"/>
  <c r="L204" i="11"/>
  <c r="C206" i="11"/>
  <c r="J207" i="11"/>
  <c r="O208" i="11"/>
  <c r="M209" i="11"/>
  <c r="M210" i="11"/>
  <c r="L211" i="11"/>
  <c r="K212" i="11"/>
  <c r="J213" i="11"/>
  <c r="J214" i="11"/>
  <c r="H215" i="11"/>
  <c r="H216" i="11"/>
  <c r="H217" i="11"/>
  <c r="F218" i="11"/>
  <c r="F219" i="11"/>
  <c r="E220" i="11"/>
  <c r="D221" i="11"/>
  <c r="C222" i="11"/>
  <c r="C223" i="11"/>
  <c r="A224" i="11"/>
  <c r="A225" i="11"/>
  <c r="A226" i="11"/>
  <c r="N226" i="11"/>
  <c r="P226" i="11" s="1"/>
  <c r="Q226" i="11" s="1"/>
  <c r="L227" i="11"/>
  <c r="H228" i="11"/>
  <c r="C229" i="11"/>
  <c r="N229" i="11"/>
  <c r="J230" i="11"/>
  <c r="E231" i="11"/>
  <c r="A232" i="11"/>
  <c r="L232" i="11"/>
  <c r="G233" i="11"/>
  <c r="C234" i="11"/>
  <c r="N234" i="11"/>
  <c r="I235" i="11"/>
  <c r="E236" i="11"/>
  <c r="A237" i="11"/>
  <c r="K237" i="11"/>
  <c r="G238" i="11"/>
  <c r="C239" i="11"/>
  <c r="M239" i="11"/>
  <c r="I240" i="11"/>
  <c r="E241" i="11"/>
  <c r="O241" i="11"/>
  <c r="K242" i="11"/>
  <c r="G243" i="11"/>
  <c r="B244" i="11"/>
  <c r="M244" i="11"/>
  <c r="I245" i="11"/>
  <c r="D246" i="11"/>
  <c r="O246" i="11"/>
  <c r="K247" i="11"/>
  <c r="F248" i="11"/>
  <c r="B249" i="11"/>
  <c r="M249" i="11"/>
  <c r="H250" i="11"/>
  <c r="D251" i="11"/>
  <c r="O251" i="11"/>
  <c r="J252" i="11"/>
  <c r="F253" i="11"/>
  <c r="B254" i="11"/>
  <c r="L254" i="11"/>
  <c r="H255" i="11"/>
  <c r="D256" i="11"/>
  <c r="N256" i="11"/>
  <c r="P256" i="11" s="1"/>
  <c r="Q256" i="11" s="1"/>
  <c r="J257" i="11"/>
  <c r="F258" i="11"/>
  <c r="A259" i="11"/>
  <c r="L259" i="11"/>
  <c r="H260" i="11"/>
  <c r="C261" i="11"/>
  <c r="N261" i="11"/>
  <c r="J262" i="11"/>
  <c r="E263" i="11"/>
  <c r="A264" i="11"/>
  <c r="L264" i="11"/>
  <c r="G265" i="11"/>
  <c r="C266" i="11"/>
  <c r="N266" i="11"/>
  <c r="I267" i="11"/>
  <c r="E268" i="11"/>
  <c r="A269" i="11"/>
  <c r="K269" i="11"/>
  <c r="G270" i="11"/>
  <c r="C271" i="11"/>
  <c r="M271" i="11"/>
  <c r="I272" i="11"/>
  <c r="D156" i="11"/>
  <c r="C158" i="11"/>
  <c r="A160" i="11"/>
  <c r="N161" i="11"/>
  <c r="P161" i="11" s="1"/>
  <c r="Q161" i="11" s="1"/>
  <c r="N163" i="11"/>
  <c r="P163" i="11" s="1"/>
  <c r="Q163" i="11" s="1"/>
  <c r="L165" i="11"/>
  <c r="J167" i="11"/>
  <c r="I169" i="11"/>
  <c r="G171" i="11"/>
  <c r="E173" i="11"/>
  <c r="D175" i="11"/>
  <c r="B177" i="11"/>
  <c r="O178" i="11"/>
  <c r="O180" i="11"/>
  <c r="M182" i="11"/>
  <c r="K184" i="11"/>
  <c r="J186" i="11"/>
  <c r="H188" i="11"/>
  <c r="F190" i="11"/>
  <c r="A192" i="11"/>
  <c r="H193" i="11"/>
  <c r="N194" i="11"/>
  <c r="E196" i="11"/>
  <c r="L197" i="11"/>
  <c r="C199" i="11"/>
  <c r="I200" i="11"/>
  <c r="A202" i="11"/>
  <c r="G203" i="11"/>
  <c r="M204" i="11"/>
  <c r="E206" i="11"/>
  <c r="K207" i="11"/>
  <c r="A209" i="11"/>
  <c r="A210" i="11"/>
  <c r="N210" i="11"/>
  <c r="P210" i="11" s="1"/>
  <c r="Q210" i="11" s="1"/>
  <c r="N211" i="11"/>
  <c r="M212" i="11"/>
  <c r="L213" i="11"/>
  <c r="K214" i="11"/>
  <c r="K215" i="11"/>
  <c r="I216" i="11"/>
  <c r="I217" i="11"/>
  <c r="I218" i="11"/>
  <c r="G219" i="11"/>
  <c r="G220" i="11"/>
  <c r="F221" i="11"/>
  <c r="E222" i="11"/>
  <c r="D223" i="11"/>
  <c r="D224" i="11"/>
  <c r="B225" i="11"/>
  <c r="B226" i="11"/>
  <c r="B227" i="11"/>
  <c r="M227" i="11"/>
  <c r="I228" i="11"/>
  <c r="E229" i="11"/>
  <c r="O229" i="11"/>
  <c r="K230" i="11"/>
  <c r="G231" i="11"/>
  <c r="B232" i="11"/>
  <c r="M232" i="11"/>
  <c r="I233" i="11"/>
  <c r="D234" i="11"/>
  <c r="O234" i="11"/>
  <c r="K235" i="11"/>
  <c r="F236" i="11"/>
  <c r="B237" i="11"/>
  <c r="M237" i="11"/>
  <c r="H238" i="11"/>
  <c r="D239" i="11"/>
  <c r="O239" i="11"/>
  <c r="J240" i="11"/>
  <c r="F241" i="11"/>
  <c r="B242" i="11"/>
  <c r="L242" i="11"/>
  <c r="H243" i="11"/>
  <c r="D244" i="11"/>
  <c r="N244" i="11"/>
  <c r="P244" i="11" s="1"/>
  <c r="Q244" i="11" s="1"/>
  <c r="J245" i="11"/>
  <c r="F246" i="11"/>
  <c r="A247" i="11"/>
  <c r="L247" i="11"/>
  <c r="H248" i="11"/>
  <c r="C249" i="11"/>
  <c r="N249" i="11"/>
  <c r="J250" i="11"/>
  <c r="E251" i="11"/>
  <c r="A252" i="11"/>
  <c r="L252" i="11"/>
  <c r="G253" i="11"/>
  <c r="C254" i="11"/>
  <c r="N254" i="11"/>
  <c r="I255" i="11"/>
  <c r="E256" i="11"/>
  <c r="A257" i="11"/>
  <c r="K257" i="11"/>
  <c r="G258" i="11"/>
  <c r="C259" i="11"/>
  <c r="M259" i="11"/>
  <c r="I260" i="11"/>
  <c r="E261" i="11"/>
  <c r="O261" i="11"/>
  <c r="K262" i="11"/>
  <c r="G263" i="11"/>
  <c r="B264" i="11"/>
  <c r="M264" i="11"/>
  <c r="I265" i="11"/>
  <c r="D266" i="11"/>
  <c r="O266" i="11"/>
  <c r="K267" i="11"/>
  <c r="F268" i="11"/>
  <c r="B269" i="11"/>
  <c r="I156" i="11"/>
  <c r="I158" i="11"/>
  <c r="G160" i="11"/>
  <c r="E162" i="11"/>
  <c r="D164" i="11"/>
  <c r="B166" i="11"/>
  <c r="O167" i="11"/>
  <c r="N169" i="11"/>
  <c r="P169" i="11" s="1"/>
  <c r="Q169" i="11" s="1"/>
  <c r="L171" i="11"/>
  <c r="J173" i="11"/>
  <c r="J175" i="11"/>
  <c r="H177" i="11"/>
  <c r="F179" i="11"/>
  <c r="E181" i="11"/>
  <c r="C183" i="11"/>
  <c r="A185" i="11"/>
  <c r="O186" i="11"/>
  <c r="M188" i="11"/>
  <c r="K190" i="11"/>
  <c r="E192" i="11"/>
  <c r="L193" i="11"/>
  <c r="C195" i="11"/>
  <c r="I196" i="11"/>
  <c r="A198" i="11"/>
  <c r="G199" i="11"/>
  <c r="M200" i="11"/>
  <c r="E202" i="11"/>
  <c r="K203" i="11"/>
  <c r="B205" i="11"/>
  <c r="I206" i="11"/>
  <c r="O207" i="11"/>
  <c r="B209" i="11"/>
  <c r="B210" i="11"/>
  <c r="B211" i="11"/>
  <c r="O211" i="11"/>
  <c r="O212" i="11"/>
  <c r="N213" i="11"/>
  <c r="P213" i="11" s="1"/>
  <c r="Q213" i="11" s="1"/>
  <c r="M214" i="11"/>
  <c r="L215" i="11"/>
  <c r="L216" i="11"/>
  <c r="J217" i="11"/>
  <c r="J218" i="11"/>
  <c r="J219" i="11"/>
  <c r="H220" i="11"/>
  <c r="H221" i="11"/>
  <c r="G222" i="11"/>
  <c r="F223" i="11"/>
  <c r="E224" i="11"/>
  <c r="E225" i="11"/>
  <c r="C226" i="11"/>
  <c r="C227" i="11"/>
  <c r="O227" i="11"/>
  <c r="J228" i="11"/>
  <c r="F229" i="11"/>
  <c r="B230" i="11"/>
  <c r="L230" i="11"/>
  <c r="H231" i="11"/>
  <c r="D232" i="11"/>
  <c r="N232" i="11"/>
  <c r="J233" i="11"/>
  <c r="F234" i="11"/>
  <c r="A235" i="11"/>
  <c r="L235" i="11"/>
  <c r="H236" i="11"/>
  <c r="C237" i="11"/>
  <c r="N237" i="11"/>
  <c r="J238" i="11"/>
  <c r="E239" i="11"/>
  <c r="A240" i="11"/>
  <c r="L240" i="11"/>
  <c r="G241" i="11"/>
  <c r="C242" i="11"/>
  <c r="N242" i="11"/>
  <c r="I243" i="11"/>
  <c r="E244" i="11"/>
  <c r="A245" i="11"/>
  <c r="K245" i="11"/>
  <c r="G246" i="11"/>
  <c r="C247" i="11"/>
  <c r="M247" i="11"/>
  <c r="I248" i="11"/>
  <c r="E249" i="11"/>
  <c r="O249" i="11"/>
  <c r="K250" i="11"/>
  <c r="G251" i="11"/>
  <c r="B252" i="11"/>
  <c r="M252" i="11"/>
  <c r="I253" i="11"/>
  <c r="D254" i="11"/>
  <c r="O254" i="11"/>
  <c r="K255" i="11"/>
  <c r="F256" i="11"/>
  <c r="B257" i="11"/>
  <c r="M257" i="11"/>
  <c r="H258" i="11"/>
  <c r="D259" i="11"/>
  <c r="O259" i="11"/>
  <c r="J260" i="11"/>
  <c r="F261" i="11"/>
  <c r="B262" i="11"/>
  <c r="L262" i="11"/>
  <c r="H263" i="11"/>
  <c r="D264" i="11"/>
  <c r="N264" i="11"/>
  <c r="P264" i="11" s="1"/>
  <c r="Q264" i="11" s="1"/>
  <c r="J265" i="11"/>
  <c r="F266" i="11"/>
  <c r="A267" i="11"/>
  <c r="L267" i="11"/>
  <c r="H268" i="11"/>
  <c r="C269" i="11"/>
  <c r="N269" i="11"/>
  <c r="J270" i="11"/>
  <c r="E271" i="11"/>
  <c r="A272" i="11"/>
  <c r="L272" i="11"/>
  <c r="G273" i="11"/>
  <c r="C274" i="11"/>
  <c r="N274" i="11"/>
  <c r="I275" i="11"/>
  <c r="E276" i="11"/>
  <c r="A277" i="11"/>
  <c r="K277" i="11"/>
  <c r="G278" i="11"/>
  <c r="C279" i="11"/>
  <c r="M279" i="11"/>
  <c r="I280" i="11"/>
  <c r="E281" i="11"/>
  <c r="O281" i="11"/>
  <c r="K282" i="11"/>
  <c r="G283" i="11"/>
  <c r="B284" i="11"/>
  <c r="M284" i="11"/>
  <c r="I285" i="11"/>
  <c r="D286" i="11"/>
  <c r="O286" i="11"/>
  <c r="K287" i="11"/>
  <c r="F288" i="11"/>
  <c r="B289" i="11"/>
  <c r="M289" i="11"/>
  <c r="H290" i="11"/>
  <c r="D291" i="11"/>
  <c r="O291" i="11"/>
  <c r="J292" i="11"/>
  <c r="F293" i="11"/>
  <c r="B294" i="11"/>
  <c r="L294" i="11"/>
  <c r="H295" i="11"/>
  <c r="D296" i="11"/>
  <c r="N296" i="11"/>
  <c r="J297" i="11"/>
  <c r="F298" i="11"/>
  <c r="A299" i="11"/>
  <c r="L299" i="11"/>
  <c r="H300" i="11"/>
  <c r="C301" i="11"/>
  <c r="N301" i="11"/>
  <c r="J302" i="11"/>
  <c r="E303" i="11"/>
  <c r="A304" i="11"/>
  <c r="L304" i="11"/>
  <c r="G305" i="11"/>
  <c r="C306" i="11"/>
  <c r="N306" i="11"/>
  <c r="I307" i="11"/>
  <c r="E308" i="11"/>
  <c r="A309" i="11"/>
  <c r="K309" i="11"/>
  <c r="G310" i="11"/>
  <c r="C311" i="11"/>
  <c r="M311" i="11"/>
  <c r="L156" i="11"/>
  <c r="J158" i="11"/>
  <c r="H160" i="11"/>
  <c r="G162" i="11"/>
  <c r="E164" i="11"/>
  <c r="C166" i="11"/>
  <c r="C168" i="11"/>
  <c r="A170" i="11"/>
  <c r="N171" i="11"/>
  <c r="P171" i="11" s="1"/>
  <c r="Q171" i="11" s="1"/>
  <c r="M173" i="11"/>
  <c r="K175" i="11"/>
  <c r="I177" i="11"/>
  <c r="H179" i="11"/>
  <c r="F181" i="11"/>
  <c r="D183" i="11"/>
  <c r="D185" i="11"/>
  <c r="B187" i="11"/>
  <c r="O188" i="11"/>
  <c r="N190" i="11"/>
  <c r="G192" i="11"/>
  <c r="M193" i="11"/>
  <c r="D195" i="11"/>
  <c r="K196" i="11"/>
  <c r="B198" i="11"/>
  <c r="H199" i="11"/>
  <c r="O200" i="11"/>
  <c r="F202" i="11"/>
  <c r="L203" i="11"/>
  <c r="D205" i="11"/>
  <c r="J206" i="11"/>
  <c r="A208" i="11"/>
  <c r="E209" i="11"/>
  <c r="C210" i="11"/>
  <c r="C211" i="11"/>
  <c r="C212" i="11"/>
  <c r="A213" i="11"/>
  <c r="A214" i="11"/>
  <c r="O214" i="11"/>
  <c r="N215" i="11"/>
  <c r="P215" i="11" s="1"/>
  <c r="Q215" i="11" s="1"/>
  <c r="M216" i="11"/>
  <c r="M217" i="11"/>
  <c r="K218" i="11"/>
  <c r="K219" i="11"/>
  <c r="K220" i="11"/>
  <c r="I221" i="11"/>
  <c r="I222" i="11"/>
  <c r="H223" i="11"/>
  <c r="G224" i="11"/>
  <c r="F225" i="11"/>
  <c r="F226" i="11"/>
  <c r="D227" i="11"/>
  <c r="A228" i="11"/>
  <c r="L228" i="11"/>
  <c r="G229" i="11"/>
  <c r="C230" i="11"/>
  <c r="N230" i="11"/>
  <c r="P230" i="11" s="1"/>
  <c r="Q230" i="11" s="1"/>
  <c r="I231" i="11"/>
  <c r="E232" i="11"/>
  <c r="A233" i="11"/>
  <c r="K233" i="11"/>
  <c r="G234" i="11"/>
  <c r="C235" i="11"/>
  <c r="M235" i="11"/>
  <c r="I236" i="11"/>
  <c r="E237" i="11"/>
  <c r="O237" i="11"/>
  <c r="K238" i="11"/>
  <c r="G239" i="11"/>
  <c r="B240" i="11"/>
  <c r="M240" i="11"/>
  <c r="I241" i="11"/>
  <c r="D242" i="11"/>
  <c r="O242" i="11"/>
  <c r="K243" i="11"/>
  <c r="F244" i="11"/>
  <c r="B245" i="11"/>
  <c r="M245" i="11"/>
  <c r="H246" i="11"/>
  <c r="D247" i="11"/>
  <c r="O247" i="11"/>
  <c r="J248" i="11"/>
  <c r="F249" i="11"/>
  <c r="B250" i="11"/>
  <c r="L250" i="11"/>
  <c r="H251" i="11"/>
  <c r="D252" i="11"/>
  <c r="N252" i="11"/>
  <c r="P252" i="11" s="1"/>
  <c r="Q252" i="11" s="1"/>
  <c r="J253" i="11"/>
  <c r="F254" i="11"/>
  <c r="A255" i="11"/>
  <c r="L255" i="11"/>
  <c r="H256" i="11"/>
  <c r="C257" i="11"/>
  <c r="N257" i="11"/>
  <c r="J258" i="11"/>
  <c r="E259" i="11"/>
  <c r="A260" i="11"/>
  <c r="L260" i="11"/>
  <c r="G261" i="11"/>
  <c r="C262" i="11"/>
  <c r="N262" i="11"/>
  <c r="P262" i="11" s="1"/>
  <c r="Q262" i="11" s="1"/>
  <c r="I263" i="11"/>
  <c r="E264" i="11"/>
  <c r="A265" i="11"/>
  <c r="K265" i="11"/>
  <c r="G266" i="11"/>
  <c r="C267" i="11"/>
  <c r="M267" i="11"/>
  <c r="I268" i="11"/>
  <c r="E269" i="11"/>
  <c r="O269" i="11"/>
  <c r="K270" i="11"/>
  <c r="G271" i="11"/>
  <c r="B272" i="11"/>
  <c r="M272" i="11"/>
  <c r="I273" i="11"/>
  <c r="D274" i="11"/>
  <c r="O274" i="11"/>
  <c r="K275" i="11"/>
  <c r="F276" i="11"/>
  <c r="B277" i="11"/>
  <c r="M277" i="11"/>
  <c r="H278" i="11"/>
  <c r="D279" i="11"/>
  <c r="O279" i="11"/>
  <c r="J280" i="11"/>
  <c r="F281" i="11"/>
  <c r="B282" i="11"/>
  <c r="L282" i="11"/>
  <c r="H283" i="11"/>
  <c r="D284" i="11"/>
  <c r="N284" i="11"/>
  <c r="P284" i="11" s="1"/>
  <c r="Q284" i="11" s="1"/>
  <c r="J285" i="11"/>
  <c r="F286" i="11"/>
  <c r="A287" i="11"/>
  <c r="L287" i="11"/>
  <c r="H288" i="11"/>
  <c r="C289" i="11"/>
  <c r="N289" i="11"/>
  <c r="J290" i="11"/>
  <c r="E291" i="11"/>
  <c r="A292" i="11"/>
  <c r="L292" i="11"/>
  <c r="G293" i="11"/>
  <c r="C294" i="11"/>
  <c r="N294" i="11"/>
  <c r="I295" i="11"/>
  <c r="E296" i="11"/>
  <c r="A297" i="11"/>
  <c r="K297" i="11"/>
  <c r="G298" i="11"/>
  <c r="C299" i="11"/>
  <c r="M299" i="11"/>
  <c r="I300" i="11"/>
  <c r="E301" i="11"/>
  <c r="O301" i="11"/>
  <c r="K302" i="11"/>
  <c r="G303" i="11"/>
  <c r="B304" i="11"/>
  <c r="M304" i="11"/>
  <c r="I305" i="11"/>
  <c r="D306" i="11"/>
  <c r="O306" i="11"/>
  <c r="K307" i="11"/>
  <c r="F308" i="11"/>
  <c r="B309" i="11"/>
  <c r="M309" i="11"/>
  <c r="H310" i="11"/>
  <c r="D311" i="11"/>
  <c r="O311" i="11"/>
  <c r="J312" i="11"/>
  <c r="F313" i="11"/>
  <c r="B314" i="11"/>
  <c r="L314" i="11"/>
  <c r="H315" i="11"/>
  <c r="D316" i="11"/>
  <c r="N316" i="11"/>
  <c r="P316" i="11" s="1"/>
  <c r="Q316" i="11" s="1"/>
  <c r="J317" i="11"/>
  <c r="F318" i="11"/>
  <c r="A319" i="11"/>
  <c r="L319" i="11"/>
  <c r="H320" i="11"/>
  <c r="C321" i="11"/>
  <c r="N321" i="11"/>
  <c r="J322" i="11"/>
  <c r="E323" i="11"/>
  <c r="A324" i="11"/>
  <c r="L324" i="11"/>
  <c r="G325" i="11"/>
  <c r="C326" i="11"/>
  <c r="N326" i="11"/>
  <c r="I327" i="11"/>
  <c r="E328" i="11"/>
  <c r="A329" i="11"/>
  <c r="K329" i="11"/>
  <c r="G330" i="11"/>
  <c r="C331" i="11"/>
  <c r="M331" i="11"/>
  <c r="I332" i="11"/>
  <c r="E333" i="11"/>
  <c r="O333" i="11"/>
  <c r="K334" i="11"/>
  <c r="G335" i="11"/>
  <c r="B336" i="11"/>
  <c r="M336" i="11"/>
  <c r="I337" i="11"/>
  <c r="D338" i="11"/>
  <c r="O338" i="11"/>
  <c r="K339" i="11"/>
  <c r="F340" i="11"/>
  <c r="B341" i="11"/>
  <c r="M341" i="11"/>
  <c r="H342" i="11"/>
  <c r="D343" i="11"/>
  <c r="O343" i="11"/>
  <c r="J344" i="11"/>
  <c r="F345" i="11"/>
  <c r="B346" i="11"/>
  <c r="L346" i="11"/>
  <c r="H347" i="11"/>
  <c r="D348" i="11"/>
  <c r="N348" i="11"/>
  <c r="P348" i="11" s="1"/>
  <c r="Q348" i="11" s="1"/>
  <c r="J349" i="11"/>
  <c r="F350" i="11"/>
  <c r="A351" i="11"/>
  <c r="L351" i="11"/>
  <c r="H352" i="11"/>
  <c r="C353" i="11"/>
  <c r="N353" i="11"/>
  <c r="J354" i="11"/>
  <c r="E355" i="11"/>
  <c r="A356" i="11"/>
  <c r="L356" i="11"/>
  <c r="G357" i="11"/>
  <c r="C358" i="11"/>
  <c r="N358" i="11"/>
  <c r="I359" i="11"/>
  <c r="E360" i="11"/>
  <c r="A361" i="11"/>
  <c r="K361" i="11"/>
  <c r="G362" i="11"/>
  <c r="C363" i="11"/>
  <c r="M363" i="11"/>
  <c r="I364" i="11"/>
  <c r="E365" i="11"/>
  <c r="O365" i="11"/>
  <c r="K366" i="11"/>
  <c r="G367" i="11"/>
  <c r="B368" i="11"/>
  <c r="M368" i="11"/>
  <c r="I369" i="11"/>
  <c r="D370" i="11"/>
  <c r="O370" i="11"/>
  <c r="K371" i="11"/>
  <c r="F372" i="11"/>
  <c r="B373" i="11"/>
  <c r="M373" i="11"/>
  <c r="H374" i="11"/>
  <c r="D375" i="11"/>
  <c r="O375" i="11"/>
  <c r="J376" i="11"/>
  <c r="F377" i="11"/>
  <c r="B378" i="11"/>
  <c r="L378" i="11"/>
  <c r="H379" i="11"/>
  <c r="D380" i="11"/>
  <c r="N380" i="11"/>
  <c r="J381" i="11"/>
  <c r="F382" i="11"/>
  <c r="A383" i="11"/>
  <c r="L383" i="11"/>
  <c r="H384" i="11"/>
  <c r="C385" i="11"/>
  <c r="N385" i="11"/>
  <c r="J386" i="11"/>
  <c r="E387" i="11"/>
  <c r="A388" i="11"/>
  <c r="L388" i="11"/>
  <c r="G389" i="11"/>
  <c r="C390" i="11"/>
  <c r="N390" i="11"/>
  <c r="I391" i="11"/>
  <c r="E392" i="11"/>
  <c r="A393" i="11"/>
  <c r="K393" i="11"/>
  <c r="G394" i="11"/>
  <c r="C395" i="11"/>
  <c r="M395" i="11"/>
  <c r="I396" i="11"/>
  <c r="E397" i="11"/>
  <c r="O397" i="11"/>
  <c r="K398" i="11"/>
  <c r="G399" i="11"/>
  <c r="B400" i="11"/>
  <c r="M400" i="11"/>
  <c r="I401" i="11"/>
  <c r="D402" i="11"/>
  <c r="O402" i="11"/>
  <c r="K403" i="11"/>
  <c r="F404" i="11"/>
  <c r="B405" i="11"/>
  <c r="M405" i="11"/>
  <c r="H406" i="11"/>
  <c r="D407" i="11"/>
  <c r="O407" i="11"/>
  <c r="J408" i="11"/>
  <c r="F409" i="11"/>
  <c r="B410" i="11"/>
  <c r="L410" i="11"/>
  <c r="H411" i="11"/>
  <c r="D412" i="11"/>
  <c r="N412" i="11"/>
  <c r="P412" i="11" s="1"/>
  <c r="Q412" i="11" s="1"/>
  <c r="J413" i="11"/>
  <c r="F414" i="11"/>
  <c r="A415" i="11"/>
  <c r="L415" i="11"/>
  <c r="H416" i="11"/>
  <c r="C417" i="11"/>
  <c r="N417" i="11"/>
  <c r="J418" i="11"/>
  <c r="E419" i="11"/>
  <c r="A420" i="11"/>
  <c r="L420" i="11"/>
  <c r="G421" i="11"/>
  <c r="C422" i="11"/>
  <c r="N422" i="11"/>
  <c r="I423" i="11"/>
  <c r="E424" i="11"/>
  <c r="A425" i="11"/>
  <c r="K425" i="11"/>
  <c r="G426" i="11"/>
  <c r="C427" i="11"/>
  <c r="M427" i="11"/>
  <c r="I428" i="11"/>
  <c r="E429" i="11"/>
  <c r="O429" i="11"/>
  <c r="K430" i="11"/>
  <c r="G431" i="11"/>
  <c r="B432" i="11"/>
  <c r="M432" i="11"/>
  <c r="I433" i="11"/>
  <c r="D434" i="11"/>
  <c r="O434" i="11"/>
  <c r="K435" i="11"/>
  <c r="F436" i="11"/>
  <c r="B437" i="11"/>
  <c r="K437" i="11"/>
  <c r="D438" i="11"/>
  <c r="L438" i="11"/>
  <c r="E439" i="11"/>
  <c r="M439" i="11"/>
  <c r="F440" i="11"/>
  <c r="N440" i="11"/>
  <c r="G441" i="11"/>
  <c r="O441" i="11"/>
  <c r="H442" i="11"/>
  <c r="A443" i="11"/>
  <c r="I443" i="11"/>
  <c r="B444" i="11"/>
  <c r="J444" i="11"/>
  <c r="C445" i="11"/>
  <c r="K445" i="11"/>
  <c r="D446" i="11"/>
  <c r="L446" i="11"/>
  <c r="E447" i="11"/>
  <c r="M447" i="11"/>
  <c r="F448" i="11"/>
  <c r="N448" i="11"/>
  <c r="G449" i="11"/>
  <c r="O449" i="11"/>
  <c r="H450" i="11"/>
  <c r="A451" i="11"/>
  <c r="I451" i="11"/>
  <c r="B452" i="11"/>
  <c r="J452" i="11"/>
  <c r="C453" i="11"/>
  <c r="K453" i="11"/>
  <c r="D454" i="11"/>
  <c r="L454" i="11"/>
  <c r="E455" i="11"/>
  <c r="M455" i="11"/>
  <c r="F456" i="11"/>
  <c r="N456" i="11"/>
  <c r="G457" i="11"/>
  <c r="O457" i="11"/>
  <c r="H458" i="11"/>
  <c r="A459" i="11"/>
  <c r="I459" i="11"/>
  <c r="B460" i="11"/>
  <c r="J460" i="11"/>
  <c r="C461" i="11"/>
  <c r="K461" i="11"/>
  <c r="D462" i="11"/>
  <c r="L462" i="11"/>
  <c r="E463" i="11"/>
  <c r="M463" i="11"/>
  <c r="F464" i="11"/>
  <c r="N464" i="11"/>
  <c r="G465" i="11"/>
  <c r="O465" i="11"/>
  <c r="H466" i="11"/>
  <c r="A467" i="11"/>
  <c r="I467" i="11"/>
  <c r="B468" i="11"/>
  <c r="J468" i="11"/>
  <c r="C469" i="11"/>
  <c r="K469" i="11"/>
  <c r="D470" i="11"/>
  <c r="L470" i="11"/>
  <c r="E471" i="11"/>
  <c r="M471" i="11"/>
  <c r="F472" i="11"/>
  <c r="N472" i="11"/>
  <c r="G473" i="11"/>
  <c r="O473" i="11"/>
  <c r="H474" i="11"/>
  <c r="A475" i="11"/>
  <c r="I475" i="11"/>
  <c r="B476" i="11"/>
  <c r="J476" i="11"/>
  <c r="C477" i="11"/>
  <c r="K477" i="11"/>
  <c r="D478" i="11"/>
  <c r="L478" i="11"/>
  <c r="E479" i="11"/>
  <c r="M479" i="11"/>
  <c r="F480" i="11"/>
  <c r="N480" i="11"/>
  <c r="G481" i="11"/>
  <c r="O481" i="11"/>
  <c r="H482" i="11"/>
  <c r="A483" i="11"/>
  <c r="I483" i="11"/>
  <c r="B484" i="11"/>
  <c r="J484" i="11"/>
  <c r="C485" i="11"/>
  <c r="K485" i="11"/>
  <c r="D486" i="11"/>
  <c r="L486" i="11"/>
  <c r="E487" i="11"/>
  <c r="M487" i="11"/>
  <c r="F488" i="11"/>
  <c r="N488" i="11"/>
  <c r="G489" i="11"/>
  <c r="O489" i="11"/>
  <c r="H490" i="11"/>
  <c r="A491" i="11"/>
  <c r="I491" i="11"/>
  <c r="B492" i="11"/>
  <c r="J492" i="11"/>
  <c r="C493" i="11"/>
  <c r="K493" i="11"/>
  <c r="D494" i="11"/>
  <c r="L494" i="11"/>
  <c r="E495" i="11"/>
  <c r="M495" i="11"/>
  <c r="F496" i="11"/>
  <c r="N496" i="11"/>
  <c r="G497" i="11"/>
  <c r="O497" i="11"/>
  <c r="H498" i="11"/>
  <c r="A499" i="11"/>
  <c r="I499" i="11"/>
  <c r="B500" i="11"/>
  <c r="J500" i="11"/>
  <c r="C501" i="11"/>
  <c r="K501" i="11"/>
  <c r="D502" i="11"/>
  <c r="L502" i="11"/>
  <c r="E503" i="11"/>
  <c r="M503" i="11"/>
  <c r="F504" i="11"/>
  <c r="N504" i="11"/>
  <c r="G505" i="11"/>
  <c r="O505" i="11"/>
  <c r="H506" i="11"/>
  <c r="A507" i="11"/>
  <c r="I507" i="11"/>
  <c r="B508" i="11"/>
  <c r="J508" i="11"/>
  <c r="C509" i="11"/>
  <c r="K509" i="11"/>
  <c r="D510" i="11"/>
  <c r="L510" i="11"/>
  <c r="E511" i="11"/>
  <c r="M511" i="11"/>
  <c r="F512" i="11"/>
  <c r="N512" i="11"/>
  <c r="G513" i="11"/>
  <c r="O513" i="11"/>
  <c r="H514" i="11"/>
  <c r="A515" i="11"/>
  <c r="I515" i="11"/>
  <c r="B516" i="11"/>
  <c r="J516" i="11"/>
  <c r="C517" i="11"/>
  <c r="K517" i="11"/>
  <c r="D518" i="11"/>
  <c r="L518" i="11"/>
  <c r="E519" i="11"/>
  <c r="M519" i="11"/>
  <c r="F520" i="11"/>
  <c r="N520" i="11"/>
  <c r="G521" i="11"/>
  <c r="O521" i="11"/>
  <c r="H522" i="11"/>
  <c r="A523" i="11"/>
  <c r="I523" i="11"/>
  <c r="B524" i="11"/>
  <c r="J524" i="11"/>
  <c r="C525" i="11"/>
  <c r="K525" i="11"/>
  <c r="D526" i="11"/>
  <c r="L526" i="11"/>
  <c r="E527" i="11"/>
  <c r="M527" i="11"/>
  <c r="F528" i="11"/>
  <c r="N528" i="11"/>
  <c r="G529" i="11"/>
  <c r="O529" i="11"/>
  <c r="H530" i="11"/>
  <c r="A531" i="11"/>
  <c r="I531" i="11"/>
  <c r="B532" i="11"/>
  <c r="J532" i="11"/>
  <c r="C533" i="11"/>
  <c r="K533" i="11"/>
  <c r="D534" i="11"/>
  <c r="L534" i="11"/>
  <c r="E535" i="11"/>
  <c r="M535" i="11"/>
  <c r="F536" i="11"/>
  <c r="N536" i="11"/>
  <c r="G537" i="11"/>
  <c r="O537" i="11"/>
  <c r="H538" i="11"/>
  <c r="A539" i="11"/>
  <c r="I539" i="11"/>
  <c r="B540" i="11"/>
  <c r="J540" i="11"/>
  <c r="C541" i="11"/>
  <c r="K541" i="11"/>
  <c r="D542" i="11"/>
  <c r="L542" i="11"/>
  <c r="E543" i="11"/>
  <c r="M543" i="11"/>
  <c r="F544" i="11"/>
  <c r="N544" i="11"/>
  <c r="G545" i="11"/>
  <c r="O545" i="11"/>
  <c r="H546" i="11"/>
  <c r="A547" i="11"/>
  <c r="I547" i="11"/>
  <c r="B548" i="11"/>
  <c r="J548" i="11"/>
  <c r="C549" i="11"/>
  <c r="K549" i="11"/>
  <c r="D550" i="11"/>
  <c r="L550" i="11"/>
  <c r="E551" i="11"/>
  <c r="M551" i="11"/>
  <c r="F552" i="11"/>
  <c r="N552" i="11"/>
  <c r="G553" i="11"/>
  <c r="O553" i="11"/>
  <c r="H554" i="11"/>
  <c r="A555" i="11"/>
  <c r="I555" i="11"/>
  <c r="B556" i="11"/>
  <c r="J556" i="11"/>
  <c r="C557" i="11"/>
  <c r="K557" i="11"/>
  <c r="D558" i="11"/>
  <c r="L558" i="11"/>
  <c r="E559" i="11"/>
  <c r="M559" i="11"/>
  <c r="F560" i="11"/>
  <c r="N560" i="11"/>
  <c r="G561" i="11"/>
  <c r="O561" i="11"/>
  <c r="H562" i="11"/>
  <c r="A563" i="11"/>
  <c r="I563" i="11"/>
  <c r="B564" i="11"/>
  <c r="J564" i="11"/>
  <c r="C565" i="11"/>
  <c r="K565" i="11"/>
  <c r="D566" i="11"/>
  <c r="L566" i="11"/>
  <c r="G269" i="11"/>
  <c r="E272" i="11"/>
  <c r="B274" i="11"/>
  <c r="H275" i="11"/>
  <c r="N276" i="11"/>
  <c r="F278" i="11"/>
  <c r="L279" i="11"/>
  <c r="C281" i="11"/>
  <c r="J282" i="11"/>
  <c r="A284" i="11"/>
  <c r="G285" i="11"/>
  <c r="N286" i="11"/>
  <c r="P286" i="11" s="1"/>
  <c r="Q286" i="11" s="1"/>
  <c r="E288" i="11"/>
  <c r="K289" i="11"/>
  <c r="C291" i="11"/>
  <c r="I292" i="11"/>
  <c r="O293" i="11"/>
  <c r="G295" i="11"/>
  <c r="M296" i="11"/>
  <c r="D298" i="11"/>
  <c r="K299" i="11"/>
  <c r="B301" i="11"/>
  <c r="H302" i="11"/>
  <c r="O303" i="11"/>
  <c r="F305" i="11"/>
  <c r="L306" i="11"/>
  <c r="D308" i="11"/>
  <c r="J309" i="11"/>
  <c r="A311" i="11"/>
  <c r="F312" i="11"/>
  <c r="E313" i="11"/>
  <c r="D314" i="11"/>
  <c r="D315" i="11"/>
  <c r="B316" i="11"/>
  <c r="B317" i="11"/>
  <c r="B318" i="11"/>
  <c r="O318" i="11"/>
  <c r="O319" i="11"/>
  <c r="N320" i="11"/>
  <c r="P320" i="11" s="1"/>
  <c r="Q320" i="11" s="1"/>
  <c r="M321" i="11"/>
  <c r="L322" i="11"/>
  <c r="L323" i="11"/>
  <c r="J324" i="11"/>
  <c r="J325" i="11"/>
  <c r="J326" i="11"/>
  <c r="H327" i="11"/>
  <c r="H328" i="11"/>
  <c r="G329" i="11"/>
  <c r="F330" i="11"/>
  <c r="E331" i="11"/>
  <c r="E332" i="11"/>
  <c r="C333" i="11"/>
  <c r="C334" i="11"/>
  <c r="C335" i="11"/>
  <c r="A336" i="11"/>
  <c r="A337" i="11"/>
  <c r="O337" i="11"/>
  <c r="N338" i="11"/>
  <c r="P338" i="11" s="1"/>
  <c r="Q338" i="11" s="1"/>
  <c r="M339" i="11"/>
  <c r="M340" i="11"/>
  <c r="K341" i="11"/>
  <c r="K342" i="11"/>
  <c r="K343" i="11"/>
  <c r="I344" i="11"/>
  <c r="I345" i="11"/>
  <c r="H346" i="11"/>
  <c r="G347" i="11"/>
  <c r="F348" i="11"/>
  <c r="F349" i="11"/>
  <c r="D350" i="11"/>
  <c r="D351" i="11"/>
  <c r="D352" i="11"/>
  <c r="B353" i="11"/>
  <c r="B354" i="11"/>
  <c r="A355" i="11"/>
  <c r="O355" i="11"/>
  <c r="N356" i="11"/>
  <c r="P356" i="11" s="1"/>
  <c r="Q356" i="11" s="1"/>
  <c r="N357" i="11"/>
  <c r="L358" i="11"/>
  <c r="L359" i="11"/>
  <c r="L360" i="11"/>
  <c r="J361" i="11"/>
  <c r="J362" i="11"/>
  <c r="I363" i="11"/>
  <c r="H364" i="11"/>
  <c r="G365" i="11"/>
  <c r="G366" i="11"/>
  <c r="E367" i="11"/>
  <c r="E368" i="11"/>
  <c r="E369" i="11"/>
  <c r="C370" i="11"/>
  <c r="C371" i="11"/>
  <c r="B372" i="11"/>
  <c r="A373" i="11"/>
  <c r="O373" i="11"/>
  <c r="O374" i="11"/>
  <c r="M375" i="11"/>
  <c r="M376" i="11"/>
  <c r="M377" i="11"/>
  <c r="K378" i="11"/>
  <c r="K379" i="11"/>
  <c r="J380" i="11"/>
  <c r="I381" i="11"/>
  <c r="H382" i="11"/>
  <c r="H383" i="11"/>
  <c r="F384" i="11"/>
  <c r="F385" i="11"/>
  <c r="F386" i="11"/>
  <c r="D387" i="11"/>
  <c r="D388" i="11"/>
  <c r="C389" i="11"/>
  <c r="B390" i="11"/>
  <c r="A391" i="11"/>
  <c r="A392" i="11"/>
  <c r="N392" i="11"/>
  <c r="P392" i="11" s="1"/>
  <c r="Q392" i="11" s="1"/>
  <c r="N393" i="11"/>
  <c r="N394" i="11"/>
  <c r="L395" i="11"/>
  <c r="L396" i="11"/>
  <c r="K397" i="11"/>
  <c r="J398" i="11"/>
  <c r="I399" i="11"/>
  <c r="I400" i="11"/>
  <c r="G401" i="11"/>
  <c r="G402" i="11"/>
  <c r="G403" i="11"/>
  <c r="E404" i="11"/>
  <c r="E405" i="11"/>
  <c r="D406" i="11"/>
  <c r="C407" i="11"/>
  <c r="B408" i="11"/>
  <c r="B409" i="11"/>
  <c r="O409" i="11"/>
  <c r="O410" i="11"/>
  <c r="O411" i="11"/>
  <c r="M412" i="11"/>
  <c r="M413" i="11"/>
  <c r="L414" i="11"/>
  <c r="K415" i="11"/>
  <c r="J416" i="11"/>
  <c r="J417" i="11"/>
  <c r="H418" i="11"/>
  <c r="H419" i="11"/>
  <c r="H420" i="11"/>
  <c r="F421" i="11"/>
  <c r="F422" i="11"/>
  <c r="E423" i="11"/>
  <c r="D424" i="11"/>
  <c r="C425" i="11"/>
  <c r="C426" i="11"/>
  <c r="A427" i="11"/>
  <c r="A428" i="11"/>
  <c r="A429" i="11"/>
  <c r="N429" i="11"/>
  <c r="P429" i="11" s="1"/>
  <c r="Q429" i="11" s="1"/>
  <c r="N430" i="11"/>
  <c r="M431" i="11"/>
  <c r="L432" i="11"/>
  <c r="K433" i="11"/>
  <c r="K434" i="11"/>
  <c r="I435" i="11"/>
  <c r="I436" i="11"/>
  <c r="H437" i="11"/>
  <c r="C438" i="11"/>
  <c r="N438" i="11"/>
  <c r="J439" i="11"/>
  <c r="E440" i="11"/>
  <c r="A441" i="11"/>
  <c r="L441" i="11"/>
  <c r="G442" i="11"/>
  <c r="C443" i="11"/>
  <c r="M269" i="11"/>
  <c r="J272" i="11"/>
  <c r="F274" i="11"/>
  <c r="L275" i="11"/>
  <c r="C277" i="11"/>
  <c r="J278" i="11"/>
  <c r="A280" i="11"/>
  <c r="G281" i="11"/>
  <c r="N282" i="11"/>
  <c r="E284" i="11"/>
  <c r="K285" i="11"/>
  <c r="C287" i="11"/>
  <c r="I288" i="11"/>
  <c r="O289" i="11"/>
  <c r="G291" i="11"/>
  <c r="M292" i="11"/>
  <c r="D294" i="11"/>
  <c r="K295" i="11"/>
  <c r="B297" i="11"/>
  <c r="H298" i="11"/>
  <c r="O299" i="11"/>
  <c r="F301" i="11"/>
  <c r="L302" i="11"/>
  <c r="D304" i="11"/>
  <c r="J305" i="11"/>
  <c r="A307" i="11"/>
  <c r="H308" i="11"/>
  <c r="N309" i="11"/>
  <c r="E311" i="11"/>
  <c r="H312" i="11"/>
  <c r="G313" i="11"/>
  <c r="F314" i="11"/>
  <c r="E315" i="11"/>
  <c r="E316" i="11"/>
  <c r="C317" i="11"/>
  <c r="C318" i="11"/>
  <c r="C319" i="11"/>
  <c r="A320" i="11"/>
  <c r="A321" i="11"/>
  <c r="O321" i="11"/>
  <c r="N322" i="11"/>
  <c r="P322" i="11" s="1"/>
  <c r="Q322" i="11" s="1"/>
  <c r="M323" i="11"/>
  <c r="M324" i="11"/>
  <c r="K325" i="11"/>
  <c r="K326" i="11"/>
  <c r="K327" i="11"/>
  <c r="I328" i="11"/>
  <c r="I329" i="11"/>
  <c r="H330" i="11"/>
  <c r="G331" i="11"/>
  <c r="F332" i="11"/>
  <c r="F333" i="11"/>
  <c r="D334" i="11"/>
  <c r="D335" i="11"/>
  <c r="D336" i="11"/>
  <c r="B337" i="11"/>
  <c r="B338" i="11"/>
  <c r="A339" i="11"/>
  <c r="O339" i="11"/>
  <c r="N340" i="11"/>
  <c r="N341" i="11"/>
  <c r="L342" i="11"/>
  <c r="L343" i="11"/>
  <c r="L344" i="11"/>
  <c r="J345" i="11"/>
  <c r="J346" i="11"/>
  <c r="I347" i="11"/>
  <c r="H348" i="11"/>
  <c r="G349" i="11"/>
  <c r="G350" i="11"/>
  <c r="E351" i="11"/>
  <c r="E352" i="11"/>
  <c r="E353" i="11"/>
  <c r="C354" i="11"/>
  <c r="C355" i="11"/>
  <c r="B356" i="11"/>
  <c r="A357" i="11"/>
  <c r="O357" i="11"/>
  <c r="O358" i="11"/>
  <c r="M359" i="11"/>
  <c r="M360" i="11"/>
  <c r="M361" i="11"/>
  <c r="K362" i="11"/>
  <c r="K363" i="11"/>
  <c r="J364" i="11"/>
  <c r="I365" i="11"/>
  <c r="H366" i="11"/>
  <c r="H367" i="11"/>
  <c r="F368" i="11"/>
  <c r="F369" i="11"/>
  <c r="F370" i="11"/>
  <c r="D371" i="11"/>
  <c r="D372" i="11"/>
  <c r="C373" i="11"/>
  <c r="B374" i="11"/>
  <c r="A375" i="11"/>
  <c r="A376" i="11"/>
  <c r="N376" i="11"/>
  <c r="P376" i="11" s="1"/>
  <c r="Q376" i="11" s="1"/>
  <c r="N377" i="11"/>
  <c r="N378" i="11"/>
  <c r="L379" i="11"/>
  <c r="L380" i="11"/>
  <c r="K381" i="11"/>
  <c r="J382" i="11"/>
  <c r="I383" i="11"/>
  <c r="I384" i="11"/>
  <c r="G385" i="11"/>
  <c r="G386" i="11"/>
  <c r="G387" i="11"/>
  <c r="C270" i="11"/>
  <c r="A273" i="11"/>
  <c r="G274" i="11"/>
  <c r="M275" i="11"/>
  <c r="E277" i="11"/>
  <c r="K278" i="11"/>
  <c r="B280" i="11"/>
  <c r="I281" i="11"/>
  <c r="O282" i="11"/>
  <c r="F284" i="11"/>
  <c r="M285" i="11"/>
  <c r="D287" i="11"/>
  <c r="J288" i="11"/>
  <c r="B290" i="11"/>
  <c r="H291" i="11"/>
  <c r="N292" i="11"/>
  <c r="P292" i="11" s="1"/>
  <c r="Q292" i="11" s="1"/>
  <c r="F294" i="11"/>
  <c r="L295" i="11"/>
  <c r="C297" i="11"/>
  <c r="J298" i="11"/>
  <c r="A300" i="11"/>
  <c r="G301" i="11"/>
  <c r="N302" i="11"/>
  <c r="P302" i="11" s="1"/>
  <c r="Q302" i="11" s="1"/>
  <c r="E304" i="11"/>
  <c r="K305" i="11"/>
  <c r="C307" i="11"/>
  <c r="I308" i="11"/>
  <c r="O309" i="11"/>
  <c r="G311" i="11"/>
  <c r="I312" i="11"/>
  <c r="I313" i="11"/>
  <c r="H314" i="11"/>
  <c r="G315" i="11"/>
  <c r="F316" i="11"/>
  <c r="F317" i="11"/>
  <c r="D318" i="11"/>
  <c r="D319" i="11"/>
  <c r="D320" i="11"/>
  <c r="B321" i="11"/>
  <c r="B322" i="11"/>
  <c r="A323" i="11"/>
  <c r="O323" i="11"/>
  <c r="N324" i="11"/>
  <c r="P324" i="11" s="1"/>
  <c r="Q324" i="11" s="1"/>
  <c r="N325" i="11"/>
  <c r="L326" i="11"/>
  <c r="L327" i="11"/>
  <c r="L328" i="11"/>
  <c r="J329" i="11"/>
  <c r="J330" i="11"/>
  <c r="I331" i="11"/>
  <c r="H332" i="11"/>
  <c r="G333" i="11"/>
  <c r="G334" i="11"/>
  <c r="E335" i="11"/>
  <c r="E336" i="11"/>
  <c r="E337" i="11"/>
  <c r="C338" i="11"/>
  <c r="C339" i="11"/>
  <c r="B340" i="11"/>
  <c r="A341" i="11"/>
  <c r="O341" i="11"/>
  <c r="O342" i="11"/>
  <c r="M343" i="11"/>
  <c r="M344" i="11"/>
  <c r="M345" i="11"/>
  <c r="K346" i="11"/>
  <c r="K347" i="11"/>
  <c r="J348" i="11"/>
  <c r="I349" i="11"/>
  <c r="H350" i="11"/>
  <c r="H351" i="11"/>
  <c r="F352" i="11"/>
  <c r="F353" i="11"/>
  <c r="F354" i="11"/>
  <c r="D355" i="11"/>
  <c r="D356" i="11"/>
  <c r="C357" i="11"/>
  <c r="B358" i="11"/>
  <c r="A359" i="11"/>
  <c r="A360" i="11"/>
  <c r="N360" i="11"/>
  <c r="N361" i="11"/>
  <c r="N362" i="11"/>
  <c r="L363" i="11"/>
  <c r="L364" i="11"/>
  <c r="K365" i="11"/>
  <c r="J366" i="11"/>
  <c r="I367" i="11"/>
  <c r="I368" i="11"/>
  <c r="G369" i="11"/>
  <c r="G370" i="11"/>
  <c r="G371" i="11"/>
  <c r="E372" i="11"/>
  <c r="E373" i="11"/>
  <c r="D374" i="11"/>
  <c r="C375" i="11"/>
  <c r="B376" i="11"/>
  <c r="B377" i="11"/>
  <c r="O377" i="11"/>
  <c r="O378" i="11"/>
  <c r="O379" i="11"/>
  <c r="M380" i="11"/>
  <c r="M381" i="11"/>
  <c r="L382" i="11"/>
  <c r="K383" i="11"/>
  <c r="J384" i="11"/>
  <c r="H270" i="11"/>
  <c r="E273" i="11"/>
  <c r="K274" i="11"/>
  <c r="B276" i="11"/>
  <c r="I277" i="11"/>
  <c r="O278" i="11"/>
  <c r="F280" i="11"/>
  <c r="M281" i="11"/>
  <c r="D283" i="11"/>
  <c r="J284" i="11"/>
  <c r="B286" i="11"/>
  <c r="H287" i="11"/>
  <c r="N288" i="11"/>
  <c r="P288" i="11" s="1"/>
  <c r="Q288" i="11" s="1"/>
  <c r="F290" i="11"/>
  <c r="L291" i="11"/>
  <c r="C293" i="11"/>
  <c r="J294" i="11"/>
  <c r="A296" i="11"/>
  <c r="G297" i="11"/>
  <c r="N298" i="11"/>
  <c r="E300" i="11"/>
  <c r="K301" i="11"/>
  <c r="C303" i="11"/>
  <c r="I304" i="11"/>
  <c r="O305" i="11"/>
  <c r="G307" i="11"/>
  <c r="M308" i="11"/>
  <c r="D310" i="11"/>
  <c r="K311" i="11"/>
  <c r="L312" i="11"/>
  <c r="J313" i="11"/>
  <c r="J314" i="11"/>
  <c r="I315" i="11"/>
  <c r="H316" i="11"/>
  <c r="G317" i="11"/>
  <c r="G318" i="11"/>
  <c r="E319" i="11"/>
  <c r="E320" i="11"/>
  <c r="E321" i="11"/>
  <c r="C322" i="11"/>
  <c r="C323" i="11"/>
  <c r="B324" i="11"/>
  <c r="A325" i="11"/>
  <c r="O325" i="11"/>
  <c r="O326" i="11"/>
  <c r="M327" i="11"/>
  <c r="M328" i="11"/>
  <c r="M329" i="11"/>
  <c r="K330" i="11"/>
  <c r="K331" i="11"/>
  <c r="J332" i="11"/>
  <c r="I333" i="11"/>
  <c r="H334" i="11"/>
  <c r="H335" i="11"/>
  <c r="F336" i="11"/>
  <c r="F337" i="11"/>
  <c r="F338" i="11"/>
  <c r="D339" i="11"/>
  <c r="D340" i="11"/>
  <c r="C341" i="11"/>
  <c r="B342" i="11"/>
  <c r="A343" i="11"/>
  <c r="A344" i="11"/>
  <c r="N344" i="11"/>
  <c r="P344" i="11" s="1"/>
  <c r="Q344" i="11" s="1"/>
  <c r="N345" i="11"/>
  <c r="N346" i="11"/>
  <c r="L347" i="11"/>
  <c r="L348" i="11"/>
  <c r="K349" i="11"/>
  <c r="J350" i="11"/>
  <c r="I351" i="11"/>
  <c r="I352" i="11"/>
  <c r="G353" i="11"/>
  <c r="G354" i="11"/>
  <c r="G355" i="11"/>
  <c r="E356" i="11"/>
  <c r="E357" i="11"/>
  <c r="D358" i="11"/>
  <c r="C359" i="11"/>
  <c r="B360" i="11"/>
  <c r="B361" i="11"/>
  <c r="O361" i="11"/>
  <c r="O362" i="11"/>
  <c r="O363" i="11"/>
  <c r="M364" i="11"/>
  <c r="M365" i="11"/>
  <c r="L366" i="11"/>
  <c r="K367" i="11"/>
  <c r="J368" i="11"/>
  <c r="J369" i="11"/>
  <c r="H370" i="11"/>
  <c r="H371" i="11"/>
  <c r="H372" i="11"/>
  <c r="F373" i="11"/>
  <c r="F374" i="11"/>
  <c r="E375" i="11"/>
  <c r="D376" i="11"/>
  <c r="C377" i="11"/>
  <c r="C378" i="11"/>
  <c r="A379" i="11"/>
  <c r="A380" i="11"/>
  <c r="A381" i="11"/>
  <c r="N381" i="11"/>
  <c r="P381" i="11" s="1"/>
  <c r="Q381" i="11" s="1"/>
  <c r="N382" i="11"/>
  <c r="M383" i="11"/>
  <c r="L384" i="11"/>
  <c r="K385" i="11"/>
  <c r="K386" i="11"/>
  <c r="I387" i="11"/>
  <c r="I388" i="11"/>
  <c r="I389" i="11"/>
  <c r="G390" i="11"/>
  <c r="G391" i="11"/>
  <c r="F392" i="11"/>
  <c r="E393" i="11"/>
  <c r="D394" i="11"/>
  <c r="D395" i="11"/>
  <c r="B396" i="11"/>
  <c r="B397" i="11"/>
  <c r="B398" i="11"/>
  <c r="O398" i="11"/>
  <c r="O399" i="11"/>
  <c r="N400" i="11"/>
  <c r="P400" i="11" s="1"/>
  <c r="Q400" i="11" s="1"/>
  <c r="M401" i="11"/>
  <c r="L402" i="11"/>
  <c r="L403" i="11"/>
  <c r="J404" i="11"/>
  <c r="J405" i="11"/>
  <c r="J406" i="11"/>
  <c r="H407" i="11"/>
  <c r="H408" i="11"/>
  <c r="G409" i="11"/>
  <c r="F410" i="11"/>
  <c r="E411" i="11"/>
  <c r="E412" i="11"/>
  <c r="C413" i="11"/>
  <c r="C414" i="11"/>
  <c r="C415" i="11"/>
  <c r="A416" i="11"/>
  <c r="A417" i="11"/>
  <c r="O417" i="11"/>
  <c r="N418" i="11"/>
  <c r="P418" i="11" s="1"/>
  <c r="Q418" i="11" s="1"/>
  <c r="M419" i="11"/>
  <c r="M420" i="11"/>
  <c r="K421" i="11"/>
  <c r="K422" i="11"/>
  <c r="K423" i="11"/>
  <c r="I424" i="11"/>
  <c r="I425" i="11"/>
  <c r="H426" i="11"/>
  <c r="G427" i="11"/>
  <c r="F428" i="11"/>
  <c r="F429" i="11"/>
  <c r="D430" i="11"/>
  <c r="D431" i="11"/>
  <c r="D432" i="11"/>
  <c r="B433" i="11"/>
  <c r="B434" i="11"/>
  <c r="A435" i="11"/>
  <c r="O435" i="11"/>
  <c r="N436" i="11"/>
  <c r="P436" i="11" s="1"/>
  <c r="Q436" i="11" s="1"/>
  <c r="L437" i="11"/>
  <c r="G438" i="11"/>
  <c r="C439" i="11"/>
  <c r="N439" i="11"/>
  <c r="I440" i="11"/>
  <c r="E441" i="11"/>
  <c r="A442" i="11"/>
  <c r="K442" i="11"/>
  <c r="G443" i="11"/>
  <c r="C444" i="11"/>
  <c r="M444" i="11"/>
  <c r="I445" i="11"/>
  <c r="E446" i="11"/>
  <c r="O446" i="11"/>
  <c r="K447" i="11"/>
  <c r="G448" i="11"/>
  <c r="B449" i="11"/>
  <c r="M449" i="11"/>
  <c r="I450" i="11"/>
  <c r="D451" i="11"/>
  <c r="O451" i="11"/>
  <c r="K452" i="11"/>
  <c r="F453" i="11"/>
  <c r="B454" i="11"/>
  <c r="M454" i="11"/>
  <c r="H455" i="11"/>
  <c r="D456" i="11"/>
  <c r="O456" i="11"/>
  <c r="J457" i="11"/>
  <c r="F458" i="11"/>
  <c r="B459" i="11"/>
  <c r="L459" i="11"/>
  <c r="H460" i="11"/>
  <c r="D461" i="11"/>
  <c r="N461" i="11"/>
  <c r="P461" i="11" s="1"/>
  <c r="Q461" i="11" s="1"/>
  <c r="J462" i="11"/>
  <c r="F463" i="11"/>
  <c r="A464" i="11"/>
  <c r="L464" i="11"/>
  <c r="H465" i="11"/>
  <c r="C466" i="11"/>
  <c r="N466" i="11"/>
  <c r="J467" i="11"/>
  <c r="E468" i="11"/>
  <c r="A469" i="11"/>
  <c r="L469" i="11"/>
  <c r="G470" i="11"/>
  <c r="C471" i="11"/>
  <c r="N471" i="11"/>
  <c r="I472" i="11"/>
  <c r="E473" i="11"/>
  <c r="A474" i="11"/>
  <c r="K474" i="11"/>
  <c r="G475" i="11"/>
  <c r="C476" i="11"/>
  <c r="M476" i="11"/>
  <c r="I477" i="11"/>
  <c r="E478" i="11"/>
  <c r="O478" i="11"/>
  <c r="K479" i="11"/>
  <c r="G480" i="11"/>
  <c r="B481" i="11"/>
  <c r="M481" i="11"/>
  <c r="I482" i="11"/>
  <c r="D483" i="11"/>
  <c r="O483" i="11"/>
  <c r="K484" i="11"/>
  <c r="F485" i="11"/>
  <c r="B486" i="11"/>
  <c r="M486" i="11"/>
  <c r="H487" i="11"/>
  <c r="D488" i="11"/>
  <c r="O488" i="11"/>
  <c r="J489" i="11"/>
  <c r="F490" i="11"/>
  <c r="B491" i="11"/>
  <c r="L491" i="11"/>
  <c r="H492" i="11"/>
  <c r="D493" i="11"/>
  <c r="N493" i="11"/>
  <c r="P493" i="11" s="1"/>
  <c r="Q493" i="11" s="1"/>
  <c r="J494" i="11"/>
  <c r="F495" i="11"/>
  <c r="A496" i="11"/>
  <c r="L496" i="11"/>
  <c r="H497" i="11"/>
  <c r="C498" i="11"/>
  <c r="N498" i="11"/>
  <c r="J499" i="11"/>
  <c r="E500" i="11"/>
  <c r="A501" i="11"/>
  <c r="L501" i="11"/>
  <c r="G502" i="11"/>
  <c r="C503" i="11"/>
  <c r="N503" i="11"/>
  <c r="I504" i="11"/>
  <c r="E505" i="11"/>
  <c r="A506" i="11"/>
  <c r="K506" i="11"/>
  <c r="G507" i="11"/>
  <c r="C508" i="11"/>
  <c r="M508" i="11"/>
  <c r="I509" i="11"/>
  <c r="E510" i="11"/>
  <c r="O510" i="11"/>
  <c r="K511" i="11"/>
  <c r="G512" i="11"/>
  <c r="B513" i="11"/>
  <c r="M513" i="11"/>
  <c r="I514" i="11"/>
  <c r="D515" i="11"/>
  <c r="O515" i="11"/>
  <c r="K516" i="11"/>
  <c r="F517" i="11"/>
  <c r="B518" i="11"/>
  <c r="M518" i="11"/>
  <c r="H519" i="11"/>
  <c r="D520" i="11"/>
  <c r="O520" i="11"/>
  <c r="J521" i="11"/>
  <c r="F522" i="11"/>
  <c r="B523" i="11"/>
  <c r="L523" i="11"/>
  <c r="H524" i="11"/>
  <c r="D525" i="11"/>
  <c r="N525" i="11"/>
  <c r="P525" i="11" s="1"/>
  <c r="Q525" i="11" s="1"/>
  <c r="J526" i="11"/>
  <c r="F527" i="11"/>
  <c r="A528" i="11"/>
  <c r="L528" i="11"/>
  <c r="H529" i="11"/>
  <c r="C530" i="11"/>
  <c r="N530" i="11"/>
  <c r="J531" i="11"/>
  <c r="E532" i="11"/>
  <c r="A533" i="11"/>
  <c r="L533" i="11"/>
  <c r="G534" i="11"/>
  <c r="C535" i="11"/>
  <c r="N535" i="11"/>
  <c r="I536" i="11"/>
  <c r="E537" i="11"/>
  <c r="A538" i="11"/>
  <c r="K538" i="11"/>
  <c r="G539" i="11"/>
  <c r="C540" i="11"/>
  <c r="M540" i="11"/>
  <c r="I541" i="11"/>
  <c r="E542" i="11"/>
  <c r="O542" i="11"/>
  <c r="K543" i="11"/>
  <c r="G544" i="11"/>
  <c r="B545" i="11"/>
  <c r="M545" i="11"/>
  <c r="I546" i="11"/>
  <c r="D547" i="11"/>
  <c r="O547" i="11"/>
  <c r="K548" i="11"/>
  <c r="F549" i="11"/>
  <c r="B550" i="11"/>
  <c r="M550" i="11"/>
  <c r="H551" i="11"/>
  <c r="D552" i="11"/>
  <c r="O552" i="11"/>
  <c r="J553" i="11"/>
  <c r="F554" i="11"/>
  <c r="B555" i="11"/>
  <c r="L555" i="11"/>
  <c r="H556" i="11"/>
  <c r="D557" i="11"/>
  <c r="N557" i="11"/>
  <c r="P557" i="11" s="1"/>
  <c r="Q557" i="11" s="1"/>
  <c r="J558" i="11"/>
  <c r="F559" i="11"/>
  <c r="A560" i="11"/>
  <c r="L560" i="11"/>
  <c r="H561" i="11"/>
  <c r="C562" i="11"/>
  <c r="N562" i="11"/>
  <c r="J563" i="11"/>
  <c r="E564" i="11"/>
  <c r="A565" i="11"/>
  <c r="L565" i="11"/>
  <c r="G566" i="11"/>
  <c r="C567" i="11"/>
  <c r="K567" i="11"/>
  <c r="D568" i="11"/>
  <c r="L568" i="11"/>
  <c r="E569" i="11"/>
  <c r="M569" i="11"/>
  <c r="F570" i="11"/>
  <c r="N570" i="11"/>
  <c r="G571" i="11"/>
  <c r="O571" i="11"/>
  <c r="H572" i="11"/>
  <c r="A573" i="11"/>
  <c r="I573" i="11"/>
  <c r="B574" i="11"/>
  <c r="J574" i="11"/>
  <c r="C575" i="11"/>
  <c r="K575" i="11"/>
  <c r="D576" i="11"/>
  <c r="L576" i="11"/>
  <c r="E577" i="11"/>
  <c r="M577" i="11"/>
  <c r="F578" i="11"/>
  <c r="N578" i="11"/>
  <c r="G579" i="11"/>
  <c r="O579" i="11"/>
  <c r="H580" i="11"/>
  <c r="A581" i="11"/>
  <c r="I581" i="11"/>
  <c r="B582" i="11"/>
  <c r="J582" i="11"/>
  <c r="C583" i="11"/>
  <c r="K583" i="11"/>
  <c r="D584" i="11"/>
  <c r="L584" i="11"/>
  <c r="E585" i="11"/>
  <c r="M585" i="11"/>
  <c r="F586" i="11"/>
  <c r="N586" i="11"/>
  <c r="G587" i="11"/>
  <c r="O587" i="11"/>
  <c r="H588" i="11"/>
  <c r="A589" i="11"/>
  <c r="I589" i="11"/>
  <c r="B590" i="11"/>
  <c r="J590" i="11"/>
  <c r="C591" i="11"/>
  <c r="K591" i="11"/>
  <c r="D592" i="11"/>
  <c r="L592" i="11"/>
  <c r="E593" i="11"/>
  <c r="M593" i="11"/>
  <c r="F594" i="11"/>
  <c r="N594" i="11"/>
  <c r="G595" i="11"/>
  <c r="O595" i="11"/>
  <c r="H596" i="11"/>
  <c r="A597" i="11"/>
  <c r="I597" i="11"/>
  <c r="B598" i="11"/>
  <c r="J598" i="11"/>
  <c r="C599" i="11"/>
  <c r="K599" i="11"/>
  <c r="D600" i="11"/>
  <c r="L600" i="11"/>
  <c r="E601" i="11"/>
  <c r="M601" i="11"/>
  <c r="F602" i="11"/>
  <c r="N602" i="11"/>
  <c r="G603" i="11"/>
  <c r="O603" i="11"/>
  <c r="H604" i="11"/>
  <c r="A605" i="11"/>
  <c r="I605" i="11"/>
  <c r="B606" i="11"/>
  <c r="J606" i="11"/>
  <c r="C607" i="11"/>
  <c r="K607" i="11"/>
  <c r="D608" i="11"/>
  <c r="L608" i="11"/>
  <c r="E609" i="11"/>
  <c r="M609" i="11"/>
  <c r="F610" i="11"/>
  <c r="N610" i="11"/>
  <c r="G611" i="11"/>
  <c r="O611" i="11"/>
  <c r="H612" i="11"/>
  <c r="A613" i="11"/>
  <c r="I613" i="11"/>
  <c r="B614" i="11"/>
  <c r="J614" i="11"/>
  <c r="C615" i="11"/>
  <c r="K615" i="11"/>
  <c r="D616" i="11"/>
  <c r="L616" i="11"/>
  <c r="E617" i="11"/>
  <c r="M617" i="11"/>
  <c r="F618" i="11"/>
  <c r="N618" i="11"/>
  <c r="G619" i="11"/>
  <c r="O619" i="11"/>
  <c r="H620" i="11"/>
  <c r="A621" i="11"/>
  <c r="I621" i="11"/>
  <c r="B622" i="11"/>
  <c r="J622" i="11"/>
  <c r="C623" i="11"/>
  <c r="K623" i="11"/>
  <c r="D624" i="11"/>
  <c r="L624" i="11"/>
  <c r="E625" i="11"/>
  <c r="M625" i="11"/>
  <c r="F626" i="11"/>
  <c r="N626" i="11"/>
  <c r="G627" i="11"/>
  <c r="O627" i="11"/>
  <c r="H628" i="11"/>
  <c r="A629" i="11"/>
  <c r="I629" i="11"/>
  <c r="B630" i="11"/>
  <c r="J630" i="11"/>
  <c r="C631" i="11"/>
  <c r="K631" i="11"/>
  <c r="D632" i="11"/>
  <c r="L632" i="11"/>
  <c r="E633" i="11"/>
  <c r="M633" i="11"/>
  <c r="F634" i="11"/>
  <c r="N634" i="11"/>
  <c r="G635" i="11"/>
  <c r="O635" i="11"/>
  <c r="H636" i="11"/>
  <c r="A637" i="11"/>
  <c r="I637" i="11"/>
  <c r="B638" i="11"/>
  <c r="J638" i="11"/>
  <c r="C639" i="11"/>
  <c r="K639" i="11"/>
  <c r="D640" i="11"/>
  <c r="L640" i="11"/>
  <c r="E641" i="11"/>
  <c r="M641" i="11"/>
  <c r="F642" i="11"/>
  <c r="N642" i="11"/>
  <c r="G643" i="11"/>
  <c r="O643" i="11"/>
  <c r="H644" i="11"/>
  <c r="A645" i="11"/>
  <c r="I645" i="11"/>
  <c r="B646" i="11"/>
  <c r="J646" i="11"/>
  <c r="C647" i="11"/>
  <c r="K647" i="11"/>
  <c r="D648" i="11"/>
  <c r="L648" i="11"/>
  <c r="E649" i="11"/>
  <c r="M649" i="11"/>
  <c r="F650" i="11"/>
  <c r="N650" i="11"/>
  <c r="G651" i="11"/>
  <c r="O651" i="11"/>
  <c r="H652" i="11"/>
  <c r="A653" i="11"/>
  <c r="I653" i="11"/>
  <c r="B654" i="11"/>
  <c r="J654" i="11"/>
  <c r="C655" i="11"/>
  <c r="K655" i="11"/>
  <c r="D656" i="11"/>
  <c r="L656" i="11"/>
  <c r="E657" i="11"/>
  <c r="M657" i="11"/>
  <c r="F658" i="11"/>
  <c r="N658" i="11"/>
  <c r="G659" i="11"/>
  <c r="O659" i="11"/>
  <c r="H660" i="11"/>
  <c r="A661" i="11"/>
  <c r="I661" i="11"/>
  <c r="B662" i="11"/>
  <c r="J662" i="11"/>
  <c r="C663" i="11"/>
  <c r="K663" i="11"/>
  <c r="D664" i="11"/>
  <c r="L664" i="11"/>
  <c r="E665" i="11"/>
  <c r="M665" i="11"/>
  <c r="F666" i="11"/>
  <c r="N666" i="11"/>
  <c r="G667" i="11"/>
  <c r="O667" i="11"/>
  <c r="H668" i="11"/>
  <c r="A669" i="11"/>
  <c r="I669" i="11"/>
  <c r="B670" i="11"/>
  <c r="J670" i="11"/>
  <c r="C671" i="11"/>
  <c r="K671" i="11"/>
  <c r="D672" i="11"/>
  <c r="L672" i="11"/>
  <c r="E673" i="11"/>
  <c r="M673" i="11"/>
  <c r="F674" i="11"/>
  <c r="N674" i="11"/>
  <c r="G675" i="11"/>
  <c r="O675" i="11"/>
  <c r="H676" i="11"/>
  <c r="A677" i="11"/>
  <c r="I677" i="11"/>
  <c r="B678" i="11"/>
  <c r="J678" i="11"/>
  <c r="C679" i="11"/>
  <c r="K679" i="11"/>
  <c r="D680" i="11"/>
  <c r="L680" i="11"/>
  <c r="E681" i="11"/>
  <c r="M681" i="11"/>
  <c r="F682" i="11"/>
  <c r="N682" i="11"/>
  <c r="G683" i="11"/>
  <c r="O683" i="11"/>
  <c r="H684" i="11"/>
  <c r="A685" i="11"/>
  <c r="I685" i="11"/>
  <c r="B686" i="11"/>
  <c r="J686" i="11"/>
  <c r="C687" i="11"/>
  <c r="K687" i="11"/>
  <c r="D688" i="11"/>
  <c r="L688" i="11"/>
  <c r="E689" i="11"/>
  <c r="M689" i="11"/>
  <c r="N270" i="11"/>
  <c r="P270" i="11" s="1"/>
  <c r="Q270" i="11" s="1"/>
  <c r="F273" i="11"/>
  <c r="L274" i="11"/>
  <c r="D276" i="11"/>
  <c r="J277" i="11"/>
  <c r="A279" i="11"/>
  <c r="H280" i="11"/>
  <c r="N281" i="11"/>
  <c r="P281" i="11" s="1"/>
  <c r="Q281" i="11" s="1"/>
  <c r="E283" i="11"/>
  <c r="L284" i="11"/>
  <c r="C286" i="11"/>
  <c r="I287" i="11"/>
  <c r="A289" i="11"/>
  <c r="G290" i="11"/>
  <c r="M291" i="11"/>
  <c r="E293" i="11"/>
  <c r="K294" i="11"/>
  <c r="B296" i="11"/>
  <c r="I297" i="11"/>
  <c r="O298" i="11"/>
  <c r="F300" i="11"/>
  <c r="M301" i="11"/>
  <c r="D303" i="11"/>
  <c r="J304" i="11"/>
  <c r="B306" i="11"/>
  <c r="H307" i="11"/>
  <c r="N308" i="11"/>
  <c r="P308" i="11" s="1"/>
  <c r="Q308" i="11" s="1"/>
  <c r="F310" i="11"/>
  <c r="L311" i="11"/>
  <c r="M312" i="11"/>
  <c r="M313" i="11"/>
  <c r="K314" i="11"/>
  <c r="K315" i="11"/>
  <c r="J316" i="11"/>
  <c r="I317" i="11"/>
  <c r="H318" i="11"/>
  <c r="H319" i="11"/>
  <c r="F320" i="11"/>
  <c r="F321" i="11"/>
  <c r="F322" i="11"/>
  <c r="D323" i="11"/>
  <c r="D324" i="11"/>
  <c r="C325" i="11"/>
  <c r="B326" i="11"/>
  <c r="A327" i="11"/>
  <c r="A328" i="11"/>
  <c r="N328" i="11"/>
  <c r="P328" i="11" s="1"/>
  <c r="Q328" i="11" s="1"/>
  <c r="N329" i="11"/>
  <c r="N330" i="11"/>
  <c r="L331" i="11"/>
  <c r="L332" i="11"/>
  <c r="K333" i="11"/>
  <c r="J334" i="11"/>
  <c r="I335" i="11"/>
  <c r="I336" i="11"/>
  <c r="G337" i="11"/>
  <c r="G338" i="11"/>
  <c r="G339" i="11"/>
  <c r="E340" i="11"/>
  <c r="E341" i="11"/>
  <c r="D342" i="11"/>
  <c r="C343" i="11"/>
  <c r="B344" i="11"/>
  <c r="B345" i="11"/>
  <c r="O345" i="11"/>
  <c r="O346" i="11"/>
  <c r="O347" i="11"/>
  <c r="M348" i="11"/>
  <c r="M349" i="11"/>
  <c r="L350" i="11"/>
  <c r="K351" i="11"/>
  <c r="J352" i="11"/>
  <c r="J353" i="11"/>
  <c r="H354" i="11"/>
  <c r="H355" i="11"/>
  <c r="H356" i="11"/>
  <c r="F357" i="11"/>
  <c r="F358" i="11"/>
  <c r="E359" i="11"/>
  <c r="D360" i="11"/>
  <c r="C361" i="11"/>
  <c r="C362" i="11"/>
  <c r="A363" i="11"/>
  <c r="A364" i="11"/>
  <c r="A365" i="11"/>
  <c r="N365" i="11"/>
  <c r="P365" i="11" s="1"/>
  <c r="Q365" i="11" s="1"/>
  <c r="N366" i="11"/>
  <c r="M367" i="11"/>
  <c r="L368" i="11"/>
  <c r="K369" i="11"/>
  <c r="K370" i="11"/>
  <c r="I371" i="11"/>
  <c r="I372" i="11"/>
  <c r="I373" i="11"/>
  <c r="G374" i="11"/>
  <c r="G375" i="11"/>
  <c r="F376" i="11"/>
  <c r="E377" i="11"/>
  <c r="D378" i="11"/>
  <c r="D379" i="11"/>
  <c r="B380" i="11"/>
  <c r="B381" i="11"/>
  <c r="B382" i="11"/>
  <c r="O382" i="11"/>
  <c r="O383" i="11"/>
  <c r="N384" i="11"/>
  <c r="P384" i="11" s="1"/>
  <c r="Q384" i="11" s="1"/>
  <c r="M385" i="11"/>
  <c r="L386" i="11"/>
  <c r="L387" i="11"/>
  <c r="J388" i="11"/>
  <c r="J389" i="11"/>
  <c r="J390" i="11"/>
  <c r="H391" i="11"/>
  <c r="H392" i="11"/>
  <c r="G393" i="11"/>
  <c r="F394" i="11"/>
  <c r="E395" i="11"/>
  <c r="E396" i="11"/>
  <c r="C397" i="11"/>
  <c r="C398" i="11"/>
  <c r="C399" i="11"/>
  <c r="A400" i="11"/>
  <c r="A401" i="11"/>
  <c r="O401" i="11"/>
  <c r="N402" i="11"/>
  <c r="P402" i="11" s="1"/>
  <c r="Q402" i="11" s="1"/>
  <c r="M403" i="11"/>
  <c r="M404" i="11"/>
  <c r="K405" i="11"/>
  <c r="K406" i="11"/>
  <c r="K407" i="11"/>
  <c r="I408" i="11"/>
  <c r="I409" i="11"/>
  <c r="H410" i="11"/>
  <c r="G411" i="11"/>
  <c r="F412" i="11"/>
  <c r="F413" i="11"/>
  <c r="D414" i="11"/>
  <c r="D415" i="11"/>
  <c r="D416" i="11"/>
  <c r="B417" i="11"/>
  <c r="B418" i="11"/>
  <c r="A419" i="11"/>
  <c r="O419" i="11"/>
  <c r="N420" i="11"/>
  <c r="P420" i="11" s="1"/>
  <c r="Q420" i="11" s="1"/>
  <c r="N421" i="11"/>
  <c r="L422" i="11"/>
  <c r="L423" i="11"/>
  <c r="L424" i="11"/>
  <c r="J425" i="11"/>
  <c r="J426" i="11"/>
  <c r="I427" i="11"/>
  <c r="H428" i="11"/>
  <c r="G429" i="11"/>
  <c r="G430" i="11"/>
  <c r="E431" i="11"/>
  <c r="E432" i="11"/>
  <c r="E433" i="11"/>
  <c r="C434" i="11"/>
  <c r="C435" i="11"/>
  <c r="B436" i="11"/>
  <c r="A437" i="11"/>
  <c r="M437" i="11"/>
  <c r="I438" i="11"/>
  <c r="D439" i="11"/>
  <c r="O439" i="11"/>
  <c r="K440" i="11"/>
  <c r="F441" i="11"/>
  <c r="B442" i="11"/>
  <c r="M442" i="11"/>
  <c r="H443" i="11"/>
  <c r="D271" i="11"/>
  <c r="J273" i="11"/>
  <c r="A275" i="11"/>
  <c r="H276" i="11"/>
  <c r="N277" i="11"/>
  <c r="E279" i="11"/>
  <c r="L280" i="11"/>
  <c r="C282" i="11"/>
  <c r="I283" i="11"/>
  <c r="A285" i="11"/>
  <c r="G286" i="11"/>
  <c r="M287" i="11"/>
  <c r="E289" i="11"/>
  <c r="K290" i="11"/>
  <c r="B292" i="11"/>
  <c r="I293" i="11"/>
  <c r="O294" i="11"/>
  <c r="F296" i="11"/>
  <c r="M297" i="11"/>
  <c r="D299" i="11"/>
  <c r="J300" i="11"/>
  <c r="B302" i="11"/>
  <c r="H303" i="11"/>
  <c r="N304" i="11"/>
  <c r="P304" i="11" s="1"/>
  <c r="Q304" i="11" s="1"/>
  <c r="F306" i="11"/>
  <c r="L307" i="11"/>
  <c r="C309" i="11"/>
  <c r="J310" i="11"/>
  <c r="A312" i="11"/>
  <c r="N312" i="11"/>
  <c r="P312" i="11" s="1"/>
  <c r="Q312" i="11" s="1"/>
  <c r="N313" i="11"/>
  <c r="N314" i="11"/>
  <c r="L315" i="11"/>
  <c r="L316" i="11"/>
  <c r="K317" i="11"/>
  <c r="J318" i="11"/>
  <c r="I319" i="11"/>
  <c r="I320" i="11"/>
  <c r="G321" i="11"/>
  <c r="G322" i="11"/>
  <c r="G323" i="11"/>
  <c r="E324" i="11"/>
  <c r="E325" i="11"/>
  <c r="D326" i="11"/>
  <c r="C327" i="11"/>
  <c r="B328" i="11"/>
  <c r="B329" i="11"/>
  <c r="O329" i="11"/>
  <c r="O330" i="11"/>
  <c r="O331" i="11"/>
  <c r="M332" i="11"/>
  <c r="M333" i="11"/>
  <c r="L334" i="11"/>
  <c r="K335" i="11"/>
  <c r="J336" i="11"/>
  <c r="J337" i="11"/>
  <c r="H338" i="11"/>
  <c r="H339" i="11"/>
  <c r="H340" i="11"/>
  <c r="F341" i="11"/>
  <c r="F342" i="11"/>
  <c r="E343" i="11"/>
  <c r="D344" i="11"/>
  <c r="C345" i="11"/>
  <c r="C346" i="11"/>
  <c r="A347" i="11"/>
  <c r="A348" i="11"/>
  <c r="A349" i="11"/>
  <c r="N349" i="11"/>
  <c r="N350" i="11"/>
  <c r="M351" i="11"/>
  <c r="L352" i="11"/>
  <c r="K353" i="11"/>
  <c r="K354" i="11"/>
  <c r="I355" i="11"/>
  <c r="I356" i="11"/>
  <c r="I357" i="11"/>
  <c r="G358" i="11"/>
  <c r="G359" i="11"/>
  <c r="F360" i="11"/>
  <c r="E361" i="11"/>
  <c r="D362" i="11"/>
  <c r="D363" i="11"/>
  <c r="B364" i="11"/>
  <c r="B365" i="11"/>
  <c r="B366" i="11"/>
  <c r="O366" i="11"/>
  <c r="O367" i="11"/>
  <c r="N368" i="11"/>
  <c r="P368" i="11" s="1"/>
  <c r="Q368" i="11" s="1"/>
  <c r="M369" i="11"/>
  <c r="L370" i="11"/>
  <c r="L371" i="11"/>
  <c r="J372" i="11"/>
  <c r="J373" i="11"/>
  <c r="J374" i="11"/>
  <c r="H375" i="11"/>
  <c r="H376" i="11"/>
  <c r="G377" i="11"/>
  <c r="F378" i="11"/>
  <c r="E379" i="11"/>
  <c r="E380" i="11"/>
  <c r="C381" i="11"/>
  <c r="C382" i="11"/>
  <c r="C383" i="11"/>
  <c r="A384" i="11"/>
  <c r="A385" i="11"/>
  <c r="O385" i="11"/>
  <c r="N386" i="11"/>
  <c r="P386" i="11" s="1"/>
  <c r="Q386" i="11" s="1"/>
  <c r="I271" i="11"/>
  <c r="K273" i="11"/>
  <c r="C275" i="11"/>
  <c r="I276" i="11"/>
  <c r="O277" i="11"/>
  <c r="G279" i="11"/>
  <c r="M280" i="11"/>
  <c r="D282" i="11"/>
  <c r="K283" i="11"/>
  <c r="B285" i="11"/>
  <c r="H286" i="11"/>
  <c r="O287" i="11"/>
  <c r="F289" i="11"/>
  <c r="L290" i="11"/>
  <c r="D292" i="11"/>
  <c r="J293" i="11"/>
  <c r="A295" i="11"/>
  <c r="H296" i="11"/>
  <c r="N297" i="11"/>
  <c r="P297" i="11" s="1"/>
  <c r="Q297" i="11" s="1"/>
  <c r="E299" i="11"/>
  <c r="L300" i="11"/>
  <c r="C302" i="11"/>
  <c r="I303" i="11"/>
  <c r="A305" i="11"/>
  <c r="G306" i="11"/>
  <c r="M307" i="11"/>
  <c r="E309" i="11"/>
  <c r="K310" i="11"/>
  <c r="B312" i="11"/>
  <c r="B313" i="11"/>
  <c r="O313" i="11"/>
  <c r="O314" i="11"/>
  <c r="O315" i="11"/>
  <c r="M316" i="11"/>
  <c r="M317" i="11"/>
  <c r="L318" i="11"/>
  <c r="K319" i="11"/>
  <c r="J320" i="11"/>
  <c r="J321" i="11"/>
  <c r="H322" i="11"/>
  <c r="H323" i="11"/>
  <c r="H324" i="11"/>
  <c r="F325" i="11"/>
  <c r="F326" i="11"/>
  <c r="E327" i="11"/>
  <c r="D328" i="11"/>
  <c r="C329" i="11"/>
  <c r="C330" i="11"/>
  <c r="A331" i="11"/>
  <c r="A332" i="11"/>
  <c r="A333" i="11"/>
  <c r="N333" i="11"/>
  <c r="N334" i="11"/>
  <c r="M335" i="11"/>
  <c r="L336" i="11"/>
  <c r="K337" i="11"/>
  <c r="K338" i="11"/>
  <c r="I339" i="11"/>
  <c r="I340" i="11"/>
  <c r="I341" i="11"/>
  <c r="G342" i="11"/>
  <c r="G343" i="11"/>
  <c r="F344" i="11"/>
  <c r="E345" i="11"/>
  <c r="D346" i="11"/>
  <c r="D347" i="11"/>
  <c r="B348" i="11"/>
  <c r="B349" i="11"/>
  <c r="B350" i="11"/>
  <c r="O350" i="11"/>
  <c r="O351" i="11"/>
  <c r="N352" i="11"/>
  <c r="P352" i="11" s="1"/>
  <c r="Q352" i="11" s="1"/>
  <c r="M353" i="11"/>
  <c r="L354" i="11"/>
  <c r="L355" i="11"/>
  <c r="J356" i="11"/>
  <c r="J357" i="11"/>
  <c r="J358" i="11"/>
  <c r="H359" i="11"/>
  <c r="H360" i="11"/>
  <c r="G361" i="11"/>
  <c r="F362" i="11"/>
  <c r="E363" i="11"/>
  <c r="E364" i="11"/>
  <c r="C365" i="11"/>
  <c r="C366" i="11"/>
  <c r="C367" i="11"/>
  <c r="A368" i="11"/>
  <c r="A369" i="11"/>
  <c r="O369" i="11"/>
  <c r="N370" i="11"/>
  <c r="P370" i="11" s="1"/>
  <c r="Q370" i="11" s="1"/>
  <c r="M371" i="11"/>
  <c r="M372" i="11"/>
  <c r="K373" i="11"/>
  <c r="K374" i="11"/>
  <c r="K375" i="11"/>
  <c r="I376" i="11"/>
  <c r="I377" i="11"/>
  <c r="H378" i="11"/>
  <c r="G379" i="11"/>
  <c r="F380" i="11"/>
  <c r="F381" i="11"/>
  <c r="D382" i="11"/>
  <c r="D383" i="11"/>
  <c r="D384" i="11"/>
  <c r="O271" i="11"/>
  <c r="O273" i="11"/>
  <c r="G275" i="11"/>
  <c r="M276" i="11"/>
  <c r="D278" i="11"/>
  <c r="K279" i="11"/>
  <c r="B281" i="11"/>
  <c r="H282" i="11"/>
  <c r="O283" i="11"/>
  <c r="F285" i="11"/>
  <c r="L286" i="11"/>
  <c r="D288" i="11"/>
  <c r="J289" i="11"/>
  <c r="A291" i="11"/>
  <c r="H292" i="11"/>
  <c r="N293" i="11"/>
  <c r="P293" i="11" s="1"/>
  <c r="Q293" i="11" s="1"/>
  <c r="E295" i="11"/>
  <c r="L296" i="11"/>
  <c r="C298" i="11"/>
  <c r="I299" i="11"/>
  <c r="A301" i="11"/>
  <c r="G302" i="11"/>
  <c r="M303" i="11"/>
  <c r="E305" i="11"/>
  <c r="K306" i="11"/>
  <c r="B308" i="11"/>
  <c r="I309" i="11"/>
  <c r="O310" i="11"/>
  <c r="D312" i="11"/>
  <c r="C313" i="11"/>
  <c r="C314" i="11"/>
  <c r="A315" i="11"/>
  <c r="A316" i="11"/>
  <c r="A317" i="11"/>
  <c r="N317" i="11"/>
  <c r="N318" i="11"/>
  <c r="P318" i="11" s="1"/>
  <c r="Q318" i="11" s="1"/>
  <c r="M319" i="11"/>
  <c r="L320" i="11"/>
  <c r="K321" i="11"/>
  <c r="K322" i="11"/>
  <c r="I323" i="11"/>
  <c r="I324" i="11"/>
  <c r="I325" i="11"/>
  <c r="G326" i="11"/>
  <c r="G327" i="11"/>
  <c r="F328" i="11"/>
  <c r="E329" i="11"/>
  <c r="D330" i="11"/>
  <c r="D331" i="11"/>
  <c r="B332" i="11"/>
  <c r="B333" i="11"/>
  <c r="B334" i="11"/>
  <c r="O334" i="11"/>
  <c r="O335" i="11"/>
  <c r="N336" i="11"/>
  <c r="P336" i="11" s="1"/>
  <c r="Q336" i="11" s="1"/>
  <c r="M337" i="11"/>
  <c r="L338" i="11"/>
  <c r="L339" i="11"/>
  <c r="J340" i="11"/>
  <c r="J341" i="11"/>
  <c r="J342" i="11"/>
  <c r="H343" i="11"/>
  <c r="H344" i="11"/>
  <c r="G345" i="11"/>
  <c r="F346" i="11"/>
  <c r="E347" i="11"/>
  <c r="E348" i="11"/>
  <c r="C349" i="11"/>
  <c r="C350" i="11"/>
  <c r="C351" i="11"/>
  <c r="A352" i="11"/>
  <c r="A353" i="11"/>
  <c r="O353" i="11"/>
  <c r="N354" i="11"/>
  <c r="P354" i="11" s="1"/>
  <c r="Q354" i="11" s="1"/>
  <c r="M355" i="11"/>
  <c r="M356" i="11"/>
  <c r="K357" i="11"/>
  <c r="K358" i="11"/>
  <c r="K359" i="11"/>
  <c r="I360" i="11"/>
  <c r="I361" i="11"/>
  <c r="H362" i="11"/>
  <c r="G363" i="11"/>
  <c r="F364" i="11"/>
  <c r="F365" i="11"/>
  <c r="D366" i="11"/>
  <c r="D367" i="11"/>
  <c r="D368" i="11"/>
  <c r="B369" i="11"/>
  <c r="B370" i="11"/>
  <c r="A371" i="11"/>
  <c r="O371" i="11"/>
  <c r="N372" i="11"/>
  <c r="P372" i="11" s="1"/>
  <c r="Q372" i="11" s="1"/>
  <c r="N373" i="11"/>
  <c r="P373" i="11" s="1"/>
  <c r="Q373" i="11" s="1"/>
  <c r="L374" i="11"/>
  <c r="L375" i="11"/>
  <c r="L376" i="11"/>
  <c r="J377" i="11"/>
  <c r="J378" i="11"/>
  <c r="I379" i="11"/>
  <c r="H380" i="11"/>
  <c r="G381" i="11"/>
  <c r="G382" i="11"/>
  <c r="E383" i="11"/>
  <c r="E384" i="11"/>
  <c r="E385" i="11"/>
  <c r="C386" i="11"/>
  <c r="C387" i="11"/>
  <c r="B388" i="11"/>
  <c r="A389" i="11"/>
  <c r="O389" i="11"/>
  <c r="O390" i="11"/>
  <c r="M391" i="11"/>
  <c r="M392" i="11"/>
  <c r="M393" i="11"/>
  <c r="K394" i="11"/>
  <c r="K395" i="11"/>
  <c r="J396" i="11"/>
  <c r="I397" i="11"/>
  <c r="H398" i="11"/>
  <c r="H399" i="11"/>
  <c r="F400" i="11"/>
  <c r="F401" i="11"/>
  <c r="F402" i="11"/>
  <c r="D403" i="11"/>
  <c r="D404" i="11"/>
  <c r="C405" i="11"/>
  <c r="B406" i="11"/>
  <c r="A407" i="11"/>
  <c r="A408" i="11"/>
  <c r="N408" i="11"/>
  <c r="P408" i="11" s="1"/>
  <c r="Q408" i="11" s="1"/>
  <c r="N409" i="11"/>
  <c r="P409" i="11" s="1"/>
  <c r="Q409" i="11" s="1"/>
  <c r="N410" i="11"/>
  <c r="P410" i="11" s="1"/>
  <c r="Q410" i="11" s="1"/>
  <c r="L411" i="11"/>
  <c r="L412" i="11"/>
  <c r="K413" i="11"/>
  <c r="J414" i="11"/>
  <c r="I415" i="11"/>
  <c r="I416" i="11"/>
  <c r="G417" i="11"/>
  <c r="G418" i="11"/>
  <c r="G419" i="11"/>
  <c r="E420" i="11"/>
  <c r="E421" i="11"/>
  <c r="D422" i="11"/>
  <c r="C423" i="11"/>
  <c r="B424" i="11"/>
  <c r="B425" i="11"/>
  <c r="O425" i="11"/>
  <c r="O426" i="11"/>
  <c r="O427" i="11"/>
  <c r="M428" i="11"/>
  <c r="M429" i="11"/>
  <c r="L430" i="11"/>
  <c r="K431" i="11"/>
  <c r="J432" i="11"/>
  <c r="J433" i="11"/>
  <c r="H434" i="11"/>
  <c r="H435" i="11"/>
  <c r="H436" i="11"/>
  <c r="F437" i="11"/>
  <c r="B438" i="11"/>
  <c r="M438" i="11"/>
  <c r="H439" i="11"/>
  <c r="D440" i="11"/>
  <c r="O440" i="11"/>
  <c r="J441" i="11"/>
  <c r="F442" i="11"/>
  <c r="B443" i="11"/>
  <c r="L443" i="11"/>
  <c r="H444" i="11"/>
  <c r="D445" i="11"/>
  <c r="N445" i="11"/>
  <c r="P445" i="11" s="1"/>
  <c r="Q445" i="11" s="1"/>
  <c r="J446" i="11"/>
  <c r="F447" i="11"/>
  <c r="A448" i="11"/>
  <c r="L448" i="11"/>
  <c r="H449" i="11"/>
  <c r="C450" i="11"/>
  <c r="N450" i="11"/>
  <c r="J451" i="11"/>
  <c r="E452" i="11"/>
  <c r="A453" i="11"/>
  <c r="L453" i="11"/>
  <c r="G454" i="11"/>
  <c r="C455" i="11"/>
  <c r="N455" i="11"/>
  <c r="I456" i="11"/>
  <c r="E457" i="11"/>
  <c r="A458" i="11"/>
  <c r="K458" i="11"/>
  <c r="G459" i="11"/>
  <c r="C460" i="11"/>
  <c r="M460" i="11"/>
  <c r="I461" i="11"/>
  <c r="E462" i="11"/>
  <c r="O462" i="11"/>
  <c r="K463" i="11"/>
  <c r="G464" i="11"/>
  <c r="B465" i="11"/>
  <c r="M465" i="11"/>
  <c r="I466" i="11"/>
  <c r="D467" i="11"/>
  <c r="O467" i="11"/>
  <c r="K468" i="11"/>
  <c r="F469" i="11"/>
  <c r="B470" i="11"/>
  <c r="M470" i="11"/>
  <c r="H471" i="11"/>
  <c r="D472" i="11"/>
  <c r="O472" i="11"/>
  <c r="J473" i="11"/>
  <c r="F474" i="11"/>
  <c r="B475" i="11"/>
  <c r="L475" i="11"/>
  <c r="H476" i="11"/>
  <c r="D477" i="11"/>
  <c r="N477" i="11"/>
  <c r="P477" i="11" s="1"/>
  <c r="Q477" i="11" s="1"/>
  <c r="J478" i="11"/>
  <c r="F479" i="11"/>
  <c r="A480" i="11"/>
  <c r="L480" i="11"/>
  <c r="H481" i="11"/>
  <c r="C482" i="11"/>
  <c r="N482" i="11"/>
  <c r="J483" i="11"/>
  <c r="E484" i="11"/>
  <c r="A485" i="11"/>
  <c r="L485" i="11"/>
  <c r="G486" i="11"/>
  <c r="C487" i="11"/>
  <c r="N487" i="11"/>
  <c r="I488" i="11"/>
  <c r="E489" i="11"/>
  <c r="A490" i="11"/>
  <c r="K490" i="11"/>
  <c r="G491" i="11"/>
  <c r="C492" i="11"/>
  <c r="M492" i="11"/>
  <c r="I493" i="11"/>
  <c r="E494" i="11"/>
  <c r="O494" i="11"/>
  <c r="K495" i="11"/>
  <c r="G496" i="11"/>
  <c r="B497" i="11"/>
  <c r="M497" i="11"/>
  <c r="I498" i="11"/>
  <c r="D499" i="11"/>
  <c r="O499" i="11"/>
  <c r="K500" i="11"/>
  <c r="F501" i="11"/>
  <c r="B502" i="11"/>
  <c r="M502" i="11"/>
  <c r="H503" i="11"/>
  <c r="D504" i="11"/>
  <c r="O504" i="11"/>
  <c r="J505" i="11"/>
  <c r="F506" i="11"/>
  <c r="B507" i="11"/>
  <c r="L507" i="11"/>
  <c r="H508" i="11"/>
  <c r="D509" i="11"/>
  <c r="N509" i="11"/>
  <c r="P509" i="11" s="1"/>
  <c r="Q509" i="11" s="1"/>
  <c r="J510" i="11"/>
  <c r="F511" i="11"/>
  <c r="A512" i="11"/>
  <c r="L512" i="11"/>
  <c r="H513" i="11"/>
  <c r="C514" i="11"/>
  <c r="N514" i="11"/>
  <c r="J515" i="11"/>
  <c r="E516" i="11"/>
  <c r="A517" i="11"/>
  <c r="L517" i="11"/>
  <c r="G518" i="11"/>
  <c r="C519" i="11"/>
  <c r="N519" i="11"/>
  <c r="I520" i="11"/>
  <c r="E521" i="11"/>
  <c r="A522" i="11"/>
  <c r="K522" i="11"/>
  <c r="G523" i="11"/>
  <c r="C524" i="11"/>
  <c r="M524" i="11"/>
  <c r="I525" i="11"/>
  <c r="E526" i="11"/>
  <c r="O526" i="11"/>
  <c r="K527" i="11"/>
  <c r="G528" i="11"/>
  <c r="B529" i="11"/>
  <c r="M529" i="11"/>
  <c r="I530" i="11"/>
  <c r="D531" i="11"/>
  <c r="O531" i="11"/>
  <c r="K532" i="11"/>
  <c r="F533" i="11"/>
  <c r="B534" i="11"/>
  <c r="M534" i="11"/>
  <c r="H535" i="11"/>
  <c r="D536" i="11"/>
  <c r="O536" i="11"/>
  <c r="J537" i="11"/>
  <c r="F538" i="11"/>
  <c r="B539" i="11"/>
  <c r="L539" i="11"/>
  <c r="H540" i="11"/>
  <c r="D541" i="11"/>
  <c r="N541" i="11"/>
  <c r="P541" i="11" s="1"/>
  <c r="Q541" i="11" s="1"/>
  <c r="J542" i="11"/>
  <c r="F543" i="11"/>
  <c r="A544" i="11"/>
  <c r="L544" i="11"/>
  <c r="H545" i="11"/>
  <c r="C546" i="11"/>
  <c r="N546" i="11"/>
  <c r="J547" i="11"/>
  <c r="E548" i="11"/>
  <c r="A549" i="11"/>
  <c r="L549" i="11"/>
  <c r="G550" i="11"/>
  <c r="C551" i="11"/>
  <c r="N551" i="11"/>
  <c r="I552" i="11"/>
  <c r="E553" i="11"/>
  <c r="A554" i="11"/>
  <c r="K554" i="11"/>
  <c r="G555" i="11"/>
  <c r="C556" i="11"/>
  <c r="M556" i="11"/>
  <c r="I557" i="11"/>
  <c r="E558" i="11"/>
  <c r="O558" i="11"/>
  <c r="K559" i="11"/>
  <c r="G560" i="11"/>
  <c r="B561" i="11"/>
  <c r="M561" i="11"/>
  <c r="I562" i="11"/>
  <c r="D563" i="11"/>
  <c r="O563" i="11"/>
  <c r="K564" i="11"/>
  <c r="F565" i="11"/>
  <c r="B566" i="11"/>
  <c r="M566" i="11"/>
  <c r="G567" i="11"/>
  <c r="O567" i="11"/>
  <c r="H568" i="11"/>
  <c r="A569" i="11"/>
  <c r="I569" i="11"/>
  <c r="B570" i="11"/>
  <c r="J570" i="11"/>
  <c r="C571" i="11"/>
  <c r="K571" i="11"/>
  <c r="D572" i="11"/>
  <c r="L572" i="11"/>
  <c r="E573" i="11"/>
  <c r="M573" i="11"/>
  <c r="F574" i="11"/>
  <c r="N574" i="11"/>
  <c r="G575" i="11"/>
  <c r="O575" i="11"/>
  <c r="H576" i="11"/>
  <c r="A577" i="11"/>
  <c r="I577" i="11"/>
  <c r="B578" i="11"/>
  <c r="J578" i="11"/>
  <c r="C579" i="11"/>
  <c r="K579" i="11"/>
  <c r="D580" i="11"/>
  <c r="L580" i="11"/>
  <c r="E581" i="11"/>
  <c r="M581" i="11"/>
  <c r="F582" i="11"/>
  <c r="N582" i="11"/>
  <c r="G583" i="11"/>
  <c r="O583" i="11"/>
  <c r="H584" i="11"/>
  <c r="A585" i="11"/>
  <c r="I585" i="11"/>
  <c r="B586" i="11"/>
  <c r="J586" i="11"/>
  <c r="C587" i="11"/>
  <c r="K587" i="11"/>
  <c r="D588" i="11"/>
  <c r="L588" i="11"/>
  <c r="E589" i="11"/>
  <c r="M589" i="11"/>
  <c r="F590" i="11"/>
  <c r="N590" i="11"/>
  <c r="G591" i="11"/>
  <c r="O591" i="11"/>
  <c r="H592" i="11"/>
  <c r="A593" i="11"/>
  <c r="I593" i="11"/>
  <c r="B594" i="11"/>
  <c r="J594" i="11"/>
  <c r="C595" i="11"/>
  <c r="K595" i="11"/>
  <c r="D596" i="11"/>
  <c r="L596" i="11"/>
  <c r="E597" i="11"/>
  <c r="M597" i="11"/>
  <c r="F598" i="11"/>
  <c r="N598" i="11"/>
  <c r="G599" i="11"/>
  <c r="O599" i="11"/>
  <c r="H600" i="11"/>
  <c r="A601" i="11"/>
  <c r="I601" i="11"/>
  <c r="B602" i="11"/>
  <c r="J602" i="11"/>
  <c r="C603" i="11"/>
  <c r="K603" i="11"/>
  <c r="D604" i="11"/>
  <c r="L604" i="11"/>
  <c r="E605" i="11"/>
  <c r="M605" i="11"/>
  <c r="F606" i="11"/>
  <c r="N606" i="11"/>
  <c r="G607" i="11"/>
  <c r="O607" i="11"/>
  <c r="H608" i="11"/>
  <c r="A609" i="11"/>
  <c r="I609" i="11"/>
  <c r="B610" i="11"/>
  <c r="J610" i="11"/>
  <c r="C611" i="11"/>
  <c r="K611" i="11"/>
  <c r="D612" i="11"/>
  <c r="L612" i="11"/>
  <c r="E613" i="11"/>
  <c r="M613" i="11"/>
  <c r="F614" i="11"/>
  <c r="N614" i="11"/>
  <c r="G615" i="11"/>
  <c r="O615" i="11"/>
  <c r="H616" i="11"/>
  <c r="A617" i="11"/>
  <c r="I617" i="11"/>
  <c r="B618" i="11"/>
  <c r="J618" i="11"/>
  <c r="C619" i="11"/>
  <c r="K619" i="11"/>
  <c r="D620" i="11"/>
  <c r="L620" i="11"/>
  <c r="E621" i="11"/>
  <c r="M621" i="11"/>
  <c r="F622" i="11"/>
  <c r="N622" i="11"/>
  <c r="G623" i="11"/>
  <c r="O623" i="11"/>
  <c r="H624" i="11"/>
  <c r="A625" i="11"/>
  <c r="I625" i="11"/>
  <c r="B626" i="11"/>
  <c r="J626" i="11"/>
  <c r="C627" i="11"/>
  <c r="K627" i="11"/>
  <c r="D628" i="11"/>
  <c r="L628" i="11"/>
  <c r="E629" i="11"/>
  <c r="M629" i="11"/>
  <c r="F630" i="11"/>
  <c r="N630" i="11"/>
  <c r="G631" i="11"/>
  <c r="O631" i="11"/>
  <c r="H632" i="11"/>
  <c r="A633" i="11"/>
  <c r="I633" i="11"/>
  <c r="B634" i="11"/>
  <c r="J634" i="11"/>
  <c r="C635" i="11"/>
  <c r="K635" i="11"/>
  <c r="D636" i="11"/>
  <c r="L636" i="11"/>
  <c r="E637" i="11"/>
  <c r="M637" i="11"/>
  <c r="F638" i="11"/>
  <c r="N638" i="11"/>
  <c r="G639" i="11"/>
  <c r="O639" i="11"/>
  <c r="H640" i="11"/>
  <c r="A641" i="11"/>
  <c r="I641" i="11"/>
  <c r="B642" i="11"/>
  <c r="J642" i="11"/>
  <c r="C643" i="11"/>
  <c r="K643" i="11"/>
  <c r="D644" i="11"/>
  <c r="L644" i="11"/>
  <c r="E645" i="11"/>
  <c r="M645" i="11"/>
  <c r="F646" i="11"/>
  <c r="N646" i="11"/>
  <c r="G647" i="11"/>
  <c r="O647" i="11"/>
  <c r="H648" i="11"/>
  <c r="A649" i="11"/>
  <c r="I649" i="11"/>
  <c r="B650" i="11"/>
  <c r="J650" i="11"/>
  <c r="C651" i="11"/>
  <c r="K651" i="11"/>
  <c r="D652" i="11"/>
  <c r="L652" i="11"/>
  <c r="E653" i="11"/>
  <c r="M653" i="11"/>
  <c r="F654" i="11"/>
  <c r="N654" i="11"/>
  <c r="G655" i="11"/>
  <c r="O655" i="11"/>
  <c r="H656" i="11"/>
  <c r="A657" i="11"/>
  <c r="I657" i="11"/>
  <c r="B658" i="11"/>
  <c r="J658" i="11"/>
  <c r="C659" i="11"/>
  <c r="K659" i="11"/>
  <c r="D660" i="11"/>
  <c r="L660" i="11"/>
  <c r="E661" i="11"/>
  <c r="M661" i="11"/>
  <c r="F662" i="11"/>
  <c r="N662" i="11"/>
  <c r="G663" i="11"/>
  <c r="O663" i="11"/>
  <c r="H664" i="11"/>
  <c r="A665" i="11"/>
  <c r="I665" i="11"/>
  <c r="B666" i="11"/>
  <c r="J666" i="11"/>
  <c r="C667" i="11"/>
  <c r="K667" i="11"/>
  <c r="D668" i="11"/>
  <c r="L668" i="11"/>
  <c r="E669" i="11"/>
  <c r="M669" i="11"/>
  <c r="F670" i="11"/>
  <c r="N670" i="11"/>
  <c r="G671" i="11"/>
  <c r="O671" i="11"/>
  <c r="H672" i="11"/>
  <c r="A673" i="11"/>
  <c r="I673" i="11"/>
  <c r="B674" i="11"/>
  <c r="J674" i="11"/>
  <c r="C675" i="11"/>
  <c r="K675" i="11"/>
  <c r="D676" i="11"/>
  <c r="L676" i="11"/>
  <c r="E677" i="11"/>
  <c r="M677" i="11"/>
  <c r="F678" i="11"/>
  <c r="N678" i="11"/>
  <c r="G679" i="11"/>
  <c r="O679" i="11"/>
  <c r="H680" i="11"/>
  <c r="A681" i="11"/>
  <c r="I681" i="11"/>
  <c r="B682" i="11"/>
  <c r="J682" i="11"/>
  <c r="C683" i="11"/>
  <c r="K683" i="11"/>
  <c r="D684" i="11"/>
  <c r="L684" i="11"/>
  <c r="E685" i="11"/>
  <c r="M685" i="11"/>
  <c r="F686" i="11"/>
  <c r="N686" i="11"/>
  <c r="G687" i="11"/>
  <c r="O687" i="11"/>
  <c r="H688" i="11"/>
  <c r="A689" i="11"/>
  <c r="I689" i="11"/>
  <c r="B385" i="11"/>
  <c r="E388" i="11"/>
  <c r="D390" i="11"/>
  <c r="B392" i="11"/>
  <c r="O393" i="11"/>
  <c r="O395" i="11"/>
  <c r="M397" i="11"/>
  <c r="K399" i="11"/>
  <c r="J401" i="11"/>
  <c r="H403" i="11"/>
  <c r="F405" i="11"/>
  <c r="E407" i="11"/>
  <c r="C409" i="11"/>
  <c r="A411" i="11"/>
  <c r="A413" i="11"/>
  <c r="N414" i="11"/>
  <c r="L416" i="11"/>
  <c r="K418" i="11"/>
  <c r="I420" i="11"/>
  <c r="G422" i="11"/>
  <c r="F424" i="11"/>
  <c r="D426" i="11"/>
  <c r="B428" i="11"/>
  <c r="B430" i="11"/>
  <c r="O431" i="11"/>
  <c r="M433" i="11"/>
  <c r="L435" i="11"/>
  <c r="I437" i="11"/>
  <c r="O438" i="11"/>
  <c r="G440" i="11"/>
  <c r="M441" i="11"/>
  <c r="D443" i="11"/>
  <c r="E444" i="11"/>
  <c r="E445" i="11"/>
  <c r="C446" i="11"/>
  <c r="C447" i="11"/>
  <c r="C448" i="11"/>
  <c r="A449" i="11"/>
  <c r="A450" i="11"/>
  <c r="O450" i="11"/>
  <c r="N451" i="11"/>
  <c r="P451" i="11" s="1"/>
  <c r="Q451" i="11" s="1"/>
  <c r="M452" i="11"/>
  <c r="M453" i="11"/>
  <c r="K454" i="11"/>
  <c r="K455" i="11"/>
  <c r="K456" i="11"/>
  <c r="I457" i="11"/>
  <c r="I458" i="11"/>
  <c r="H459" i="11"/>
  <c r="G460" i="11"/>
  <c r="F461" i="11"/>
  <c r="F462" i="11"/>
  <c r="D463" i="11"/>
  <c r="D464" i="11"/>
  <c r="D465" i="11"/>
  <c r="B466" i="11"/>
  <c r="B467" i="11"/>
  <c r="A468" i="11"/>
  <c r="O468" i="11"/>
  <c r="N469" i="11"/>
  <c r="N470" i="11"/>
  <c r="L471" i="11"/>
  <c r="L472" i="11"/>
  <c r="L473" i="11"/>
  <c r="J474" i="11"/>
  <c r="J475" i="11"/>
  <c r="I476" i="11"/>
  <c r="H477" i="11"/>
  <c r="G478" i="11"/>
  <c r="G479" i="11"/>
  <c r="E480" i="11"/>
  <c r="E481" i="11"/>
  <c r="E482" i="11"/>
  <c r="C483" i="11"/>
  <c r="C484" i="11"/>
  <c r="B485" i="11"/>
  <c r="A486" i="11"/>
  <c r="O486" i="11"/>
  <c r="O487" i="11"/>
  <c r="M488" i="11"/>
  <c r="M489" i="11"/>
  <c r="M490" i="11"/>
  <c r="K491" i="11"/>
  <c r="K492" i="11"/>
  <c r="J493" i="11"/>
  <c r="I494" i="11"/>
  <c r="H495" i="11"/>
  <c r="H496" i="11"/>
  <c r="F497" i="11"/>
  <c r="F498" i="11"/>
  <c r="F499" i="11"/>
  <c r="D500" i="11"/>
  <c r="D501" i="11"/>
  <c r="C502" i="11"/>
  <c r="B503" i="11"/>
  <c r="A504" i="11"/>
  <c r="A505" i="11"/>
  <c r="N505" i="11"/>
  <c r="P505" i="11" s="1"/>
  <c r="Q505" i="11" s="1"/>
  <c r="N506" i="11"/>
  <c r="N507" i="11"/>
  <c r="L508" i="11"/>
  <c r="L509" i="11"/>
  <c r="K510" i="11"/>
  <c r="J511" i="11"/>
  <c r="I512" i="11"/>
  <c r="I513" i="11"/>
  <c r="G514" i="11"/>
  <c r="G515" i="11"/>
  <c r="G516" i="11"/>
  <c r="E517" i="11"/>
  <c r="E518" i="11"/>
  <c r="D519" i="11"/>
  <c r="C520" i="11"/>
  <c r="B521" i="11"/>
  <c r="B522" i="11"/>
  <c r="O522" i="11"/>
  <c r="O523" i="11"/>
  <c r="O524" i="11"/>
  <c r="M525" i="11"/>
  <c r="M526" i="11"/>
  <c r="L527" i="11"/>
  <c r="K528" i="11"/>
  <c r="J529" i="11"/>
  <c r="J530" i="11"/>
  <c r="H531" i="11"/>
  <c r="H532" i="11"/>
  <c r="H533" i="11"/>
  <c r="F534" i="11"/>
  <c r="F535" i="11"/>
  <c r="E536" i="11"/>
  <c r="D537" i="11"/>
  <c r="C538" i="11"/>
  <c r="C539" i="11"/>
  <c r="A540" i="11"/>
  <c r="A541" i="11"/>
  <c r="A542" i="11"/>
  <c r="N542" i="11"/>
  <c r="P542" i="11" s="1"/>
  <c r="Q542" i="11" s="1"/>
  <c r="N543" i="11"/>
  <c r="M544" i="11"/>
  <c r="L545" i="11"/>
  <c r="K546" i="11"/>
  <c r="K547" i="11"/>
  <c r="I548" i="11"/>
  <c r="I549" i="11"/>
  <c r="I550" i="11"/>
  <c r="G551" i="11"/>
  <c r="G552" i="11"/>
  <c r="F553" i="11"/>
  <c r="E554" i="11"/>
  <c r="D555" i="11"/>
  <c r="D556" i="11"/>
  <c r="B557" i="11"/>
  <c r="B558" i="11"/>
  <c r="B559" i="11"/>
  <c r="O559" i="11"/>
  <c r="O560" i="11"/>
  <c r="N561" i="11"/>
  <c r="P561" i="11" s="1"/>
  <c r="Q561" i="11" s="1"/>
  <c r="M562" i="11"/>
  <c r="L563" i="11"/>
  <c r="L564" i="11"/>
  <c r="J565" i="11"/>
  <c r="J566" i="11"/>
  <c r="H567" i="11"/>
  <c r="C568" i="11"/>
  <c r="N568" i="11"/>
  <c r="J569" i="11"/>
  <c r="E570" i="11"/>
  <c r="A571" i="11"/>
  <c r="L571" i="11"/>
  <c r="G572" i="11"/>
  <c r="C573" i="11"/>
  <c r="N573" i="11"/>
  <c r="I574" i="11"/>
  <c r="E575" i="11"/>
  <c r="A576" i="11"/>
  <c r="K576" i="11"/>
  <c r="G577" i="11"/>
  <c r="C578" i="11"/>
  <c r="M578" i="11"/>
  <c r="I579" i="11"/>
  <c r="E580" i="11"/>
  <c r="O580" i="11"/>
  <c r="K581" i="11"/>
  <c r="G582" i="11"/>
  <c r="B583" i="11"/>
  <c r="M583" i="11"/>
  <c r="I584" i="11"/>
  <c r="D585" i="11"/>
  <c r="O585" i="11"/>
  <c r="K586" i="11"/>
  <c r="F587" i="11"/>
  <c r="B588" i="11"/>
  <c r="M588" i="11"/>
  <c r="H589" i="11"/>
  <c r="D590" i="11"/>
  <c r="O590" i="11"/>
  <c r="J591" i="11"/>
  <c r="F592" i="11"/>
  <c r="B593" i="11"/>
  <c r="L593" i="11"/>
  <c r="H594" i="11"/>
  <c r="D595" i="11"/>
  <c r="N595" i="11"/>
  <c r="J596" i="11"/>
  <c r="F597" i="11"/>
  <c r="A598" i="11"/>
  <c r="L598" i="11"/>
  <c r="H599" i="11"/>
  <c r="C600" i="11"/>
  <c r="N600" i="11"/>
  <c r="J601" i="11"/>
  <c r="E602" i="11"/>
  <c r="A603" i="11"/>
  <c r="L603" i="11"/>
  <c r="G604" i="11"/>
  <c r="C605" i="11"/>
  <c r="N605" i="11"/>
  <c r="I606" i="11"/>
  <c r="E607" i="11"/>
  <c r="A608" i="11"/>
  <c r="K608" i="11"/>
  <c r="G609" i="11"/>
  <c r="C610" i="11"/>
  <c r="M610" i="11"/>
  <c r="I611" i="11"/>
  <c r="E612" i="11"/>
  <c r="O612" i="11"/>
  <c r="K613" i="11"/>
  <c r="J385" i="11"/>
  <c r="H388" i="11"/>
  <c r="F390" i="11"/>
  <c r="D392" i="11"/>
  <c r="C394" i="11"/>
  <c r="A396" i="11"/>
  <c r="N397" i="11"/>
  <c r="P397" i="11" s="1"/>
  <c r="Q397" i="11" s="1"/>
  <c r="M399" i="11"/>
  <c r="K401" i="11"/>
  <c r="I403" i="11"/>
  <c r="I405" i="11"/>
  <c r="G407" i="11"/>
  <c r="E409" i="11"/>
  <c r="D411" i="11"/>
  <c r="B413" i="11"/>
  <c r="O414" i="11"/>
  <c r="N416" i="11"/>
  <c r="P416" i="11" s="1"/>
  <c r="Q416" i="11" s="1"/>
  <c r="L418" i="11"/>
  <c r="J420" i="11"/>
  <c r="J422" i="11"/>
  <c r="H424" i="11"/>
  <c r="F426" i="11"/>
  <c r="E428" i="11"/>
  <c r="C430" i="11"/>
  <c r="A432" i="11"/>
  <c r="O433" i="11"/>
  <c r="M435" i="11"/>
  <c r="J437" i="11"/>
  <c r="B439" i="11"/>
  <c r="H440" i="11"/>
  <c r="N441" i="11"/>
  <c r="P441" i="11" s="1"/>
  <c r="Q441" i="11" s="1"/>
  <c r="F443" i="11"/>
  <c r="G444" i="11"/>
  <c r="F445" i="11"/>
  <c r="F446" i="11"/>
  <c r="D447" i="11"/>
  <c r="D448" i="11"/>
  <c r="D449" i="11"/>
  <c r="B450" i="11"/>
  <c r="B451" i="11"/>
  <c r="A452" i="11"/>
  <c r="O452" i="11"/>
  <c r="N453" i="11"/>
  <c r="P453" i="11" s="1"/>
  <c r="Q453" i="11" s="1"/>
  <c r="N454" i="11"/>
  <c r="L455" i="11"/>
  <c r="L456" i="11"/>
  <c r="L457" i="11"/>
  <c r="J458" i="11"/>
  <c r="J459" i="11"/>
  <c r="I460" i="11"/>
  <c r="H461" i="11"/>
  <c r="G462" i="11"/>
  <c r="G463" i="11"/>
  <c r="E464" i="11"/>
  <c r="E465" i="11"/>
  <c r="E466" i="11"/>
  <c r="C467" i="11"/>
  <c r="C468" i="11"/>
  <c r="B469" i="11"/>
  <c r="A470" i="11"/>
  <c r="O470" i="11"/>
  <c r="O471" i="11"/>
  <c r="M472" i="11"/>
  <c r="M473" i="11"/>
  <c r="M474" i="11"/>
  <c r="K475" i="11"/>
  <c r="K476" i="11"/>
  <c r="J477" i="11"/>
  <c r="I478" i="11"/>
  <c r="H479" i="11"/>
  <c r="H480" i="11"/>
  <c r="F481" i="11"/>
  <c r="F482" i="11"/>
  <c r="F483" i="11"/>
  <c r="D484" i="11"/>
  <c r="D485" i="11"/>
  <c r="C486" i="11"/>
  <c r="B487" i="11"/>
  <c r="A488" i="11"/>
  <c r="A489" i="11"/>
  <c r="N489" i="11"/>
  <c r="P489" i="11" s="1"/>
  <c r="Q489" i="11" s="1"/>
  <c r="N490" i="11"/>
  <c r="N491" i="11"/>
  <c r="L492" i="11"/>
  <c r="L493" i="11"/>
  <c r="K494" i="11"/>
  <c r="J495" i="11"/>
  <c r="I496" i="11"/>
  <c r="I497" i="11"/>
  <c r="G498" i="11"/>
  <c r="G499" i="11"/>
  <c r="G500" i="11"/>
  <c r="E501" i="11"/>
  <c r="E502" i="11"/>
  <c r="D503" i="11"/>
  <c r="C504" i="11"/>
  <c r="B505" i="11"/>
  <c r="B506" i="11"/>
  <c r="O506" i="11"/>
  <c r="O507" i="11"/>
  <c r="O508" i="11"/>
  <c r="M509" i="11"/>
  <c r="M510" i="11"/>
  <c r="L511" i="11"/>
  <c r="K512" i="11"/>
  <c r="J513" i="11"/>
  <c r="J514" i="11"/>
  <c r="H515" i="11"/>
  <c r="H516" i="11"/>
  <c r="H517" i="11"/>
  <c r="F518" i="11"/>
  <c r="F519" i="11"/>
  <c r="E520" i="11"/>
  <c r="D521" i="11"/>
  <c r="C522" i="11"/>
  <c r="C523" i="11"/>
  <c r="A524" i="11"/>
  <c r="A525" i="11"/>
  <c r="A526" i="11"/>
  <c r="N526" i="11"/>
  <c r="P526" i="11" s="1"/>
  <c r="Q526" i="11" s="1"/>
  <c r="N527" i="11"/>
  <c r="M528" i="11"/>
  <c r="L529" i="11"/>
  <c r="K530" i="11"/>
  <c r="K531" i="11"/>
  <c r="I532" i="11"/>
  <c r="I533" i="11"/>
  <c r="I534" i="11"/>
  <c r="G535" i="11"/>
  <c r="G536" i="11"/>
  <c r="F537" i="11"/>
  <c r="E538" i="11"/>
  <c r="D539" i="11"/>
  <c r="D540" i="11"/>
  <c r="B541" i="11"/>
  <c r="B542" i="11"/>
  <c r="B543" i="11"/>
  <c r="O543" i="11"/>
  <c r="O544" i="11"/>
  <c r="N545" i="11"/>
  <c r="P545" i="11" s="1"/>
  <c r="Q545" i="11" s="1"/>
  <c r="M546" i="11"/>
  <c r="L547" i="11"/>
  <c r="L548" i="11"/>
  <c r="J549" i="11"/>
  <c r="J550" i="11"/>
  <c r="J551" i="11"/>
  <c r="H552" i="11"/>
  <c r="H553" i="11"/>
  <c r="G554" i="11"/>
  <c r="F555" i="11"/>
  <c r="E556" i="11"/>
  <c r="E557" i="11"/>
  <c r="C558" i="11"/>
  <c r="C559" i="11"/>
  <c r="C560" i="11"/>
  <c r="A561" i="11"/>
  <c r="A562" i="11"/>
  <c r="O562" i="11"/>
  <c r="N563" i="11"/>
  <c r="P563" i="11" s="1"/>
  <c r="Q563" i="11" s="1"/>
  <c r="M564" i="11"/>
  <c r="M565" i="11"/>
  <c r="K566" i="11"/>
  <c r="I567" i="11"/>
  <c r="E568" i="11"/>
  <c r="O568" i="11"/>
  <c r="K569" i="11"/>
  <c r="G570" i="11"/>
  <c r="B571" i="11"/>
  <c r="M571" i="11"/>
  <c r="I572" i="11"/>
  <c r="B386" i="11"/>
  <c r="M388" i="11"/>
  <c r="K390" i="11"/>
  <c r="I392" i="11"/>
  <c r="H394" i="11"/>
  <c r="F396" i="11"/>
  <c r="D398" i="11"/>
  <c r="D400" i="11"/>
  <c r="B402" i="11"/>
  <c r="O403" i="11"/>
  <c r="N405" i="11"/>
  <c r="L407" i="11"/>
  <c r="J409" i="11"/>
  <c r="I411" i="11"/>
  <c r="G413" i="11"/>
  <c r="E415" i="11"/>
  <c r="E417" i="11"/>
  <c r="C419" i="11"/>
  <c r="A421" i="11"/>
  <c r="O422" i="11"/>
  <c r="M424" i="11"/>
  <c r="K426" i="11"/>
  <c r="J428" i="11"/>
  <c r="H430" i="11"/>
  <c r="F432" i="11"/>
  <c r="F434" i="11"/>
  <c r="D436" i="11"/>
  <c r="N437" i="11"/>
  <c r="P437" i="11" s="1"/>
  <c r="Q437" i="11" s="1"/>
  <c r="F439" i="11"/>
  <c r="L440" i="11"/>
  <c r="C442" i="11"/>
  <c r="J443" i="11"/>
  <c r="I444" i="11"/>
  <c r="H445" i="11"/>
  <c r="G446" i="11"/>
  <c r="G447" i="11"/>
  <c r="E448" i="11"/>
  <c r="E449" i="11"/>
  <c r="E450" i="11"/>
  <c r="C451" i="11"/>
  <c r="C452" i="11"/>
  <c r="B453" i="11"/>
  <c r="A454" i="11"/>
  <c r="O454" i="11"/>
  <c r="O455" i="11"/>
  <c r="M456" i="11"/>
  <c r="M457" i="11"/>
  <c r="M458" i="11"/>
  <c r="K459" i="11"/>
  <c r="K460" i="11"/>
  <c r="J461" i="11"/>
  <c r="I462" i="11"/>
  <c r="H463" i="11"/>
  <c r="H464" i="11"/>
  <c r="F465" i="11"/>
  <c r="F466" i="11"/>
  <c r="F467" i="11"/>
  <c r="D468" i="11"/>
  <c r="D469" i="11"/>
  <c r="C470" i="11"/>
  <c r="B471" i="11"/>
  <c r="A472" i="11"/>
  <c r="A473" i="11"/>
  <c r="N473" i="11"/>
  <c r="N474" i="11"/>
  <c r="N475" i="11"/>
  <c r="L476" i="11"/>
  <c r="L477" i="11"/>
  <c r="K478" i="11"/>
  <c r="J479" i="11"/>
  <c r="I480" i="11"/>
  <c r="I481" i="11"/>
  <c r="G482" i="11"/>
  <c r="G483" i="11"/>
  <c r="G484" i="11"/>
  <c r="E485" i="11"/>
  <c r="E486" i="11"/>
  <c r="D487" i="11"/>
  <c r="C488" i="11"/>
  <c r="B489" i="11"/>
  <c r="B490" i="11"/>
  <c r="O490" i="11"/>
  <c r="O491" i="11"/>
  <c r="O492" i="11"/>
  <c r="M493" i="11"/>
  <c r="M494" i="11"/>
  <c r="L495" i="11"/>
  <c r="K496" i="11"/>
  <c r="J497" i="11"/>
  <c r="J498" i="11"/>
  <c r="H499" i="11"/>
  <c r="H500" i="11"/>
  <c r="H501" i="11"/>
  <c r="F502" i="11"/>
  <c r="F503" i="11"/>
  <c r="E504" i="11"/>
  <c r="D505" i="11"/>
  <c r="C506" i="11"/>
  <c r="C507" i="11"/>
  <c r="A508" i="11"/>
  <c r="A509" i="11"/>
  <c r="A510" i="11"/>
  <c r="N510" i="11"/>
  <c r="N511" i="11"/>
  <c r="M512" i="11"/>
  <c r="L513" i="11"/>
  <c r="K514" i="11"/>
  <c r="K515" i="11"/>
  <c r="I516" i="11"/>
  <c r="I517" i="11"/>
  <c r="I518" i="11"/>
  <c r="G519" i="11"/>
  <c r="G520" i="11"/>
  <c r="F521" i="11"/>
  <c r="E522" i="11"/>
  <c r="D523" i="11"/>
  <c r="D524" i="11"/>
  <c r="B525" i="11"/>
  <c r="B526" i="11"/>
  <c r="B527" i="11"/>
  <c r="O527" i="11"/>
  <c r="O528" i="11"/>
  <c r="N529" i="11"/>
  <c r="P529" i="11" s="1"/>
  <c r="Q529" i="11" s="1"/>
  <c r="M530" i="11"/>
  <c r="L531" i="11"/>
  <c r="L532" i="11"/>
  <c r="J533" i="11"/>
  <c r="J534" i="11"/>
  <c r="J535" i="11"/>
  <c r="H536" i="11"/>
  <c r="H537" i="11"/>
  <c r="G538" i="11"/>
  <c r="F539" i="11"/>
  <c r="E540" i="11"/>
  <c r="E541" i="11"/>
  <c r="C542" i="11"/>
  <c r="C543" i="11"/>
  <c r="C544" i="11"/>
  <c r="A545" i="11"/>
  <c r="A546" i="11"/>
  <c r="O546" i="11"/>
  <c r="N547" i="11"/>
  <c r="P547" i="11" s="1"/>
  <c r="Q547" i="11" s="1"/>
  <c r="M548" i="11"/>
  <c r="M549" i="11"/>
  <c r="K550" i="11"/>
  <c r="K551" i="11"/>
  <c r="K552" i="11"/>
  <c r="I553" i="11"/>
  <c r="I554" i="11"/>
  <c r="H555" i="11"/>
  <c r="G556" i="11"/>
  <c r="F557" i="11"/>
  <c r="F558" i="11"/>
  <c r="D559" i="11"/>
  <c r="D560" i="11"/>
  <c r="D561" i="11"/>
  <c r="B562" i="11"/>
  <c r="B563" i="11"/>
  <c r="A564" i="11"/>
  <c r="O564" i="11"/>
  <c r="N565" i="11"/>
  <c r="P565" i="11" s="1"/>
  <c r="Q565" i="11" s="1"/>
  <c r="N566" i="11"/>
  <c r="J567" i="11"/>
  <c r="F568" i="11"/>
  <c r="B569" i="11"/>
  <c r="L569" i="11"/>
  <c r="H570" i="11"/>
  <c r="D571" i="11"/>
  <c r="N571" i="11"/>
  <c r="P571" i="11" s="1"/>
  <c r="Q571" i="11" s="1"/>
  <c r="J572" i="11"/>
  <c r="F573" i="11"/>
  <c r="A574" i="11"/>
  <c r="L574" i="11"/>
  <c r="H575" i="11"/>
  <c r="C576" i="11"/>
  <c r="N576" i="11"/>
  <c r="J577" i="11"/>
  <c r="E578" i="11"/>
  <c r="A579" i="11"/>
  <c r="L579" i="11"/>
  <c r="G580" i="11"/>
  <c r="C581" i="11"/>
  <c r="N581" i="11"/>
  <c r="I582" i="11"/>
  <c r="E583" i="11"/>
  <c r="A584" i="11"/>
  <c r="K584" i="11"/>
  <c r="G585" i="11"/>
  <c r="C586" i="11"/>
  <c r="M586" i="11"/>
  <c r="I587" i="11"/>
  <c r="E588" i="11"/>
  <c r="O588" i="11"/>
  <c r="K589" i="11"/>
  <c r="G590" i="11"/>
  <c r="B591" i="11"/>
  <c r="M591" i="11"/>
  <c r="I592" i="11"/>
  <c r="D593" i="11"/>
  <c r="O593" i="11"/>
  <c r="K594" i="11"/>
  <c r="F595" i="11"/>
  <c r="B596" i="11"/>
  <c r="M596" i="11"/>
  <c r="H597" i="11"/>
  <c r="D598" i="11"/>
  <c r="O598" i="11"/>
  <c r="J599" i="11"/>
  <c r="F600" i="11"/>
  <c r="B601" i="11"/>
  <c r="L601" i="11"/>
  <c r="H602" i="11"/>
  <c r="D603" i="11"/>
  <c r="N603" i="11"/>
  <c r="P603" i="11" s="1"/>
  <c r="Q603" i="11" s="1"/>
  <c r="J604" i="11"/>
  <c r="F605" i="11"/>
  <c r="A606" i="11"/>
  <c r="L606" i="11"/>
  <c r="H607" i="11"/>
  <c r="C608" i="11"/>
  <c r="N608" i="11"/>
  <c r="J609" i="11"/>
  <c r="E610" i="11"/>
  <c r="A611" i="11"/>
  <c r="L611" i="11"/>
  <c r="G612" i="11"/>
  <c r="C613" i="11"/>
  <c r="N613" i="11"/>
  <c r="H386" i="11"/>
  <c r="N388" i="11"/>
  <c r="P388" i="11" s="1"/>
  <c r="Q388" i="11" s="1"/>
  <c r="L390" i="11"/>
  <c r="L392" i="11"/>
  <c r="J394" i="11"/>
  <c r="H396" i="11"/>
  <c r="G398" i="11"/>
  <c r="E400" i="11"/>
  <c r="C402" i="11"/>
  <c r="B404" i="11"/>
  <c r="O405" i="11"/>
  <c r="M407" i="11"/>
  <c r="M409" i="11"/>
  <c r="K411" i="11"/>
  <c r="I413" i="11"/>
  <c r="H415" i="11"/>
  <c r="F417" i="11"/>
  <c r="D419" i="11"/>
  <c r="C421" i="11"/>
  <c r="A423" i="11"/>
  <c r="N424" i="11"/>
  <c r="P424" i="11" s="1"/>
  <c r="Q424" i="11" s="1"/>
  <c r="N426" i="11"/>
  <c r="P426" i="11" s="1"/>
  <c r="Q426" i="11" s="1"/>
  <c r="L428" i="11"/>
  <c r="J430" i="11"/>
  <c r="I432" i="11"/>
  <c r="G434" i="11"/>
  <c r="E436" i="11"/>
  <c r="A438" i="11"/>
  <c r="G439" i="11"/>
  <c r="M440" i="11"/>
  <c r="E442" i="11"/>
  <c r="K443" i="11"/>
  <c r="K444" i="11"/>
  <c r="J445" i="11"/>
  <c r="I446" i="11"/>
  <c r="H447" i="11"/>
  <c r="H448" i="11"/>
  <c r="F449" i="11"/>
  <c r="F450" i="11"/>
  <c r="F451" i="11"/>
  <c r="D452" i="11"/>
  <c r="D453" i="11"/>
  <c r="C454" i="11"/>
  <c r="B455" i="11"/>
  <c r="A456" i="11"/>
  <c r="A457" i="11"/>
  <c r="N457" i="11"/>
  <c r="P457" i="11" s="1"/>
  <c r="Q457" i="11" s="1"/>
  <c r="N458" i="11"/>
  <c r="N459" i="11"/>
  <c r="L460" i="11"/>
  <c r="L461" i="11"/>
  <c r="K462" i="11"/>
  <c r="J463" i="11"/>
  <c r="I464" i="11"/>
  <c r="I465" i="11"/>
  <c r="G466" i="11"/>
  <c r="G467" i="11"/>
  <c r="G468" i="11"/>
  <c r="E469" i="11"/>
  <c r="E470" i="11"/>
  <c r="D471" i="11"/>
  <c r="C472" i="11"/>
  <c r="B473" i="11"/>
  <c r="B474" i="11"/>
  <c r="O474" i="11"/>
  <c r="O475" i="11"/>
  <c r="O476" i="11"/>
  <c r="M477" i="11"/>
  <c r="M478" i="11"/>
  <c r="L479" i="11"/>
  <c r="K480" i="11"/>
  <c r="J481" i="11"/>
  <c r="J482" i="11"/>
  <c r="H483" i="11"/>
  <c r="H484" i="11"/>
  <c r="H485" i="11"/>
  <c r="F486" i="11"/>
  <c r="F487" i="11"/>
  <c r="E488" i="11"/>
  <c r="D489" i="11"/>
  <c r="C490" i="11"/>
  <c r="C491" i="11"/>
  <c r="A492" i="11"/>
  <c r="A493" i="11"/>
  <c r="A494" i="11"/>
  <c r="N494" i="11"/>
  <c r="P494" i="11" s="1"/>
  <c r="Q494" i="11" s="1"/>
  <c r="N495" i="11"/>
  <c r="M496" i="11"/>
  <c r="L497" i="11"/>
  <c r="K498" i="11"/>
  <c r="K499" i="11"/>
  <c r="I500" i="11"/>
  <c r="I501" i="11"/>
  <c r="I502" i="11"/>
  <c r="G503" i="11"/>
  <c r="G504" i="11"/>
  <c r="F505" i="11"/>
  <c r="E506" i="11"/>
  <c r="D507" i="11"/>
  <c r="D508" i="11"/>
  <c r="B509" i="11"/>
  <c r="B510" i="11"/>
  <c r="B511" i="11"/>
  <c r="O511" i="11"/>
  <c r="O512" i="11"/>
  <c r="N513" i="11"/>
  <c r="P513" i="11" s="1"/>
  <c r="Q513" i="11" s="1"/>
  <c r="M514" i="11"/>
  <c r="L515" i="11"/>
  <c r="L516" i="11"/>
  <c r="J517" i="11"/>
  <c r="J518" i="11"/>
  <c r="J519" i="11"/>
  <c r="H520" i="11"/>
  <c r="H521" i="11"/>
  <c r="G522" i="11"/>
  <c r="F523" i="11"/>
  <c r="E524" i="11"/>
  <c r="E525" i="11"/>
  <c r="C526" i="11"/>
  <c r="C527" i="11"/>
  <c r="C528" i="11"/>
  <c r="A529" i="11"/>
  <c r="A530" i="11"/>
  <c r="O530" i="11"/>
  <c r="N531" i="11"/>
  <c r="P531" i="11" s="1"/>
  <c r="Q531" i="11" s="1"/>
  <c r="M532" i="11"/>
  <c r="M533" i="11"/>
  <c r="K534" i="11"/>
  <c r="K535" i="11"/>
  <c r="K536" i="11"/>
  <c r="I537" i="11"/>
  <c r="I538" i="11"/>
  <c r="H539" i="11"/>
  <c r="G540" i="11"/>
  <c r="F541" i="11"/>
  <c r="F542" i="11"/>
  <c r="D543" i="11"/>
  <c r="D544" i="11"/>
  <c r="D545" i="11"/>
  <c r="B546" i="11"/>
  <c r="B547" i="11"/>
  <c r="A548" i="11"/>
  <c r="O548" i="11"/>
  <c r="N549" i="11"/>
  <c r="P549" i="11" s="1"/>
  <c r="Q549" i="11" s="1"/>
  <c r="N550" i="11"/>
  <c r="L551" i="11"/>
  <c r="L552" i="11"/>
  <c r="L553" i="11"/>
  <c r="J554" i="11"/>
  <c r="J555" i="11"/>
  <c r="I556" i="11"/>
  <c r="H557" i="11"/>
  <c r="G558" i="11"/>
  <c r="G559" i="11"/>
  <c r="E560" i="11"/>
  <c r="E561" i="11"/>
  <c r="E562" i="11"/>
  <c r="C563" i="11"/>
  <c r="C564" i="11"/>
  <c r="B565" i="11"/>
  <c r="A566" i="11"/>
  <c r="O566" i="11"/>
  <c r="L567" i="11"/>
  <c r="G568" i="11"/>
  <c r="C569" i="11"/>
  <c r="N569" i="11"/>
  <c r="I570" i="11"/>
  <c r="E571" i="11"/>
  <c r="A572" i="11"/>
  <c r="K572" i="11"/>
  <c r="G573" i="11"/>
  <c r="C574" i="11"/>
  <c r="M574" i="11"/>
  <c r="I575" i="11"/>
  <c r="E576" i="11"/>
  <c r="O576" i="11"/>
  <c r="K577" i="11"/>
  <c r="G578" i="11"/>
  <c r="B579" i="11"/>
  <c r="M579" i="11"/>
  <c r="I580" i="11"/>
  <c r="D581" i="11"/>
  <c r="O581" i="11"/>
  <c r="K582" i="11"/>
  <c r="F583" i="11"/>
  <c r="B584" i="11"/>
  <c r="M584" i="11"/>
  <c r="H585" i="11"/>
  <c r="D586" i="11"/>
  <c r="O586" i="11"/>
  <c r="J587" i="11"/>
  <c r="F588" i="11"/>
  <c r="B589" i="11"/>
  <c r="L589" i="11"/>
  <c r="H590" i="11"/>
  <c r="D591" i="11"/>
  <c r="N591" i="11"/>
  <c r="P591" i="11" s="1"/>
  <c r="Q591" i="11" s="1"/>
  <c r="J592" i="11"/>
  <c r="F593" i="11"/>
  <c r="A594" i="11"/>
  <c r="L594" i="11"/>
  <c r="H595" i="11"/>
  <c r="C596" i="11"/>
  <c r="N596" i="11"/>
  <c r="J597" i="11"/>
  <c r="E598" i="11"/>
  <c r="A599" i="11"/>
  <c r="L599" i="11"/>
  <c r="G600" i="11"/>
  <c r="C601" i="11"/>
  <c r="N601" i="11"/>
  <c r="I602" i="11"/>
  <c r="E603" i="11"/>
  <c r="A604" i="11"/>
  <c r="K604" i="11"/>
  <c r="G605" i="11"/>
  <c r="C606" i="11"/>
  <c r="M606" i="11"/>
  <c r="I607" i="11"/>
  <c r="E608" i="11"/>
  <c r="O608" i="11"/>
  <c r="K609" i="11"/>
  <c r="G610" i="11"/>
  <c r="B611" i="11"/>
  <c r="M611" i="11"/>
  <c r="I612" i="11"/>
  <c r="D613" i="11"/>
  <c r="O613" i="11"/>
  <c r="K614" i="11"/>
  <c r="F615" i="11"/>
  <c r="B616" i="11"/>
  <c r="M616" i="11"/>
  <c r="H617" i="11"/>
  <c r="D618" i="11"/>
  <c r="O618" i="11"/>
  <c r="J619" i="11"/>
  <c r="F620" i="11"/>
  <c r="B621" i="11"/>
  <c r="L621" i="11"/>
  <c r="H622" i="11"/>
  <c r="D623" i="11"/>
  <c r="N623" i="11"/>
  <c r="P623" i="11" s="1"/>
  <c r="Q623" i="11" s="1"/>
  <c r="J624" i="11"/>
  <c r="F625" i="11"/>
  <c r="A626" i="11"/>
  <c r="L626" i="11"/>
  <c r="H627" i="11"/>
  <c r="C628" i="11"/>
  <c r="N628" i="11"/>
  <c r="J629" i="11"/>
  <c r="E630" i="11"/>
  <c r="A631" i="11"/>
  <c r="L631" i="11"/>
  <c r="G632" i="11"/>
  <c r="C633" i="11"/>
  <c r="N633" i="11"/>
  <c r="I634" i="11"/>
  <c r="E635" i="11"/>
  <c r="A636" i="11"/>
  <c r="K636" i="11"/>
  <c r="G637" i="11"/>
  <c r="C638" i="11"/>
  <c r="M638" i="11"/>
  <c r="I639" i="11"/>
  <c r="E640" i="11"/>
  <c r="O640" i="11"/>
  <c r="K641" i="11"/>
  <c r="G642" i="11"/>
  <c r="B643" i="11"/>
  <c r="M643" i="11"/>
  <c r="I644" i="11"/>
  <c r="D645" i="11"/>
  <c r="O645" i="11"/>
  <c r="K646" i="11"/>
  <c r="F647" i="11"/>
  <c r="B648" i="11"/>
  <c r="M648" i="11"/>
  <c r="H649" i="11"/>
  <c r="D650" i="11"/>
  <c r="O650" i="11"/>
  <c r="J651" i="11"/>
  <c r="F652" i="11"/>
  <c r="B653" i="11"/>
  <c r="L653" i="11"/>
  <c r="H654" i="11"/>
  <c r="D655" i="11"/>
  <c r="N655" i="11"/>
  <c r="P655" i="11" s="1"/>
  <c r="Q655" i="11" s="1"/>
  <c r="J656" i="11"/>
  <c r="F657" i="11"/>
  <c r="A658" i="11"/>
  <c r="L658" i="11"/>
  <c r="H659" i="11"/>
  <c r="C660" i="11"/>
  <c r="N660" i="11"/>
  <c r="J661" i="11"/>
  <c r="E662" i="11"/>
  <c r="A663" i="11"/>
  <c r="L663" i="11"/>
  <c r="G664" i="11"/>
  <c r="C665" i="11"/>
  <c r="N665" i="11"/>
  <c r="I666" i="11"/>
  <c r="E667" i="11"/>
  <c r="A668" i="11"/>
  <c r="K668" i="11"/>
  <c r="G669" i="11"/>
  <c r="C670" i="11"/>
  <c r="M670" i="11"/>
  <c r="I671" i="11"/>
  <c r="E672" i="11"/>
  <c r="O672" i="11"/>
  <c r="K673" i="11"/>
  <c r="G674" i="11"/>
  <c r="B675" i="11"/>
  <c r="M675" i="11"/>
  <c r="I676" i="11"/>
  <c r="D677" i="11"/>
  <c r="O677" i="11"/>
  <c r="K678" i="11"/>
  <c r="F679" i="11"/>
  <c r="B680" i="11"/>
  <c r="M680" i="11"/>
  <c r="H681" i="11"/>
  <c r="D682" i="11"/>
  <c r="O682" i="11"/>
  <c r="J683" i="11"/>
  <c r="F684" i="11"/>
  <c r="B685" i="11"/>
  <c r="L685" i="11"/>
  <c r="H686" i="11"/>
  <c r="D687" i="11"/>
  <c r="N687" i="11"/>
  <c r="J688" i="11"/>
  <c r="F689" i="11"/>
  <c r="A690" i="11"/>
  <c r="I690" i="11"/>
  <c r="B691" i="11"/>
  <c r="J691" i="11"/>
  <c r="C692" i="11"/>
  <c r="K692" i="11"/>
  <c r="D693" i="11"/>
  <c r="L693" i="11"/>
  <c r="E694" i="11"/>
  <c r="M694" i="11"/>
  <c r="F695" i="11"/>
  <c r="N695" i="11"/>
  <c r="G696" i="11"/>
  <c r="O696" i="11"/>
  <c r="H697" i="11"/>
  <c r="A698" i="11"/>
  <c r="I698" i="11"/>
  <c r="B699" i="11"/>
  <c r="J699" i="11"/>
  <c r="C700" i="11"/>
  <c r="K700" i="11"/>
  <c r="D701" i="11"/>
  <c r="L701" i="11"/>
  <c r="E702" i="11"/>
  <c r="M702" i="11"/>
  <c r="F703" i="11"/>
  <c r="N703" i="11"/>
  <c r="G704" i="11"/>
  <c r="O704" i="11"/>
  <c r="H705" i="11"/>
  <c r="A706" i="11"/>
  <c r="I706" i="11"/>
  <c r="B707" i="11"/>
  <c r="J707" i="11"/>
  <c r="C708" i="11"/>
  <c r="K708" i="11"/>
  <c r="D709" i="11"/>
  <c r="L709" i="11"/>
  <c r="E710" i="11"/>
  <c r="M710" i="11"/>
  <c r="F711" i="11"/>
  <c r="N711" i="11"/>
  <c r="G712" i="11"/>
  <c r="O712" i="11"/>
  <c r="H713" i="11"/>
  <c r="A714" i="11"/>
  <c r="I714" i="11"/>
  <c r="B715" i="11"/>
  <c r="J715" i="11"/>
  <c r="C716" i="11"/>
  <c r="K716" i="11"/>
  <c r="D717" i="11"/>
  <c r="L717" i="11"/>
  <c r="E718" i="11"/>
  <c r="M718" i="11"/>
  <c r="F719" i="11"/>
  <c r="N719" i="11"/>
  <c r="G720" i="11"/>
  <c r="O720" i="11"/>
  <c r="H721" i="11"/>
  <c r="A722" i="11"/>
  <c r="I722" i="11"/>
  <c r="B723" i="11"/>
  <c r="J723" i="11"/>
  <c r="C724" i="11"/>
  <c r="K724" i="11"/>
  <c r="D725" i="11"/>
  <c r="L725" i="11"/>
  <c r="E726" i="11"/>
  <c r="M726" i="11"/>
  <c r="F727" i="11"/>
  <c r="N727" i="11"/>
  <c r="G728" i="11"/>
  <c r="O728" i="11"/>
  <c r="H729" i="11"/>
  <c r="A730" i="11"/>
  <c r="I730" i="11"/>
  <c r="B731" i="11"/>
  <c r="J731" i="11"/>
  <c r="C732" i="11"/>
  <c r="K732" i="11"/>
  <c r="D733" i="11"/>
  <c r="L733" i="11"/>
  <c r="E734" i="11"/>
  <c r="M734" i="11"/>
  <c r="F735" i="11"/>
  <c r="N735" i="11"/>
  <c r="G736" i="11"/>
  <c r="O736" i="11"/>
  <c r="H737" i="11"/>
  <c r="A738" i="11"/>
  <c r="I738" i="11"/>
  <c r="B739" i="11"/>
  <c r="J739" i="11"/>
  <c r="C740" i="11"/>
  <c r="K740" i="11"/>
  <c r="D741" i="11"/>
  <c r="L741" i="11"/>
  <c r="E742" i="11"/>
  <c r="M742" i="11"/>
  <c r="F743" i="11"/>
  <c r="N743" i="11"/>
  <c r="G744" i="11"/>
  <c r="O744" i="11"/>
  <c r="H745" i="11"/>
  <c r="A746" i="11"/>
  <c r="I746" i="11"/>
  <c r="B747" i="11"/>
  <c r="J747" i="11"/>
  <c r="C748" i="11"/>
  <c r="K748" i="11"/>
  <c r="D749" i="11"/>
  <c r="L749" i="11"/>
  <c r="E750" i="11"/>
  <c r="M750" i="11"/>
  <c r="F751" i="11"/>
  <c r="N751" i="11"/>
  <c r="G752" i="11"/>
  <c r="O752" i="11"/>
  <c r="H753" i="11"/>
  <c r="A754" i="11"/>
  <c r="I754" i="11"/>
  <c r="B755" i="11"/>
  <c r="J755" i="11"/>
  <c r="C756" i="11"/>
  <c r="K756" i="11"/>
  <c r="D757" i="11"/>
  <c r="L757" i="11"/>
  <c r="E758" i="11"/>
  <c r="M758" i="11"/>
  <c r="F759" i="11"/>
  <c r="N759" i="11"/>
  <c r="G760" i="11"/>
  <c r="O760" i="11"/>
  <c r="H761" i="11"/>
  <c r="A762" i="11"/>
  <c r="I762" i="11"/>
  <c r="B763" i="11"/>
  <c r="J763" i="11"/>
  <c r="C764" i="11"/>
  <c r="K764" i="11"/>
  <c r="D765" i="11"/>
  <c r="L765" i="11"/>
  <c r="E766" i="11"/>
  <c r="M766" i="11"/>
  <c r="F767" i="11"/>
  <c r="N767" i="11"/>
  <c r="G768" i="11"/>
  <c r="O768" i="11"/>
  <c r="H769" i="11"/>
  <c r="A770" i="11"/>
  <c r="I770" i="11"/>
  <c r="B771" i="11"/>
  <c r="J771" i="11"/>
  <c r="C772" i="11"/>
  <c r="K772" i="11"/>
  <c r="D773" i="11"/>
  <c r="L773" i="11"/>
  <c r="E774" i="11"/>
  <c r="M774" i="11"/>
  <c r="F775" i="11"/>
  <c r="N775" i="11"/>
  <c r="G776" i="11"/>
  <c r="O776" i="11"/>
  <c r="H777" i="11"/>
  <c r="A778" i="11"/>
  <c r="I778" i="11"/>
  <c r="B779" i="11"/>
  <c r="J779" i="11"/>
  <c r="C780" i="11"/>
  <c r="K780" i="11"/>
  <c r="D781" i="11"/>
  <c r="L781" i="11"/>
  <c r="E782" i="11"/>
  <c r="M782" i="11"/>
  <c r="F783" i="11"/>
  <c r="N783" i="11"/>
  <c r="G784" i="11"/>
  <c r="O784" i="11"/>
  <c r="H785" i="11"/>
  <c r="A786" i="11"/>
  <c r="I786" i="11"/>
  <c r="B787" i="11"/>
  <c r="J787" i="11"/>
  <c r="C788" i="11"/>
  <c r="K788" i="11"/>
  <c r="D789" i="11"/>
  <c r="L789" i="11"/>
  <c r="E790" i="11"/>
  <c r="M790" i="11"/>
  <c r="F791" i="11"/>
  <c r="N791" i="11"/>
  <c r="G792" i="11"/>
  <c r="O792" i="11"/>
  <c r="H793" i="11"/>
  <c r="A794" i="11"/>
  <c r="I794" i="11"/>
  <c r="B795" i="11"/>
  <c r="J795" i="11"/>
  <c r="C796" i="11"/>
  <c r="K796" i="11"/>
  <c r="D797" i="11"/>
  <c r="L797" i="11"/>
  <c r="E798" i="11"/>
  <c r="M798" i="11"/>
  <c r="F799" i="11"/>
  <c r="N799" i="11"/>
  <c r="G800" i="11"/>
  <c r="O800" i="11"/>
  <c r="H801" i="11"/>
  <c r="A802" i="11"/>
  <c r="I802" i="11"/>
  <c r="B803" i="11"/>
  <c r="J803" i="11"/>
  <c r="C804" i="11"/>
  <c r="K804" i="11"/>
  <c r="D805" i="11"/>
  <c r="L805" i="11"/>
  <c r="E806" i="11"/>
  <c r="M806" i="11"/>
  <c r="F807" i="11"/>
  <c r="N807" i="11"/>
  <c r="G808" i="11"/>
  <c r="O808" i="11"/>
  <c r="H809" i="11"/>
  <c r="A810" i="11"/>
  <c r="I810" i="11"/>
  <c r="B811" i="11"/>
  <c r="J811" i="11"/>
  <c r="C812" i="11"/>
  <c r="K812" i="11"/>
  <c r="D813" i="11"/>
  <c r="L813" i="11"/>
  <c r="E814" i="11"/>
  <c r="M814" i="11"/>
  <c r="F815" i="11"/>
  <c r="N815" i="11"/>
  <c r="G816" i="11"/>
  <c r="O816" i="11"/>
  <c r="H817" i="11"/>
  <c r="A818" i="11"/>
  <c r="I818" i="11"/>
  <c r="B819" i="11"/>
  <c r="J819" i="11"/>
  <c r="C820" i="11"/>
  <c r="K820" i="11"/>
  <c r="D821" i="11"/>
  <c r="L821" i="11"/>
  <c r="E822" i="11"/>
  <c r="M822" i="11"/>
  <c r="F823" i="11"/>
  <c r="N823" i="11"/>
  <c r="G824" i="11"/>
  <c r="O824" i="11"/>
  <c r="H825" i="11"/>
  <c r="A826" i="11"/>
  <c r="I826" i="11"/>
  <c r="B827" i="11"/>
  <c r="J827" i="11"/>
  <c r="C828" i="11"/>
  <c r="K828" i="11"/>
  <c r="D829" i="11"/>
  <c r="L829" i="11"/>
  <c r="E830" i="11"/>
  <c r="M830" i="11"/>
  <c r="F831" i="11"/>
  <c r="N831" i="11"/>
  <c r="G832" i="11"/>
  <c r="O832" i="11"/>
  <c r="H833" i="11"/>
  <c r="A834" i="11"/>
  <c r="I834" i="11"/>
  <c r="B835" i="11"/>
  <c r="J835" i="11"/>
  <c r="C836" i="11"/>
  <c r="K836" i="11"/>
  <c r="D837" i="11"/>
  <c r="L837" i="11"/>
  <c r="E838" i="11"/>
  <c r="M838" i="11"/>
  <c r="F839" i="11"/>
  <c r="N839" i="11"/>
  <c r="G840" i="11"/>
  <c r="O840" i="11"/>
  <c r="H841" i="11"/>
  <c r="A842" i="11"/>
  <c r="I842" i="11"/>
  <c r="B843" i="11"/>
  <c r="J843" i="11"/>
  <c r="C844" i="11"/>
  <c r="K844" i="11"/>
  <c r="D845" i="11"/>
  <c r="L845" i="11"/>
  <c r="E846" i="11"/>
  <c r="M846" i="11"/>
  <c r="F847" i="11"/>
  <c r="N847" i="11"/>
  <c r="G848" i="11"/>
  <c r="O848" i="11"/>
  <c r="H849" i="11"/>
  <c r="A850" i="11"/>
  <c r="I850" i="11"/>
  <c r="B851" i="11"/>
  <c r="J851" i="11"/>
  <c r="C852" i="11"/>
  <c r="K852" i="11"/>
  <c r="D853" i="11"/>
  <c r="A387" i="11"/>
  <c r="E389" i="11"/>
  <c r="C391" i="11"/>
  <c r="B393" i="11"/>
  <c r="O394" i="11"/>
  <c r="M396" i="11"/>
  <c r="L398" i="11"/>
  <c r="J400" i="11"/>
  <c r="H402" i="11"/>
  <c r="H404" i="11"/>
  <c r="F406" i="11"/>
  <c r="D408" i="11"/>
  <c r="C410" i="11"/>
  <c r="A412" i="11"/>
  <c r="N413" i="11"/>
  <c r="P413" i="11" s="1"/>
  <c r="Q413" i="11" s="1"/>
  <c r="M415" i="11"/>
  <c r="K417" i="11"/>
  <c r="I419" i="11"/>
  <c r="I421" i="11"/>
  <c r="G423" i="11"/>
  <c r="E425" i="11"/>
  <c r="D427" i="11"/>
  <c r="B429" i="11"/>
  <c r="O430" i="11"/>
  <c r="N432" i="11"/>
  <c r="P432" i="11" s="1"/>
  <c r="Q432" i="11" s="1"/>
  <c r="L434" i="11"/>
  <c r="J436" i="11"/>
  <c r="E438" i="11"/>
  <c r="K439" i="11"/>
  <c r="B441" i="11"/>
  <c r="I442" i="11"/>
  <c r="N443" i="11"/>
  <c r="L444" i="11"/>
  <c r="L445" i="11"/>
  <c r="K446" i="11"/>
  <c r="J447" i="11"/>
  <c r="I448" i="11"/>
  <c r="I449" i="11"/>
  <c r="G450" i="11"/>
  <c r="G451" i="11"/>
  <c r="G452" i="11"/>
  <c r="E453" i="11"/>
  <c r="E454" i="11"/>
  <c r="D455" i="11"/>
  <c r="C456" i="11"/>
  <c r="B457" i="11"/>
  <c r="B458" i="11"/>
  <c r="O458" i="11"/>
  <c r="O459" i="11"/>
  <c r="O460" i="11"/>
  <c r="M461" i="11"/>
  <c r="M462" i="11"/>
  <c r="L463" i="11"/>
  <c r="K464" i="11"/>
  <c r="J465" i="11"/>
  <c r="J466" i="11"/>
  <c r="H467" i="11"/>
  <c r="H468" i="11"/>
  <c r="H469" i="11"/>
  <c r="F470" i="11"/>
  <c r="F471" i="11"/>
  <c r="E472" i="11"/>
  <c r="D473" i="11"/>
  <c r="C474" i="11"/>
  <c r="C475" i="11"/>
  <c r="A476" i="11"/>
  <c r="A477" i="11"/>
  <c r="A478" i="11"/>
  <c r="N478" i="11"/>
  <c r="P478" i="11" s="1"/>
  <c r="Q478" i="11" s="1"/>
  <c r="N479" i="11"/>
  <c r="M480" i="11"/>
  <c r="L481" i="11"/>
  <c r="K482" i="11"/>
  <c r="K483" i="11"/>
  <c r="I484" i="11"/>
  <c r="I485" i="11"/>
  <c r="I486" i="11"/>
  <c r="G487" i="11"/>
  <c r="G488" i="11"/>
  <c r="F489" i="11"/>
  <c r="E490" i="11"/>
  <c r="D491" i="11"/>
  <c r="D492" i="11"/>
  <c r="B493" i="11"/>
  <c r="B494" i="11"/>
  <c r="B495" i="11"/>
  <c r="O495" i="11"/>
  <c r="O496" i="11"/>
  <c r="N497" i="11"/>
  <c r="P497" i="11" s="1"/>
  <c r="Q497" i="11" s="1"/>
  <c r="M498" i="11"/>
  <c r="L499" i="11"/>
  <c r="L500" i="11"/>
  <c r="J501" i="11"/>
  <c r="J502" i="11"/>
  <c r="J503" i="11"/>
  <c r="H504" i="11"/>
  <c r="H505" i="11"/>
  <c r="G506" i="11"/>
  <c r="F507" i="11"/>
  <c r="E508" i="11"/>
  <c r="E509" i="11"/>
  <c r="C510" i="11"/>
  <c r="C511" i="11"/>
  <c r="C512" i="11"/>
  <c r="A513" i="11"/>
  <c r="A514" i="11"/>
  <c r="O514" i="11"/>
  <c r="N515" i="11"/>
  <c r="P515" i="11" s="1"/>
  <c r="Q515" i="11" s="1"/>
  <c r="M516" i="11"/>
  <c r="M517" i="11"/>
  <c r="K518" i="11"/>
  <c r="K519" i="11"/>
  <c r="K520" i="11"/>
  <c r="I521" i="11"/>
  <c r="I522" i="11"/>
  <c r="H523" i="11"/>
  <c r="G524" i="11"/>
  <c r="F525" i="11"/>
  <c r="F526" i="11"/>
  <c r="D527" i="11"/>
  <c r="D528" i="11"/>
  <c r="D529" i="11"/>
  <c r="B530" i="11"/>
  <c r="B531" i="11"/>
  <c r="A532" i="11"/>
  <c r="O532" i="11"/>
  <c r="N533" i="11"/>
  <c r="N534" i="11"/>
  <c r="L535" i="11"/>
  <c r="L536" i="11"/>
  <c r="L537" i="11"/>
  <c r="J538" i="11"/>
  <c r="J539" i="11"/>
  <c r="I540" i="11"/>
  <c r="H541" i="11"/>
  <c r="G542" i="11"/>
  <c r="G543" i="11"/>
  <c r="E544" i="11"/>
  <c r="E545" i="11"/>
  <c r="E546" i="11"/>
  <c r="C547" i="11"/>
  <c r="C548" i="11"/>
  <c r="B549" i="11"/>
  <c r="A550" i="11"/>
  <c r="O550" i="11"/>
  <c r="O551" i="11"/>
  <c r="M552" i="11"/>
  <c r="M553" i="11"/>
  <c r="M554" i="11"/>
  <c r="K555" i="11"/>
  <c r="K556" i="11"/>
  <c r="J557" i="11"/>
  <c r="I558" i="11"/>
  <c r="H559" i="11"/>
  <c r="H560" i="11"/>
  <c r="F561" i="11"/>
  <c r="F562" i="11"/>
  <c r="F563" i="11"/>
  <c r="D564" i="11"/>
  <c r="D565" i="11"/>
  <c r="C566" i="11"/>
  <c r="B567" i="11"/>
  <c r="M567" i="11"/>
  <c r="I568" i="11"/>
  <c r="D569" i="11"/>
  <c r="O569" i="11"/>
  <c r="K570" i="11"/>
  <c r="F571" i="11"/>
  <c r="B572" i="11"/>
  <c r="M572" i="11"/>
  <c r="H573" i="11"/>
  <c r="D574" i="11"/>
  <c r="O574" i="11"/>
  <c r="J575" i="11"/>
  <c r="F576" i="11"/>
  <c r="B577" i="11"/>
  <c r="L577" i="11"/>
  <c r="H578" i="11"/>
  <c r="D579" i="11"/>
  <c r="N579" i="11"/>
  <c r="P579" i="11" s="1"/>
  <c r="Q579" i="11" s="1"/>
  <c r="J580" i="11"/>
  <c r="F581" i="11"/>
  <c r="A582" i="11"/>
  <c r="L582" i="11"/>
  <c r="H583" i="11"/>
  <c r="C584" i="11"/>
  <c r="N584" i="11"/>
  <c r="J585" i="11"/>
  <c r="E586" i="11"/>
  <c r="A587" i="11"/>
  <c r="L587" i="11"/>
  <c r="G588" i="11"/>
  <c r="C589" i="11"/>
  <c r="N589" i="11"/>
  <c r="I590" i="11"/>
  <c r="E591" i="11"/>
  <c r="A592" i="11"/>
  <c r="K592" i="11"/>
  <c r="G593" i="11"/>
  <c r="C594" i="11"/>
  <c r="M594" i="11"/>
  <c r="I595" i="11"/>
  <c r="E596" i="11"/>
  <c r="O596" i="11"/>
  <c r="K597" i="11"/>
  <c r="G598" i="11"/>
  <c r="B599" i="11"/>
  <c r="M599" i="11"/>
  <c r="I600" i="11"/>
  <c r="D601" i="11"/>
  <c r="O601" i="11"/>
  <c r="K602" i="11"/>
  <c r="F603" i="11"/>
  <c r="B604" i="11"/>
  <c r="M604" i="11"/>
  <c r="H605" i="11"/>
  <c r="D606" i="11"/>
  <c r="O606" i="11"/>
  <c r="J607" i="11"/>
  <c r="F608" i="11"/>
  <c r="B609" i="11"/>
  <c r="L609" i="11"/>
  <c r="H610" i="11"/>
  <c r="D611" i="11"/>
  <c r="N611" i="11"/>
  <c r="P611" i="11" s="1"/>
  <c r="Q611" i="11" s="1"/>
  <c r="J612" i="11"/>
  <c r="F613" i="11"/>
  <c r="A614" i="11"/>
  <c r="H387" i="11"/>
  <c r="F389" i="11"/>
  <c r="E391" i="11"/>
  <c r="C393" i="11"/>
  <c r="A395" i="11"/>
  <c r="A397" i="11"/>
  <c r="N398" i="11"/>
  <c r="L400" i="11"/>
  <c r="K402" i="11"/>
  <c r="I404" i="11"/>
  <c r="G406" i="11"/>
  <c r="F408" i="11"/>
  <c r="D410" i="11"/>
  <c r="B412" i="11"/>
  <c r="B414" i="11"/>
  <c r="O415" i="11"/>
  <c r="M417" i="11"/>
  <c r="L419" i="11"/>
  <c r="J421" i="11"/>
  <c r="H423" i="11"/>
  <c r="G425" i="11"/>
  <c r="E427" i="11"/>
  <c r="C429" i="11"/>
  <c r="C431" i="11"/>
  <c r="A433" i="11"/>
  <c r="N434" i="11"/>
  <c r="M436" i="11"/>
  <c r="F438" i="11"/>
  <c r="L439" i="11"/>
  <c r="D441" i="11"/>
  <c r="J442" i="11"/>
  <c r="O443" i="11"/>
  <c r="O444" i="11"/>
  <c r="M445" i="11"/>
  <c r="M446" i="11"/>
  <c r="L447" i="11"/>
  <c r="K448" i="11"/>
  <c r="J449" i="11"/>
  <c r="J450" i="11"/>
  <c r="H451" i="11"/>
  <c r="H452" i="11"/>
  <c r="H453" i="11"/>
  <c r="F454" i="11"/>
  <c r="F455" i="11"/>
  <c r="E456" i="11"/>
  <c r="D457" i="11"/>
  <c r="C458" i="11"/>
  <c r="C459" i="11"/>
  <c r="A460" i="11"/>
  <c r="A461" i="11"/>
  <c r="A462" i="11"/>
  <c r="N462" i="11"/>
  <c r="P462" i="11" s="1"/>
  <c r="Q462" i="11" s="1"/>
  <c r="N463" i="11"/>
  <c r="M464" i="11"/>
  <c r="L465" i="11"/>
  <c r="K466" i="11"/>
  <c r="K467" i="11"/>
  <c r="I468" i="11"/>
  <c r="I469" i="11"/>
  <c r="I470" i="11"/>
  <c r="G471" i="11"/>
  <c r="G472" i="11"/>
  <c r="F473" i="11"/>
  <c r="E474" i="11"/>
  <c r="D475" i="11"/>
  <c r="D476" i="11"/>
  <c r="B477" i="11"/>
  <c r="B478" i="11"/>
  <c r="B479" i="11"/>
  <c r="O479" i="11"/>
  <c r="O480" i="11"/>
  <c r="N481" i="11"/>
  <c r="P481" i="11" s="1"/>
  <c r="Q481" i="11" s="1"/>
  <c r="M482" i="11"/>
  <c r="L483" i="11"/>
  <c r="L484" i="11"/>
  <c r="J485" i="11"/>
  <c r="J486" i="11"/>
  <c r="J487" i="11"/>
  <c r="H488" i="11"/>
  <c r="H489" i="11"/>
  <c r="G490" i="11"/>
  <c r="F491" i="11"/>
  <c r="E492" i="11"/>
  <c r="E493" i="11"/>
  <c r="C494" i="11"/>
  <c r="C495" i="11"/>
  <c r="C496" i="11"/>
  <c r="A497" i="11"/>
  <c r="A498" i="11"/>
  <c r="O498" i="11"/>
  <c r="N499" i="11"/>
  <c r="P499" i="11" s="1"/>
  <c r="Q499" i="11" s="1"/>
  <c r="M500" i="11"/>
  <c r="M501" i="11"/>
  <c r="K502" i="11"/>
  <c r="K503" i="11"/>
  <c r="K504" i="11"/>
  <c r="I505" i="11"/>
  <c r="I506" i="11"/>
  <c r="H507" i="11"/>
  <c r="G508" i="11"/>
  <c r="F509" i="11"/>
  <c r="F510" i="11"/>
  <c r="D511" i="11"/>
  <c r="D512" i="11"/>
  <c r="D513" i="11"/>
  <c r="B514" i="11"/>
  <c r="B515" i="11"/>
  <c r="A516" i="11"/>
  <c r="O516" i="11"/>
  <c r="N517" i="11"/>
  <c r="P517" i="11" s="1"/>
  <c r="Q517" i="11" s="1"/>
  <c r="N518" i="11"/>
  <c r="L519" i="11"/>
  <c r="L520" i="11"/>
  <c r="L521" i="11"/>
  <c r="J522" i="11"/>
  <c r="J523" i="11"/>
  <c r="I524" i="11"/>
  <c r="H525" i="11"/>
  <c r="G526" i="11"/>
  <c r="G527" i="11"/>
  <c r="E528" i="11"/>
  <c r="E529" i="11"/>
  <c r="E530" i="11"/>
  <c r="C531" i="11"/>
  <c r="C532" i="11"/>
  <c r="B533" i="11"/>
  <c r="A534" i="11"/>
  <c r="O534" i="11"/>
  <c r="O535" i="11"/>
  <c r="M536" i="11"/>
  <c r="M537" i="11"/>
  <c r="M538" i="11"/>
  <c r="K539" i="11"/>
  <c r="K540" i="11"/>
  <c r="J541" i="11"/>
  <c r="I542" i="11"/>
  <c r="H543" i="11"/>
  <c r="H544" i="11"/>
  <c r="F545" i="11"/>
  <c r="F546" i="11"/>
  <c r="F547" i="11"/>
  <c r="D548" i="11"/>
  <c r="D549" i="11"/>
  <c r="C550" i="11"/>
  <c r="B551" i="11"/>
  <c r="A552" i="11"/>
  <c r="A553" i="11"/>
  <c r="N553" i="11"/>
  <c r="P553" i="11" s="1"/>
  <c r="Q553" i="11" s="1"/>
  <c r="N554" i="11"/>
  <c r="N555" i="11"/>
  <c r="L556" i="11"/>
  <c r="L557" i="11"/>
  <c r="K558" i="11"/>
  <c r="J559" i="11"/>
  <c r="I560" i="11"/>
  <c r="I561" i="11"/>
  <c r="G562" i="11"/>
  <c r="G563" i="11"/>
  <c r="G564" i="11"/>
  <c r="E565" i="11"/>
  <c r="E566" i="11"/>
  <c r="D567" i="11"/>
  <c r="N567" i="11"/>
  <c r="P567" i="11" s="1"/>
  <c r="Q567" i="11" s="1"/>
  <c r="J568" i="11"/>
  <c r="F569" i="11"/>
  <c r="A570" i="11"/>
  <c r="L570" i="11"/>
  <c r="H571" i="11"/>
  <c r="C572" i="11"/>
  <c r="N572" i="11"/>
  <c r="M387" i="11"/>
  <c r="K389" i="11"/>
  <c r="K391" i="11"/>
  <c r="I393" i="11"/>
  <c r="G395" i="11"/>
  <c r="F397" i="11"/>
  <c r="D399" i="11"/>
  <c r="B401" i="11"/>
  <c r="A403" i="11"/>
  <c r="N404" i="11"/>
  <c r="P404" i="11" s="1"/>
  <c r="Q404" i="11" s="1"/>
  <c r="L406" i="11"/>
  <c r="L408" i="11"/>
  <c r="J410" i="11"/>
  <c r="H412" i="11"/>
  <c r="G414" i="11"/>
  <c r="E416" i="11"/>
  <c r="C418" i="11"/>
  <c r="B420" i="11"/>
  <c r="O421" i="11"/>
  <c r="M423" i="11"/>
  <c r="M425" i="11"/>
  <c r="K427" i="11"/>
  <c r="I429" i="11"/>
  <c r="H431" i="11"/>
  <c r="F433" i="11"/>
  <c r="D435" i="11"/>
  <c r="C437" i="11"/>
  <c r="J438" i="11"/>
  <c r="A440" i="11"/>
  <c r="H441" i="11"/>
  <c r="N442" i="11"/>
  <c r="A444" i="11"/>
  <c r="A445" i="11"/>
  <c r="A446" i="11"/>
  <c r="N446" i="11"/>
  <c r="P446" i="11" s="1"/>
  <c r="Q446" i="11" s="1"/>
  <c r="N447" i="11"/>
  <c r="M448" i="11"/>
  <c r="L449" i="11"/>
  <c r="K450" i="11"/>
  <c r="K451" i="11"/>
  <c r="I452" i="11"/>
  <c r="I453" i="11"/>
  <c r="I454" i="11"/>
  <c r="G455" i="11"/>
  <c r="G456" i="11"/>
  <c r="F457" i="11"/>
  <c r="E458" i="11"/>
  <c r="D459" i="11"/>
  <c r="D460" i="11"/>
  <c r="B461" i="11"/>
  <c r="B462" i="11"/>
  <c r="B463" i="11"/>
  <c r="O463" i="11"/>
  <c r="O464" i="11"/>
  <c r="N465" i="11"/>
  <c r="P465" i="11" s="1"/>
  <c r="Q465" i="11" s="1"/>
  <c r="M466" i="11"/>
  <c r="L467" i="11"/>
  <c r="L468" i="11"/>
  <c r="J469" i="11"/>
  <c r="J470" i="11"/>
  <c r="J471" i="11"/>
  <c r="H472" i="11"/>
  <c r="H473" i="11"/>
  <c r="G474" i="11"/>
  <c r="F475" i="11"/>
  <c r="E476" i="11"/>
  <c r="E477" i="11"/>
  <c r="C478" i="11"/>
  <c r="C479" i="11"/>
  <c r="C480" i="11"/>
  <c r="A481" i="11"/>
  <c r="A482" i="11"/>
  <c r="O482" i="11"/>
  <c r="N483" i="11"/>
  <c r="P483" i="11" s="1"/>
  <c r="Q483" i="11" s="1"/>
  <c r="M484" i="11"/>
  <c r="M485" i="11"/>
  <c r="K486" i="11"/>
  <c r="K487" i="11"/>
  <c r="K488" i="11"/>
  <c r="I489" i="11"/>
  <c r="I490" i="11"/>
  <c r="H491" i="11"/>
  <c r="G492" i="11"/>
  <c r="F493" i="11"/>
  <c r="F494" i="11"/>
  <c r="D495" i="11"/>
  <c r="D496" i="11"/>
  <c r="D497" i="11"/>
  <c r="B498" i="11"/>
  <c r="B499" i="11"/>
  <c r="A500" i="11"/>
  <c r="O500" i="11"/>
  <c r="N501" i="11"/>
  <c r="P501" i="11" s="1"/>
  <c r="Q501" i="11" s="1"/>
  <c r="N502" i="11"/>
  <c r="L503" i="11"/>
  <c r="L504" i="11"/>
  <c r="L505" i="11"/>
  <c r="J506" i="11"/>
  <c r="J507" i="11"/>
  <c r="I508" i="11"/>
  <c r="H509" i="11"/>
  <c r="G510" i="11"/>
  <c r="G511" i="11"/>
  <c r="E512" i="11"/>
  <c r="E513" i="11"/>
  <c r="E514" i="11"/>
  <c r="C515" i="11"/>
  <c r="C516" i="11"/>
  <c r="B517" i="11"/>
  <c r="A518" i="11"/>
  <c r="O518" i="11"/>
  <c r="O519" i="11"/>
  <c r="M520" i="11"/>
  <c r="M521" i="11"/>
  <c r="M522" i="11"/>
  <c r="K523" i="11"/>
  <c r="K524" i="11"/>
  <c r="J525" i="11"/>
  <c r="I526" i="11"/>
  <c r="H527" i="11"/>
  <c r="H528" i="11"/>
  <c r="F529" i="11"/>
  <c r="F530" i="11"/>
  <c r="F531" i="11"/>
  <c r="D532" i="11"/>
  <c r="D533" i="11"/>
  <c r="C534" i="11"/>
  <c r="B535" i="11"/>
  <c r="A536" i="11"/>
  <c r="A537" i="11"/>
  <c r="N537" i="11"/>
  <c r="N538" i="11"/>
  <c r="N539" i="11"/>
  <c r="L540" i="11"/>
  <c r="L541" i="11"/>
  <c r="K542" i="11"/>
  <c r="J543" i="11"/>
  <c r="I544" i="11"/>
  <c r="I545" i="11"/>
  <c r="G546" i="11"/>
  <c r="G547" i="11"/>
  <c r="G548" i="11"/>
  <c r="E549" i="11"/>
  <c r="E550" i="11"/>
  <c r="D551" i="11"/>
  <c r="C552" i="11"/>
  <c r="B553" i="11"/>
  <c r="B554" i="11"/>
  <c r="O554" i="11"/>
  <c r="O555" i="11"/>
  <c r="O556" i="11"/>
  <c r="M557" i="11"/>
  <c r="M558" i="11"/>
  <c r="L559" i="11"/>
  <c r="K560" i="11"/>
  <c r="J561" i="11"/>
  <c r="J562" i="11"/>
  <c r="H563" i="11"/>
  <c r="H564" i="11"/>
  <c r="H565" i="11"/>
  <c r="F566" i="11"/>
  <c r="E567" i="11"/>
  <c r="A568" i="11"/>
  <c r="K568" i="11"/>
  <c r="G569" i="11"/>
  <c r="C570" i="11"/>
  <c r="M570" i="11"/>
  <c r="I571" i="11"/>
  <c r="E572" i="11"/>
  <c r="O572" i="11"/>
  <c r="K573" i="11"/>
  <c r="G574" i="11"/>
  <c r="B575" i="11"/>
  <c r="M575" i="11"/>
  <c r="I576" i="11"/>
  <c r="D577" i="11"/>
  <c r="O577" i="11"/>
  <c r="K578" i="11"/>
  <c r="F579" i="11"/>
  <c r="B580" i="11"/>
  <c r="M580" i="11"/>
  <c r="H581" i="11"/>
  <c r="D582" i="11"/>
  <c r="O582" i="11"/>
  <c r="J583" i="11"/>
  <c r="F584" i="11"/>
  <c r="B585" i="11"/>
  <c r="L585" i="11"/>
  <c r="H586" i="11"/>
  <c r="D587" i="11"/>
  <c r="N587" i="11"/>
  <c r="P587" i="11" s="1"/>
  <c r="Q587" i="11" s="1"/>
  <c r="J588" i="11"/>
  <c r="F589" i="11"/>
  <c r="A590" i="11"/>
  <c r="L590" i="11"/>
  <c r="H591" i="11"/>
  <c r="C592" i="11"/>
  <c r="N592" i="11"/>
  <c r="J593" i="11"/>
  <c r="E594" i="11"/>
  <c r="A595" i="11"/>
  <c r="L595" i="11"/>
  <c r="G596" i="11"/>
  <c r="C597" i="11"/>
  <c r="N597" i="11"/>
  <c r="I598" i="11"/>
  <c r="E599" i="11"/>
  <c r="A600" i="11"/>
  <c r="K600" i="11"/>
  <c r="G601" i="11"/>
  <c r="C602" i="11"/>
  <c r="M602" i="11"/>
  <c r="I603" i="11"/>
  <c r="E604" i="11"/>
  <c r="O604" i="11"/>
  <c r="K605" i="11"/>
  <c r="G606" i="11"/>
  <c r="B607" i="11"/>
  <c r="M607" i="11"/>
  <c r="I608" i="11"/>
  <c r="D609" i="11"/>
  <c r="O609" i="11"/>
  <c r="K610" i="11"/>
  <c r="F611" i="11"/>
  <c r="B612" i="11"/>
  <c r="M612" i="11"/>
  <c r="H613" i="11"/>
  <c r="D614" i="11"/>
  <c r="O387" i="11"/>
  <c r="N389" i="11"/>
  <c r="P389" i="11" s="1"/>
  <c r="Q389" i="11" s="1"/>
  <c r="L391" i="11"/>
  <c r="J393" i="11"/>
  <c r="I395" i="11"/>
  <c r="G397" i="11"/>
  <c r="E399" i="11"/>
  <c r="E401" i="11"/>
  <c r="C403" i="11"/>
  <c r="A405" i="11"/>
  <c r="O406" i="11"/>
  <c r="M408" i="11"/>
  <c r="K410" i="11"/>
  <c r="J412" i="11"/>
  <c r="H414" i="11"/>
  <c r="F416" i="11"/>
  <c r="F418" i="11"/>
  <c r="D420" i="11"/>
  <c r="B422" i="11"/>
  <c r="A424" i="11"/>
  <c r="N425" i="11"/>
  <c r="P425" i="11" s="1"/>
  <c r="Q425" i="11" s="1"/>
  <c r="L427" i="11"/>
  <c r="K429" i="11"/>
  <c r="I431" i="11"/>
  <c r="G433" i="11"/>
  <c r="G435" i="11"/>
  <c r="E437" i="11"/>
  <c r="K438" i="11"/>
  <c r="C440" i="11"/>
  <c r="I441" i="11"/>
  <c r="O442" i="11"/>
  <c r="D444" i="11"/>
  <c r="B445" i="11"/>
  <c r="B446" i="11"/>
  <c r="B447" i="11"/>
  <c r="O447" i="11"/>
  <c r="O448" i="11"/>
  <c r="N449" i="11"/>
  <c r="P449" i="11" s="1"/>
  <c r="Q449" i="11" s="1"/>
  <c r="M450" i="11"/>
  <c r="L451" i="11"/>
  <c r="L452" i="11"/>
  <c r="J453" i="11"/>
  <c r="J454" i="11"/>
  <c r="J455" i="11"/>
  <c r="H456" i="11"/>
  <c r="H457" i="11"/>
  <c r="G458" i="11"/>
  <c r="F459" i="11"/>
  <c r="E460" i="11"/>
  <c r="E461" i="11"/>
  <c r="C462" i="11"/>
  <c r="C463" i="11"/>
  <c r="C464" i="11"/>
  <c r="A465" i="11"/>
  <c r="A466" i="11"/>
  <c r="O466" i="11"/>
  <c r="N467" i="11"/>
  <c r="M468" i="11"/>
  <c r="M469" i="11"/>
  <c r="K470" i="11"/>
  <c r="K471" i="11"/>
  <c r="K472" i="11"/>
  <c r="I473" i="11"/>
  <c r="I474" i="11"/>
  <c r="H475" i="11"/>
  <c r="G476" i="11"/>
  <c r="F477" i="11"/>
  <c r="F478" i="11"/>
  <c r="D479" i="11"/>
  <c r="D480" i="11"/>
  <c r="D481" i="11"/>
  <c r="B482" i="11"/>
  <c r="B483" i="11"/>
  <c r="A484" i="11"/>
  <c r="O484" i="11"/>
  <c r="N485" i="11"/>
  <c r="P485" i="11" s="1"/>
  <c r="Q485" i="11" s="1"/>
  <c r="N486" i="11"/>
  <c r="P486" i="11" s="1"/>
  <c r="Q486" i="11" s="1"/>
  <c r="L487" i="11"/>
  <c r="L488" i="11"/>
  <c r="L489" i="11"/>
  <c r="J490" i="11"/>
  <c r="J491" i="11"/>
  <c r="I492" i="11"/>
  <c r="H493" i="11"/>
  <c r="G494" i="11"/>
  <c r="G495" i="11"/>
  <c r="E496" i="11"/>
  <c r="E497" i="11"/>
  <c r="E498" i="11"/>
  <c r="C499" i="11"/>
  <c r="C500" i="11"/>
  <c r="B501" i="11"/>
  <c r="A502" i="11"/>
  <c r="O502" i="11"/>
  <c r="O503" i="11"/>
  <c r="M504" i="11"/>
  <c r="M505" i="11"/>
  <c r="M506" i="11"/>
  <c r="K507" i="11"/>
  <c r="K508" i="11"/>
  <c r="J509" i="11"/>
  <c r="I510" i="11"/>
  <c r="H511" i="11"/>
  <c r="H512" i="11"/>
  <c r="F513" i="11"/>
  <c r="F514" i="11"/>
  <c r="F515" i="11"/>
  <c r="D516" i="11"/>
  <c r="D517" i="11"/>
  <c r="C518" i="11"/>
  <c r="B519" i="11"/>
  <c r="A520" i="11"/>
  <c r="A521" i="11"/>
  <c r="N521" i="11"/>
  <c r="P521" i="11" s="1"/>
  <c r="Q521" i="11" s="1"/>
  <c r="N522" i="11"/>
  <c r="P522" i="11" s="1"/>
  <c r="Q522" i="11" s="1"/>
  <c r="N523" i="11"/>
  <c r="P523" i="11" s="1"/>
  <c r="Q523" i="11" s="1"/>
  <c r="L524" i="11"/>
  <c r="L525" i="11"/>
  <c r="K526" i="11"/>
  <c r="J527" i="11"/>
  <c r="I528" i="11"/>
  <c r="I529" i="11"/>
  <c r="G530" i="11"/>
  <c r="G531" i="11"/>
  <c r="G532" i="11"/>
  <c r="E533" i="11"/>
  <c r="E534" i="11"/>
  <c r="D535" i="11"/>
  <c r="C536" i="11"/>
  <c r="B537" i="11"/>
  <c r="B538" i="11"/>
  <c r="O538" i="11"/>
  <c r="O539" i="11"/>
  <c r="O540" i="11"/>
  <c r="M541" i="11"/>
  <c r="M542" i="11"/>
  <c r="L543" i="11"/>
  <c r="K544" i="11"/>
  <c r="J545" i="11"/>
  <c r="J546" i="11"/>
  <c r="H547" i="11"/>
  <c r="H548" i="11"/>
  <c r="H549" i="11"/>
  <c r="F550" i="11"/>
  <c r="F551" i="11"/>
  <c r="E552" i="11"/>
  <c r="D553" i="11"/>
  <c r="C554" i="11"/>
  <c r="C555" i="11"/>
  <c r="A556" i="11"/>
  <c r="A557" i="11"/>
  <c r="A558" i="11"/>
  <c r="N558" i="11"/>
  <c r="N559" i="11"/>
  <c r="P559" i="11" s="1"/>
  <c r="Q559" i="11" s="1"/>
  <c r="M560" i="11"/>
  <c r="L561" i="11"/>
  <c r="K562" i="11"/>
  <c r="K563" i="11"/>
  <c r="I564" i="11"/>
  <c r="I565" i="11"/>
  <c r="I566" i="11"/>
  <c r="F567" i="11"/>
  <c r="B568" i="11"/>
  <c r="M568" i="11"/>
  <c r="H569" i="11"/>
  <c r="D570" i="11"/>
  <c r="O570" i="11"/>
  <c r="J571" i="11"/>
  <c r="F572" i="11"/>
  <c r="B573" i="11"/>
  <c r="L573" i="11"/>
  <c r="H574" i="11"/>
  <c r="D575" i="11"/>
  <c r="N575" i="11"/>
  <c r="P575" i="11" s="1"/>
  <c r="Q575" i="11" s="1"/>
  <c r="J576" i="11"/>
  <c r="F577" i="11"/>
  <c r="A578" i="11"/>
  <c r="L578" i="11"/>
  <c r="H579" i="11"/>
  <c r="C580" i="11"/>
  <c r="N580" i="11"/>
  <c r="P580" i="11" s="1"/>
  <c r="Q580" i="11" s="1"/>
  <c r="J581" i="11"/>
  <c r="E582" i="11"/>
  <c r="A583" i="11"/>
  <c r="L583" i="11"/>
  <c r="G584" i="11"/>
  <c r="C585" i="11"/>
  <c r="N585" i="11"/>
  <c r="P585" i="11" s="1"/>
  <c r="Q585" i="11" s="1"/>
  <c r="I586" i="11"/>
  <c r="E587" i="11"/>
  <c r="A588" i="11"/>
  <c r="K588" i="11"/>
  <c r="G589" i="11"/>
  <c r="C590" i="11"/>
  <c r="M590" i="11"/>
  <c r="I591" i="11"/>
  <c r="E592" i="11"/>
  <c r="O592" i="11"/>
  <c r="K593" i="11"/>
  <c r="G594" i="11"/>
  <c r="B595" i="11"/>
  <c r="M595" i="11"/>
  <c r="I596" i="11"/>
  <c r="D597" i="11"/>
  <c r="O597" i="11"/>
  <c r="K598" i="11"/>
  <c r="F599" i="11"/>
  <c r="B600" i="11"/>
  <c r="M600" i="11"/>
  <c r="H601" i="11"/>
  <c r="D602" i="11"/>
  <c r="O602" i="11"/>
  <c r="J603" i="11"/>
  <c r="F604" i="11"/>
  <c r="B605" i="11"/>
  <c r="L605" i="11"/>
  <c r="H606" i="11"/>
  <c r="D607" i="11"/>
  <c r="N607" i="11"/>
  <c r="J608" i="11"/>
  <c r="F609" i="11"/>
  <c r="A610" i="11"/>
  <c r="L610" i="11"/>
  <c r="H611" i="11"/>
  <c r="C612" i="11"/>
  <c r="N612" i="11"/>
  <c r="P612" i="11" s="1"/>
  <c r="Q612" i="11" s="1"/>
  <c r="J613" i="11"/>
  <c r="E614" i="11"/>
  <c r="A615" i="11"/>
  <c r="L615" i="11"/>
  <c r="G616" i="11"/>
  <c r="C617" i="11"/>
  <c r="N617" i="11"/>
  <c r="I618" i="11"/>
  <c r="E619" i="11"/>
  <c r="A620" i="11"/>
  <c r="K620" i="11"/>
  <c r="G621" i="11"/>
  <c r="C622" i="11"/>
  <c r="M622" i="11"/>
  <c r="I623" i="11"/>
  <c r="E624" i="11"/>
  <c r="O624" i="11"/>
  <c r="K625" i="11"/>
  <c r="G626" i="11"/>
  <c r="B627" i="11"/>
  <c r="M627" i="11"/>
  <c r="I628" i="11"/>
  <c r="D629" i="11"/>
  <c r="O629" i="11"/>
  <c r="K630" i="11"/>
  <c r="F631" i="11"/>
  <c r="B632" i="11"/>
  <c r="M632" i="11"/>
  <c r="H633" i="11"/>
  <c r="D634" i="11"/>
  <c r="O634" i="11"/>
  <c r="J635" i="11"/>
  <c r="F636" i="11"/>
  <c r="B637" i="11"/>
  <c r="L637" i="11"/>
  <c r="H638" i="11"/>
  <c r="D639" i="11"/>
  <c r="N639" i="11"/>
  <c r="P639" i="11" s="1"/>
  <c r="Q639" i="11" s="1"/>
  <c r="J640" i="11"/>
  <c r="F641" i="11"/>
  <c r="A642" i="11"/>
  <c r="L642" i="11"/>
  <c r="H643" i="11"/>
  <c r="C644" i="11"/>
  <c r="N644" i="11"/>
  <c r="J645" i="11"/>
  <c r="E646" i="11"/>
  <c r="A647" i="11"/>
  <c r="L647" i="11"/>
  <c r="G648" i="11"/>
  <c r="C649" i="11"/>
  <c r="N649" i="11"/>
  <c r="I650" i="11"/>
  <c r="E651" i="11"/>
  <c r="A652" i="11"/>
  <c r="K652" i="11"/>
  <c r="G653" i="11"/>
  <c r="C654" i="11"/>
  <c r="M654" i="11"/>
  <c r="I655" i="11"/>
  <c r="E656" i="11"/>
  <c r="O656" i="11"/>
  <c r="K657" i="11"/>
  <c r="G658" i="11"/>
  <c r="B659" i="11"/>
  <c r="M659" i="11"/>
  <c r="I660" i="11"/>
  <c r="D661" i="11"/>
  <c r="O661" i="11"/>
  <c r="K662" i="11"/>
  <c r="F663" i="11"/>
  <c r="B664" i="11"/>
  <c r="M664" i="11"/>
  <c r="H665" i="11"/>
  <c r="D666" i="11"/>
  <c r="O666" i="11"/>
  <c r="J667" i="11"/>
  <c r="F668" i="11"/>
  <c r="B669" i="11"/>
  <c r="L669" i="11"/>
  <c r="H670" i="11"/>
  <c r="D671" i="11"/>
  <c r="N671" i="11"/>
  <c r="J672" i="11"/>
  <c r="F673" i="11"/>
  <c r="A674" i="11"/>
  <c r="L674" i="11"/>
  <c r="H675" i="11"/>
  <c r="C676" i="11"/>
  <c r="N676" i="11"/>
  <c r="J677" i="11"/>
  <c r="E678" i="11"/>
  <c r="A679" i="11"/>
  <c r="L679" i="11"/>
  <c r="G680" i="11"/>
  <c r="C681" i="11"/>
  <c r="N681" i="11"/>
  <c r="I682" i="11"/>
  <c r="E683" i="11"/>
  <c r="A684" i="11"/>
  <c r="K684" i="11"/>
  <c r="G685" i="11"/>
  <c r="C686" i="11"/>
  <c r="M686" i="11"/>
  <c r="I687" i="11"/>
  <c r="E688" i="11"/>
  <c r="O688" i="11"/>
  <c r="K689" i="11"/>
  <c r="E690" i="11"/>
  <c r="M690" i="11"/>
  <c r="F691" i="11"/>
  <c r="N691" i="11"/>
  <c r="G692" i="11"/>
  <c r="O692" i="11"/>
  <c r="H693" i="11"/>
  <c r="A694" i="11"/>
  <c r="I694" i="11"/>
  <c r="B695" i="11"/>
  <c r="J695" i="11"/>
  <c r="C696" i="11"/>
  <c r="K696" i="11"/>
  <c r="D697" i="11"/>
  <c r="L697" i="11"/>
  <c r="E698" i="11"/>
  <c r="M698" i="11"/>
  <c r="F699" i="11"/>
  <c r="N699" i="11"/>
  <c r="G700" i="11"/>
  <c r="O700" i="11"/>
  <c r="H701" i="11"/>
  <c r="A702" i="11"/>
  <c r="I702" i="11"/>
  <c r="B703" i="11"/>
  <c r="J703" i="11"/>
  <c r="C704" i="11"/>
  <c r="K704" i="11"/>
  <c r="D705" i="11"/>
  <c r="L705" i="11"/>
  <c r="E706" i="11"/>
  <c r="M706" i="11"/>
  <c r="F707" i="11"/>
  <c r="N707" i="11"/>
  <c r="G708" i="11"/>
  <c r="O708" i="11"/>
  <c r="H709" i="11"/>
  <c r="A710" i="11"/>
  <c r="I710" i="11"/>
  <c r="B711" i="11"/>
  <c r="J711" i="11"/>
  <c r="C712" i="11"/>
  <c r="K712" i="11"/>
  <c r="D713" i="11"/>
  <c r="L713" i="11"/>
  <c r="E714" i="11"/>
  <c r="M714" i="11"/>
  <c r="F715" i="11"/>
  <c r="N715" i="11"/>
  <c r="G716" i="11"/>
  <c r="O716" i="11"/>
  <c r="H717" i="11"/>
  <c r="A718" i="11"/>
  <c r="I718" i="11"/>
  <c r="B719" i="11"/>
  <c r="J719" i="11"/>
  <c r="C720" i="11"/>
  <c r="K720" i="11"/>
  <c r="D721" i="11"/>
  <c r="L721" i="11"/>
  <c r="E722" i="11"/>
  <c r="M722" i="11"/>
  <c r="F723" i="11"/>
  <c r="N723" i="11"/>
  <c r="G724" i="11"/>
  <c r="O724" i="11"/>
  <c r="H725" i="11"/>
  <c r="A726" i="11"/>
  <c r="I726" i="11"/>
  <c r="B727" i="11"/>
  <c r="J727" i="11"/>
  <c r="C728" i="11"/>
  <c r="K728" i="11"/>
  <c r="D729" i="11"/>
  <c r="L729" i="11"/>
  <c r="E730" i="11"/>
  <c r="M730" i="11"/>
  <c r="F731" i="11"/>
  <c r="N731" i="11"/>
  <c r="G732" i="11"/>
  <c r="O732" i="11"/>
  <c r="H733" i="11"/>
  <c r="A734" i="11"/>
  <c r="I734" i="11"/>
  <c r="B735" i="11"/>
  <c r="J735" i="11"/>
  <c r="C736" i="11"/>
  <c r="K736" i="11"/>
  <c r="D737" i="11"/>
  <c r="L737" i="11"/>
  <c r="E738" i="11"/>
  <c r="M738" i="11"/>
  <c r="F739" i="11"/>
  <c r="N739" i="11"/>
  <c r="G740" i="11"/>
  <c r="O740" i="11"/>
  <c r="H741" i="11"/>
  <c r="A742" i="11"/>
  <c r="I742" i="11"/>
  <c r="B743" i="11"/>
  <c r="J743" i="11"/>
  <c r="C744" i="11"/>
  <c r="K744" i="11"/>
  <c r="D745" i="11"/>
  <c r="L745" i="11"/>
  <c r="E746" i="11"/>
  <c r="M746" i="11"/>
  <c r="F747" i="11"/>
  <c r="N747" i="11"/>
  <c r="G748" i="11"/>
  <c r="O748" i="11"/>
  <c r="H749" i="11"/>
  <c r="A750" i="11"/>
  <c r="I750" i="11"/>
  <c r="B751" i="11"/>
  <c r="J751" i="11"/>
  <c r="C752" i="11"/>
  <c r="K752" i="11"/>
  <c r="D753" i="11"/>
  <c r="L753" i="11"/>
  <c r="E754" i="11"/>
  <c r="M754" i="11"/>
  <c r="F755" i="11"/>
  <c r="N755" i="11"/>
  <c r="G756" i="11"/>
  <c r="O756" i="11"/>
  <c r="H757" i="11"/>
  <c r="A758" i="11"/>
  <c r="I758" i="11"/>
  <c r="B759" i="11"/>
  <c r="J759" i="11"/>
  <c r="C760" i="11"/>
  <c r="K760" i="11"/>
  <c r="D761" i="11"/>
  <c r="L761" i="11"/>
  <c r="E762" i="11"/>
  <c r="M762" i="11"/>
  <c r="F763" i="11"/>
  <c r="N763" i="11"/>
  <c r="G764" i="11"/>
  <c r="O764" i="11"/>
  <c r="H765" i="11"/>
  <c r="A766" i="11"/>
  <c r="I766" i="11"/>
  <c r="B767" i="11"/>
  <c r="J767" i="11"/>
  <c r="C768" i="11"/>
  <c r="K768" i="11"/>
  <c r="D769" i="11"/>
  <c r="L769" i="11"/>
  <c r="E770" i="11"/>
  <c r="M770" i="11"/>
  <c r="F771" i="11"/>
  <c r="N771" i="11"/>
  <c r="G772" i="11"/>
  <c r="O772" i="11"/>
  <c r="H773" i="11"/>
  <c r="A774" i="11"/>
  <c r="I774" i="11"/>
  <c r="B775" i="11"/>
  <c r="J775" i="11"/>
  <c r="C776" i="11"/>
  <c r="K776" i="11"/>
  <c r="D777" i="11"/>
  <c r="L777" i="11"/>
  <c r="E778" i="11"/>
  <c r="M778" i="11"/>
  <c r="F779" i="11"/>
  <c r="N779" i="11"/>
  <c r="G780" i="11"/>
  <c r="O780" i="11"/>
  <c r="H781" i="11"/>
  <c r="A782" i="11"/>
  <c r="I782" i="11"/>
  <c r="B783" i="11"/>
  <c r="J783" i="11"/>
  <c r="C784" i="11"/>
  <c r="K784" i="11"/>
  <c r="D785" i="11"/>
  <c r="L785" i="11"/>
  <c r="E786" i="11"/>
  <c r="M786" i="11"/>
  <c r="F787" i="11"/>
  <c r="N787" i="11"/>
  <c r="G788" i="11"/>
  <c r="O788" i="11"/>
  <c r="H789" i="11"/>
  <c r="A790" i="11"/>
  <c r="I790" i="11"/>
  <c r="B791" i="11"/>
  <c r="J791" i="11"/>
  <c r="C792" i="11"/>
  <c r="K792" i="11"/>
  <c r="D793" i="11"/>
  <c r="L793" i="11"/>
  <c r="E794" i="11"/>
  <c r="M794" i="11"/>
  <c r="F795" i="11"/>
  <c r="N795" i="11"/>
  <c r="G796" i="11"/>
  <c r="O796" i="11"/>
  <c r="H797" i="11"/>
  <c r="A798" i="11"/>
  <c r="I798" i="11"/>
  <c r="B799" i="11"/>
  <c r="J799" i="11"/>
  <c r="C800" i="11"/>
  <c r="K800" i="11"/>
  <c r="D801" i="11"/>
  <c r="L801" i="11"/>
  <c r="E802" i="11"/>
  <c r="M802" i="11"/>
  <c r="F803" i="11"/>
  <c r="N803" i="11"/>
  <c r="G804" i="11"/>
  <c r="O804" i="11"/>
  <c r="H805" i="11"/>
  <c r="A806" i="11"/>
  <c r="I806" i="11"/>
  <c r="B807" i="11"/>
  <c r="J807" i="11"/>
  <c r="C808" i="11"/>
  <c r="K808" i="11"/>
  <c r="D809" i="11"/>
  <c r="L809" i="11"/>
  <c r="E810" i="11"/>
  <c r="M810" i="11"/>
  <c r="F811" i="11"/>
  <c r="N811" i="11"/>
  <c r="G812" i="11"/>
  <c r="O812" i="11"/>
  <c r="H813" i="11"/>
  <c r="A814" i="11"/>
  <c r="I814" i="11"/>
  <c r="B815" i="11"/>
  <c r="J815" i="11"/>
  <c r="C816" i="11"/>
  <c r="K816" i="11"/>
  <c r="D817" i="11"/>
  <c r="L817" i="11"/>
  <c r="E818" i="11"/>
  <c r="M818" i="11"/>
  <c r="F819" i="11"/>
  <c r="N819" i="11"/>
  <c r="G820" i="11"/>
  <c r="O820" i="11"/>
  <c r="H821" i="11"/>
  <c r="A822" i="11"/>
  <c r="I822" i="11"/>
  <c r="B823" i="11"/>
  <c r="J823" i="11"/>
  <c r="C824" i="11"/>
  <c r="K824" i="11"/>
  <c r="D825" i="11"/>
  <c r="L825" i="11"/>
  <c r="E826" i="11"/>
  <c r="M826" i="11"/>
  <c r="F827" i="11"/>
  <c r="N827" i="11"/>
  <c r="G828" i="11"/>
  <c r="O828" i="11"/>
  <c r="H829" i="11"/>
  <c r="A830" i="11"/>
  <c r="I830" i="11"/>
  <c r="B831" i="11"/>
  <c r="J831" i="11"/>
  <c r="C832" i="11"/>
  <c r="K832" i="11"/>
  <c r="D833" i="11"/>
  <c r="L833" i="11"/>
  <c r="E834" i="11"/>
  <c r="M834" i="11"/>
  <c r="F835" i="11"/>
  <c r="N835" i="11"/>
  <c r="G836" i="11"/>
  <c r="O836" i="11"/>
  <c r="H837" i="11"/>
  <c r="A838" i="11"/>
  <c r="I838" i="11"/>
  <c r="B839" i="11"/>
  <c r="J839" i="11"/>
  <c r="C840" i="11"/>
  <c r="K840" i="11"/>
  <c r="D841" i="11"/>
  <c r="L841" i="11"/>
  <c r="E842" i="11"/>
  <c r="M842" i="11"/>
  <c r="F843" i="11"/>
  <c r="N843" i="11"/>
  <c r="G844" i="11"/>
  <c r="O844" i="11"/>
  <c r="H845" i="11"/>
  <c r="A846" i="11"/>
  <c r="I846" i="11"/>
  <c r="B847" i="11"/>
  <c r="J847" i="11"/>
  <c r="C848" i="11"/>
  <c r="K848" i="11"/>
  <c r="D849" i="11"/>
  <c r="L849" i="11"/>
  <c r="E850" i="11"/>
  <c r="M850" i="11"/>
  <c r="F851" i="11"/>
  <c r="N851" i="11"/>
  <c r="G852" i="11"/>
  <c r="O852" i="11"/>
  <c r="H853" i="11"/>
  <c r="D573" i="11"/>
  <c r="B576" i="11"/>
  <c r="O578" i="11"/>
  <c r="L581" i="11"/>
  <c r="J584" i="11"/>
  <c r="H587" i="11"/>
  <c r="E590" i="11"/>
  <c r="C593" i="11"/>
  <c r="A596" i="11"/>
  <c r="M598" i="11"/>
  <c r="K601" i="11"/>
  <c r="I604" i="11"/>
  <c r="F607" i="11"/>
  <c r="D610" i="11"/>
  <c r="B613" i="11"/>
  <c r="M614" i="11"/>
  <c r="M615" i="11"/>
  <c r="K616" i="11"/>
  <c r="K617" i="11"/>
  <c r="K618" i="11"/>
  <c r="I619" i="11"/>
  <c r="I620" i="11"/>
  <c r="H621" i="11"/>
  <c r="G622" i="11"/>
  <c r="F623" i="11"/>
  <c r="F624" i="11"/>
  <c r="D625" i="11"/>
  <c r="D626" i="11"/>
  <c r="D627" i="11"/>
  <c r="B628" i="11"/>
  <c r="B629" i="11"/>
  <c r="A630" i="11"/>
  <c r="O630" i="11"/>
  <c r="N631" i="11"/>
  <c r="P631" i="11" s="1"/>
  <c r="Q631" i="11" s="1"/>
  <c r="N632" i="11"/>
  <c r="L633" i="11"/>
  <c r="L634" i="11"/>
  <c r="L635" i="11"/>
  <c r="J636" i="11"/>
  <c r="J637" i="11"/>
  <c r="I638" i="11"/>
  <c r="H639" i="11"/>
  <c r="G640" i="11"/>
  <c r="G641" i="11"/>
  <c r="E642" i="11"/>
  <c r="E643" i="11"/>
  <c r="E644" i="11"/>
  <c r="C645" i="11"/>
  <c r="C646" i="11"/>
  <c r="B647" i="11"/>
  <c r="A648" i="11"/>
  <c r="O648" i="11"/>
  <c r="O649" i="11"/>
  <c r="M650" i="11"/>
  <c r="M651" i="11"/>
  <c r="M652" i="11"/>
  <c r="K653" i="11"/>
  <c r="K654" i="11"/>
  <c r="J655" i="11"/>
  <c r="I656" i="11"/>
  <c r="H657" i="11"/>
  <c r="H658" i="11"/>
  <c r="F659" i="11"/>
  <c r="F660" i="11"/>
  <c r="F661" i="11"/>
  <c r="D662" i="11"/>
  <c r="D663" i="11"/>
  <c r="C664" i="11"/>
  <c r="B665" i="11"/>
  <c r="A666" i="11"/>
  <c r="A667" i="11"/>
  <c r="N667" i="11"/>
  <c r="P667" i="11" s="1"/>
  <c r="Q667" i="11" s="1"/>
  <c r="N668" i="11"/>
  <c r="N669" i="11"/>
  <c r="L670" i="11"/>
  <c r="L671" i="11"/>
  <c r="K672" i="11"/>
  <c r="J673" i="11"/>
  <c r="I674" i="11"/>
  <c r="I675" i="11"/>
  <c r="G676" i="11"/>
  <c r="G677" i="11"/>
  <c r="G678" i="11"/>
  <c r="E679" i="11"/>
  <c r="E680" i="11"/>
  <c r="D681" i="11"/>
  <c r="C682" i="11"/>
  <c r="B683" i="11"/>
  <c r="B684" i="11"/>
  <c r="O684" i="11"/>
  <c r="J573" i="11"/>
  <c r="G576" i="11"/>
  <c r="E579" i="11"/>
  <c r="C582" i="11"/>
  <c r="O584" i="11"/>
  <c r="M587" i="11"/>
  <c r="K590" i="11"/>
  <c r="H593" i="11"/>
  <c r="F596" i="11"/>
  <c r="D599" i="11"/>
  <c r="A602" i="11"/>
  <c r="N604" i="11"/>
  <c r="P604" i="11" s="1"/>
  <c r="Q604" i="11" s="1"/>
  <c r="L607" i="11"/>
  <c r="I610" i="11"/>
  <c r="G613" i="11"/>
  <c r="O614" i="11"/>
  <c r="N615" i="11"/>
  <c r="P615" i="11" s="1"/>
  <c r="Q615" i="11" s="1"/>
  <c r="N616" i="11"/>
  <c r="L617" i="11"/>
  <c r="L618" i="11"/>
  <c r="L619" i="11"/>
  <c r="J620" i="11"/>
  <c r="J621" i="11"/>
  <c r="I622" i="11"/>
  <c r="H623" i="11"/>
  <c r="G624" i="11"/>
  <c r="G625" i="11"/>
  <c r="E626" i="11"/>
  <c r="E627" i="11"/>
  <c r="E628" i="11"/>
  <c r="C629" i="11"/>
  <c r="C630" i="11"/>
  <c r="B631" i="11"/>
  <c r="A632" i="11"/>
  <c r="O632" i="11"/>
  <c r="O633" i="11"/>
  <c r="M634" i="11"/>
  <c r="M635" i="11"/>
  <c r="M636" i="11"/>
  <c r="K637" i="11"/>
  <c r="K638" i="11"/>
  <c r="J639" i="11"/>
  <c r="I640" i="11"/>
  <c r="H641" i="11"/>
  <c r="H642" i="11"/>
  <c r="F643" i="11"/>
  <c r="F644" i="11"/>
  <c r="F645" i="11"/>
  <c r="D646" i="11"/>
  <c r="D647" i="11"/>
  <c r="C648" i="11"/>
  <c r="B649" i="11"/>
  <c r="A650" i="11"/>
  <c r="A651" i="11"/>
  <c r="N651" i="11"/>
  <c r="P651" i="11" s="1"/>
  <c r="Q651" i="11" s="1"/>
  <c r="N652" i="11"/>
  <c r="N653" i="11"/>
  <c r="L654" i="11"/>
  <c r="L655" i="11"/>
  <c r="K656" i="11"/>
  <c r="J657" i="11"/>
  <c r="I658" i="11"/>
  <c r="I659" i="11"/>
  <c r="G660" i="11"/>
  <c r="G661" i="11"/>
  <c r="G662" i="11"/>
  <c r="E663" i="11"/>
  <c r="E664" i="11"/>
  <c r="D665" i="11"/>
  <c r="C666" i="11"/>
  <c r="B667" i="11"/>
  <c r="B668" i="11"/>
  <c r="O668" i="11"/>
  <c r="O669" i="11"/>
  <c r="O670" i="11"/>
  <c r="M671" i="11"/>
  <c r="M672" i="11"/>
  <c r="L673" i="11"/>
  <c r="K674" i="11"/>
  <c r="J675" i="11"/>
  <c r="J676" i="11"/>
  <c r="H677" i="11"/>
  <c r="H678" i="11"/>
  <c r="H679" i="11"/>
  <c r="F680" i="11"/>
  <c r="F681" i="11"/>
  <c r="O573" i="11"/>
  <c r="M576" i="11"/>
  <c r="J579" i="11"/>
  <c r="H582" i="11"/>
  <c r="F585" i="11"/>
  <c r="C588" i="11"/>
  <c r="A591" i="11"/>
  <c r="N593" i="11"/>
  <c r="P593" i="11" s="1"/>
  <c r="Q593" i="11" s="1"/>
  <c r="K596" i="11"/>
  <c r="I599" i="11"/>
  <c r="G602" i="11"/>
  <c r="D605" i="11"/>
  <c r="B608" i="11"/>
  <c r="O610" i="11"/>
  <c r="L613" i="11"/>
  <c r="B615" i="11"/>
  <c r="A616" i="11"/>
  <c r="O616" i="11"/>
  <c r="O617" i="11"/>
  <c r="M618" i="11"/>
  <c r="M619" i="11"/>
  <c r="M620" i="11"/>
  <c r="K621" i="11"/>
  <c r="K622" i="11"/>
  <c r="J623" i="11"/>
  <c r="I624" i="11"/>
  <c r="H625" i="11"/>
  <c r="H626" i="11"/>
  <c r="F627" i="11"/>
  <c r="F628" i="11"/>
  <c r="F629" i="11"/>
  <c r="D630" i="11"/>
  <c r="D631" i="11"/>
  <c r="C632" i="11"/>
  <c r="B633" i="11"/>
  <c r="A634" i="11"/>
  <c r="A635" i="11"/>
  <c r="N635" i="11"/>
  <c r="N636" i="11"/>
  <c r="N637" i="11"/>
  <c r="L638" i="11"/>
  <c r="L639" i="11"/>
  <c r="K640" i="11"/>
  <c r="J641" i="11"/>
  <c r="I642" i="11"/>
  <c r="I643" i="11"/>
  <c r="G644" i="11"/>
  <c r="G645" i="11"/>
  <c r="G646" i="11"/>
  <c r="E647" i="11"/>
  <c r="E648" i="11"/>
  <c r="D649" i="11"/>
  <c r="C650" i="11"/>
  <c r="B651" i="11"/>
  <c r="B652" i="11"/>
  <c r="O652" i="11"/>
  <c r="O653" i="11"/>
  <c r="O654" i="11"/>
  <c r="M655" i="11"/>
  <c r="M656" i="11"/>
  <c r="L657" i="11"/>
  <c r="K658" i="11"/>
  <c r="J659" i="11"/>
  <c r="J660" i="11"/>
  <c r="H661" i="11"/>
  <c r="H662" i="11"/>
  <c r="H663" i="11"/>
  <c r="F664" i="11"/>
  <c r="F665" i="11"/>
  <c r="E666" i="11"/>
  <c r="D667" i="11"/>
  <c r="C668" i="11"/>
  <c r="C669" i="11"/>
  <c r="A670" i="11"/>
  <c r="A671" i="11"/>
  <c r="A672" i="11"/>
  <c r="N672" i="11"/>
  <c r="N673" i="11"/>
  <c r="M674" i="11"/>
  <c r="L675" i="11"/>
  <c r="K676" i="11"/>
  <c r="K677" i="11"/>
  <c r="I678" i="11"/>
  <c r="I679" i="11"/>
  <c r="I680" i="11"/>
  <c r="G681" i="11"/>
  <c r="G682" i="11"/>
  <c r="F683" i="11"/>
  <c r="E684" i="11"/>
  <c r="D685" i="11"/>
  <c r="D686" i="11"/>
  <c r="B687" i="11"/>
  <c r="B688" i="11"/>
  <c r="B689" i="11"/>
  <c r="O689" i="11"/>
  <c r="K690" i="11"/>
  <c r="G691" i="11"/>
  <c r="B692" i="11"/>
  <c r="M692" i="11"/>
  <c r="I693" i="11"/>
  <c r="D694" i="11"/>
  <c r="O694" i="11"/>
  <c r="K695" i="11"/>
  <c r="F696" i="11"/>
  <c r="B697" i="11"/>
  <c r="M697" i="11"/>
  <c r="H698" i="11"/>
  <c r="D699" i="11"/>
  <c r="O699" i="11"/>
  <c r="J700" i="11"/>
  <c r="F701" i="11"/>
  <c r="B702" i="11"/>
  <c r="L702" i="11"/>
  <c r="H703" i="11"/>
  <c r="D704" i="11"/>
  <c r="N704" i="11"/>
  <c r="P704" i="11" s="1"/>
  <c r="Q704" i="11" s="1"/>
  <c r="J705" i="11"/>
  <c r="F706" i="11"/>
  <c r="A707" i="11"/>
  <c r="L707" i="11"/>
  <c r="H708" i="11"/>
  <c r="C709" i="11"/>
  <c r="N709" i="11"/>
  <c r="J710" i="11"/>
  <c r="E711" i="11"/>
  <c r="A712" i="11"/>
  <c r="L712" i="11"/>
  <c r="G713" i="11"/>
  <c r="C714" i="11"/>
  <c r="N714" i="11"/>
  <c r="I715" i="11"/>
  <c r="E716" i="11"/>
  <c r="A717" i="11"/>
  <c r="K717" i="11"/>
  <c r="G718" i="11"/>
  <c r="C719" i="11"/>
  <c r="M719" i="11"/>
  <c r="I720" i="11"/>
  <c r="E721" i="11"/>
  <c r="O721" i="11"/>
  <c r="K722" i="11"/>
  <c r="G723" i="11"/>
  <c r="B724" i="11"/>
  <c r="M724" i="11"/>
  <c r="I725" i="11"/>
  <c r="D726" i="11"/>
  <c r="O726" i="11"/>
  <c r="K727" i="11"/>
  <c r="F728" i="11"/>
  <c r="B729" i="11"/>
  <c r="E574" i="11"/>
  <c r="C577" i="11"/>
  <c r="A580" i="11"/>
  <c r="M582" i="11"/>
  <c r="K585" i="11"/>
  <c r="I588" i="11"/>
  <c r="F591" i="11"/>
  <c r="D594" i="11"/>
  <c r="B597" i="11"/>
  <c r="N599" i="11"/>
  <c r="P599" i="11" s="1"/>
  <c r="Q599" i="11" s="1"/>
  <c r="L602" i="11"/>
  <c r="J605" i="11"/>
  <c r="G608" i="11"/>
  <c r="E611" i="11"/>
  <c r="C614" i="11"/>
  <c r="D615" i="11"/>
  <c r="C616" i="11"/>
  <c r="B617" i="11"/>
  <c r="A618" i="11"/>
  <c r="A619" i="11"/>
  <c r="N619" i="11"/>
  <c r="P619" i="11" s="1"/>
  <c r="Q619" i="11" s="1"/>
  <c r="N620" i="11"/>
  <c r="N621" i="11"/>
  <c r="L622" i="11"/>
  <c r="L623" i="11"/>
  <c r="K624" i="11"/>
  <c r="J625" i="11"/>
  <c r="I626" i="11"/>
  <c r="I627" i="11"/>
  <c r="G628" i="11"/>
  <c r="G629" i="11"/>
  <c r="G630" i="11"/>
  <c r="E631" i="11"/>
  <c r="E632" i="11"/>
  <c r="D633" i="11"/>
  <c r="C634" i="11"/>
  <c r="B635" i="11"/>
  <c r="B636" i="11"/>
  <c r="O636" i="11"/>
  <c r="O637" i="11"/>
  <c r="O638" i="11"/>
  <c r="M639" i="11"/>
  <c r="M640" i="11"/>
  <c r="L641" i="11"/>
  <c r="K642" i="11"/>
  <c r="J643" i="11"/>
  <c r="J644" i="11"/>
  <c r="H645" i="11"/>
  <c r="H646" i="11"/>
  <c r="H647" i="11"/>
  <c r="F648" i="11"/>
  <c r="F649" i="11"/>
  <c r="E650" i="11"/>
  <c r="D651" i="11"/>
  <c r="C652" i="11"/>
  <c r="C653" i="11"/>
  <c r="A654" i="11"/>
  <c r="A655" i="11"/>
  <c r="A656" i="11"/>
  <c r="N656" i="11"/>
  <c r="P656" i="11" s="1"/>
  <c r="Q656" i="11" s="1"/>
  <c r="N657" i="11"/>
  <c r="M658" i="11"/>
  <c r="L659" i="11"/>
  <c r="K660" i="11"/>
  <c r="K661" i="11"/>
  <c r="I662" i="11"/>
  <c r="I663" i="11"/>
  <c r="I664" i="11"/>
  <c r="G665" i="11"/>
  <c r="G666" i="11"/>
  <c r="F667" i="11"/>
  <c r="E668" i="11"/>
  <c r="D669" i="11"/>
  <c r="D670" i="11"/>
  <c r="B671" i="11"/>
  <c r="B672" i="11"/>
  <c r="B673" i="11"/>
  <c r="O673" i="11"/>
  <c r="O674" i="11"/>
  <c r="N675" i="11"/>
  <c r="P675" i="11" s="1"/>
  <c r="Q675" i="11" s="1"/>
  <c r="M676" i="11"/>
  <c r="L677" i="11"/>
  <c r="L678" i="11"/>
  <c r="J679" i="11"/>
  <c r="J680" i="11"/>
  <c r="J681" i="11"/>
  <c r="H682" i="11"/>
  <c r="H683" i="11"/>
  <c r="G684" i="11"/>
  <c r="F685" i="11"/>
  <c r="E686" i="11"/>
  <c r="E687" i="11"/>
  <c r="C688" i="11"/>
  <c r="C689" i="11"/>
  <c r="B690" i="11"/>
  <c r="L690" i="11"/>
  <c r="H691" i="11"/>
  <c r="D692" i="11"/>
  <c r="N692" i="11"/>
  <c r="P692" i="11" s="1"/>
  <c r="Q692" i="11" s="1"/>
  <c r="J693" i="11"/>
  <c r="F694" i="11"/>
  <c r="A695" i="11"/>
  <c r="L695" i="11"/>
  <c r="H696" i="11"/>
  <c r="C697" i="11"/>
  <c r="N697" i="11"/>
  <c r="J698" i="11"/>
  <c r="E699" i="11"/>
  <c r="A700" i="11"/>
  <c r="L700" i="11"/>
  <c r="G701" i="11"/>
  <c r="C702" i="11"/>
  <c r="N702" i="11"/>
  <c r="I703" i="11"/>
  <c r="E704" i="11"/>
  <c r="A705" i="11"/>
  <c r="K705" i="11"/>
  <c r="G706" i="11"/>
  <c r="C707" i="11"/>
  <c r="M707" i="11"/>
  <c r="I708" i="11"/>
  <c r="E709" i="11"/>
  <c r="O709" i="11"/>
  <c r="K710" i="11"/>
  <c r="G711" i="11"/>
  <c r="B712" i="11"/>
  <c r="M712" i="11"/>
  <c r="I713" i="11"/>
  <c r="D714" i="11"/>
  <c r="O714" i="11"/>
  <c r="K715" i="11"/>
  <c r="F716" i="11"/>
  <c r="B717" i="11"/>
  <c r="M717" i="11"/>
  <c r="H718" i="11"/>
  <c r="D719" i="11"/>
  <c r="O719" i="11"/>
  <c r="J720" i="11"/>
  <c r="F721" i="11"/>
  <c r="B722" i="11"/>
  <c r="L722" i="11"/>
  <c r="H723" i="11"/>
  <c r="D724" i="11"/>
  <c r="N724" i="11"/>
  <c r="P724" i="11" s="1"/>
  <c r="Q724" i="11" s="1"/>
  <c r="J725" i="11"/>
  <c r="F726" i="11"/>
  <c r="A727" i="11"/>
  <c r="L727" i="11"/>
  <c r="H728" i="11"/>
  <c r="C729" i="11"/>
  <c r="N729" i="11"/>
  <c r="J730" i="11"/>
  <c r="E731" i="11"/>
  <c r="A732" i="11"/>
  <c r="L732" i="11"/>
  <c r="G733" i="11"/>
  <c r="C734" i="11"/>
  <c r="N734" i="11"/>
  <c r="I735" i="11"/>
  <c r="E736" i="11"/>
  <c r="A737" i="11"/>
  <c r="K737" i="11"/>
  <c r="G738" i="11"/>
  <c r="C739" i="11"/>
  <c r="M739" i="11"/>
  <c r="I740" i="11"/>
  <c r="E741" i="11"/>
  <c r="O741" i="11"/>
  <c r="K742" i="11"/>
  <c r="G743" i="11"/>
  <c r="B744" i="11"/>
  <c r="M744" i="11"/>
  <c r="I745" i="11"/>
  <c r="D746" i="11"/>
  <c r="O746" i="11"/>
  <c r="K747" i="11"/>
  <c r="F748" i="11"/>
  <c r="B749" i="11"/>
  <c r="M749" i="11"/>
  <c r="H750" i="11"/>
  <c r="D751" i="11"/>
  <c r="O751" i="11"/>
  <c r="J752" i="11"/>
  <c r="F753" i="11"/>
  <c r="B754" i="11"/>
  <c r="L754" i="11"/>
  <c r="H755" i="11"/>
  <c r="D756" i="11"/>
  <c r="N756" i="11"/>
  <c r="P756" i="11" s="1"/>
  <c r="Q756" i="11" s="1"/>
  <c r="J757" i="11"/>
  <c r="F758" i="11"/>
  <c r="A759" i="11"/>
  <c r="L759" i="11"/>
  <c r="H760" i="11"/>
  <c r="C761" i="11"/>
  <c r="N761" i="11"/>
  <c r="J762" i="11"/>
  <c r="E763" i="11"/>
  <c r="A764" i="11"/>
  <c r="L764" i="11"/>
  <c r="G765" i="11"/>
  <c r="C766" i="11"/>
  <c r="N766" i="11"/>
  <c r="I767" i="11"/>
  <c r="E768" i="11"/>
  <c r="A769" i="11"/>
  <c r="K769" i="11"/>
  <c r="G770" i="11"/>
  <c r="C771" i="11"/>
  <c r="M771" i="11"/>
  <c r="I772" i="11"/>
  <c r="E773" i="11"/>
  <c r="O773" i="11"/>
  <c r="K774" i="11"/>
  <c r="G775" i="11"/>
  <c r="B776" i="11"/>
  <c r="M776" i="11"/>
  <c r="I777" i="11"/>
  <c r="D778" i="11"/>
  <c r="O778" i="11"/>
  <c r="K779" i="11"/>
  <c r="F780" i="11"/>
  <c r="B781" i="11"/>
  <c r="M781" i="11"/>
  <c r="H782" i="11"/>
  <c r="D783" i="11"/>
  <c r="O783" i="11"/>
  <c r="J784" i="11"/>
  <c r="F785" i="11"/>
  <c r="B786" i="11"/>
  <c r="L786" i="11"/>
  <c r="H787" i="11"/>
  <c r="D788" i="11"/>
  <c r="N788" i="11"/>
  <c r="J789" i="11"/>
  <c r="F790" i="11"/>
  <c r="A791" i="11"/>
  <c r="L791" i="11"/>
  <c r="H792" i="11"/>
  <c r="C793" i="11"/>
  <c r="N793" i="11"/>
  <c r="J794" i="11"/>
  <c r="E795" i="11"/>
  <c r="A796" i="11"/>
  <c r="L796" i="11"/>
  <c r="G797" i="11"/>
  <c r="C798" i="11"/>
  <c r="N798" i="11"/>
  <c r="I799" i="11"/>
  <c r="E800" i="11"/>
  <c r="A801" i="11"/>
  <c r="K801" i="11"/>
  <c r="G802" i="11"/>
  <c r="C803" i="11"/>
  <c r="M803" i="11"/>
  <c r="I804" i="11"/>
  <c r="E805" i="11"/>
  <c r="O805" i="11"/>
  <c r="K806" i="11"/>
  <c r="G807" i="11"/>
  <c r="B808" i="11"/>
  <c r="M808" i="11"/>
  <c r="I809" i="11"/>
  <c r="D810" i="11"/>
  <c r="O810" i="11"/>
  <c r="K811" i="11"/>
  <c r="F812" i="11"/>
  <c r="B813" i="11"/>
  <c r="M813" i="11"/>
  <c r="H814" i="11"/>
  <c r="D815" i="11"/>
  <c r="O815" i="11"/>
  <c r="J816" i="11"/>
  <c r="F817" i="11"/>
  <c r="B818" i="11"/>
  <c r="L818" i="11"/>
  <c r="H819" i="11"/>
  <c r="D820" i="11"/>
  <c r="N820" i="11"/>
  <c r="J821" i="11"/>
  <c r="F822" i="11"/>
  <c r="A823" i="11"/>
  <c r="L823" i="11"/>
  <c r="H824" i="11"/>
  <c r="C825" i="11"/>
  <c r="N825" i="11"/>
  <c r="J826" i="11"/>
  <c r="E827" i="11"/>
  <c r="A828" i="11"/>
  <c r="L828" i="11"/>
  <c r="G829" i="11"/>
  <c r="C830" i="11"/>
  <c r="N830" i="11"/>
  <c r="I831" i="11"/>
  <c r="E832" i="11"/>
  <c r="A833" i="11"/>
  <c r="K833" i="11"/>
  <c r="G834" i="11"/>
  <c r="C835" i="11"/>
  <c r="M835" i="11"/>
  <c r="I836" i="11"/>
  <c r="E837" i="11"/>
  <c r="O837" i="11"/>
  <c r="K838" i="11"/>
  <c r="G839" i="11"/>
  <c r="B840" i="11"/>
  <c r="M840" i="11"/>
  <c r="I841" i="11"/>
  <c r="D842" i="11"/>
  <c r="O842" i="11"/>
  <c r="K843" i="11"/>
  <c r="F844" i="11"/>
  <c r="B845" i="11"/>
  <c r="M845" i="11"/>
  <c r="H846" i="11"/>
  <c r="D847" i="11"/>
  <c r="O847" i="11"/>
  <c r="J848" i="11"/>
  <c r="F849" i="11"/>
  <c r="B850" i="11"/>
  <c r="L850" i="11"/>
  <c r="H851" i="11"/>
  <c r="D852" i="11"/>
  <c r="N852" i="11"/>
  <c r="P852" i="11" s="1"/>
  <c r="Q852" i="11" s="1"/>
  <c r="J853" i="11"/>
  <c r="C854" i="11"/>
  <c r="K854" i="11"/>
  <c r="D855" i="11"/>
  <c r="L855" i="11"/>
  <c r="E856" i="11"/>
  <c r="M856" i="11"/>
  <c r="F857" i="11"/>
  <c r="N857" i="11"/>
  <c r="G858" i="11"/>
  <c r="O858" i="11"/>
  <c r="H859" i="11"/>
  <c r="A860" i="11"/>
  <c r="I860" i="11"/>
  <c r="B861" i="11"/>
  <c r="J861" i="11"/>
  <c r="C862" i="11"/>
  <c r="K862" i="11"/>
  <c r="D863" i="11"/>
  <c r="L863" i="11"/>
  <c r="E864" i="11"/>
  <c r="M864" i="11"/>
  <c r="F865" i="11"/>
  <c r="N865" i="11"/>
  <c r="G866" i="11"/>
  <c r="O866" i="11"/>
  <c r="H867" i="11"/>
  <c r="A868" i="11"/>
  <c r="I868" i="11"/>
  <c r="B869" i="11"/>
  <c r="J869" i="11"/>
  <c r="C870" i="11"/>
  <c r="K870" i="11"/>
  <c r="D871" i="11"/>
  <c r="L871" i="11"/>
  <c r="E872" i="11"/>
  <c r="M872" i="11"/>
  <c r="F873" i="11"/>
  <c r="N873" i="11"/>
  <c r="G874" i="11"/>
  <c r="O874" i="11"/>
  <c r="H875" i="11"/>
  <c r="A876" i="11"/>
  <c r="I876" i="11"/>
  <c r="B877" i="11"/>
  <c r="J877" i="11"/>
  <c r="C878" i="11"/>
  <c r="K878" i="11"/>
  <c r="D879" i="11"/>
  <c r="L879" i="11"/>
  <c r="E880" i="11"/>
  <c r="M880" i="11"/>
  <c r="F881" i="11"/>
  <c r="N881" i="11"/>
  <c r="G882" i="11"/>
  <c r="O882" i="11"/>
  <c r="H883" i="11"/>
  <c r="A884" i="11"/>
  <c r="I884" i="11"/>
  <c r="B885" i="11"/>
  <c r="J885" i="11"/>
  <c r="C886" i="11"/>
  <c r="K886" i="11"/>
  <c r="D887" i="11"/>
  <c r="L887" i="11"/>
  <c r="E888" i="11"/>
  <c r="M888" i="11"/>
  <c r="F889" i="11"/>
  <c r="N889" i="11"/>
  <c r="G890" i="11"/>
  <c r="O890" i="11"/>
  <c r="H891" i="11"/>
  <c r="A892" i="11"/>
  <c r="I892" i="11"/>
  <c r="B893" i="11"/>
  <c r="J893" i="11"/>
  <c r="C894" i="11"/>
  <c r="K894" i="11"/>
  <c r="D895" i="11"/>
  <c r="L895" i="11"/>
  <c r="E896" i="11"/>
  <c r="M896" i="11"/>
  <c r="F897" i="11"/>
  <c r="N897" i="11"/>
  <c r="G898" i="11"/>
  <c r="O898" i="11"/>
  <c r="H899" i="11"/>
  <c r="A900" i="11"/>
  <c r="I900" i="11"/>
  <c r="B901" i="11"/>
  <c r="J901" i="11"/>
  <c r="C902" i="11"/>
  <c r="K902" i="11"/>
  <c r="D903" i="11"/>
  <c r="L903" i="11"/>
  <c r="E904" i="11"/>
  <c r="M904" i="11"/>
  <c r="F905" i="11"/>
  <c r="N905" i="11"/>
  <c r="G906" i="11"/>
  <c r="O906" i="11"/>
  <c r="H907" i="11"/>
  <c r="A908" i="11"/>
  <c r="I908" i="11"/>
  <c r="B909" i="11"/>
  <c r="J909" i="11"/>
  <c r="C910" i="11"/>
  <c r="K910" i="11"/>
  <c r="D911" i="11"/>
  <c r="L911" i="11"/>
  <c r="E912" i="11"/>
  <c r="M912" i="11"/>
  <c r="F913" i="11"/>
  <c r="N913" i="11"/>
  <c r="G914" i="11"/>
  <c r="O914" i="11"/>
  <c r="H915" i="11"/>
  <c r="A916" i="11"/>
  <c r="I916" i="11"/>
  <c r="B917" i="11"/>
  <c r="J917" i="11"/>
  <c r="C918" i="11"/>
  <c r="K918" i="11"/>
  <c r="D919" i="11"/>
  <c r="L919" i="11"/>
  <c r="E920" i="11"/>
  <c r="M920" i="11"/>
  <c r="F921" i="11"/>
  <c r="N921" i="11"/>
  <c r="G922" i="11"/>
  <c r="O922" i="11"/>
  <c r="H923" i="11"/>
  <c r="A924" i="11"/>
  <c r="I924" i="11"/>
  <c r="B925" i="11"/>
  <c r="J925" i="11"/>
  <c r="C926" i="11"/>
  <c r="K926" i="11"/>
  <c r="D927" i="11"/>
  <c r="L927" i="11"/>
  <c r="E928" i="11"/>
  <c r="M928" i="11"/>
  <c r="F929" i="11"/>
  <c r="N929" i="11"/>
  <c r="G930" i="11"/>
  <c r="O930" i="11"/>
  <c r="H931" i="11"/>
  <c r="A932" i="11"/>
  <c r="I932" i="11"/>
  <c r="B933" i="11"/>
  <c r="J933" i="11"/>
  <c r="C934" i="11"/>
  <c r="K934" i="11"/>
  <c r="D935" i="11"/>
  <c r="L935" i="11"/>
  <c r="E936" i="11"/>
  <c r="M936" i="11"/>
  <c r="F937" i="11"/>
  <c r="N937" i="11"/>
  <c r="G938" i="11"/>
  <c r="O938" i="11"/>
  <c r="H939" i="11"/>
  <c r="A940" i="11"/>
  <c r="I940" i="11"/>
  <c r="B941" i="11"/>
  <c r="J941" i="11"/>
  <c r="C942" i="11"/>
  <c r="K942" i="11"/>
  <c r="D943" i="11"/>
  <c r="L943" i="11"/>
  <c r="E944" i="11"/>
  <c r="M944" i="11"/>
  <c r="F945" i="11"/>
  <c r="N945" i="11"/>
  <c r="G946" i="11"/>
  <c r="O946" i="11"/>
  <c r="H947" i="11"/>
  <c r="A948" i="11"/>
  <c r="I948" i="11"/>
  <c r="B949" i="11"/>
  <c r="J949" i="11"/>
  <c r="C950" i="11"/>
  <c r="K950" i="11"/>
  <c r="D951" i="11"/>
  <c r="L951" i="11"/>
  <c r="E952" i="11"/>
  <c r="M952" i="11"/>
  <c r="F953" i="11"/>
  <c r="N953" i="11"/>
  <c r="G954" i="11"/>
  <c r="O954" i="11"/>
  <c r="H955" i="11"/>
  <c r="A956" i="11"/>
  <c r="I956" i="11"/>
  <c r="B957" i="11"/>
  <c r="J957" i="11"/>
  <c r="C958" i="11"/>
  <c r="K958" i="11"/>
  <c r="D959" i="11"/>
  <c r="L959" i="11"/>
  <c r="E960" i="11"/>
  <c r="M960" i="11"/>
  <c r="F961" i="11"/>
  <c r="N961" i="11"/>
  <c r="G962" i="11"/>
  <c r="O962" i="11"/>
  <c r="H963" i="11"/>
  <c r="A964" i="11"/>
  <c r="I964" i="11"/>
  <c r="B965" i="11"/>
  <c r="J965" i="11"/>
  <c r="C966" i="11"/>
  <c r="K966" i="11"/>
  <c r="D967" i="11"/>
  <c r="L967" i="11"/>
  <c r="E968" i="11"/>
  <c r="M968" i="11"/>
  <c r="F969" i="11"/>
  <c r="N969" i="11"/>
  <c r="G970" i="11"/>
  <c r="O970" i="11"/>
  <c r="H971" i="11"/>
  <c r="A972" i="11"/>
  <c r="I972" i="11"/>
  <c r="B973" i="11"/>
  <c r="J973" i="11"/>
  <c r="C974" i="11"/>
  <c r="K974" i="11"/>
  <c r="D975" i="11"/>
  <c r="L975" i="11"/>
  <c r="E976" i="11"/>
  <c r="M976" i="11"/>
  <c r="F977" i="11"/>
  <c r="N977" i="11"/>
  <c r="G978" i="11"/>
  <c r="O978" i="11"/>
  <c r="H979" i="11"/>
  <c r="A980" i="11"/>
  <c r="I980" i="11"/>
  <c r="B981" i="11"/>
  <c r="J981" i="11"/>
  <c r="C982" i="11"/>
  <c r="K982" i="11"/>
  <c r="D983" i="11"/>
  <c r="L983" i="11"/>
  <c r="E984" i="11"/>
  <c r="M984" i="11"/>
  <c r="F985" i="11"/>
  <c r="N985" i="11"/>
  <c r="G986" i="11"/>
  <c r="O986" i="11"/>
  <c r="H987" i="11"/>
  <c r="A988" i="11"/>
  <c r="I988" i="11"/>
  <c r="B989" i="11"/>
  <c r="J989" i="11"/>
  <c r="C990" i="11"/>
  <c r="K990" i="11"/>
  <c r="D991" i="11"/>
  <c r="L991" i="11"/>
  <c r="E992" i="11"/>
  <c r="M992" i="11"/>
  <c r="F993" i="11"/>
  <c r="N993" i="11"/>
  <c r="G994" i="11"/>
  <c r="O994" i="11"/>
  <c r="H995" i="11"/>
  <c r="A996" i="11"/>
  <c r="I996" i="11"/>
  <c r="B997" i="11"/>
  <c r="J997" i="11"/>
  <c r="C998" i="11"/>
  <c r="K998" i="11"/>
  <c r="D999" i="11"/>
  <c r="L999" i="11"/>
  <c r="E1000" i="11"/>
  <c r="M1000" i="11"/>
  <c r="F1001" i="11"/>
  <c r="N1001" i="11"/>
  <c r="G1002" i="11"/>
  <c r="O1002" i="11"/>
  <c r="H1003" i="11"/>
  <c r="A1004" i="11"/>
  <c r="I1004" i="11"/>
  <c r="B1005" i="11"/>
  <c r="J1005" i="11"/>
  <c r="C1006" i="11"/>
  <c r="K1006" i="11"/>
  <c r="D1007" i="11"/>
  <c r="L1007" i="11"/>
  <c r="E1008" i="11"/>
  <c r="M1008" i="11"/>
  <c r="F1009" i="11"/>
  <c r="N1009" i="11"/>
  <c r="G1010" i="11"/>
  <c r="O1010" i="11"/>
  <c r="H1011" i="11"/>
  <c r="A1012" i="11"/>
  <c r="I1012" i="11"/>
  <c r="B1013" i="11"/>
  <c r="J1013" i="11"/>
  <c r="C1014" i="11"/>
  <c r="K1014" i="11"/>
  <c r="D1015" i="11"/>
  <c r="L1015" i="11"/>
  <c r="E1016" i="11"/>
  <c r="M1016" i="11"/>
  <c r="F1017" i="11"/>
  <c r="N1017" i="11"/>
  <c r="G1018" i="11"/>
  <c r="O1018" i="11"/>
  <c r="H1019" i="11"/>
  <c r="A1020" i="11"/>
  <c r="I1020" i="11"/>
  <c r="B1021" i="11"/>
  <c r="J1021" i="11"/>
  <c r="C1022" i="11"/>
  <c r="K1022" i="11"/>
  <c r="D1023" i="11"/>
  <c r="L1023" i="11"/>
  <c r="E1024" i="11"/>
  <c r="M1024" i="11"/>
  <c r="F1025" i="11"/>
  <c r="N1025" i="11"/>
  <c r="G1026" i="11"/>
  <c r="O1026" i="11"/>
  <c r="H1027" i="11"/>
  <c r="A1028" i="11"/>
  <c r="I1028" i="11"/>
  <c r="B1029" i="11"/>
  <c r="J1029" i="11"/>
  <c r="C1030" i="11"/>
  <c r="K1030" i="11"/>
  <c r="D1031" i="11"/>
  <c r="L1031" i="11"/>
  <c r="E1032" i="11"/>
  <c r="M1032" i="11"/>
  <c r="F1033" i="11"/>
  <c r="N1033" i="11"/>
  <c r="G1034" i="11"/>
  <c r="O1034" i="11"/>
  <c r="H1035" i="11"/>
  <c r="A1036" i="11"/>
  <c r="I1036" i="11"/>
  <c r="B1037" i="11"/>
  <c r="J1037" i="11"/>
  <c r="C1038" i="11"/>
  <c r="K1038" i="11"/>
  <c r="D1039" i="11"/>
  <c r="L1039" i="11"/>
  <c r="E1040" i="11"/>
  <c r="M1040" i="11"/>
  <c r="F1041" i="11"/>
  <c r="N1041" i="11"/>
  <c r="G1042" i="11"/>
  <c r="O1042" i="11"/>
  <c r="H1043" i="11"/>
  <c r="A1044" i="11"/>
  <c r="K574" i="11"/>
  <c r="H577" i="11"/>
  <c r="F580" i="11"/>
  <c r="D583" i="11"/>
  <c r="A586" i="11"/>
  <c r="N588" i="11"/>
  <c r="L591" i="11"/>
  <c r="I594" i="11"/>
  <c r="G597" i="11"/>
  <c r="E600" i="11"/>
  <c r="B603" i="11"/>
  <c r="O605" i="11"/>
  <c r="M608" i="11"/>
  <c r="J611" i="11"/>
  <c r="G614" i="11"/>
  <c r="E615" i="11"/>
  <c r="E616" i="11"/>
  <c r="D617" i="11"/>
  <c r="C618" i="11"/>
  <c r="B619" i="11"/>
  <c r="B620" i="11"/>
  <c r="O620" i="11"/>
  <c r="O621" i="11"/>
  <c r="O622" i="11"/>
  <c r="M623" i="11"/>
  <c r="M624" i="11"/>
  <c r="L625" i="11"/>
  <c r="K626" i="11"/>
  <c r="J627" i="11"/>
  <c r="J628" i="11"/>
  <c r="H629" i="11"/>
  <c r="H630" i="11"/>
  <c r="H631" i="11"/>
  <c r="F632" i="11"/>
  <c r="F633" i="11"/>
  <c r="E634" i="11"/>
  <c r="D635" i="11"/>
  <c r="C636" i="11"/>
  <c r="C637" i="11"/>
  <c r="A638" i="11"/>
  <c r="A639" i="11"/>
  <c r="A640" i="11"/>
  <c r="N640" i="11"/>
  <c r="P640" i="11" s="1"/>
  <c r="Q640" i="11" s="1"/>
  <c r="N641" i="11"/>
  <c r="M642" i="11"/>
  <c r="L643" i="11"/>
  <c r="K644" i="11"/>
  <c r="K645" i="11"/>
  <c r="I646" i="11"/>
  <c r="I647" i="11"/>
  <c r="I648" i="11"/>
  <c r="G649" i="11"/>
  <c r="G650" i="11"/>
  <c r="F651" i="11"/>
  <c r="E652" i="11"/>
  <c r="D653" i="11"/>
  <c r="D654" i="11"/>
  <c r="B655" i="11"/>
  <c r="B656" i="11"/>
  <c r="B657" i="11"/>
  <c r="O657" i="11"/>
  <c r="O658" i="11"/>
  <c r="N659" i="11"/>
  <c r="P659" i="11" s="1"/>
  <c r="Q659" i="11" s="1"/>
  <c r="M660" i="11"/>
  <c r="L661" i="11"/>
  <c r="L662" i="11"/>
  <c r="J663" i="11"/>
  <c r="J664" i="11"/>
  <c r="J665" i="11"/>
  <c r="H666" i="11"/>
  <c r="H667" i="11"/>
  <c r="G668" i="11"/>
  <c r="F669" i="11"/>
  <c r="E670" i="11"/>
  <c r="E671" i="11"/>
  <c r="C672" i="11"/>
  <c r="C673" i="11"/>
  <c r="C674" i="11"/>
  <c r="A675" i="11"/>
  <c r="A676" i="11"/>
  <c r="O676" i="11"/>
  <c r="N677" i="11"/>
  <c r="P677" i="11" s="1"/>
  <c r="Q677" i="11" s="1"/>
  <c r="M678" i="11"/>
  <c r="M679" i="11"/>
  <c r="K680" i="11"/>
  <c r="K681" i="11"/>
  <c r="K682" i="11"/>
  <c r="I683" i="11"/>
  <c r="I684" i="11"/>
  <c r="A575" i="11"/>
  <c r="N577" i="11"/>
  <c r="K580" i="11"/>
  <c r="I583" i="11"/>
  <c r="G586" i="11"/>
  <c r="D589" i="11"/>
  <c r="B592" i="11"/>
  <c r="O594" i="11"/>
  <c r="L597" i="11"/>
  <c r="J600" i="11"/>
  <c r="H603" i="11"/>
  <c r="E606" i="11"/>
  <c r="C609" i="11"/>
  <c r="A612" i="11"/>
  <c r="H614" i="11"/>
  <c r="H615" i="11"/>
  <c r="F616" i="11"/>
  <c r="F617" i="11"/>
  <c r="E618" i="11"/>
  <c r="D619" i="11"/>
  <c r="C620" i="11"/>
  <c r="C621" i="11"/>
  <c r="A622" i="11"/>
  <c r="A623" i="11"/>
  <c r="A624" i="11"/>
  <c r="N624" i="11"/>
  <c r="P624" i="11" s="1"/>
  <c r="Q624" i="11" s="1"/>
  <c r="N625" i="11"/>
  <c r="M626" i="11"/>
  <c r="L627" i="11"/>
  <c r="K628" i="11"/>
  <c r="K629" i="11"/>
  <c r="I630" i="11"/>
  <c r="I631" i="11"/>
  <c r="I632" i="11"/>
  <c r="G633" i="11"/>
  <c r="G634" i="11"/>
  <c r="F635" i="11"/>
  <c r="E636" i="11"/>
  <c r="D637" i="11"/>
  <c r="D638" i="11"/>
  <c r="B639" i="11"/>
  <c r="B640" i="11"/>
  <c r="B641" i="11"/>
  <c r="O641" i="11"/>
  <c r="O642" i="11"/>
  <c r="N643" i="11"/>
  <c r="P643" i="11" s="1"/>
  <c r="Q643" i="11" s="1"/>
  <c r="M644" i="11"/>
  <c r="L645" i="11"/>
  <c r="L646" i="11"/>
  <c r="J647" i="11"/>
  <c r="J648" i="11"/>
  <c r="J649" i="11"/>
  <c r="H650" i="11"/>
  <c r="H651" i="11"/>
  <c r="G652" i="11"/>
  <c r="F653" i="11"/>
  <c r="E654" i="11"/>
  <c r="E655" i="11"/>
  <c r="C656" i="11"/>
  <c r="C657" i="11"/>
  <c r="C658" i="11"/>
  <c r="A659" i="11"/>
  <c r="A660" i="11"/>
  <c r="O660" i="11"/>
  <c r="N661" i="11"/>
  <c r="P661" i="11" s="1"/>
  <c r="Q661" i="11" s="1"/>
  <c r="M662" i="11"/>
  <c r="M663" i="11"/>
  <c r="K664" i="11"/>
  <c r="K665" i="11"/>
  <c r="K666" i="11"/>
  <c r="I667" i="11"/>
  <c r="I668" i="11"/>
  <c r="H669" i="11"/>
  <c r="G670" i="11"/>
  <c r="F671" i="11"/>
  <c r="F672" i="11"/>
  <c r="D673" i="11"/>
  <c r="D674" i="11"/>
  <c r="D675" i="11"/>
  <c r="B676" i="11"/>
  <c r="B677" i="11"/>
  <c r="A678" i="11"/>
  <c r="O678" i="11"/>
  <c r="N679" i="11"/>
  <c r="P679" i="11" s="1"/>
  <c r="Q679" i="11" s="1"/>
  <c r="N680" i="11"/>
  <c r="L681" i="11"/>
  <c r="F575" i="11"/>
  <c r="D578" i="11"/>
  <c r="B581" i="11"/>
  <c r="N583" i="11"/>
  <c r="P583" i="11" s="1"/>
  <c r="Q583" i="11" s="1"/>
  <c r="L586" i="11"/>
  <c r="J589" i="11"/>
  <c r="G592" i="11"/>
  <c r="E595" i="11"/>
  <c r="C598" i="11"/>
  <c r="O600" i="11"/>
  <c r="M603" i="11"/>
  <c r="K606" i="11"/>
  <c r="H609" i="11"/>
  <c r="F612" i="11"/>
  <c r="I614" i="11"/>
  <c r="I615" i="11"/>
  <c r="I616" i="11"/>
  <c r="G617" i="11"/>
  <c r="G618" i="11"/>
  <c r="F619" i="11"/>
  <c r="E620" i="11"/>
  <c r="D621" i="11"/>
  <c r="D622" i="11"/>
  <c r="B623" i="11"/>
  <c r="B624" i="11"/>
  <c r="B625" i="11"/>
  <c r="O625" i="11"/>
  <c r="O626" i="11"/>
  <c r="N627" i="11"/>
  <c r="P627" i="11" s="1"/>
  <c r="Q627" i="11" s="1"/>
  <c r="M628" i="11"/>
  <c r="L629" i="11"/>
  <c r="L630" i="11"/>
  <c r="J631" i="11"/>
  <c r="J632" i="11"/>
  <c r="J633" i="11"/>
  <c r="H634" i="11"/>
  <c r="H635" i="11"/>
  <c r="G636" i="11"/>
  <c r="F637" i="11"/>
  <c r="E638" i="11"/>
  <c r="E639" i="11"/>
  <c r="C640" i="11"/>
  <c r="C641" i="11"/>
  <c r="C642" i="11"/>
  <c r="A643" i="11"/>
  <c r="A644" i="11"/>
  <c r="O644" i="11"/>
  <c r="N645" i="11"/>
  <c r="P645" i="11" s="1"/>
  <c r="Q645" i="11" s="1"/>
  <c r="M646" i="11"/>
  <c r="M647" i="11"/>
  <c r="K648" i="11"/>
  <c r="K649" i="11"/>
  <c r="K650" i="11"/>
  <c r="I651" i="11"/>
  <c r="I652" i="11"/>
  <c r="H653" i="11"/>
  <c r="G654" i="11"/>
  <c r="F655" i="11"/>
  <c r="F656" i="11"/>
  <c r="D657" i="11"/>
  <c r="D658" i="11"/>
  <c r="D659" i="11"/>
  <c r="B660" i="11"/>
  <c r="B661" i="11"/>
  <c r="A662" i="11"/>
  <c r="O662" i="11"/>
  <c r="N663" i="11"/>
  <c r="P663" i="11" s="1"/>
  <c r="Q663" i="11" s="1"/>
  <c r="N664" i="11"/>
  <c r="L665" i="11"/>
  <c r="L666" i="11"/>
  <c r="L667" i="11"/>
  <c r="J668" i="11"/>
  <c r="J669" i="11"/>
  <c r="I670" i="11"/>
  <c r="H671" i="11"/>
  <c r="G672" i="11"/>
  <c r="G673" i="11"/>
  <c r="E674" i="11"/>
  <c r="E675" i="11"/>
  <c r="E676" i="11"/>
  <c r="C677" i="11"/>
  <c r="C678" i="11"/>
  <c r="B679" i="11"/>
  <c r="A680" i="11"/>
  <c r="O680" i="11"/>
  <c r="O681" i="11"/>
  <c r="M682" i="11"/>
  <c r="M683" i="11"/>
  <c r="M684" i="11"/>
  <c r="K685" i="11"/>
  <c r="K686" i="11"/>
  <c r="J687" i="11"/>
  <c r="I688" i="11"/>
  <c r="H689" i="11"/>
  <c r="F690" i="11"/>
  <c r="A691" i="11"/>
  <c r="L691" i="11"/>
  <c r="H692" i="11"/>
  <c r="C693" i="11"/>
  <c r="N693" i="11"/>
  <c r="J694" i="11"/>
  <c r="E695" i="11"/>
  <c r="A696" i="11"/>
  <c r="L696" i="11"/>
  <c r="G697" i="11"/>
  <c r="C698" i="11"/>
  <c r="N698" i="11"/>
  <c r="I699" i="11"/>
  <c r="E700" i="11"/>
  <c r="A701" i="11"/>
  <c r="K701" i="11"/>
  <c r="G702" i="11"/>
  <c r="C703" i="11"/>
  <c r="M703" i="11"/>
  <c r="I704" i="11"/>
  <c r="E705" i="11"/>
  <c r="O705" i="11"/>
  <c r="K706" i="11"/>
  <c r="G707" i="11"/>
  <c r="B708" i="11"/>
  <c r="M708" i="11"/>
  <c r="I709" i="11"/>
  <c r="D710" i="11"/>
  <c r="O710" i="11"/>
  <c r="K711" i="11"/>
  <c r="F712" i="11"/>
  <c r="B713" i="11"/>
  <c r="M713" i="11"/>
  <c r="H714" i="11"/>
  <c r="D715" i="11"/>
  <c r="O715" i="11"/>
  <c r="J716" i="11"/>
  <c r="F717" i="11"/>
  <c r="B718" i="11"/>
  <c r="L718" i="11"/>
  <c r="H719" i="11"/>
  <c r="D720" i="11"/>
  <c r="N720" i="11"/>
  <c r="P720" i="11" s="1"/>
  <c r="Q720" i="11" s="1"/>
  <c r="J721" i="11"/>
  <c r="F722" i="11"/>
  <c r="A723" i="11"/>
  <c r="L723" i="11"/>
  <c r="H724" i="11"/>
  <c r="C725" i="11"/>
  <c r="N725" i="11"/>
  <c r="J726" i="11"/>
  <c r="E727" i="11"/>
  <c r="A728" i="11"/>
  <c r="L728" i="11"/>
  <c r="G729" i="11"/>
  <c r="L575" i="11"/>
  <c r="I578" i="11"/>
  <c r="G581" i="11"/>
  <c r="E584" i="11"/>
  <c r="B587" i="11"/>
  <c r="O589" i="11"/>
  <c r="M592" i="11"/>
  <c r="J595" i="11"/>
  <c r="H598" i="11"/>
  <c r="F601" i="11"/>
  <c r="C604" i="11"/>
  <c r="A607" i="11"/>
  <c r="N609" i="11"/>
  <c r="K612" i="11"/>
  <c r="L614" i="11"/>
  <c r="J615" i="11"/>
  <c r="J616" i="11"/>
  <c r="J617" i="11"/>
  <c r="H618" i="11"/>
  <c r="H619" i="11"/>
  <c r="G620" i="11"/>
  <c r="F621" i="11"/>
  <c r="E622" i="11"/>
  <c r="E623" i="11"/>
  <c r="C624" i="11"/>
  <c r="C625" i="11"/>
  <c r="C626" i="11"/>
  <c r="A627" i="11"/>
  <c r="A628" i="11"/>
  <c r="O628" i="11"/>
  <c r="N629" i="11"/>
  <c r="M630" i="11"/>
  <c r="M631" i="11"/>
  <c r="K632" i="11"/>
  <c r="K633" i="11"/>
  <c r="K634" i="11"/>
  <c r="I635" i="11"/>
  <c r="I636" i="11"/>
  <c r="H637" i="11"/>
  <c r="G638" i="11"/>
  <c r="F639" i="11"/>
  <c r="F640" i="11"/>
  <c r="D641" i="11"/>
  <c r="D642" i="11"/>
  <c r="D643" i="11"/>
  <c r="B644" i="11"/>
  <c r="B645" i="11"/>
  <c r="A646" i="11"/>
  <c r="O646" i="11"/>
  <c r="N647" i="11"/>
  <c r="P647" i="11" s="1"/>
  <c r="Q647" i="11" s="1"/>
  <c r="N648" i="11"/>
  <c r="L649" i="11"/>
  <c r="L650" i="11"/>
  <c r="L651" i="11"/>
  <c r="J652" i="11"/>
  <c r="J653" i="11"/>
  <c r="I654" i="11"/>
  <c r="H655" i="11"/>
  <c r="G656" i="11"/>
  <c r="G657" i="11"/>
  <c r="E658" i="11"/>
  <c r="E659" i="11"/>
  <c r="E660" i="11"/>
  <c r="C661" i="11"/>
  <c r="C662" i="11"/>
  <c r="B663" i="11"/>
  <c r="A664" i="11"/>
  <c r="O664" i="11"/>
  <c r="O665" i="11"/>
  <c r="M666" i="11"/>
  <c r="M667" i="11"/>
  <c r="M668" i="11"/>
  <c r="K669" i="11"/>
  <c r="K670" i="11"/>
  <c r="J671" i="11"/>
  <c r="I672" i="11"/>
  <c r="H673" i="11"/>
  <c r="H674" i="11"/>
  <c r="F675" i="11"/>
  <c r="F676" i="11"/>
  <c r="F677" i="11"/>
  <c r="D678" i="11"/>
  <c r="D679" i="11"/>
  <c r="C680" i="11"/>
  <c r="B681" i="11"/>
  <c r="A682" i="11"/>
  <c r="A683" i="11"/>
  <c r="N683" i="11"/>
  <c r="P683" i="11" s="1"/>
  <c r="Q683" i="11" s="1"/>
  <c r="N684" i="11"/>
  <c r="P684" i="11" s="1"/>
  <c r="Q684" i="11" s="1"/>
  <c r="N685" i="11"/>
  <c r="L686" i="11"/>
  <c r="L687" i="11"/>
  <c r="K688" i="11"/>
  <c r="J689" i="11"/>
  <c r="G690" i="11"/>
  <c r="C691" i="11"/>
  <c r="M691" i="11"/>
  <c r="I692" i="11"/>
  <c r="E693" i="11"/>
  <c r="O693" i="11"/>
  <c r="K694" i="11"/>
  <c r="G695" i="11"/>
  <c r="B696" i="11"/>
  <c r="M696" i="11"/>
  <c r="I697" i="11"/>
  <c r="D698" i="11"/>
  <c r="O698" i="11"/>
  <c r="K699" i="11"/>
  <c r="F700" i="11"/>
  <c r="B701" i="11"/>
  <c r="M701" i="11"/>
  <c r="H702" i="11"/>
  <c r="D703" i="11"/>
  <c r="O703" i="11"/>
  <c r="J704" i="11"/>
  <c r="F705" i="11"/>
  <c r="B706" i="11"/>
  <c r="L706" i="11"/>
  <c r="H707" i="11"/>
  <c r="D708" i="11"/>
  <c r="N708" i="11"/>
  <c r="J709" i="11"/>
  <c r="F710" i="11"/>
  <c r="A711" i="11"/>
  <c r="L711" i="11"/>
  <c r="H712" i="11"/>
  <c r="C713" i="11"/>
  <c r="N713" i="11"/>
  <c r="J714" i="11"/>
  <c r="E715" i="11"/>
  <c r="A716" i="11"/>
  <c r="L716" i="11"/>
  <c r="G717" i="11"/>
  <c r="C718" i="11"/>
  <c r="N718" i="11"/>
  <c r="I719" i="11"/>
  <c r="E720" i="11"/>
  <c r="A721" i="11"/>
  <c r="K721" i="11"/>
  <c r="G722" i="11"/>
  <c r="C723" i="11"/>
  <c r="M723" i="11"/>
  <c r="I724" i="11"/>
  <c r="E725" i="11"/>
  <c r="O725" i="11"/>
  <c r="K726" i="11"/>
  <c r="G727" i="11"/>
  <c r="B728" i="11"/>
  <c r="M728" i="11"/>
  <c r="I729" i="11"/>
  <c r="D730" i="11"/>
  <c r="O730" i="11"/>
  <c r="K731" i="11"/>
  <c r="F732" i="11"/>
  <c r="B733" i="11"/>
  <c r="M733" i="11"/>
  <c r="H734" i="11"/>
  <c r="D735" i="11"/>
  <c r="O735" i="11"/>
  <c r="J736" i="11"/>
  <c r="F737" i="11"/>
  <c r="B738" i="11"/>
  <c r="L738" i="11"/>
  <c r="H739" i="11"/>
  <c r="D740" i="11"/>
  <c r="N740" i="11"/>
  <c r="P740" i="11" s="1"/>
  <c r="Q740" i="11" s="1"/>
  <c r="J741" i="11"/>
  <c r="F742" i="11"/>
  <c r="A743" i="11"/>
  <c r="L743" i="11"/>
  <c r="H744" i="11"/>
  <c r="C745" i="11"/>
  <c r="N745" i="11"/>
  <c r="J746" i="11"/>
  <c r="E747" i="11"/>
  <c r="A748" i="11"/>
  <c r="L748" i="11"/>
  <c r="G749" i="11"/>
  <c r="C750" i="11"/>
  <c r="N750" i="11"/>
  <c r="I751" i="11"/>
  <c r="E752" i="11"/>
  <c r="A753" i="11"/>
  <c r="K753" i="11"/>
  <c r="G754" i="11"/>
  <c r="C755" i="11"/>
  <c r="M755" i="11"/>
  <c r="I756" i="11"/>
  <c r="E757" i="11"/>
  <c r="O757" i="11"/>
  <c r="K758" i="11"/>
  <c r="G759" i="11"/>
  <c r="B760" i="11"/>
  <c r="M760" i="11"/>
  <c r="I761" i="11"/>
  <c r="D762" i="11"/>
  <c r="O762" i="11"/>
  <c r="K763" i="11"/>
  <c r="F764" i="11"/>
  <c r="B765" i="11"/>
  <c r="M765" i="11"/>
  <c r="H766" i="11"/>
  <c r="D767" i="11"/>
  <c r="O767" i="11"/>
  <c r="J768" i="11"/>
  <c r="F769" i="11"/>
  <c r="B770" i="11"/>
  <c r="L770" i="11"/>
  <c r="H771" i="11"/>
  <c r="D772" i="11"/>
  <c r="N772" i="11"/>
  <c r="J773" i="11"/>
  <c r="F774" i="11"/>
  <c r="A775" i="11"/>
  <c r="L775" i="11"/>
  <c r="H776" i="11"/>
  <c r="C777" i="11"/>
  <c r="N777" i="11"/>
  <c r="J778" i="11"/>
  <c r="E779" i="11"/>
  <c r="A780" i="11"/>
  <c r="L780" i="11"/>
  <c r="G781" i="11"/>
  <c r="C782" i="11"/>
  <c r="N782" i="11"/>
  <c r="I783" i="11"/>
  <c r="E784" i="11"/>
  <c r="A785" i="11"/>
  <c r="K785" i="11"/>
  <c r="G786" i="11"/>
  <c r="C787" i="11"/>
  <c r="M787" i="11"/>
  <c r="I788" i="11"/>
  <c r="E789" i="11"/>
  <c r="O789" i="11"/>
  <c r="K790" i="11"/>
  <c r="G791" i="11"/>
  <c r="B792" i="11"/>
  <c r="M792" i="11"/>
  <c r="I793" i="11"/>
  <c r="D794" i="11"/>
  <c r="O794" i="11"/>
  <c r="K795" i="11"/>
  <c r="F796" i="11"/>
  <c r="B797" i="11"/>
  <c r="M797" i="11"/>
  <c r="H798" i="11"/>
  <c r="D799" i="11"/>
  <c r="O799" i="11"/>
  <c r="J800" i="11"/>
  <c r="F801" i="11"/>
  <c r="B802" i="11"/>
  <c r="L802" i="11"/>
  <c r="H803" i="11"/>
  <c r="D804" i="11"/>
  <c r="N804" i="11"/>
  <c r="P804" i="11" s="1"/>
  <c r="Q804" i="11" s="1"/>
  <c r="J805" i="11"/>
  <c r="F806" i="11"/>
  <c r="A807" i="11"/>
  <c r="L807" i="11"/>
  <c r="H808" i="11"/>
  <c r="C809" i="11"/>
  <c r="N809" i="11"/>
  <c r="J810" i="11"/>
  <c r="E811" i="11"/>
  <c r="A812" i="11"/>
  <c r="L812" i="11"/>
  <c r="G813" i="11"/>
  <c r="C814" i="11"/>
  <c r="N814" i="11"/>
  <c r="I815" i="11"/>
  <c r="E816" i="11"/>
  <c r="A817" i="11"/>
  <c r="K817" i="11"/>
  <c r="G818" i="11"/>
  <c r="C819" i="11"/>
  <c r="M819" i="11"/>
  <c r="I820" i="11"/>
  <c r="E821" i="11"/>
  <c r="O821" i="11"/>
  <c r="K822" i="11"/>
  <c r="G823" i="11"/>
  <c r="B824" i="11"/>
  <c r="M824" i="11"/>
  <c r="I825" i="11"/>
  <c r="D826" i="11"/>
  <c r="O826" i="11"/>
  <c r="K827" i="11"/>
  <c r="F828" i="11"/>
  <c r="B829" i="11"/>
  <c r="M829" i="11"/>
  <c r="H830" i="11"/>
  <c r="D831" i="11"/>
  <c r="O831" i="11"/>
  <c r="J832" i="11"/>
  <c r="F833" i="11"/>
  <c r="B834" i="11"/>
  <c r="L834" i="11"/>
  <c r="H835" i="11"/>
  <c r="D836" i="11"/>
  <c r="N836" i="11"/>
  <c r="J837" i="11"/>
  <c r="F838" i="11"/>
  <c r="A839" i="11"/>
  <c r="L839" i="11"/>
  <c r="H840" i="11"/>
  <c r="C841" i="11"/>
  <c r="N841" i="11"/>
  <c r="J842" i="11"/>
  <c r="E843" i="11"/>
  <c r="A844" i="11"/>
  <c r="L844" i="11"/>
  <c r="G845" i="11"/>
  <c r="C846" i="11"/>
  <c r="N846" i="11"/>
  <c r="I847" i="11"/>
  <c r="E848" i="11"/>
  <c r="A849" i="11"/>
  <c r="K849" i="11"/>
  <c r="G850" i="11"/>
  <c r="C851" i="11"/>
  <c r="M851" i="11"/>
  <c r="I852" i="11"/>
  <c r="E853" i="11"/>
  <c r="N853" i="11"/>
  <c r="G854" i="11"/>
  <c r="O854" i="11"/>
  <c r="H855" i="11"/>
  <c r="A856" i="11"/>
  <c r="I856" i="11"/>
  <c r="B857" i="11"/>
  <c r="J857" i="11"/>
  <c r="C858" i="11"/>
  <c r="K858" i="11"/>
  <c r="D859" i="11"/>
  <c r="L859" i="11"/>
  <c r="E860" i="11"/>
  <c r="M860" i="11"/>
  <c r="F861" i="11"/>
  <c r="N861" i="11"/>
  <c r="G862" i="11"/>
  <c r="O862" i="11"/>
  <c r="H863" i="11"/>
  <c r="A864" i="11"/>
  <c r="I864" i="11"/>
  <c r="B865" i="11"/>
  <c r="J865" i="11"/>
  <c r="C866" i="11"/>
  <c r="K866" i="11"/>
  <c r="D867" i="11"/>
  <c r="L867" i="11"/>
  <c r="E868" i="11"/>
  <c r="M868" i="11"/>
  <c r="F869" i="11"/>
  <c r="N869" i="11"/>
  <c r="G870" i="11"/>
  <c r="O870" i="11"/>
  <c r="H871" i="11"/>
  <c r="A872" i="11"/>
  <c r="I872" i="11"/>
  <c r="B873" i="11"/>
  <c r="J873" i="11"/>
  <c r="C874" i="11"/>
  <c r="K874" i="11"/>
  <c r="D875" i="11"/>
  <c r="L875" i="11"/>
  <c r="E876" i="11"/>
  <c r="M876" i="11"/>
  <c r="F877" i="11"/>
  <c r="N877" i="11"/>
  <c r="G878" i="11"/>
  <c r="O878" i="11"/>
  <c r="H879" i="11"/>
  <c r="A880" i="11"/>
  <c r="I880" i="11"/>
  <c r="B881" i="11"/>
  <c r="J881" i="11"/>
  <c r="C882" i="11"/>
  <c r="K882" i="11"/>
  <c r="D883" i="11"/>
  <c r="L883" i="11"/>
  <c r="E884" i="11"/>
  <c r="M884" i="11"/>
  <c r="F885" i="11"/>
  <c r="N885" i="11"/>
  <c r="G886" i="11"/>
  <c r="O886" i="11"/>
  <c r="H887" i="11"/>
  <c r="A888" i="11"/>
  <c r="I888" i="11"/>
  <c r="B889" i="11"/>
  <c r="J889" i="11"/>
  <c r="C890" i="11"/>
  <c r="K890" i="11"/>
  <c r="D891" i="11"/>
  <c r="L891" i="11"/>
  <c r="E892" i="11"/>
  <c r="M892" i="11"/>
  <c r="F893" i="11"/>
  <c r="N893" i="11"/>
  <c r="G894" i="11"/>
  <c r="O894" i="11"/>
  <c r="H895" i="11"/>
  <c r="A896" i="11"/>
  <c r="I896" i="11"/>
  <c r="B897" i="11"/>
  <c r="J897" i="11"/>
  <c r="C898" i="11"/>
  <c r="K898" i="11"/>
  <c r="D899" i="11"/>
  <c r="L899" i="11"/>
  <c r="E900" i="11"/>
  <c r="M900" i="11"/>
  <c r="F901" i="11"/>
  <c r="N901" i="11"/>
  <c r="G902" i="11"/>
  <c r="O902" i="11"/>
  <c r="H903" i="11"/>
  <c r="A904" i="11"/>
  <c r="I904" i="11"/>
  <c r="B905" i="11"/>
  <c r="J905" i="11"/>
  <c r="C906" i="11"/>
  <c r="K906" i="11"/>
  <c r="D907" i="11"/>
  <c r="L907" i="11"/>
  <c r="E908" i="11"/>
  <c r="M908" i="11"/>
  <c r="F909" i="11"/>
  <c r="N909" i="11"/>
  <c r="G910" i="11"/>
  <c r="O910" i="11"/>
  <c r="H911" i="11"/>
  <c r="A912" i="11"/>
  <c r="I912" i="11"/>
  <c r="B913" i="11"/>
  <c r="J913" i="11"/>
  <c r="C914" i="11"/>
  <c r="K914" i="11"/>
  <c r="D915" i="11"/>
  <c r="L915" i="11"/>
  <c r="E916" i="11"/>
  <c r="M916" i="11"/>
  <c r="F917" i="11"/>
  <c r="N917" i="11"/>
  <c r="G918" i="11"/>
  <c r="O918" i="11"/>
  <c r="H919" i="11"/>
  <c r="A920" i="11"/>
  <c r="I920" i="11"/>
  <c r="B921" i="11"/>
  <c r="J921" i="11"/>
  <c r="C922" i="11"/>
  <c r="K922" i="11"/>
  <c r="D923" i="11"/>
  <c r="L923" i="11"/>
  <c r="E924" i="11"/>
  <c r="M924" i="11"/>
  <c r="F925" i="11"/>
  <c r="N925" i="11"/>
  <c r="G926" i="11"/>
  <c r="O926" i="11"/>
  <c r="H927" i="11"/>
  <c r="A928" i="11"/>
  <c r="I928" i="11"/>
  <c r="B929" i="11"/>
  <c r="J929" i="11"/>
  <c r="C930" i="11"/>
  <c r="K930" i="11"/>
  <c r="D931" i="11"/>
  <c r="L931" i="11"/>
  <c r="E932" i="11"/>
  <c r="M932" i="11"/>
  <c r="F933" i="11"/>
  <c r="N933" i="11"/>
  <c r="G934" i="11"/>
  <c r="O934" i="11"/>
  <c r="H935" i="11"/>
  <c r="A936" i="11"/>
  <c r="I936" i="11"/>
  <c r="B937" i="11"/>
  <c r="J937" i="11"/>
  <c r="C938" i="11"/>
  <c r="K938" i="11"/>
  <c r="D939" i="11"/>
  <c r="L939" i="11"/>
  <c r="E940" i="11"/>
  <c r="M940" i="11"/>
  <c r="F941" i="11"/>
  <c r="N941" i="11"/>
  <c r="G942" i="11"/>
  <c r="O942" i="11"/>
  <c r="H943" i="11"/>
  <c r="A944" i="11"/>
  <c r="I944" i="11"/>
  <c r="B945" i="11"/>
  <c r="J945" i="11"/>
  <c r="C946" i="11"/>
  <c r="K946" i="11"/>
  <c r="D947" i="11"/>
  <c r="L947" i="11"/>
  <c r="E948" i="11"/>
  <c r="M948" i="11"/>
  <c r="F949" i="11"/>
  <c r="N949" i="11"/>
  <c r="G950" i="11"/>
  <c r="O950" i="11"/>
  <c r="H951" i="11"/>
  <c r="A952" i="11"/>
  <c r="I952" i="11"/>
  <c r="B953" i="11"/>
  <c r="J953" i="11"/>
  <c r="C954" i="11"/>
  <c r="K954" i="11"/>
  <c r="D955" i="11"/>
  <c r="L955" i="11"/>
  <c r="E956" i="11"/>
  <c r="M956" i="11"/>
  <c r="F957" i="11"/>
  <c r="N957" i="11"/>
  <c r="G958" i="11"/>
  <c r="O958" i="11"/>
  <c r="H959" i="11"/>
  <c r="A960" i="11"/>
  <c r="I960" i="11"/>
  <c r="B961" i="11"/>
  <c r="J961" i="11"/>
  <c r="C962" i="11"/>
  <c r="K962" i="11"/>
  <c r="D963" i="11"/>
  <c r="L963" i="11"/>
  <c r="E964" i="11"/>
  <c r="M964" i="11"/>
  <c r="F965" i="11"/>
  <c r="N965" i="11"/>
  <c r="G966" i="11"/>
  <c r="O966" i="11"/>
  <c r="H967" i="11"/>
  <c r="A968" i="11"/>
  <c r="I968" i="11"/>
  <c r="B969" i="11"/>
  <c r="J969" i="11"/>
  <c r="C970" i="11"/>
  <c r="K970" i="11"/>
  <c r="D971" i="11"/>
  <c r="L971" i="11"/>
  <c r="E972" i="11"/>
  <c r="M972" i="11"/>
  <c r="F973" i="11"/>
  <c r="N973" i="11"/>
  <c r="G974" i="11"/>
  <c r="O974" i="11"/>
  <c r="H975" i="11"/>
  <c r="A976" i="11"/>
  <c r="I976" i="11"/>
  <c r="B977" i="11"/>
  <c r="J977" i="11"/>
  <c r="C978" i="11"/>
  <c r="K978" i="11"/>
  <c r="D979" i="11"/>
  <c r="L979" i="11"/>
  <c r="E980" i="11"/>
  <c r="M980" i="11"/>
  <c r="F981" i="11"/>
  <c r="N981" i="11"/>
  <c r="G982" i="11"/>
  <c r="O982" i="11"/>
  <c r="H983" i="11"/>
  <c r="A984" i="11"/>
  <c r="I984" i="11"/>
  <c r="B985" i="11"/>
  <c r="J985" i="11"/>
  <c r="C986" i="11"/>
  <c r="K986" i="11"/>
  <c r="D987" i="11"/>
  <c r="L987" i="11"/>
  <c r="E988" i="11"/>
  <c r="M988" i="11"/>
  <c r="F989" i="11"/>
  <c r="N989" i="11"/>
  <c r="G990" i="11"/>
  <c r="O990" i="11"/>
  <c r="H991" i="11"/>
  <c r="A992" i="11"/>
  <c r="I992" i="11"/>
  <c r="B993" i="11"/>
  <c r="J993" i="11"/>
  <c r="C994" i="11"/>
  <c r="K994" i="11"/>
  <c r="D995" i="11"/>
  <c r="L995" i="11"/>
  <c r="E996" i="11"/>
  <c r="M996" i="11"/>
  <c r="F997" i="11"/>
  <c r="N997" i="11"/>
  <c r="G998" i="11"/>
  <c r="O998" i="11"/>
  <c r="H999" i="11"/>
  <c r="A1000" i="11"/>
  <c r="I1000" i="11"/>
  <c r="B1001" i="11"/>
  <c r="J1001" i="11"/>
  <c r="C1002" i="11"/>
  <c r="K1002" i="11"/>
  <c r="D1003" i="11"/>
  <c r="L1003" i="11"/>
  <c r="E1004" i="11"/>
  <c r="M1004" i="11"/>
  <c r="F1005" i="11"/>
  <c r="N1005" i="11"/>
  <c r="G1006" i="11"/>
  <c r="O1006" i="11"/>
  <c r="H1007" i="11"/>
  <c r="A1008" i="11"/>
  <c r="I1008" i="11"/>
  <c r="B1009" i="11"/>
  <c r="J1009" i="11"/>
  <c r="C1010" i="11"/>
  <c r="K1010" i="11"/>
  <c r="D1011" i="11"/>
  <c r="L1011" i="11"/>
  <c r="E1012" i="11"/>
  <c r="M1012" i="11"/>
  <c r="F1013" i="11"/>
  <c r="N1013" i="11"/>
  <c r="G1014" i="11"/>
  <c r="O1014" i="11"/>
  <c r="H1015" i="11"/>
  <c r="A1016" i="11"/>
  <c r="I1016" i="11"/>
  <c r="B1017" i="11"/>
  <c r="J1017" i="11"/>
  <c r="C1018" i="11"/>
  <c r="K1018" i="11"/>
  <c r="D1019" i="11"/>
  <c r="L1019" i="11"/>
  <c r="E1020" i="11"/>
  <c r="M1020" i="11"/>
  <c r="F1021" i="11"/>
  <c r="N1021" i="11"/>
  <c r="G1022" i="11"/>
  <c r="O1022" i="11"/>
  <c r="H1023" i="11"/>
  <c r="A1024" i="11"/>
  <c r="I1024" i="11"/>
  <c r="B1025" i="11"/>
  <c r="J1025" i="11"/>
  <c r="C1026" i="11"/>
  <c r="K1026" i="11"/>
  <c r="D1027" i="11"/>
  <c r="L1027" i="11"/>
  <c r="E1028" i="11"/>
  <c r="M1028" i="11"/>
  <c r="F1029" i="11"/>
  <c r="N1029" i="11"/>
  <c r="G1030" i="11"/>
  <c r="O1030" i="11"/>
  <c r="H1031" i="11"/>
  <c r="A1032" i="11"/>
  <c r="I1032" i="11"/>
  <c r="B1033" i="11"/>
  <c r="J1033" i="11"/>
  <c r="C1034" i="11"/>
  <c r="K1034" i="11"/>
  <c r="D1035" i="11"/>
  <c r="L1035" i="11"/>
  <c r="E1036" i="11"/>
  <c r="M1036" i="11"/>
  <c r="F1037" i="11"/>
  <c r="N1037" i="11"/>
  <c r="G1038" i="11"/>
  <c r="O1038" i="11"/>
  <c r="H1039" i="11"/>
  <c r="A1040" i="11"/>
  <c r="I1040" i="11"/>
  <c r="B1041" i="11"/>
  <c r="J1041" i="11"/>
  <c r="C1042" i="11"/>
  <c r="K1042" i="11"/>
  <c r="D1043" i="11"/>
  <c r="L1043" i="11"/>
  <c r="E1044" i="11"/>
  <c r="E682" i="11"/>
  <c r="J685" i="11"/>
  <c r="H687" i="11"/>
  <c r="G689" i="11"/>
  <c r="O690" i="11"/>
  <c r="F692" i="11"/>
  <c r="M693" i="11"/>
  <c r="D695" i="11"/>
  <c r="J696" i="11"/>
  <c r="B698" i="11"/>
  <c r="H699" i="11"/>
  <c r="N700" i="11"/>
  <c r="P700" i="11" s="1"/>
  <c r="Q700" i="11" s="1"/>
  <c r="F702" i="11"/>
  <c r="L703" i="11"/>
  <c r="C705" i="11"/>
  <c r="J706" i="11"/>
  <c r="A708" i="11"/>
  <c r="G709" i="11"/>
  <c r="N710" i="11"/>
  <c r="E712" i="11"/>
  <c r="K713" i="11"/>
  <c r="C715" i="11"/>
  <c r="I716" i="11"/>
  <c r="O717" i="11"/>
  <c r="G719" i="11"/>
  <c r="M720" i="11"/>
  <c r="D722" i="11"/>
  <c r="K723" i="11"/>
  <c r="B725" i="11"/>
  <c r="H726" i="11"/>
  <c r="O727" i="11"/>
  <c r="F729" i="11"/>
  <c r="G730" i="11"/>
  <c r="G731" i="11"/>
  <c r="E732" i="11"/>
  <c r="E733" i="11"/>
  <c r="D734" i="11"/>
  <c r="C735" i="11"/>
  <c r="B736" i="11"/>
  <c r="B737" i="11"/>
  <c r="O737" i="11"/>
  <c r="O738" i="11"/>
  <c r="O739" i="11"/>
  <c r="M740" i="11"/>
  <c r="M741" i="11"/>
  <c r="L742" i="11"/>
  <c r="K743" i="11"/>
  <c r="J744" i="11"/>
  <c r="J745" i="11"/>
  <c r="H746" i="11"/>
  <c r="H747" i="11"/>
  <c r="H748" i="11"/>
  <c r="F749" i="11"/>
  <c r="F750" i="11"/>
  <c r="E751" i="11"/>
  <c r="D752" i="11"/>
  <c r="C753" i="11"/>
  <c r="C754" i="11"/>
  <c r="A755" i="11"/>
  <c r="A756" i="11"/>
  <c r="A757" i="11"/>
  <c r="N757" i="11"/>
  <c r="N758" i="11"/>
  <c r="M759" i="11"/>
  <c r="L760" i="11"/>
  <c r="K761" i="11"/>
  <c r="K762" i="11"/>
  <c r="I763" i="11"/>
  <c r="I764" i="11"/>
  <c r="I765" i="11"/>
  <c r="G766" i="11"/>
  <c r="G767" i="11"/>
  <c r="F768" i="11"/>
  <c r="E769" i="11"/>
  <c r="D770" i="11"/>
  <c r="D771" i="11"/>
  <c r="B772" i="11"/>
  <c r="B773" i="11"/>
  <c r="B774" i="11"/>
  <c r="O774" i="11"/>
  <c r="O775" i="11"/>
  <c r="N776" i="11"/>
  <c r="P776" i="11" s="1"/>
  <c r="Q776" i="11" s="1"/>
  <c r="M777" i="11"/>
  <c r="L778" i="11"/>
  <c r="L779" i="11"/>
  <c r="J780" i="11"/>
  <c r="J781" i="11"/>
  <c r="J782" i="11"/>
  <c r="H783" i="11"/>
  <c r="H784" i="11"/>
  <c r="G785" i="11"/>
  <c r="F786" i="11"/>
  <c r="E787" i="11"/>
  <c r="E788" i="11"/>
  <c r="C789" i="11"/>
  <c r="C790" i="11"/>
  <c r="C791" i="11"/>
  <c r="A792" i="11"/>
  <c r="A793" i="11"/>
  <c r="O793" i="11"/>
  <c r="N794" i="11"/>
  <c r="P794" i="11" s="1"/>
  <c r="Q794" i="11" s="1"/>
  <c r="M795" i="11"/>
  <c r="M796" i="11"/>
  <c r="K797" i="11"/>
  <c r="K798" i="11"/>
  <c r="K799" i="11"/>
  <c r="I800" i="11"/>
  <c r="I801" i="11"/>
  <c r="H802" i="11"/>
  <c r="G803" i="11"/>
  <c r="F804" i="11"/>
  <c r="F805" i="11"/>
  <c r="D806" i="11"/>
  <c r="D807" i="11"/>
  <c r="D808" i="11"/>
  <c r="B809" i="11"/>
  <c r="B810" i="11"/>
  <c r="A811" i="11"/>
  <c r="O811" i="11"/>
  <c r="N812" i="11"/>
  <c r="P812" i="11" s="1"/>
  <c r="Q812" i="11" s="1"/>
  <c r="N813" i="11"/>
  <c r="L814" i="11"/>
  <c r="L815" i="11"/>
  <c r="L816" i="11"/>
  <c r="J817" i="11"/>
  <c r="J818" i="11"/>
  <c r="I819" i="11"/>
  <c r="H820" i="11"/>
  <c r="G821" i="11"/>
  <c r="G822" i="11"/>
  <c r="E823" i="11"/>
  <c r="E824" i="11"/>
  <c r="E825" i="11"/>
  <c r="C826" i="11"/>
  <c r="C827" i="11"/>
  <c r="B828" i="11"/>
  <c r="A829" i="11"/>
  <c r="O829" i="11"/>
  <c r="O830" i="11"/>
  <c r="M831" i="11"/>
  <c r="M832" i="11"/>
  <c r="M833" i="11"/>
  <c r="K834" i="11"/>
  <c r="K835" i="11"/>
  <c r="J836" i="11"/>
  <c r="I837" i="11"/>
  <c r="H838" i="11"/>
  <c r="H839" i="11"/>
  <c r="F840" i="11"/>
  <c r="F841" i="11"/>
  <c r="F842" i="11"/>
  <c r="D843" i="11"/>
  <c r="D844" i="11"/>
  <c r="C845" i="11"/>
  <c r="B846" i="11"/>
  <c r="A847" i="11"/>
  <c r="A848" i="11"/>
  <c r="N848" i="11"/>
  <c r="P848" i="11" s="1"/>
  <c r="Q848" i="11" s="1"/>
  <c r="N849" i="11"/>
  <c r="N850" i="11"/>
  <c r="L851" i="11"/>
  <c r="L852" i="11"/>
  <c r="K853" i="11"/>
  <c r="F854" i="11"/>
  <c r="B855" i="11"/>
  <c r="M855" i="11"/>
  <c r="H856" i="11"/>
  <c r="D857" i="11"/>
  <c r="O857" i="11"/>
  <c r="J858" i="11"/>
  <c r="F859" i="11"/>
  <c r="B860" i="11"/>
  <c r="L860" i="11"/>
  <c r="H861" i="11"/>
  <c r="D862" i="11"/>
  <c r="N862" i="11"/>
  <c r="J863" i="11"/>
  <c r="F864" i="11"/>
  <c r="A865" i="11"/>
  <c r="L865" i="11"/>
  <c r="H866" i="11"/>
  <c r="C867" i="11"/>
  <c r="N867" i="11"/>
  <c r="J868" i="11"/>
  <c r="E869" i="11"/>
  <c r="A870" i="11"/>
  <c r="L870" i="11"/>
  <c r="G871" i="11"/>
  <c r="C872" i="11"/>
  <c r="N872" i="11"/>
  <c r="I873" i="11"/>
  <c r="E874" i="11"/>
  <c r="A875" i="11"/>
  <c r="K875" i="11"/>
  <c r="G876" i="11"/>
  <c r="C877" i="11"/>
  <c r="M877" i="11"/>
  <c r="I878" i="11"/>
  <c r="E879" i="11"/>
  <c r="O879" i="11"/>
  <c r="K880" i="11"/>
  <c r="G881" i="11"/>
  <c r="B882" i="11"/>
  <c r="M882" i="11"/>
  <c r="I883" i="11"/>
  <c r="D884" i="11"/>
  <c r="O884" i="11"/>
  <c r="K885" i="11"/>
  <c r="F886" i="11"/>
  <c r="B887" i="11"/>
  <c r="M887" i="11"/>
  <c r="H888" i="11"/>
  <c r="D889" i="11"/>
  <c r="O889" i="11"/>
  <c r="J890" i="11"/>
  <c r="F891" i="11"/>
  <c r="B892" i="11"/>
  <c r="L892" i="11"/>
  <c r="H893" i="11"/>
  <c r="D894" i="11"/>
  <c r="N894" i="11"/>
  <c r="P894" i="11" s="1"/>
  <c r="Q894" i="11" s="1"/>
  <c r="J895" i="11"/>
  <c r="F896" i="11"/>
  <c r="A897" i="11"/>
  <c r="L897" i="11"/>
  <c r="H898" i="11"/>
  <c r="C899" i="11"/>
  <c r="N899" i="11"/>
  <c r="J900" i="11"/>
  <c r="E901" i="11"/>
  <c r="A902" i="11"/>
  <c r="L902" i="11"/>
  <c r="G903" i="11"/>
  <c r="C904" i="11"/>
  <c r="N904" i="11"/>
  <c r="I905" i="11"/>
  <c r="E906" i="11"/>
  <c r="A907" i="11"/>
  <c r="K907" i="11"/>
  <c r="G908" i="11"/>
  <c r="C909" i="11"/>
  <c r="M909" i="11"/>
  <c r="I910" i="11"/>
  <c r="E911" i="11"/>
  <c r="O911" i="11"/>
  <c r="K912" i="11"/>
  <c r="G913" i="11"/>
  <c r="B914" i="11"/>
  <c r="M914" i="11"/>
  <c r="I915" i="11"/>
  <c r="D916" i="11"/>
  <c r="O916" i="11"/>
  <c r="K917" i="11"/>
  <c r="F918" i="11"/>
  <c r="B919" i="11"/>
  <c r="M919" i="11"/>
  <c r="H920" i="11"/>
  <c r="D921" i="11"/>
  <c r="O921" i="11"/>
  <c r="J922" i="11"/>
  <c r="F923" i="11"/>
  <c r="B924" i="11"/>
  <c r="L924" i="11"/>
  <c r="H925" i="11"/>
  <c r="D926" i="11"/>
  <c r="N926" i="11"/>
  <c r="J927" i="11"/>
  <c r="F928" i="11"/>
  <c r="A929" i="11"/>
  <c r="L929" i="11"/>
  <c r="H930" i="11"/>
  <c r="C931" i="11"/>
  <c r="N931" i="11"/>
  <c r="J932" i="11"/>
  <c r="E933" i="11"/>
  <c r="A934" i="11"/>
  <c r="L934" i="11"/>
  <c r="G935" i="11"/>
  <c r="C936" i="11"/>
  <c r="N936" i="11"/>
  <c r="I937" i="11"/>
  <c r="E938" i="11"/>
  <c r="A939" i="11"/>
  <c r="K939" i="11"/>
  <c r="G940" i="11"/>
  <c r="C941" i="11"/>
  <c r="M941" i="11"/>
  <c r="I942" i="11"/>
  <c r="E943" i="11"/>
  <c r="O943" i="11"/>
  <c r="K944" i="11"/>
  <c r="G945" i="11"/>
  <c r="B946" i="11"/>
  <c r="M946" i="11"/>
  <c r="I947" i="11"/>
  <c r="D948" i="11"/>
  <c r="O948" i="11"/>
  <c r="K949" i="11"/>
  <c r="F950" i="11"/>
  <c r="B951" i="11"/>
  <c r="M951" i="11"/>
  <c r="H952" i="11"/>
  <c r="D953" i="11"/>
  <c r="O953" i="11"/>
  <c r="J954" i="11"/>
  <c r="F955" i="11"/>
  <c r="B956" i="11"/>
  <c r="L956" i="11"/>
  <c r="H957" i="11"/>
  <c r="D958" i="11"/>
  <c r="N958" i="11"/>
  <c r="P958" i="11" s="1"/>
  <c r="Q958" i="11" s="1"/>
  <c r="J959" i="11"/>
  <c r="F960" i="11"/>
  <c r="A961" i="11"/>
  <c r="L961" i="11"/>
  <c r="H962" i="11"/>
  <c r="C963" i="11"/>
  <c r="N963" i="11"/>
  <c r="J964" i="11"/>
  <c r="E965" i="11"/>
  <c r="A966" i="11"/>
  <c r="L966" i="11"/>
  <c r="G967" i="11"/>
  <c r="C968" i="11"/>
  <c r="N968" i="11"/>
  <c r="I969" i="11"/>
  <c r="E970" i="11"/>
  <c r="A971" i="11"/>
  <c r="K971" i="11"/>
  <c r="G972" i="11"/>
  <c r="C973" i="11"/>
  <c r="M973" i="11"/>
  <c r="I974" i="11"/>
  <c r="E975" i="11"/>
  <c r="O975" i="11"/>
  <c r="K976" i="11"/>
  <c r="G977" i="11"/>
  <c r="B978" i="11"/>
  <c r="M978" i="11"/>
  <c r="I979" i="11"/>
  <c r="D980" i="11"/>
  <c r="L682" i="11"/>
  <c r="O685" i="11"/>
  <c r="M687" i="11"/>
  <c r="L689" i="11"/>
  <c r="D691" i="11"/>
  <c r="J692" i="11"/>
  <c r="B694" i="11"/>
  <c r="H695" i="11"/>
  <c r="N696" i="11"/>
  <c r="P696" i="11" s="1"/>
  <c r="Q696" i="11" s="1"/>
  <c r="F698" i="11"/>
  <c r="L699" i="11"/>
  <c r="C701" i="11"/>
  <c r="J702" i="11"/>
  <c r="A704" i="11"/>
  <c r="G705" i="11"/>
  <c r="N706" i="11"/>
  <c r="E708" i="11"/>
  <c r="K709" i="11"/>
  <c r="C711" i="11"/>
  <c r="I712" i="11"/>
  <c r="O713" i="11"/>
  <c r="G715" i="11"/>
  <c r="M716" i="11"/>
  <c r="D718" i="11"/>
  <c r="K719" i="11"/>
  <c r="B721" i="11"/>
  <c r="H722" i="11"/>
  <c r="O723" i="11"/>
  <c r="F725" i="11"/>
  <c r="L726" i="11"/>
  <c r="D728" i="11"/>
  <c r="J729" i="11"/>
  <c r="H730" i="11"/>
  <c r="H731" i="11"/>
  <c r="H732" i="11"/>
  <c r="F733" i="11"/>
  <c r="F734" i="11"/>
  <c r="E735" i="11"/>
  <c r="D736" i="11"/>
  <c r="C737" i="11"/>
  <c r="C738" i="11"/>
  <c r="A739" i="11"/>
  <c r="A740" i="11"/>
  <c r="A741" i="11"/>
  <c r="N741" i="11"/>
  <c r="P741" i="11" s="1"/>
  <c r="Q741" i="11" s="1"/>
  <c r="N742" i="11"/>
  <c r="M743" i="11"/>
  <c r="L744" i="11"/>
  <c r="K745" i="11"/>
  <c r="K746" i="11"/>
  <c r="I747" i="11"/>
  <c r="I748" i="11"/>
  <c r="I749" i="11"/>
  <c r="G750" i="11"/>
  <c r="G751" i="11"/>
  <c r="F752" i="11"/>
  <c r="E753" i="11"/>
  <c r="D754" i="11"/>
  <c r="D755" i="11"/>
  <c r="B756" i="11"/>
  <c r="B757" i="11"/>
  <c r="B758" i="11"/>
  <c r="O758" i="11"/>
  <c r="O759" i="11"/>
  <c r="N760" i="11"/>
  <c r="P760" i="11" s="1"/>
  <c r="Q760" i="11" s="1"/>
  <c r="M761" i="11"/>
  <c r="L762" i="11"/>
  <c r="L763" i="11"/>
  <c r="J764" i="11"/>
  <c r="J765" i="11"/>
  <c r="J766" i="11"/>
  <c r="H767" i="11"/>
  <c r="H768" i="11"/>
  <c r="G769" i="11"/>
  <c r="F770" i="11"/>
  <c r="E771" i="11"/>
  <c r="E772" i="11"/>
  <c r="C773" i="11"/>
  <c r="C774" i="11"/>
  <c r="C775" i="11"/>
  <c r="A776" i="11"/>
  <c r="A777" i="11"/>
  <c r="O777" i="11"/>
  <c r="N778" i="11"/>
  <c r="P778" i="11" s="1"/>
  <c r="Q778" i="11" s="1"/>
  <c r="M779" i="11"/>
  <c r="M780" i="11"/>
  <c r="K781" i="11"/>
  <c r="K782" i="11"/>
  <c r="K783" i="11"/>
  <c r="I784" i="11"/>
  <c r="I785" i="11"/>
  <c r="H786" i="11"/>
  <c r="G787" i="11"/>
  <c r="F788" i="11"/>
  <c r="F789" i="11"/>
  <c r="D790" i="11"/>
  <c r="D791" i="11"/>
  <c r="D792" i="11"/>
  <c r="B793" i="11"/>
  <c r="B794" i="11"/>
  <c r="A795" i="11"/>
  <c r="O795" i="11"/>
  <c r="N796" i="11"/>
  <c r="P796" i="11" s="1"/>
  <c r="Q796" i="11" s="1"/>
  <c r="N797" i="11"/>
  <c r="L798" i="11"/>
  <c r="L799" i="11"/>
  <c r="L800" i="11"/>
  <c r="J801" i="11"/>
  <c r="J802" i="11"/>
  <c r="I803" i="11"/>
  <c r="H804" i="11"/>
  <c r="G805" i="11"/>
  <c r="G806" i="11"/>
  <c r="E807" i="11"/>
  <c r="E808" i="11"/>
  <c r="E809" i="11"/>
  <c r="C810" i="11"/>
  <c r="C811" i="11"/>
  <c r="B812" i="11"/>
  <c r="A813" i="11"/>
  <c r="O813" i="11"/>
  <c r="O814" i="11"/>
  <c r="M815" i="11"/>
  <c r="M816" i="11"/>
  <c r="M817" i="11"/>
  <c r="K818" i="11"/>
  <c r="K819" i="11"/>
  <c r="J820" i="11"/>
  <c r="I821" i="11"/>
  <c r="H822" i="11"/>
  <c r="H823" i="11"/>
  <c r="F824" i="11"/>
  <c r="F825" i="11"/>
  <c r="F826" i="11"/>
  <c r="D827" i="11"/>
  <c r="D828" i="11"/>
  <c r="C829" i="11"/>
  <c r="B830" i="11"/>
  <c r="A831" i="11"/>
  <c r="A832" i="11"/>
  <c r="N832" i="11"/>
  <c r="P832" i="11" s="1"/>
  <c r="Q832" i="11" s="1"/>
  <c r="N833" i="11"/>
  <c r="N834" i="11"/>
  <c r="L835" i="11"/>
  <c r="L836" i="11"/>
  <c r="K837" i="11"/>
  <c r="J838" i="11"/>
  <c r="I839" i="11"/>
  <c r="I840" i="11"/>
  <c r="G841" i="11"/>
  <c r="G842" i="11"/>
  <c r="G843" i="11"/>
  <c r="E844" i="11"/>
  <c r="E845" i="11"/>
  <c r="D846" i="11"/>
  <c r="C847" i="11"/>
  <c r="B848" i="11"/>
  <c r="B849" i="11"/>
  <c r="O849" i="11"/>
  <c r="O850" i="11"/>
  <c r="O851" i="11"/>
  <c r="M852" i="11"/>
  <c r="L853" i="11"/>
  <c r="H854" i="11"/>
  <c r="C855" i="11"/>
  <c r="N855" i="11"/>
  <c r="J856" i="11"/>
  <c r="E857" i="11"/>
  <c r="A858" i="11"/>
  <c r="L858" i="11"/>
  <c r="G859" i="11"/>
  <c r="C860" i="11"/>
  <c r="N860" i="11"/>
  <c r="I861" i="11"/>
  <c r="E862" i="11"/>
  <c r="A863" i="11"/>
  <c r="K863" i="11"/>
  <c r="G864" i="11"/>
  <c r="C865" i="11"/>
  <c r="M865" i="11"/>
  <c r="I866" i="11"/>
  <c r="E867" i="11"/>
  <c r="O867" i="11"/>
  <c r="K868" i="11"/>
  <c r="G869" i="11"/>
  <c r="B870" i="11"/>
  <c r="M870" i="11"/>
  <c r="I871" i="11"/>
  <c r="D872" i="11"/>
  <c r="O872" i="11"/>
  <c r="K873" i="11"/>
  <c r="F874" i="11"/>
  <c r="B875" i="11"/>
  <c r="M875" i="11"/>
  <c r="H876" i="11"/>
  <c r="D877" i="11"/>
  <c r="O877" i="11"/>
  <c r="J878" i="11"/>
  <c r="F879" i="11"/>
  <c r="B880" i="11"/>
  <c r="L880" i="11"/>
  <c r="H881" i="11"/>
  <c r="D882" i="11"/>
  <c r="N882" i="11"/>
  <c r="P882" i="11" s="1"/>
  <c r="Q882" i="11" s="1"/>
  <c r="J883" i="11"/>
  <c r="F884" i="11"/>
  <c r="A885" i="11"/>
  <c r="L885" i="11"/>
  <c r="H886" i="11"/>
  <c r="C887" i="11"/>
  <c r="N887" i="11"/>
  <c r="J888" i="11"/>
  <c r="E889" i="11"/>
  <c r="A890" i="11"/>
  <c r="L890" i="11"/>
  <c r="G891" i="11"/>
  <c r="C892" i="11"/>
  <c r="N892" i="11"/>
  <c r="I893" i="11"/>
  <c r="E894" i="11"/>
  <c r="A895" i="11"/>
  <c r="K895" i="11"/>
  <c r="G896" i="11"/>
  <c r="C897" i="11"/>
  <c r="M897" i="11"/>
  <c r="I898" i="11"/>
  <c r="E899" i="11"/>
  <c r="O899" i="11"/>
  <c r="K900" i="11"/>
  <c r="G901" i="11"/>
  <c r="B902" i="11"/>
  <c r="M902" i="11"/>
  <c r="I903" i="11"/>
  <c r="D904" i="11"/>
  <c r="O904" i="11"/>
  <c r="K905" i="11"/>
  <c r="F906" i="11"/>
  <c r="B907" i="11"/>
  <c r="M907" i="11"/>
  <c r="H908" i="11"/>
  <c r="D909" i="11"/>
  <c r="O909" i="11"/>
  <c r="J910" i="11"/>
  <c r="F911" i="11"/>
  <c r="B912" i="11"/>
  <c r="L912" i="11"/>
  <c r="H913" i="11"/>
  <c r="D914" i="11"/>
  <c r="N914" i="11"/>
  <c r="P914" i="11" s="1"/>
  <c r="Q914" i="11" s="1"/>
  <c r="J915" i="11"/>
  <c r="F916" i="11"/>
  <c r="A917" i="11"/>
  <c r="L917" i="11"/>
  <c r="H918" i="11"/>
  <c r="C919" i="11"/>
  <c r="N919" i="11"/>
  <c r="J920" i="11"/>
  <c r="E921" i="11"/>
  <c r="A922" i="11"/>
  <c r="L922" i="11"/>
  <c r="G923" i="11"/>
  <c r="C924" i="11"/>
  <c r="N924" i="11"/>
  <c r="I925" i="11"/>
  <c r="E926" i="11"/>
  <c r="A927" i="11"/>
  <c r="K927" i="11"/>
  <c r="G928" i="11"/>
  <c r="C929" i="11"/>
  <c r="M929" i="11"/>
  <c r="I930" i="11"/>
  <c r="E931" i="11"/>
  <c r="O931" i="11"/>
  <c r="K932" i="11"/>
  <c r="G933" i="11"/>
  <c r="B934" i="11"/>
  <c r="M934" i="11"/>
  <c r="I935" i="11"/>
  <c r="D936" i="11"/>
  <c r="O936" i="11"/>
  <c r="K937" i="11"/>
  <c r="F938" i="11"/>
  <c r="B939" i="11"/>
  <c r="M939" i="11"/>
  <c r="H940" i="11"/>
  <c r="D941" i="11"/>
  <c r="O941" i="11"/>
  <c r="D683" i="11"/>
  <c r="A686" i="11"/>
  <c r="A688" i="11"/>
  <c r="N689" i="11"/>
  <c r="P689" i="11" s="1"/>
  <c r="Q689" i="11" s="1"/>
  <c r="E691" i="11"/>
  <c r="L692" i="11"/>
  <c r="C694" i="11"/>
  <c r="I695" i="11"/>
  <c r="A697" i="11"/>
  <c r="G698" i="11"/>
  <c r="M699" i="11"/>
  <c r="E701" i="11"/>
  <c r="K702" i="11"/>
  <c r="B704" i="11"/>
  <c r="I705" i="11"/>
  <c r="O706" i="11"/>
  <c r="F708" i="11"/>
  <c r="M709" i="11"/>
  <c r="D711" i="11"/>
  <c r="J712" i="11"/>
  <c r="B714" i="11"/>
  <c r="H715" i="11"/>
  <c r="N716" i="11"/>
  <c r="P716" i="11" s="1"/>
  <c r="Q716" i="11" s="1"/>
  <c r="F718" i="11"/>
  <c r="L719" i="11"/>
  <c r="C721" i="11"/>
  <c r="J722" i="11"/>
  <c r="A724" i="11"/>
  <c r="G725" i="11"/>
  <c r="N726" i="11"/>
  <c r="P726" i="11" s="1"/>
  <c r="Q726" i="11" s="1"/>
  <c r="E728" i="11"/>
  <c r="K729" i="11"/>
  <c r="K730" i="11"/>
  <c r="I731" i="11"/>
  <c r="I732" i="11"/>
  <c r="I733" i="11"/>
  <c r="G734" i="11"/>
  <c r="G735" i="11"/>
  <c r="F736" i="11"/>
  <c r="E737" i="11"/>
  <c r="D738" i="11"/>
  <c r="D739" i="11"/>
  <c r="B740" i="11"/>
  <c r="B741" i="11"/>
  <c r="B742" i="11"/>
  <c r="O742" i="11"/>
  <c r="O743" i="11"/>
  <c r="N744" i="11"/>
  <c r="P744" i="11" s="1"/>
  <c r="Q744" i="11" s="1"/>
  <c r="M745" i="11"/>
  <c r="L746" i="11"/>
  <c r="L747" i="11"/>
  <c r="J748" i="11"/>
  <c r="J749" i="11"/>
  <c r="J750" i="11"/>
  <c r="H751" i="11"/>
  <c r="H752" i="11"/>
  <c r="G753" i="11"/>
  <c r="F754" i="11"/>
  <c r="E755" i="11"/>
  <c r="E756" i="11"/>
  <c r="C757" i="11"/>
  <c r="C758" i="11"/>
  <c r="C759" i="11"/>
  <c r="A760" i="11"/>
  <c r="A761" i="11"/>
  <c r="O761" i="11"/>
  <c r="N762" i="11"/>
  <c r="M763" i="11"/>
  <c r="M764" i="11"/>
  <c r="K765" i="11"/>
  <c r="K766" i="11"/>
  <c r="K767" i="11"/>
  <c r="I768" i="11"/>
  <c r="I769" i="11"/>
  <c r="H770" i="11"/>
  <c r="G771" i="11"/>
  <c r="F772" i="11"/>
  <c r="F773" i="11"/>
  <c r="D774" i="11"/>
  <c r="D775" i="11"/>
  <c r="D776" i="11"/>
  <c r="B777" i="11"/>
  <c r="B778" i="11"/>
  <c r="A779" i="11"/>
  <c r="O779" i="11"/>
  <c r="N780" i="11"/>
  <c r="P780" i="11" s="1"/>
  <c r="Q780" i="11" s="1"/>
  <c r="N781" i="11"/>
  <c r="L782" i="11"/>
  <c r="L783" i="11"/>
  <c r="L784" i="11"/>
  <c r="J785" i="11"/>
  <c r="J786" i="11"/>
  <c r="I787" i="11"/>
  <c r="H788" i="11"/>
  <c r="G789" i="11"/>
  <c r="G790" i="11"/>
  <c r="E791" i="11"/>
  <c r="E792" i="11"/>
  <c r="E793" i="11"/>
  <c r="C794" i="11"/>
  <c r="C795" i="11"/>
  <c r="B796" i="11"/>
  <c r="A797" i="11"/>
  <c r="O797" i="11"/>
  <c r="O798" i="11"/>
  <c r="M799" i="11"/>
  <c r="M800" i="11"/>
  <c r="M801" i="11"/>
  <c r="K802" i="11"/>
  <c r="K803" i="11"/>
  <c r="J804" i="11"/>
  <c r="I805" i="11"/>
  <c r="H806" i="11"/>
  <c r="H807" i="11"/>
  <c r="F808" i="11"/>
  <c r="F809" i="11"/>
  <c r="F810" i="11"/>
  <c r="D811" i="11"/>
  <c r="D812" i="11"/>
  <c r="C813" i="11"/>
  <c r="B814" i="11"/>
  <c r="A815" i="11"/>
  <c r="A816" i="11"/>
  <c r="N816" i="11"/>
  <c r="P816" i="11" s="1"/>
  <c r="Q816" i="11" s="1"/>
  <c r="N817" i="11"/>
  <c r="N818" i="11"/>
  <c r="L819" i="11"/>
  <c r="L820" i="11"/>
  <c r="K821" i="11"/>
  <c r="J822" i="11"/>
  <c r="I823" i="11"/>
  <c r="I824" i="11"/>
  <c r="G825" i="11"/>
  <c r="G826" i="11"/>
  <c r="G827" i="11"/>
  <c r="E828" i="11"/>
  <c r="E829" i="11"/>
  <c r="D830" i="11"/>
  <c r="C831" i="11"/>
  <c r="B832" i="11"/>
  <c r="B833" i="11"/>
  <c r="O833" i="11"/>
  <c r="O834" i="11"/>
  <c r="O835" i="11"/>
  <c r="M836" i="11"/>
  <c r="M837" i="11"/>
  <c r="L838" i="11"/>
  <c r="K839" i="11"/>
  <c r="J840" i="11"/>
  <c r="J841" i="11"/>
  <c r="H842" i="11"/>
  <c r="H843" i="11"/>
  <c r="H844" i="11"/>
  <c r="F845" i="11"/>
  <c r="F846" i="11"/>
  <c r="E847" i="11"/>
  <c r="D848" i="11"/>
  <c r="C849" i="11"/>
  <c r="C850" i="11"/>
  <c r="A851" i="11"/>
  <c r="A852" i="11"/>
  <c r="A853" i="11"/>
  <c r="M853" i="11"/>
  <c r="I854" i="11"/>
  <c r="E855" i="11"/>
  <c r="O855" i="11"/>
  <c r="K856" i="11"/>
  <c r="G857" i="11"/>
  <c r="B858" i="11"/>
  <c r="M858" i="11"/>
  <c r="I859" i="11"/>
  <c r="D860" i="11"/>
  <c r="O860" i="11"/>
  <c r="K861" i="11"/>
  <c r="F862" i="11"/>
  <c r="B863" i="11"/>
  <c r="M863" i="11"/>
  <c r="H864" i="11"/>
  <c r="D865" i="11"/>
  <c r="O865" i="11"/>
  <c r="J866" i="11"/>
  <c r="F867" i="11"/>
  <c r="B868" i="11"/>
  <c r="L868" i="11"/>
  <c r="H869" i="11"/>
  <c r="D870" i="11"/>
  <c r="N870" i="11"/>
  <c r="J871" i="11"/>
  <c r="F872" i="11"/>
  <c r="A873" i="11"/>
  <c r="L873" i="11"/>
  <c r="H874" i="11"/>
  <c r="C875" i="11"/>
  <c r="N875" i="11"/>
  <c r="J876" i="11"/>
  <c r="E877" i="11"/>
  <c r="A878" i="11"/>
  <c r="L878" i="11"/>
  <c r="G879" i="11"/>
  <c r="C880" i="11"/>
  <c r="N880" i="11"/>
  <c r="I881" i="11"/>
  <c r="E882" i="11"/>
  <c r="A883" i="11"/>
  <c r="K883" i="11"/>
  <c r="G884" i="11"/>
  <c r="C885" i="11"/>
  <c r="M885" i="11"/>
  <c r="I886" i="11"/>
  <c r="E887" i="11"/>
  <c r="O887" i="11"/>
  <c r="K888" i="11"/>
  <c r="G889" i="11"/>
  <c r="B890" i="11"/>
  <c r="M890" i="11"/>
  <c r="I891" i="11"/>
  <c r="D892" i="11"/>
  <c r="O892" i="11"/>
  <c r="K893" i="11"/>
  <c r="F894" i="11"/>
  <c r="B895" i="11"/>
  <c r="M895" i="11"/>
  <c r="H896" i="11"/>
  <c r="D897" i="11"/>
  <c r="O897" i="11"/>
  <c r="J898" i="11"/>
  <c r="F899" i="11"/>
  <c r="B900" i="11"/>
  <c r="L900" i="11"/>
  <c r="H901" i="11"/>
  <c r="D902" i="11"/>
  <c r="N902" i="11"/>
  <c r="P902" i="11" s="1"/>
  <c r="Q902" i="11" s="1"/>
  <c r="J903" i="11"/>
  <c r="F904" i="11"/>
  <c r="A905" i="11"/>
  <c r="L905" i="11"/>
  <c r="H906" i="11"/>
  <c r="C907" i="11"/>
  <c r="N907" i="11"/>
  <c r="J908" i="11"/>
  <c r="E909" i="11"/>
  <c r="A910" i="11"/>
  <c r="L910" i="11"/>
  <c r="G911" i="11"/>
  <c r="C912" i="11"/>
  <c r="N912" i="11"/>
  <c r="I913" i="11"/>
  <c r="E914" i="11"/>
  <c r="A915" i="11"/>
  <c r="K915" i="11"/>
  <c r="G916" i="11"/>
  <c r="C917" i="11"/>
  <c r="M917" i="11"/>
  <c r="I918" i="11"/>
  <c r="E919" i="11"/>
  <c r="O919" i="11"/>
  <c r="K920" i="11"/>
  <c r="G921" i="11"/>
  <c r="B922" i="11"/>
  <c r="M922" i="11"/>
  <c r="I923" i="11"/>
  <c r="D924" i="11"/>
  <c r="O924" i="11"/>
  <c r="K925" i="11"/>
  <c r="F926" i="11"/>
  <c r="B927" i="11"/>
  <c r="M927" i="11"/>
  <c r="H928" i="11"/>
  <c r="D929" i="11"/>
  <c r="O929" i="11"/>
  <c r="J930" i="11"/>
  <c r="F931" i="11"/>
  <c r="B932" i="11"/>
  <c r="L932" i="11"/>
  <c r="H933" i="11"/>
  <c r="D934" i="11"/>
  <c r="N934" i="11"/>
  <c r="J935" i="11"/>
  <c r="F936" i="11"/>
  <c r="A937" i="11"/>
  <c r="L937" i="11"/>
  <c r="H938" i="11"/>
  <c r="C939" i="11"/>
  <c r="N939" i="11"/>
  <c r="J940" i="11"/>
  <c r="E941" i="11"/>
  <c r="A942" i="11"/>
  <c r="L942" i="11"/>
  <c r="G943" i="11"/>
  <c r="C944" i="11"/>
  <c r="N944" i="11"/>
  <c r="I945" i="11"/>
  <c r="E946" i="11"/>
  <c r="A947" i="11"/>
  <c r="K947" i="11"/>
  <c r="G948" i="11"/>
  <c r="C949" i="11"/>
  <c r="M949" i="11"/>
  <c r="I950" i="11"/>
  <c r="E951" i="11"/>
  <c r="O951" i="11"/>
  <c r="K952" i="11"/>
  <c r="G953" i="11"/>
  <c r="B954" i="11"/>
  <c r="M954" i="11"/>
  <c r="I955" i="11"/>
  <c r="D956" i="11"/>
  <c r="O956" i="11"/>
  <c r="K957" i="11"/>
  <c r="F958" i="11"/>
  <c r="B959" i="11"/>
  <c r="M959" i="11"/>
  <c r="H960" i="11"/>
  <c r="D961" i="11"/>
  <c r="O961" i="11"/>
  <c r="J962" i="11"/>
  <c r="F963" i="11"/>
  <c r="B964" i="11"/>
  <c r="L964" i="11"/>
  <c r="H965" i="11"/>
  <c r="D966" i="11"/>
  <c r="N966" i="11"/>
  <c r="P966" i="11" s="1"/>
  <c r="Q966" i="11" s="1"/>
  <c r="J967" i="11"/>
  <c r="F968" i="11"/>
  <c r="A969" i="11"/>
  <c r="L969" i="11"/>
  <c r="H970" i="11"/>
  <c r="C971" i="11"/>
  <c r="N971" i="11"/>
  <c r="J972" i="11"/>
  <c r="E973" i="11"/>
  <c r="A974" i="11"/>
  <c r="L974" i="11"/>
  <c r="G975" i="11"/>
  <c r="C976" i="11"/>
  <c r="N976" i="11"/>
  <c r="I977" i="11"/>
  <c r="E978" i="11"/>
  <c r="A979" i="11"/>
  <c r="K979" i="11"/>
  <c r="G980" i="11"/>
  <c r="L683" i="11"/>
  <c r="G686" i="11"/>
  <c r="F688" i="11"/>
  <c r="C690" i="11"/>
  <c r="I691" i="11"/>
  <c r="A693" i="11"/>
  <c r="G694" i="11"/>
  <c r="M695" i="11"/>
  <c r="E697" i="11"/>
  <c r="K698" i="11"/>
  <c r="B700" i="11"/>
  <c r="I701" i="11"/>
  <c r="O702" i="11"/>
  <c r="F704" i="11"/>
  <c r="M705" i="11"/>
  <c r="D707" i="11"/>
  <c r="J708" i="11"/>
  <c r="B710" i="11"/>
  <c r="H711" i="11"/>
  <c r="N712" i="11"/>
  <c r="P712" i="11" s="1"/>
  <c r="Q712" i="11" s="1"/>
  <c r="F714" i="11"/>
  <c r="L715" i="11"/>
  <c r="C717" i="11"/>
  <c r="J718" i="11"/>
  <c r="A720" i="11"/>
  <c r="G721" i="11"/>
  <c r="N722" i="11"/>
  <c r="E724" i="11"/>
  <c r="K725" i="11"/>
  <c r="C727" i="11"/>
  <c r="I728" i="11"/>
  <c r="M729" i="11"/>
  <c r="L730" i="11"/>
  <c r="L731" i="11"/>
  <c r="J732" i="11"/>
  <c r="J733" i="11"/>
  <c r="J734" i="11"/>
  <c r="H735" i="11"/>
  <c r="H736" i="11"/>
  <c r="G737" i="11"/>
  <c r="F738" i="11"/>
  <c r="E739" i="11"/>
  <c r="E740" i="11"/>
  <c r="C741" i="11"/>
  <c r="C742" i="11"/>
  <c r="C743" i="11"/>
  <c r="A744" i="11"/>
  <c r="A745" i="11"/>
  <c r="O745" i="11"/>
  <c r="N746" i="11"/>
  <c r="P746" i="11" s="1"/>
  <c r="Q746" i="11" s="1"/>
  <c r="M747" i="11"/>
  <c r="M748" i="11"/>
  <c r="K749" i="11"/>
  <c r="K750" i="11"/>
  <c r="K751" i="11"/>
  <c r="I752" i="11"/>
  <c r="I753" i="11"/>
  <c r="H754" i="11"/>
  <c r="G755" i="11"/>
  <c r="F756" i="11"/>
  <c r="F757" i="11"/>
  <c r="D758" i="11"/>
  <c r="D759" i="11"/>
  <c r="D760" i="11"/>
  <c r="B761" i="11"/>
  <c r="B762" i="11"/>
  <c r="A763" i="11"/>
  <c r="O763" i="11"/>
  <c r="N764" i="11"/>
  <c r="P764" i="11" s="1"/>
  <c r="Q764" i="11" s="1"/>
  <c r="N765" i="11"/>
  <c r="L766" i="11"/>
  <c r="L767" i="11"/>
  <c r="L768" i="11"/>
  <c r="J769" i="11"/>
  <c r="J770" i="11"/>
  <c r="I771" i="11"/>
  <c r="H772" i="11"/>
  <c r="G773" i="11"/>
  <c r="G774" i="11"/>
  <c r="E775" i="11"/>
  <c r="E776" i="11"/>
  <c r="E777" i="11"/>
  <c r="C778" i="11"/>
  <c r="C779" i="11"/>
  <c r="B780" i="11"/>
  <c r="A781" i="11"/>
  <c r="O781" i="11"/>
  <c r="O782" i="11"/>
  <c r="M783" i="11"/>
  <c r="M784" i="11"/>
  <c r="M785" i="11"/>
  <c r="K786" i="11"/>
  <c r="K787" i="11"/>
  <c r="J788" i="11"/>
  <c r="I789" i="11"/>
  <c r="H790" i="11"/>
  <c r="H791" i="11"/>
  <c r="F792" i="11"/>
  <c r="F793" i="11"/>
  <c r="F794" i="11"/>
  <c r="D795" i="11"/>
  <c r="D796" i="11"/>
  <c r="C797" i="11"/>
  <c r="B798" i="11"/>
  <c r="A799" i="11"/>
  <c r="A800" i="11"/>
  <c r="N800" i="11"/>
  <c r="P800" i="11" s="1"/>
  <c r="Q800" i="11" s="1"/>
  <c r="N801" i="11"/>
  <c r="N802" i="11"/>
  <c r="L803" i="11"/>
  <c r="L804" i="11"/>
  <c r="K805" i="11"/>
  <c r="J806" i="11"/>
  <c r="I807" i="11"/>
  <c r="I808" i="11"/>
  <c r="G809" i="11"/>
  <c r="G810" i="11"/>
  <c r="G811" i="11"/>
  <c r="E812" i="11"/>
  <c r="E813" i="11"/>
  <c r="D814" i="11"/>
  <c r="C815" i="11"/>
  <c r="B816" i="11"/>
  <c r="B817" i="11"/>
  <c r="O817" i="11"/>
  <c r="O818" i="11"/>
  <c r="O819" i="11"/>
  <c r="M820" i="11"/>
  <c r="M821" i="11"/>
  <c r="L822" i="11"/>
  <c r="K823" i="11"/>
  <c r="J824" i="11"/>
  <c r="J825" i="11"/>
  <c r="H826" i="11"/>
  <c r="H827" i="11"/>
  <c r="H828" i="11"/>
  <c r="F829" i="11"/>
  <c r="F830" i="11"/>
  <c r="E831" i="11"/>
  <c r="D832" i="11"/>
  <c r="C833" i="11"/>
  <c r="C834" i="11"/>
  <c r="A835" i="11"/>
  <c r="A836" i="11"/>
  <c r="A837" i="11"/>
  <c r="N837" i="11"/>
  <c r="P837" i="11" s="1"/>
  <c r="Q837" i="11" s="1"/>
  <c r="N838" i="11"/>
  <c r="M839" i="11"/>
  <c r="L840" i="11"/>
  <c r="K841" i="11"/>
  <c r="K842" i="11"/>
  <c r="I843" i="11"/>
  <c r="I844" i="11"/>
  <c r="I845" i="11"/>
  <c r="G846" i="11"/>
  <c r="G847" i="11"/>
  <c r="F848" i="11"/>
  <c r="E849" i="11"/>
  <c r="D850" i="11"/>
  <c r="D851" i="11"/>
  <c r="B852" i="11"/>
  <c r="B853" i="11"/>
  <c r="O853" i="11"/>
  <c r="J854" i="11"/>
  <c r="F855" i="11"/>
  <c r="B856" i="11"/>
  <c r="L856" i="11"/>
  <c r="H857" i="11"/>
  <c r="D858" i="11"/>
  <c r="N858" i="11"/>
  <c r="P858" i="11" s="1"/>
  <c r="Q858" i="11" s="1"/>
  <c r="J859" i="11"/>
  <c r="F860" i="11"/>
  <c r="A861" i="11"/>
  <c r="L861" i="11"/>
  <c r="H862" i="11"/>
  <c r="C863" i="11"/>
  <c r="N863" i="11"/>
  <c r="J864" i="11"/>
  <c r="E865" i="11"/>
  <c r="A866" i="11"/>
  <c r="L866" i="11"/>
  <c r="G867" i="11"/>
  <c r="C868" i="11"/>
  <c r="N868" i="11"/>
  <c r="I869" i="11"/>
  <c r="E870" i="11"/>
  <c r="A871" i="11"/>
  <c r="K871" i="11"/>
  <c r="G872" i="11"/>
  <c r="C873" i="11"/>
  <c r="M873" i="11"/>
  <c r="I874" i="11"/>
  <c r="E875" i="11"/>
  <c r="O875" i="11"/>
  <c r="K876" i="11"/>
  <c r="G877" i="11"/>
  <c r="B878" i="11"/>
  <c r="M878" i="11"/>
  <c r="I879" i="11"/>
  <c r="D880" i="11"/>
  <c r="O880" i="11"/>
  <c r="K881" i="11"/>
  <c r="F882" i="11"/>
  <c r="B883" i="11"/>
  <c r="M883" i="11"/>
  <c r="H884" i="11"/>
  <c r="D885" i="11"/>
  <c r="O885" i="11"/>
  <c r="J886" i="11"/>
  <c r="F887" i="11"/>
  <c r="B888" i="11"/>
  <c r="L888" i="11"/>
  <c r="H889" i="11"/>
  <c r="D890" i="11"/>
  <c r="N890" i="11"/>
  <c r="J891" i="11"/>
  <c r="F892" i="11"/>
  <c r="A893" i="11"/>
  <c r="L893" i="11"/>
  <c r="H894" i="11"/>
  <c r="C895" i="11"/>
  <c r="N895" i="11"/>
  <c r="J896" i="11"/>
  <c r="E897" i="11"/>
  <c r="A898" i="11"/>
  <c r="L898" i="11"/>
  <c r="G899" i="11"/>
  <c r="C900" i="11"/>
  <c r="N900" i="11"/>
  <c r="I901" i="11"/>
  <c r="E902" i="11"/>
  <c r="A903" i="11"/>
  <c r="K903" i="11"/>
  <c r="G904" i="11"/>
  <c r="C905" i="11"/>
  <c r="M905" i="11"/>
  <c r="I906" i="11"/>
  <c r="E907" i="11"/>
  <c r="O907" i="11"/>
  <c r="K908" i="11"/>
  <c r="G909" i="11"/>
  <c r="B910" i="11"/>
  <c r="M910" i="11"/>
  <c r="I911" i="11"/>
  <c r="D912" i="11"/>
  <c r="O912" i="11"/>
  <c r="K913" i="11"/>
  <c r="F914" i="11"/>
  <c r="B915" i="11"/>
  <c r="M915" i="11"/>
  <c r="H916" i="11"/>
  <c r="D917" i="11"/>
  <c r="O917" i="11"/>
  <c r="J918" i="11"/>
  <c r="F919" i="11"/>
  <c r="B920" i="11"/>
  <c r="L920" i="11"/>
  <c r="H921" i="11"/>
  <c r="D922" i="11"/>
  <c r="N922" i="11"/>
  <c r="P922" i="11" s="1"/>
  <c r="Q922" i="11" s="1"/>
  <c r="J923" i="11"/>
  <c r="F924" i="11"/>
  <c r="A925" i="11"/>
  <c r="L925" i="11"/>
  <c r="H926" i="11"/>
  <c r="C927" i="11"/>
  <c r="N927" i="11"/>
  <c r="J928" i="11"/>
  <c r="E929" i="11"/>
  <c r="A930" i="11"/>
  <c r="L930" i="11"/>
  <c r="G931" i="11"/>
  <c r="C932" i="11"/>
  <c r="N932" i="11"/>
  <c r="I933" i="11"/>
  <c r="E934" i="11"/>
  <c r="A935" i="11"/>
  <c r="K935" i="11"/>
  <c r="G936" i="11"/>
  <c r="C937" i="11"/>
  <c r="M937" i="11"/>
  <c r="I938" i="11"/>
  <c r="E939" i="11"/>
  <c r="O939" i="11"/>
  <c r="K940" i="11"/>
  <c r="G941" i="11"/>
  <c r="B942" i="11"/>
  <c r="M942" i="11"/>
  <c r="I943" i="11"/>
  <c r="D944" i="11"/>
  <c r="O944" i="11"/>
  <c r="K945" i="11"/>
  <c r="F946" i="11"/>
  <c r="B947" i="11"/>
  <c r="M947" i="11"/>
  <c r="H948" i="11"/>
  <c r="D949" i="11"/>
  <c r="O949" i="11"/>
  <c r="J950" i="11"/>
  <c r="F951" i="11"/>
  <c r="B952" i="11"/>
  <c r="L952" i="11"/>
  <c r="H953" i="11"/>
  <c r="D954" i="11"/>
  <c r="N954" i="11"/>
  <c r="P954" i="11" s="1"/>
  <c r="Q954" i="11" s="1"/>
  <c r="J955" i="11"/>
  <c r="F956" i="11"/>
  <c r="A957" i="11"/>
  <c r="L957" i="11"/>
  <c r="H958" i="11"/>
  <c r="C959" i="11"/>
  <c r="N959" i="11"/>
  <c r="J960" i="11"/>
  <c r="E961" i="11"/>
  <c r="A962" i="11"/>
  <c r="L962" i="11"/>
  <c r="G963" i="11"/>
  <c r="C964" i="11"/>
  <c r="N964" i="11"/>
  <c r="I965" i="11"/>
  <c r="E966" i="11"/>
  <c r="A967" i="11"/>
  <c r="K967" i="11"/>
  <c r="G968" i="11"/>
  <c r="C969" i="11"/>
  <c r="M969" i="11"/>
  <c r="I970" i="11"/>
  <c r="E971" i="11"/>
  <c r="O971" i="11"/>
  <c r="K972" i="11"/>
  <c r="G973" i="11"/>
  <c r="B974" i="11"/>
  <c r="M974" i="11"/>
  <c r="I975" i="11"/>
  <c r="D976" i="11"/>
  <c r="O976" i="11"/>
  <c r="K977" i="11"/>
  <c r="F978" i="11"/>
  <c r="B979" i="11"/>
  <c r="M979" i="11"/>
  <c r="H980" i="11"/>
  <c r="D981" i="11"/>
  <c r="O981" i="11"/>
  <c r="J982" i="11"/>
  <c r="F983" i="11"/>
  <c r="B984" i="11"/>
  <c r="L984" i="11"/>
  <c r="H985" i="11"/>
  <c r="D986" i="11"/>
  <c r="N986" i="11"/>
  <c r="P986" i="11" s="1"/>
  <c r="Q986" i="11" s="1"/>
  <c r="J987" i="11"/>
  <c r="F988" i="11"/>
  <c r="A989" i="11"/>
  <c r="L989" i="11"/>
  <c r="H990" i="11"/>
  <c r="C991" i="11"/>
  <c r="N991" i="11"/>
  <c r="J992" i="11"/>
  <c r="E993" i="11"/>
  <c r="A994" i="11"/>
  <c r="L994" i="11"/>
  <c r="G995" i="11"/>
  <c r="C996" i="11"/>
  <c r="N996" i="11"/>
  <c r="I997" i="11"/>
  <c r="E998" i="11"/>
  <c r="A999" i="11"/>
  <c r="K999" i="11"/>
  <c r="G1000" i="11"/>
  <c r="C1001" i="11"/>
  <c r="M1001" i="11"/>
  <c r="I1002" i="11"/>
  <c r="E1003" i="11"/>
  <c r="O1003" i="11"/>
  <c r="K1004" i="11"/>
  <c r="G1005" i="11"/>
  <c r="B1006" i="11"/>
  <c r="M1006" i="11"/>
  <c r="I1007" i="11"/>
  <c r="D1008" i="11"/>
  <c r="O1008" i="11"/>
  <c r="K1009" i="11"/>
  <c r="F1010" i="11"/>
  <c r="B1011" i="11"/>
  <c r="M1011" i="11"/>
  <c r="H1012" i="11"/>
  <c r="D1013" i="11"/>
  <c r="O1013" i="11"/>
  <c r="J1014" i="11"/>
  <c r="F1015" i="11"/>
  <c r="B1016" i="11"/>
  <c r="L1016" i="11"/>
  <c r="H1017" i="11"/>
  <c r="D1018" i="11"/>
  <c r="N1018" i="11"/>
  <c r="P1018" i="11" s="1"/>
  <c r="Q1018" i="11" s="1"/>
  <c r="J1019" i="11"/>
  <c r="F1020" i="11"/>
  <c r="A1021" i="11"/>
  <c r="L1021" i="11"/>
  <c r="H1022" i="11"/>
  <c r="C1023" i="11"/>
  <c r="N1023" i="11"/>
  <c r="J1024" i="11"/>
  <c r="E1025" i="11"/>
  <c r="A1026" i="11"/>
  <c r="L1026" i="11"/>
  <c r="G1027" i="11"/>
  <c r="C1028" i="11"/>
  <c r="N1028" i="11"/>
  <c r="I1029" i="11"/>
  <c r="E1030" i="11"/>
  <c r="A1031" i="11"/>
  <c r="K1031" i="11"/>
  <c r="G1032" i="11"/>
  <c r="C1033" i="11"/>
  <c r="M1033" i="11"/>
  <c r="I1034" i="11"/>
  <c r="E1035" i="11"/>
  <c r="O1035" i="11"/>
  <c r="K1036" i="11"/>
  <c r="G1037" i="11"/>
  <c r="B1038" i="11"/>
  <c r="M1038" i="11"/>
  <c r="I1039" i="11"/>
  <c r="D1040" i="11"/>
  <c r="O1040" i="11"/>
  <c r="K1041" i="11"/>
  <c r="F1042" i="11"/>
  <c r="B1043" i="11"/>
  <c r="M1043" i="11"/>
  <c r="H1044" i="11"/>
  <c r="A1045" i="11"/>
  <c r="I1045" i="11"/>
  <c r="B1046" i="11"/>
  <c r="J1046" i="11"/>
  <c r="C1047" i="11"/>
  <c r="K1047" i="11"/>
  <c r="D1048" i="11"/>
  <c r="L1048" i="11"/>
  <c r="E1049" i="11"/>
  <c r="M1049" i="11"/>
  <c r="F1050" i="11"/>
  <c r="N1050" i="11"/>
  <c r="G1051" i="11"/>
  <c r="O1051" i="11"/>
  <c r="H1052" i="11"/>
  <c r="A1053" i="11"/>
  <c r="I1053" i="11"/>
  <c r="B1054" i="11"/>
  <c r="J1054" i="11"/>
  <c r="C1055" i="11"/>
  <c r="K1055" i="11"/>
  <c r="D1056" i="11"/>
  <c r="L1056" i="11"/>
  <c r="E1057" i="11"/>
  <c r="M1057" i="11"/>
  <c r="F1058" i="11"/>
  <c r="N1058" i="11"/>
  <c r="G1059" i="11"/>
  <c r="O1059" i="11"/>
  <c r="H1060" i="11"/>
  <c r="A1061" i="11"/>
  <c r="I1061" i="11"/>
  <c r="B1062" i="11"/>
  <c r="J1062" i="11"/>
  <c r="C1063" i="11"/>
  <c r="K1063" i="11"/>
  <c r="D1064" i="11"/>
  <c r="L1064" i="11"/>
  <c r="E1065" i="11"/>
  <c r="M1065" i="11"/>
  <c r="F1066" i="11"/>
  <c r="N1066" i="11"/>
  <c r="G1067" i="11"/>
  <c r="O1067" i="11"/>
  <c r="H1068" i="11"/>
  <c r="A1069" i="11"/>
  <c r="I1069" i="11"/>
  <c r="B1070" i="11"/>
  <c r="J1070" i="11"/>
  <c r="C1071" i="11"/>
  <c r="K1071" i="11"/>
  <c r="D1072" i="11"/>
  <c r="L1072" i="11"/>
  <c r="E1073" i="11"/>
  <c r="M1073" i="11"/>
  <c r="F1074" i="11"/>
  <c r="N1074" i="11"/>
  <c r="G1075" i="11"/>
  <c r="O1075" i="11"/>
  <c r="H1076" i="11"/>
  <c r="A1077" i="11"/>
  <c r="I1077" i="11"/>
  <c r="B1078" i="11"/>
  <c r="J1078" i="11"/>
  <c r="C1079" i="11"/>
  <c r="K1079" i="11"/>
  <c r="D1080" i="11"/>
  <c r="L1080" i="11"/>
  <c r="E1081" i="11"/>
  <c r="M1081" i="11"/>
  <c r="F1082" i="11"/>
  <c r="N1082" i="11"/>
  <c r="G1083" i="11"/>
  <c r="O1083" i="11"/>
  <c r="H1084" i="11"/>
  <c r="A1085" i="11"/>
  <c r="I1085" i="11"/>
  <c r="B1086" i="11"/>
  <c r="J1086" i="11"/>
  <c r="C1087" i="11"/>
  <c r="K1087" i="11"/>
  <c r="D1088" i="11"/>
  <c r="L1088" i="11"/>
  <c r="E1089" i="11"/>
  <c r="M1089" i="11"/>
  <c r="F1090" i="11"/>
  <c r="N1090" i="11"/>
  <c r="G1091" i="11"/>
  <c r="O1091" i="11"/>
  <c r="H1092" i="11"/>
  <c r="A1093" i="11"/>
  <c r="I1093" i="11"/>
  <c r="B1094" i="11"/>
  <c r="J1094" i="11"/>
  <c r="C1095" i="11"/>
  <c r="K1095" i="11"/>
  <c r="D1096" i="11"/>
  <c r="L1096" i="11"/>
  <c r="E1097" i="11"/>
  <c r="M1097" i="11"/>
  <c r="F1098" i="11"/>
  <c r="N1098" i="11"/>
  <c r="G1099" i="11"/>
  <c r="O1099" i="11"/>
  <c r="H1100" i="11"/>
  <c r="A1101" i="11"/>
  <c r="I1101" i="11"/>
  <c r="B1102" i="11"/>
  <c r="J1102" i="11"/>
  <c r="C1103" i="11"/>
  <c r="K1103" i="11"/>
  <c r="D1104" i="11"/>
  <c r="L1104" i="11"/>
  <c r="E1105" i="11"/>
  <c r="M1105" i="11"/>
  <c r="F1106" i="11"/>
  <c r="N1106" i="11"/>
  <c r="G1107" i="11"/>
  <c r="O1107" i="11"/>
  <c r="H1108" i="11"/>
  <c r="A1109" i="11"/>
  <c r="I1109" i="11"/>
  <c r="B1110" i="11"/>
  <c r="J1110" i="11"/>
  <c r="C1111" i="11"/>
  <c r="K1111" i="11"/>
  <c r="D1112" i="11"/>
  <c r="L1112" i="11"/>
  <c r="E1113" i="11"/>
  <c r="M1113" i="11"/>
  <c r="F1114" i="11"/>
  <c r="N1114" i="11"/>
  <c r="G1115" i="11"/>
  <c r="O1115" i="11"/>
  <c r="H1116" i="11"/>
  <c r="A1117" i="11"/>
  <c r="I1117" i="11"/>
  <c r="B1118" i="11"/>
  <c r="J1118" i="11"/>
  <c r="C1119" i="11"/>
  <c r="K1119" i="11"/>
  <c r="D1120" i="11"/>
  <c r="L1120" i="11"/>
  <c r="E1121" i="11"/>
  <c r="M1121" i="11"/>
  <c r="F1122" i="11"/>
  <c r="N1122" i="11"/>
  <c r="G1123" i="11"/>
  <c r="O1123" i="11"/>
  <c r="H1124" i="11"/>
  <c r="A1125" i="11"/>
  <c r="I1125" i="11"/>
  <c r="B1126" i="11"/>
  <c r="J1126" i="11"/>
  <c r="C1127" i="11"/>
  <c r="K1127" i="11"/>
  <c r="D1128" i="11"/>
  <c r="L1128" i="11"/>
  <c r="E1129" i="11"/>
  <c r="M1129" i="11"/>
  <c r="F1130" i="11"/>
  <c r="N1130" i="11"/>
  <c r="G1131" i="11"/>
  <c r="O1131" i="11"/>
  <c r="H1132" i="11"/>
  <c r="A1133" i="11"/>
  <c r="I1133" i="11"/>
  <c r="B1134" i="11"/>
  <c r="J1134" i="11"/>
  <c r="C1135" i="11"/>
  <c r="K1135" i="11"/>
  <c r="D1136" i="11"/>
  <c r="L1136" i="11"/>
  <c r="E1137" i="11"/>
  <c r="M1137" i="11"/>
  <c r="F1138" i="11"/>
  <c r="N1138" i="11"/>
  <c r="G1139" i="11"/>
  <c r="O1139" i="11"/>
  <c r="H1140" i="11"/>
  <c r="A1141" i="11"/>
  <c r="I1141" i="11"/>
  <c r="B1142" i="11"/>
  <c r="J1142" i="11"/>
  <c r="C1143" i="11"/>
  <c r="K1143" i="11"/>
  <c r="D1144" i="11"/>
  <c r="L1144" i="11"/>
  <c r="E1145" i="11"/>
  <c r="M1145" i="11"/>
  <c r="F1146" i="11"/>
  <c r="N1146" i="11"/>
  <c r="G1147" i="11"/>
  <c r="O1147" i="11"/>
  <c r="H1148" i="11"/>
  <c r="A1149" i="11"/>
  <c r="I1149" i="11"/>
  <c r="B1150" i="11"/>
  <c r="J1150" i="11"/>
  <c r="C1151" i="11"/>
  <c r="K1151" i="11"/>
  <c r="D1152" i="11"/>
  <c r="L1152" i="11"/>
  <c r="E1153" i="11"/>
  <c r="M1153" i="11"/>
  <c r="F1154" i="11"/>
  <c r="N1154" i="11"/>
  <c r="G1155" i="11"/>
  <c r="O1155" i="11"/>
  <c r="H1156" i="11"/>
  <c r="A1157" i="11"/>
  <c r="I1157" i="11"/>
  <c r="B1158" i="11"/>
  <c r="J1158" i="11"/>
  <c r="C1159" i="11"/>
  <c r="K1159" i="11"/>
  <c r="D1160" i="11"/>
  <c r="L1160" i="11"/>
  <c r="E1161" i="11"/>
  <c r="M1161" i="11"/>
  <c r="F1162" i="11"/>
  <c r="N1162" i="11"/>
  <c r="G1163" i="11"/>
  <c r="O1163" i="11"/>
  <c r="H1164" i="11"/>
  <c r="A1165" i="11"/>
  <c r="I1165" i="11"/>
  <c r="B1166" i="11"/>
  <c r="J1166" i="11"/>
  <c r="C1167" i="11"/>
  <c r="K1167" i="11"/>
  <c r="D1168" i="11"/>
  <c r="L1168" i="11"/>
  <c r="E1169" i="11"/>
  <c r="M1169" i="11"/>
  <c r="F1170" i="11"/>
  <c r="N1170" i="11"/>
  <c r="G1171" i="11"/>
  <c r="O1171" i="11"/>
  <c r="H1172" i="11"/>
  <c r="A1173" i="11"/>
  <c r="I1173" i="11"/>
  <c r="B1174" i="11"/>
  <c r="J1174" i="11"/>
  <c r="C1175" i="11"/>
  <c r="K1175" i="11"/>
  <c r="D1176" i="11"/>
  <c r="L1176" i="11"/>
  <c r="E1177" i="11"/>
  <c r="M1177" i="11"/>
  <c r="F1178" i="11"/>
  <c r="N1178" i="11"/>
  <c r="G1179" i="11"/>
  <c r="O1179" i="11"/>
  <c r="H1180" i="11"/>
  <c r="A1181" i="11"/>
  <c r="I1181" i="11"/>
  <c r="B1182" i="11"/>
  <c r="J1182" i="11"/>
  <c r="C1183" i="11"/>
  <c r="K1183" i="11"/>
  <c r="D1184" i="11"/>
  <c r="L1184" i="11"/>
  <c r="E1185" i="11"/>
  <c r="M1185" i="11"/>
  <c r="F1186" i="11"/>
  <c r="N1186" i="11"/>
  <c r="G1187" i="11"/>
  <c r="O1187" i="11"/>
  <c r="H1188" i="11"/>
  <c r="A1189" i="11"/>
  <c r="I1189" i="11"/>
  <c r="B1190" i="11"/>
  <c r="C684" i="11"/>
  <c r="I686" i="11"/>
  <c r="G688" i="11"/>
  <c r="D690" i="11"/>
  <c r="K691" i="11"/>
  <c r="B693" i="11"/>
  <c r="H694" i="11"/>
  <c r="O695" i="11"/>
  <c r="F697" i="11"/>
  <c r="L698" i="11"/>
  <c r="D700" i="11"/>
  <c r="J701" i="11"/>
  <c r="A703" i="11"/>
  <c r="H704" i="11"/>
  <c r="N705" i="11"/>
  <c r="P705" i="11" s="1"/>
  <c r="Q705" i="11" s="1"/>
  <c r="E707" i="11"/>
  <c r="L708" i="11"/>
  <c r="C710" i="11"/>
  <c r="I711" i="11"/>
  <c r="A713" i="11"/>
  <c r="G714" i="11"/>
  <c r="M715" i="11"/>
  <c r="E717" i="11"/>
  <c r="K718" i="11"/>
  <c r="B720" i="11"/>
  <c r="I721" i="11"/>
  <c r="O722" i="11"/>
  <c r="F724" i="11"/>
  <c r="M725" i="11"/>
  <c r="D727" i="11"/>
  <c r="J728" i="11"/>
  <c r="O729" i="11"/>
  <c r="N730" i="11"/>
  <c r="P730" i="11" s="1"/>
  <c r="Q730" i="11" s="1"/>
  <c r="M731" i="11"/>
  <c r="M732" i="11"/>
  <c r="K733" i="11"/>
  <c r="K734" i="11"/>
  <c r="K735" i="11"/>
  <c r="I736" i="11"/>
  <c r="I737" i="11"/>
  <c r="H738" i="11"/>
  <c r="G739" i="11"/>
  <c r="F740" i="11"/>
  <c r="F741" i="11"/>
  <c r="D742" i="11"/>
  <c r="D743" i="11"/>
  <c r="D744" i="11"/>
  <c r="B745" i="11"/>
  <c r="B746" i="11"/>
  <c r="A747" i="11"/>
  <c r="O747" i="11"/>
  <c r="N748" i="11"/>
  <c r="P748" i="11" s="1"/>
  <c r="Q748" i="11" s="1"/>
  <c r="N749" i="11"/>
  <c r="L750" i="11"/>
  <c r="L751" i="11"/>
  <c r="L752" i="11"/>
  <c r="J753" i="11"/>
  <c r="J754" i="11"/>
  <c r="I755" i="11"/>
  <c r="H756" i="11"/>
  <c r="G757" i="11"/>
  <c r="G758" i="11"/>
  <c r="E759" i="11"/>
  <c r="E760" i="11"/>
  <c r="E761" i="11"/>
  <c r="C762" i="11"/>
  <c r="C763" i="11"/>
  <c r="B764" i="11"/>
  <c r="A765" i="11"/>
  <c r="O765" i="11"/>
  <c r="O766" i="11"/>
  <c r="M767" i="11"/>
  <c r="M768" i="11"/>
  <c r="M769" i="11"/>
  <c r="K770" i="11"/>
  <c r="K771" i="11"/>
  <c r="J772" i="11"/>
  <c r="I773" i="11"/>
  <c r="H774" i="11"/>
  <c r="H775" i="11"/>
  <c r="F776" i="11"/>
  <c r="F777" i="11"/>
  <c r="F778" i="11"/>
  <c r="D779" i="11"/>
  <c r="D780" i="11"/>
  <c r="C781" i="11"/>
  <c r="B782" i="11"/>
  <c r="A783" i="11"/>
  <c r="A784" i="11"/>
  <c r="N784" i="11"/>
  <c r="P784" i="11" s="1"/>
  <c r="Q784" i="11" s="1"/>
  <c r="N785" i="11"/>
  <c r="N786" i="11"/>
  <c r="L787" i="11"/>
  <c r="L788" i="11"/>
  <c r="K789" i="11"/>
  <c r="J790" i="11"/>
  <c r="I791" i="11"/>
  <c r="I792" i="11"/>
  <c r="G793" i="11"/>
  <c r="G794" i="11"/>
  <c r="G795" i="11"/>
  <c r="E796" i="11"/>
  <c r="E797" i="11"/>
  <c r="D798" i="11"/>
  <c r="C799" i="11"/>
  <c r="B800" i="11"/>
  <c r="B801" i="11"/>
  <c r="O801" i="11"/>
  <c r="O802" i="11"/>
  <c r="O803" i="11"/>
  <c r="M804" i="11"/>
  <c r="M805" i="11"/>
  <c r="L806" i="11"/>
  <c r="K807" i="11"/>
  <c r="J808" i="11"/>
  <c r="J809" i="11"/>
  <c r="H810" i="11"/>
  <c r="H811" i="11"/>
  <c r="H812" i="11"/>
  <c r="F813" i="11"/>
  <c r="F814" i="11"/>
  <c r="E815" i="11"/>
  <c r="D816" i="11"/>
  <c r="C817" i="11"/>
  <c r="C818" i="11"/>
  <c r="A819" i="11"/>
  <c r="A820" i="11"/>
  <c r="A821" i="11"/>
  <c r="N821" i="11"/>
  <c r="P821" i="11" s="1"/>
  <c r="Q821" i="11" s="1"/>
  <c r="N822" i="11"/>
  <c r="M823" i="11"/>
  <c r="L824" i="11"/>
  <c r="K825" i="11"/>
  <c r="K826" i="11"/>
  <c r="I827" i="11"/>
  <c r="I828" i="11"/>
  <c r="I829" i="11"/>
  <c r="G830" i="11"/>
  <c r="G831" i="11"/>
  <c r="F832" i="11"/>
  <c r="E833" i="11"/>
  <c r="D834" i="11"/>
  <c r="D835" i="11"/>
  <c r="B836" i="11"/>
  <c r="B837" i="11"/>
  <c r="B838" i="11"/>
  <c r="O838" i="11"/>
  <c r="O839" i="11"/>
  <c r="N840" i="11"/>
  <c r="P840" i="11" s="1"/>
  <c r="Q840" i="11" s="1"/>
  <c r="M841" i="11"/>
  <c r="L842" i="11"/>
  <c r="L843" i="11"/>
  <c r="J844" i="11"/>
  <c r="J845" i="11"/>
  <c r="J846" i="11"/>
  <c r="H847" i="11"/>
  <c r="H848" i="11"/>
  <c r="G849" i="11"/>
  <c r="F850" i="11"/>
  <c r="E851" i="11"/>
  <c r="E852" i="11"/>
  <c r="C853" i="11"/>
  <c r="A854" i="11"/>
  <c r="L854" i="11"/>
  <c r="G855" i="11"/>
  <c r="C856" i="11"/>
  <c r="N856" i="11"/>
  <c r="I857" i="11"/>
  <c r="E858" i="11"/>
  <c r="A859" i="11"/>
  <c r="K859" i="11"/>
  <c r="G860" i="11"/>
  <c r="C861" i="11"/>
  <c r="M861" i="11"/>
  <c r="I862" i="11"/>
  <c r="E863" i="11"/>
  <c r="O863" i="11"/>
  <c r="K864" i="11"/>
  <c r="G865" i="11"/>
  <c r="B866" i="11"/>
  <c r="M866" i="11"/>
  <c r="I867" i="11"/>
  <c r="D868" i="11"/>
  <c r="O868" i="11"/>
  <c r="K869" i="11"/>
  <c r="F870" i="11"/>
  <c r="B871" i="11"/>
  <c r="M871" i="11"/>
  <c r="H872" i="11"/>
  <c r="D873" i="11"/>
  <c r="O873" i="11"/>
  <c r="J874" i="11"/>
  <c r="F875" i="11"/>
  <c r="B876" i="11"/>
  <c r="L876" i="11"/>
  <c r="H877" i="11"/>
  <c r="D878" i="11"/>
  <c r="N878" i="11"/>
  <c r="J879" i="11"/>
  <c r="F880" i="11"/>
  <c r="A881" i="11"/>
  <c r="L881" i="11"/>
  <c r="H882" i="11"/>
  <c r="C883" i="11"/>
  <c r="N883" i="11"/>
  <c r="J884" i="11"/>
  <c r="E885" i="11"/>
  <c r="A886" i="11"/>
  <c r="L886" i="11"/>
  <c r="G887" i="11"/>
  <c r="C888" i="11"/>
  <c r="N888" i="11"/>
  <c r="I889" i="11"/>
  <c r="E890" i="11"/>
  <c r="A891" i="11"/>
  <c r="K891" i="11"/>
  <c r="G892" i="11"/>
  <c r="C893" i="11"/>
  <c r="M893" i="11"/>
  <c r="I894" i="11"/>
  <c r="E895" i="11"/>
  <c r="O895" i="11"/>
  <c r="K896" i="11"/>
  <c r="G897" i="11"/>
  <c r="B898" i="11"/>
  <c r="M898" i="11"/>
  <c r="I899" i="11"/>
  <c r="D900" i="11"/>
  <c r="O900" i="11"/>
  <c r="K901" i="11"/>
  <c r="F902" i="11"/>
  <c r="B903" i="11"/>
  <c r="M903" i="11"/>
  <c r="H904" i="11"/>
  <c r="D905" i="11"/>
  <c r="O905" i="11"/>
  <c r="J906" i="11"/>
  <c r="F907" i="11"/>
  <c r="B908" i="11"/>
  <c r="L908" i="11"/>
  <c r="H909" i="11"/>
  <c r="D910" i="11"/>
  <c r="N910" i="11"/>
  <c r="P910" i="11" s="1"/>
  <c r="Q910" i="11" s="1"/>
  <c r="J911" i="11"/>
  <c r="F912" i="11"/>
  <c r="A913" i="11"/>
  <c r="L913" i="11"/>
  <c r="H914" i="11"/>
  <c r="C915" i="11"/>
  <c r="N915" i="11"/>
  <c r="J916" i="11"/>
  <c r="E917" i="11"/>
  <c r="A918" i="11"/>
  <c r="L918" i="11"/>
  <c r="G919" i="11"/>
  <c r="C920" i="11"/>
  <c r="N920" i="11"/>
  <c r="I921" i="11"/>
  <c r="E922" i="11"/>
  <c r="A923" i="11"/>
  <c r="K923" i="11"/>
  <c r="G924" i="11"/>
  <c r="C925" i="11"/>
  <c r="M925" i="11"/>
  <c r="I926" i="11"/>
  <c r="E927" i="11"/>
  <c r="O927" i="11"/>
  <c r="K928" i="11"/>
  <c r="G929" i="11"/>
  <c r="B930" i="11"/>
  <c r="M930" i="11"/>
  <c r="I931" i="11"/>
  <c r="D932" i="11"/>
  <c r="O932" i="11"/>
  <c r="K933" i="11"/>
  <c r="F934" i="11"/>
  <c r="B935" i="11"/>
  <c r="M935" i="11"/>
  <c r="H936" i="11"/>
  <c r="D937" i="11"/>
  <c r="O937" i="11"/>
  <c r="J938" i="11"/>
  <c r="F939" i="11"/>
  <c r="B940" i="11"/>
  <c r="L940" i="11"/>
  <c r="H941" i="11"/>
  <c r="D942" i="11"/>
  <c r="N942" i="11"/>
  <c r="J943" i="11"/>
  <c r="F944" i="11"/>
  <c r="A945" i="11"/>
  <c r="L945" i="11"/>
  <c r="H946" i="11"/>
  <c r="C947" i="11"/>
  <c r="N947" i="11"/>
  <c r="J948" i="11"/>
  <c r="E949" i="11"/>
  <c r="A950" i="11"/>
  <c r="L950" i="11"/>
  <c r="G951" i="11"/>
  <c r="C952" i="11"/>
  <c r="N952" i="11"/>
  <c r="I953" i="11"/>
  <c r="E954" i="11"/>
  <c r="A955" i="11"/>
  <c r="K955" i="11"/>
  <c r="G956" i="11"/>
  <c r="C957" i="11"/>
  <c r="M957" i="11"/>
  <c r="I958" i="11"/>
  <c r="E959" i="11"/>
  <c r="O959" i="11"/>
  <c r="K960" i="11"/>
  <c r="G961" i="11"/>
  <c r="B962" i="11"/>
  <c r="M962" i="11"/>
  <c r="I963" i="11"/>
  <c r="D964" i="11"/>
  <c r="O964" i="11"/>
  <c r="K965" i="11"/>
  <c r="F966" i="11"/>
  <c r="B967" i="11"/>
  <c r="M967" i="11"/>
  <c r="H968" i="11"/>
  <c r="D969" i="11"/>
  <c r="O969" i="11"/>
  <c r="J970" i="11"/>
  <c r="F971" i="11"/>
  <c r="B972" i="11"/>
  <c r="L972" i="11"/>
  <c r="H973" i="11"/>
  <c r="D974" i="11"/>
  <c r="N974" i="11"/>
  <c r="P974" i="11" s="1"/>
  <c r="Q974" i="11" s="1"/>
  <c r="J975" i="11"/>
  <c r="F976" i="11"/>
  <c r="A977" i="11"/>
  <c r="L977" i="11"/>
  <c r="H978" i="11"/>
  <c r="C979" i="11"/>
  <c r="N979" i="11"/>
  <c r="J980" i="11"/>
  <c r="J684" i="11"/>
  <c r="O686" i="11"/>
  <c r="M688" i="11"/>
  <c r="H690" i="11"/>
  <c r="O691" i="11"/>
  <c r="F693" i="11"/>
  <c r="L694" i="11"/>
  <c r="D696" i="11"/>
  <c r="J697" i="11"/>
  <c r="A699" i="11"/>
  <c r="H700" i="11"/>
  <c r="N701" i="11"/>
  <c r="E703" i="11"/>
  <c r="L704" i="11"/>
  <c r="C706" i="11"/>
  <c r="I707" i="11"/>
  <c r="A709" i="11"/>
  <c r="G710" i="11"/>
  <c r="M711" i="11"/>
  <c r="E713" i="11"/>
  <c r="K714" i="11"/>
  <c r="B716" i="11"/>
  <c r="I717" i="11"/>
  <c r="O718" i="11"/>
  <c r="F720" i="11"/>
  <c r="M721" i="11"/>
  <c r="D723" i="11"/>
  <c r="J724" i="11"/>
  <c r="B726" i="11"/>
  <c r="H727" i="11"/>
  <c r="N728" i="11"/>
  <c r="P728" i="11" s="1"/>
  <c r="Q728" i="11" s="1"/>
  <c r="B730" i="11"/>
  <c r="A731" i="11"/>
  <c r="O731" i="11"/>
  <c r="N732" i="11"/>
  <c r="P732" i="11" s="1"/>
  <c r="Q732" i="11" s="1"/>
  <c r="N733" i="11"/>
  <c r="L734" i="11"/>
  <c r="L735" i="11"/>
  <c r="L736" i="11"/>
  <c r="J737" i="11"/>
  <c r="J738" i="11"/>
  <c r="I739" i="11"/>
  <c r="H740" i="11"/>
  <c r="G741" i="11"/>
  <c r="G742" i="11"/>
  <c r="E743" i="11"/>
  <c r="E744" i="11"/>
  <c r="E745" i="11"/>
  <c r="C746" i="11"/>
  <c r="C747" i="11"/>
  <c r="B748" i="11"/>
  <c r="A749" i="11"/>
  <c r="O749" i="11"/>
  <c r="O750" i="11"/>
  <c r="M751" i="11"/>
  <c r="M752" i="11"/>
  <c r="M753" i="11"/>
  <c r="K754" i="11"/>
  <c r="K755" i="11"/>
  <c r="J756" i="11"/>
  <c r="I757" i="11"/>
  <c r="H758" i="11"/>
  <c r="H759" i="11"/>
  <c r="F760" i="11"/>
  <c r="F761" i="11"/>
  <c r="F762" i="11"/>
  <c r="D763" i="11"/>
  <c r="D764" i="11"/>
  <c r="C765" i="11"/>
  <c r="B766" i="11"/>
  <c r="A767" i="11"/>
  <c r="A768" i="11"/>
  <c r="N768" i="11"/>
  <c r="P768" i="11" s="1"/>
  <c r="Q768" i="11" s="1"/>
  <c r="N769" i="11"/>
  <c r="N770" i="11"/>
  <c r="L771" i="11"/>
  <c r="L772" i="11"/>
  <c r="K773" i="11"/>
  <c r="J774" i="11"/>
  <c r="I775" i="11"/>
  <c r="I776" i="11"/>
  <c r="G777" i="11"/>
  <c r="G778" i="11"/>
  <c r="G779" i="11"/>
  <c r="E780" i="11"/>
  <c r="E781" i="11"/>
  <c r="D782" i="11"/>
  <c r="C783" i="11"/>
  <c r="B784" i="11"/>
  <c r="B785" i="11"/>
  <c r="O785" i="11"/>
  <c r="O786" i="11"/>
  <c r="O787" i="11"/>
  <c r="M788" i="11"/>
  <c r="M789" i="11"/>
  <c r="L790" i="11"/>
  <c r="K791" i="11"/>
  <c r="J792" i="11"/>
  <c r="J793" i="11"/>
  <c r="H794" i="11"/>
  <c r="H795" i="11"/>
  <c r="H796" i="11"/>
  <c r="F797" i="11"/>
  <c r="F798" i="11"/>
  <c r="E799" i="11"/>
  <c r="D800" i="11"/>
  <c r="C801" i="11"/>
  <c r="C802" i="11"/>
  <c r="A803" i="11"/>
  <c r="A804" i="11"/>
  <c r="A805" i="11"/>
  <c r="N805" i="11"/>
  <c r="P805" i="11" s="1"/>
  <c r="Q805" i="11" s="1"/>
  <c r="N806" i="11"/>
  <c r="M807" i="11"/>
  <c r="L808" i="11"/>
  <c r="K809" i="11"/>
  <c r="K810" i="11"/>
  <c r="I811" i="11"/>
  <c r="I812" i="11"/>
  <c r="I813" i="11"/>
  <c r="G814" i="11"/>
  <c r="G815" i="11"/>
  <c r="F816" i="11"/>
  <c r="E817" i="11"/>
  <c r="D818" i="11"/>
  <c r="D819" i="11"/>
  <c r="B820" i="11"/>
  <c r="B821" i="11"/>
  <c r="B822" i="11"/>
  <c r="O822" i="11"/>
  <c r="O823" i="11"/>
  <c r="N824" i="11"/>
  <c r="P824" i="11" s="1"/>
  <c r="Q824" i="11" s="1"/>
  <c r="M825" i="11"/>
  <c r="L826" i="11"/>
  <c r="L827" i="11"/>
  <c r="J828" i="11"/>
  <c r="J829" i="11"/>
  <c r="J830" i="11"/>
  <c r="H831" i="11"/>
  <c r="H832" i="11"/>
  <c r="G833" i="11"/>
  <c r="F834" i="11"/>
  <c r="E835" i="11"/>
  <c r="E836" i="11"/>
  <c r="C837" i="11"/>
  <c r="C838" i="11"/>
  <c r="C839" i="11"/>
  <c r="A840" i="11"/>
  <c r="A841" i="11"/>
  <c r="O841" i="11"/>
  <c r="N842" i="11"/>
  <c r="P842" i="11" s="1"/>
  <c r="Q842" i="11" s="1"/>
  <c r="M843" i="11"/>
  <c r="M844" i="11"/>
  <c r="K845" i="11"/>
  <c r="K846" i="11"/>
  <c r="K847" i="11"/>
  <c r="I848" i="11"/>
  <c r="I849" i="11"/>
  <c r="H850" i="11"/>
  <c r="G851" i="11"/>
  <c r="F852" i="11"/>
  <c r="F853" i="11"/>
  <c r="B854" i="11"/>
  <c r="M854" i="11"/>
  <c r="I855" i="11"/>
  <c r="D856" i="11"/>
  <c r="O856" i="11"/>
  <c r="K857" i="11"/>
  <c r="F858" i="11"/>
  <c r="B859" i="11"/>
  <c r="M859" i="11"/>
  <c r="H860" i="11"/>
  <c r="D861" i="11"/>
  <c r="O861" i="11"/>
  <c r="J862" i="11"/>
  <c r="F863" i="11"/>
  <c r="B864" i="11"/>
  <c r="L864" i="11"/>
  <c r="H865" i="11"/>
  <c r="D866" i="11"/>
  <c r="N866" i="11"/>
  <c r="P866" i="11" s="1"/>
  <c r="Q866" i="11" s="1"/>
  <c r="J867" i="11"/>
  <c r="F868" i="11"/>
  <c r="A869" i="11"/>
  <c r="L869" i="11"/>
  <c r="H870" i="11"/>
  <c r="C871" i="11"/>
  <c r="N871" i="11"/>
  <c r="J872" i="11"/>
  <c r="E873" i="11"/>
  <c r="A874" i="11"/>
  <c r="L874" i="11"/>
  <c r="G875" i="11"/>
  <c r="C876" i="11"/>
  <c r="N876" i="11"/>
  <c r="I877" i="11"/>
  <c r="E878" i="11"/>
  <c r="A879" i="11"/>
  <c r="K879" i="11"/>
  <c r="G880" i="11"/>
  <c r="C881" i="11"/>
  <c r="M881" i="11"/>
  <c r="I882" i="11"/>
  <c r="E883" i="11"/>
  <c r="O883" i="11"/>
  <c r="K884" i="11"/>
  <c r="G885" i="11"/>
  <c r="B886" i="11"/>
  <c r="M886" i="11"/>
  <c r="I887" i="11"/>
  <c r="D888" i="11"/>
  <c r="O888" i="11"/>
  <c r="K889" i="11"/>
  <c r="F890" i="11"/>
  <c r="B891" i="11"/>
  <c r="M891" i="11"/>
  <c r="H892" i="11"/>
  <c r="D893" i="11"/>
  <c r="O893" i="11"/>
  <c r="J894" i="11"/>
  <c r="F895" i="11"/>
  <c r="B896" i="11"/>
  <c r="L896" i="11"/>
  <c r="H897" i="11"/>
  <c r="D898" i="11"/>
  <c r="N898" i="11"/>
  <c r="P898" i="11" s="1"/>
  <c r="Q898" i="11" s="1"/>
  <c r="J899" i="11"/>
  <c r="F900" i="11"/>
  <c r="A901" i="11"/>
  <c r="L901" i="11"/>
  <c r="H902" i="11"/>
  <c r="C903" i="11"/>
  <c r="N903" i="11"/>
  <c r="J904" i="11"/>
  <c r="E905" i="11"/>
  <c r="A906" i="11"/>
  <c r="L906" i="11"/>
  <c r="G907" i="11"/>
  <c r="C908" i="11"/>
  <c r="N908" i="11"/>
  <c r="I909" i="11"/>
  <c r="E910" i="11"/>
  <c r="A911" i="11"/>
  <c r="K911" i="11"/>
  <c r="G912" i="11"/>
  <c r="C913" i="11"/>
  <c r="M913" i="11"/>
  <c r="I914" i="11"/>
  <c r="E915" i="11"/>
  <c r="O915" i="11"/>
  <c r="K916" i="11"/>
  <c r="G917" i="11"/>
  <c r="B918" i="11"/>
  <c r="M918" i="11"/>
  <c r="I919" i="11"/>
  <c r="D920" i="11"/>
  <c r="O920" i="11"/>
  <c r="K921" i="11"/>
  <c r="F922" i="11"/>
  <c r="B923" i="11"/>
  <c r="M923" i="11"/>
  <c r="H924" i="11"/>
  <c r="D925" i="11"/>
  <c r="O925" i="11"/>
  <c r="J926" i="11"/>
  <c r="F927" i="11"/>
  <c r="B928" i="11"/>
  <c r="L928" i="11"/>
  <c r="H929" i="11"/>
  <c r="D930" i="11"/>
  <c r="N930" i="11"/>
  <c r="P930" i="11" s="1"/>
  <c r="Q930" i="11" s="1"/>
  <c r="J931" i="11"/>
  <c r="F932" i="11"/>
  <c r="A933" i="11"/>
  <c r="L933" i="11"/>
  <c r="H934" i="11"/>
  <c r="C935" i="11"/>
  <c r="N935" i="11"/>
  <c r="J936" i="11"/>
  <c r="E937" i="11"/>
  <c r="A938" i="11"/>
  <c r="L938" i="11"/>
  <c r="G939" i="11"/>
  <c r="C940" i="11"/>
  <c r="N940" i="11"/>
  <c r="I941" i="11"/>
  <c r="C685" i="11"/>
  <c r="A687" i="11"/>
  <c r="N688" i="11"/>
  <c r="P688" i="11" s="1"/>
  <c r="Q688" i="11" s="1"/>
  <c r="J690" i="11"/>
  <c r="A692" i="11"/>
  <c r="G693" i="11"/>
  <c r="N694" i="11"/>
  <c r="P694" i="11" s="1"/>
  <c r="Q694" i="11" s="1"/>
  <c r="E696" i="11"/>
  <c r="K697" i="11"/>
  <c r="C699" i="11"/>
  <c r="I700" i="11"/>
  <c r="O701" i="11"/>
  <c r="G703" i="11"/>
  <c r="M704" i="11"/>
  <c r="D706" i="11"/>
  <c r="K707" i="11"/>
  <c r="B709" i="11"/>
  <c r="H710" i="11"/>
  <c r="O711" i="11"/>
  <c r="F713" i="11"/>
  <c r="L714" i="11"/>
  <c r="D716" i="11"/>
  <c r="J717" i="11"/>
  <c r="A719" i="11"/>
  <c r="H720" i="11"/>
  <c r="N721" i="11"/>
  <c r="P721" i="11" s="1"/>
  <c r="Q721" i="11" s="1"/>
  <c r="E723" i="11"/>
  <c r="L724" i="11"/>
  <c r="C726" i="11"/>
  <c r="I727" i="11"/>
  <c r="A729" i="11"/>
  <c r="C730" i="11"/>
  <c r="C731" i="11"/>
  <c r="B732" i="11"/>
  <c r="A733" i="11"/>
  <c r="O733" i="11"/>
  <c r="O734" i="11"/>
  <c r="M735" i="11"/>
  <c r="M736" i="11"/>
  <c r="M737" i="11"/>
  <c r="K738" i="11"/>
  <c r="K739" i="11"/>
  <c r="J740" i="11"/>
  <c r="I741" i="11"/>
  <c r="H742" i="11"/>
  <c r="H743" i="11"/>
  <c r="F744" i="11"/>
  <c r="F745" i="11"/>
  <c r="F746" i="11"/>
  <c r="D747" i="11"/>
  <c r="D748" i="11"/>
  <c r="C749" i="11"/>
  <c r="B750" i="11"/>
  <c r="A751" i="11"/>
  <c r="A752" i="11"/>
  <c r="N752" i="11"/>
  <c r="P752" i="11" s="1"/>
  <c r="Q752" i="11" s="1"/>
  <c r="N753" i="11"/>
  <c r="N754" i="11"/>
  <c r="L755" i="11"/>
  <c r="L756" i="11"/>
  <c r="K757" i="11"/>
  <c r="J758" i="11"/>
  <c r="I759" i="11"/>
  <c r="I760" i="11"/>
  <c r="G761" i="11"/>
  <c r="G762" i="11"/>
  <c r="G763" i="11"/>
  <c r="E764" i="11"/>
  <c r="E765" i="11"/>
  <c r="D766" i="11"/>
  <c r="C767" i="11"/>
  <c r="B768" i="11"/>
  <c r="B769" i="11"/>
  <c r="O769" i="11"/>
  <c r="O770" i="11"/>
  <c r="O771" i="11"/>
  <c r="M772" i="11"/>
  <c r="M773" i="11"/>
  <c r="L774" i="11"/>
  <c r="K775" i="11"/>
  <c r="J776" i="11"/>
  <c r="J777" i="11"/>
  <c r="H778" i="11"/>
  <c r="H779" i="11"/>
  <c r="H780" i="11"/>
  <c r="F781" i="11"/>
  <c r="F782" i="11"/>
  <c r="E783" i="11"/>
  <c r="D784" i="11"/>
  <c r="C785" i="11"/>
  <c r="C786" i="11"/>
  <c r="A787" i="11"/>
  <c r="A788" i="11"/>
  <c r="A789" i="11"/>
  <c r="N789" i="11"/>
  <c r="P789" i="11" s="1"/>
  <c r="Q789" i="11" s="1"/>
  <c r="N790" i="11"/>
  <c r="M791" i="11"/>
  <c r="L792" i="11"/>
  <c r="K793" i="11"/>
  <c r="K794" i="11"/>
  <c r="I795" i="11"/>
  <c r="I796" i="11"/>
  <c r="I797" i="11"/>
  <c r="G798" i="11"/>
  <c r="G799" i="11"/>
  <c r="F800" i="11"/>
  <c r="E801" i="11"/>
  <c r="D802" i="11"/>
  <c r="D803" i="11"/>
  <c r="B804" i="11"/>
  <c r="B805" i="11"/>
  <c r="B806" i="11"/>
  <c r="O806" i="11"/>
  <c r="O807" i="11"/>
  <c r="N808" i="11"/>
  <c r="P808" i="11" s="1"/>
  <c r="Q808" i="11" s="1"/>
  <c r="M809" i="11"/>
  <c r="L810" i="11"/>
  <c r="L811" i="11"/>
  <c r="J812" i="11"/>
  <c r="J813" i="11"/>
  <c r="J814" i="11"/>
  <c r="H815" i="11"/>
  <c r="H816" i="11"/>
  <c r="G817" i="11"/>
  <c r="F818" i="11"/>
  <c r="E819" i="11"/>
  <c r="E820" i="11"/>
  <c r="C821" i="11"/>
  <c r="C822" i="11"/>
  <c r="C823" i="11"/>
  <c r="A824" i="11"/>
  <c r="A825" i="11"/>
  <c r="O825" i="11"/>
  <c r="N826" i="11"/>
  <c r="P826" i="11" s="1"/>
  <c r="Q826" i="11" s="1"/>
  <c r="M827" i="11"/>
  <c r="M828" i="11"/>
  <c r="K829" i="11"/>
  <c r="K830" i="11"/>
  <c r="K831" i="11"/>
  <c r="I832" i="11"/>
  <c r="I833" i="11"/>
  <c r="H834" i="11"/>
  <c r="G835" i="11"/>
  <c r="F836" i="11"/>
  <c r="F837" i="11"/>
  <c r="D838" i="11"/>
  <c r="D839" i="11"/>
  <c r="D840" i="11"/>
  <c r="B841" i="11"/>
  <c r="B842" i="11"/>
  <c r="A843" i="11"/>
  <c r="O843" i="11"/>
  <c r="N844" i="11"/>
  <c r="P844" i="11" s="1"/>
  <c r="Q844" i="11" s="1"/>
  <c r="N845" i="11"/>
  <c r="L846" i="11"/>
  <c r="L847" i="11"/>
  <c r="L848" i="11"/>
  <c r="J849" i="11"/>
  <c r="J850" i="11"/>
  <c r="I851" i="11"/>
  <c r="H852" i="11"/>
  <c r="G853" i="11"/>
  <c r="D854" i="11"/>
  <c r="N854" i="11"/>
  <c r="P854" i="11" s="1"/>
  <c r="Q854" i="11" s="1"/>
  <c r="J855" i="11"/>
  <c r="F856" i="11"/>
  <c r="A857" i="11"/>
  <c r="L857" i="11"/>
  <c r="H858" i="11"/>
  <c r="C859" i="11"/>
  <c r="N859" i="11"/>
  <c r="J860" i="11"/>
  <c r="E861" i="11"/>
  <c r="A862" i="11"/>
  <c r="L862" i="11"/>
  <c r="G863" i="11"/>
  <c r="C864" i="11"/>
  <c r="N864" i="11"/>
  <c r="I865" i="11"/>
  <c r="E866" i="11"/>
  <c r="A867" i="11"/>
  <c r="K867" i="11"/>
  <c r="G868" i="11"/>
  <c r="C869" i="11"/>
  <c r="M869" i="11"/>
  <c r="I870" i="11"/>
  <c r="E871" i="11"/>
  <c r="O871" i="11"/>
  <c r="K872" i="11"/>
  <c r="G873" i="11"/>
  <c r="B874" i="11"/>
  <c r="M874" i="11"/>
  <c r="I875" i="11"/>
  <c r="D876" i="11"/>
  <c r="O876" i="11"/>
  <c r="K877" i="11"/>
  <c r="F878" i="11"/>
  <c r="B879" i="11"/>
  <c r="M879" i="11"/>
  <c r="H880" i="11"/>
  <c r="D881" i="11"/>
  <c r="O881" i="11"/>
  <c r="J882" i="11"/>
  <c r="F883" i="11"/>
  <c r="B884" i="11"/>
  <c r="L884" i="11"/>
  <c r="H885" i="11"/>
  <c r="D886" i="11"/>
  <c r="N886" i="11"/>
  <c r="P886" i="11" s="1"/>
  <c r="Q886" i="11" s="1"/>
  <c r="J887" i="11"/>
  <c r="F888" i="11"/>
  <c r="A889" i="11"/>
  <c r="L889" i="11"/>
  <c r="H890" i="11"/>
  <c r="C891" i="11"/>
  <c r="N891" i="11"/>
  <c r="J892" i="11"/>
  <c r="E893" i="11"/>
  <c r="A894" i="11"/>
  <c r="L894" i="11"/>
  <c r="G895" i="11"/>
  <c r="C896" i="11"/>
  <c r="N896" i="11"/>
  <c r="I897" i="11"/>
  <c r="E898" i="11"/>
  <c r="A899" i="11"/>
  <c r="K899" i="11"/>
  <c r="G900" i="11"/>
  <c r="C901" i="11"/>
  <c r="M901" i="11"/>
  <c r="I902" i="11"/>
  <c r="E903" i="11"/>
  <c r="O903" i="11"/>
  <c r="K904" i="11"/>
  <c r="G905" i="11"/>
  <c r="B906" i="11"/>
  <c r="M906" i="11"/>
  <c r="I907" i="11"/>
  <c r="D908" i="11"/>
  <c r="O908" i="11"/>
  <c r="K909" i="11"/>
  <c r="F910" i="11"/>
  <c r="B911" i="11"/>
  <c r="M911" i="11"/>
  <c r="H912" i="11"/>
  <c r="D913" i="11"/>
  <c r="O913" i="11"/>
  <c r="J914" i="11"/>
  <c r="F915" i="11"/>
  <c r="B916" i="11"/>
  <c r="L916" i="11"/>
  <c r="H917" i="11"/>
  <c r="D918" i="11"/>
  <c r="N918" i="11"/>
  <c r="P918" i="11" s="1"/>
  <c r="Q918" i="11" s="1"/>
  <c r="J919" i="11"/>
  <c r="F920" i="11"/>
  <c r="A921" i="11"/>
  <c r="L921" i="11"/>
  <c r="H922" i="11"/>
  <c r="C923" i="11"/>
  <c r="N923" i="11"/>
  <c r="J924" i="11"/>
  <c r="E925" i="11"/>
  <c r="A926" i="11"/>
  <c r="L926" i="11"/>
  <c r="G927" i="11"/>
  <c r="C928" i="11"/>
  <c r="N928" i="11"/>
  <c r="I929" i="11"/>
  <c r="E930" i="11"/>
  <c r="A931" i="11"/>
  <c r="K931" i="11"/>
  <c r="G932" i="11"/>
  <c r="C933" i="11"/>
  <c r="M933" i="11"/>
  <c r="I934" i="11"/>
  <c r="E935" i="11"/>
  <c r="O935" i="11"/>
  <c r="K936" i="11"/>
  <c r="G937" i="11"/>
  <c r="B938" i="11"/>
  <c r="M938" i="11"/>
  <c r="I939" i="11"/>
  <c r="D940" i="11"/>
  <c r="O940" i="11"/>
  <c r="K941" i="11"/>
  <c r="F942" i="11"/>
  <c r="B943" i="11"/>
  <c r="M943" i="11"/>
  <c r="H944" i="11"/>
  <c r="D945" i="11"/>
  <c r="O945" i="11"/>
  <c r="J946" i="11"/>
  <c r="F947" i="11"/>
  <c r="B948" i="11"/>
  <c r="L948" i="11"/>
  <c r="H949" i="11"/>
  <c r="D950" i="11"/>
  <c r="N950" i="11"/>
  <c r="P950" i="11" s="1"/>
  <c r="Q950" i="11" s="1"/>
  <c r="J951" i="11"/>
  <c r="F952" i="11"/>
  <c r="A953" i="11"/>
  <c r="L953" i="11"/>
  <c r="H954" i="11"/>
  <c r="C955" i="11"/>
  <c r="N955" i="11"/>
  <c r="J956" i="11"/>
  <c r="E957" i="11"/>
  <c r="A958" i="11"/>
  <c r="L958" i="11"/>
  <c r="G959" i="11"/>
  <c r="C960" i="11"/>
  <c r="N960" i="11"/>
  <c r="I961" i="11"/>
  <c r="E962" i="11"/>
  <c r="A963" i="11"/>
  <c r="K963" i="11"/>
  <c r="G964" i="11"/>
  <c r="C965" i="11"/>
  <c r="M965" i="11"/>
  <c r="I966" i="11"/>
  <c r="E967" i="11"/>
  <c r="O967" i="11"/>
  <c r="K968" i="11"/>
  <c r="G969" i="11"/>
  <c r="B970" i="11"/>
  <c r="M970" i="11"/>
  <c r="I971" i="11"/>
  <c r="D972" i="11"/>
  <c r="O972" i="11"/>
  <c r="K973" i="11"/>
  <c r="F974" i="11"/>
  <c r="B975" i="11"/>
  <c r="M975" i="11"/>
  <c r="H976" i="11"/>
  <c r="D977" i="11"/>
  <c r="O977" i="11"/>
  <c r="J978" i="11"/>
  <c r="F979" i="11"/>
  <c r="B980" i="11"/>
  <c r="L980" i="11"/>
  <c r="H685" i="11"/>
  <c r="F687" i="11"/>
  <c r="D689" i="11"/>
  <c r="N690" i="11"/>
  <c r="P690" i="11" s="1"/>
  <c r="Q690" i="11" s="1"/>
  <c r="E692" i="11"/>
  <c r="K693" i="11"/>
  <c r="C695" i="11"/>
  <c r="I696" i="11"/>
  <c r="O697" i="11"/>
  <c r="G699" i="11"/>
  <c r="M700" i="11"/>
  <c r="D702" i="11"/>
  <c r="K703" i="11"/>
  <c r="B705" i="11"/>
  <c r="H706" i="11"/>
  <c r="O707" i="11"/>
  <c r="F709" i="11"/>
  <c r="L710" i="11"/>
  <c r="D712" i="11"/>
  <c r="J713" i="11"/>
  <c r="A715" i="11"/>
  <c r="H716" i="11"/>
  <c r="N717" i="11"/>
  <c r="P717" i="11" s="1"/>
  <c r="Q717" i="11" s="1"/>
  <c r="E719" i="11"/>
  <c r="L720" i="11"/>
  <c r="C722" i="11"/>
  <c r="I723" i="11"/>
  <c r="A725" i="11"/>
  <c r="G726" i="11"/>
  <c r="M727" i="11"/>
  <c r="E729" i="11"/>
  <c r="F730" i="11"/>
  <c r="D731" i="11"/>
  <c r="D732" i="11"/>
  <c r="C733" i="11"/>
  <c r="B734" i="11"/>
  <c r="A735" i="11"/>
  <c r="A736" i="11"/>
  <c r="N736" i="11"/>
  <c r="P736" i="11" s="1"/>
  <c r="Q736" i="11" s="1"/>
  <c r="N737" i="11"/>
  <c r="P737" i="11" s="1"/>
  <c r="Q737" i="11" s="1"/>
  <c r="N738" i="11"/>
  <c r="P738" i="11" s="1"/>
  <c r="Q738" i="11" s="1"/>
  <c r="L739" i="11"/>
  <c r="L740" i="11"/>
  <c r="K741" i="11"/>
  <c r="J742" i="11"/>
  <c r="I743" i="11"/>
  <c r="I744" i="11"/>
  <c r="G745" i="11"/>
  <c r="G746" i="11"/>
  <c r="G747" i="11"/>
  <c r="E748" i="11"/>
  <c r="E749" i="11"/>
  <c r="D750" i="11"/>
  <c r="C751" i="11"/>
  <c r="B752" i="11"/>
  <c r="B753" i="11"/>
  <c r="O753" i="11"/>
  <c r="O754" i="11"/>
  <c r="O755" i="11"/>
  <c r="M756" i="11"/>
  <c r="M757" i="11"/>
  <c r="L758" i="11"/>
  <c r="K759" i="11"/>
  <c r="J760" i="11"/>
  <c r="J761" i="11"/>
  <c r="H762" i="11"/>
  <c r="H763" i="11"/>
  <c r="H764" i="11"/>
  <c r="F765" i="11"/>
  <c r="F766" i="11"/>
  <c r="E767" i="11"/>
  <c r="D768" i="11"/>
  <c r="C769" i="11"/>
  <c r="C770" i="11"/>
  <c r="A771" i="11"/>
  <c r="A772" i="11"/>
  <c r="A773" i="11"/>
  <c r="N773" i="11"/>
  <c r="P773" i="11" s="1"/>
  <c r="Q773" i="11" s="1"/>
  <c r="N774" i="11"/>
  <c r="P774" i="11" s="1"/>
  <c r="Q774" i="11" s="1"/>
  <c r="M775" i="11"/>
  <c r="L776" i="11"/>
  <c r="K777" i="11"/>
  <c r="K778" i="11"/>
  <c r="I779" i="11"/>
  <c r="I780" i="11"/>
  <c r="I781" i="11"/>
  <c r="G782" i="11"/>
  <c r="G783" i="11"/>
  <c r="F784" i="11"/>
  <c r="E785" i="11"/>
  <c r="D786" i="11"/>
  <c r="D787" i="11"/>
  <c r="B788" i="11"/>
  <c r="B789" i="11"/>
  <c r="B790" i="11"/>
  <c r="O790" i="11"/>
  <c r="O791" i="11"/>
  <c r="N792" i="11"/>
  <c r="P792" i="11" s="1"/>
  <c r="Q792" i="11" s="1"/>
  <c r="M793" i="11"/>
  <c r="L794" i="11"/>
  <c r="L795" i="11"/>
  <c r="J796" i="11"/>
  <c r="J797" i="11"/>
  <c r="J798" i="11"/>
  <c r="H799" i="11"/>
  <c r="H800" i="11"/>
  <c r="G801" i="11"/>
  <c r="F802" i="11"/>
  <c r="E803" i="11"/>
  <c r="E804" i="11"/>
  <c r="C805" i="11"/>
  <c r="C806" i="11"/>
  <c r="C807" i="11"/>
  <c r="A808" i="11"/>
  <c r="A809" i="11"/>
  <c r="O809" i="11"/>
  <c r="N810" i="11"/>
  <c r="P810" i="11" s="1"/>
  <c r="Q810" i="11" s="1"/>
  <c r="M811" i="11"/>
  <c r="M812" i="11"/>
  <c r="K813" i="11"/>
  <c r="K814" i="11"/>
  <c r="K815" i="11"/>
  <c r="I816" i="11"/>
  <c r="I817" i="11"/>
  <c r="H818" i="11"/>
  <c r="G819" i="11"/>
  <c r="F820" i="11"/>
  <c r="F821" i="11"/>
  <c r="D822" i="11"/>
  <c r="D823" i="11"/>
  <c r="D824" i="11"/>
  <c r="B825" i="11"/>
  <c r="B826" i="11"/>
  <c r="A827" i="11"/>
  <c r="O827" i="11"/>
  <c r="N828" i="11"/>
  <c r="P828" i="11" s="1"/>
  <c r="Q828" i="11" s="1"/>
  <c r="N829" i="11"/>
  <c r="P829" i="11" s="1"/>
  <c r="Q829" i="11" s="1"/>
  <c r="L830" i="11"/>
  <c r="L831" i="11"/>
  <c r="L832" i="11"/>
  <c r="J833" i="11"/>
  <c r="J834" i="11"/>
  <c r="I835" i="11"/>
  <c r="H836" i="11"/>
  <c r="G837" i="11"/>
  <c r="G838" i="11"/>
  <c r="E839" i="11"/>
  <c r="E840" i="11"/>
  <c r="E841" i="11"/>
  <c r="C842" i="11"/>
  <c r="C843" i="11"/>
  <c r="B844" i="11"/>
  <c r="A845" i="11"/>
  <c r="O845" i="11"/>
  <c r="O846" i="11"/>
  <c r="M847" i="11"/>
  <c r="M848" i="11"/>
  <c r="M849" i="11"/>
  <c r="K850" i="11"/>
  <c r="K851" i="11"/>
  <c r="J852" i="11"/>
  <c r="I853" i="11"/>
  <c r="E854" i="11"/>
  <c r="A855" i="11"/>
  <c r="K855" i="11"/>
  <c r="G856" i="11"/>
  <c r="C857" i="11"/>
  <c r="M857" i="11"/>
  <c r="I858" i="11"/>
  <c r="E859" i="11"/>
  <c r="O859" i="11"/>
  <c r="K860" i="11"/>
  <c r="G861" i="11"/>
  <c r="B862" i="11"/>
  <c r="M862" i="11"/>
  <c r="I863" i="11"/>
  <c r="D864" i="11"/>
  <c r="O864" i="11"/>
  <c r="K865" i="11"/>
  <c r="F866" i="11"/>
  <c r="B867" i="11"/>
  <c r="M867" i="11"/>
  <c r="H868" i="11"/>
  <c r="D869" i="11"/>
  <c r="O869" i="11"/>
  <c r="J870" i="11"/>
  <c r="F871" i="11"/>
  <c r="B872" i="11"/>
  <c r="L872" i="11"/>
  <c r="H873" i="11"/>
  <c r="D874" i="11"/>
  <c r="N874" i="11"/>
  <c r="P874" i="11" s="1"/>
  <c r="Q874" i="11" s="1"/>
  <c r="J875" i="11"/>
  <c r="F876" i="11"/>
  <c r="A877" i="11"/>
  <c r="L877" i="11"/>
  <c r="H878" i="11"/>
  <c r="C879" i="11"/>
  <c r="N879" i="11"/>
  <c r="P879" i="11" s="1"/>
  <c r="Q879" i="11" s="1"/>
  <c r="J880" i="11"/>
  <c r="E881" i="11"/>
  <c r="A882" i="11"/>
  <c r="L882" i="11"/>
  <c r="G883" i="11"/>
  <c r="C884" i="11"/>
  <c r="N884" i="11"/>
  <c r="P884" i="11" s="1"/>
  <c r="Q884" i="11" s="1"/>
  <c r="I885" i="11"/>
  <c r="E886" i="11"/>
  <c r="A887" i="11"/>
  <c r="K887" i="11"/>
  <c r="G888" i="11"/>
  <c r="C889" i="11"/>
  <c r="M889" i="11"/>
  <c r="I890" i="11"/>
  <c r="E891" i="11"/>
  <c r="O891" i="11"/>
  <c r="K892" i="11"/>
  <c r="G893" i="11"/>
  <c r="B894" i="11"/>
  <c r="M894" i="11"/>
  <c r="I895" i="11"/>
  <c r="D896" i="11"/>
  <c r="O896" i="11"/>
  <c r="K897" i="11"/>
  <c r="F898" i="11"/>
  <c r="B899" i="11"/>
  <c r="M899" i="11"/>
  <c r="H900" i="11"/>
  <c r="D901" i="11"/>
  <c r="O901" i="11"/>
  <c r="J902" i="11"/>
  <c r="F903" i="11"/>
  <c r="B904" i="11"/>
  <c r="L904" i="11"/>
  <c r="H905" i="11"/>
  <c r="D906" i="11"/>
  <c r="N906" i="11"/>
  <c r="P906" i="11" s="1"/>
  <c r="Q906" i="11" s="1"/>
  <c r="J907" i="11"/>
  <c r="F908" i="11"/>
  <c r="A909" i="11"/>
  <c r="L909" i="11"/>
  <c r="H910" i="11"/>
  <c r="C911" i="11"/>
  <c r="N911" i="11"/>
  <c r="P911" i="11" s="1"/>
  <c r="Q911" i="11" s="1"/>
  <c r="J912" i="11"/>
  <c r="E913" i="11"/>
  <c r="A914" i="11"/>
  <c r="L914" i="11"/>
  <c r="G915" i="11"/>
  <c r="C916" i="11"/>
  <c r="N916" i="11"/>
  <c r="P916" i="11" s="1"/>
  <c r="Q916" i="11" s="1"/>
  <c r="I917" i="11"/>
  <c r="E918" i="11"/>
  <c r="A919" i="11"/>
  <c r="K919" i="11"/>
  <c r="G920" i="11"/>
  <c r="C921" i="11"/>
  <c r="M921" i="11"/>
  <c r="I922" i="11"/>
  <c r="E923" i="11"/>
  <c r="O923" i="11"/>
  <c r="K924" i="11"/>
  <c r="G925" i="11"/>
  <c r="B926" i="11"/>
  <c r="M926" i="11"/>
  <c r="I927" i="11"/>
  <c r="D928" i="11"/>
  <c r="O928" i="11"/>
  <c r="K929" i="11"/>
  <c r="F930" i="11"/>
  <c r="B931" i="11"/>
  <c r="M931" i="11"/>
  <c r="H932" i="11"/>
  <c r="D933" i="11"/>
  <c r="O933" i="11"/>
  <c r="J934" i="11"/>
  <c r="F935" i="11"/>
  <c r="B936" i="11"/>
  <c r="L936" i="11"/>
  <c r="H937" i="11"/>
  <c r="D938" i="11"/>
  <c r="N938" i="11"/>
  <c r="P938" i="11" s="1"/>
  <c r="Q938" i="11" s="1"/>
  <c r="J939" i="11"/>
  <c r="F940" i="11"/>
  <c r="A941" i="11"/>
  <c r="L941" i="11"/>
  <c r="H942" i="11"/>
  <c r="C943" i="11"/>
  <c r="N943" i="11"/>
  <c r="P943" i="11" s="1"/>
  <c r="Q943" i="11" s="1"/>
  <c r="J944" i="11"/>
  <c r="E945" i="11"/>
  <c r="A946" i="11"/>
  <c r="L946" i="11"/>
  <c r="G947" i="11"/>
  <c r="C948" i="11"/>
  <c r="N948" i="11"/>
  <c r="P948" i="11" s="1"/>
  <c r="Q948" i="11" s="1"/>
  <c r="I949" i="11"/>
  <c r="E950" i="11"/>
  <c r="A951" i="11"/>
  <c r="K951" i="11"/>
  <c r="G952" i="11"/>
  <c r="C953" i="11"/>
  <c r="M953" i="11"/>
  <c r="I954" i="11"/>
  <c r="E955" i="11"/>
  <c r="O955" i="11"/>
  <c r="K956" i="11"/>
  <c r="G957" i="11"/>
  <c r="B958" i="11"/>
  <c r="M958" i="11"/>
  <c r="I959" i="11"/>
  <c r="D960" i="11"/>
  <c r="O960" i="11"/>
  <c r="K961" i="11"/>
  <c r="F962" i="11"/>
  <c r="B963" i="11"/>
  <c r="M963" i="11"/>
  <c r="H964" i="11"/>
  <c r="D965" i="11"/>
  <c r="O965" i="11"/>
  <c r="J966" i="11"/>
  <c r="F967" i="11"/>
  <c r="B968" i="11"/>
  <c r="L968" i="11"/>
  <c r="H969" i="11"/>
  <c r="D970" i="11"/>
  <c r="N970" i="11"/>
  <c r="P970" i="11" s="1"/>
  <c r="Q970" i="11" s="1"/>
  <c r="J971" i="11"/>
  <c r="F972" i="11"/>
  <c r="A973" i="11"/>
  <c r="L973" i="11"/>
  <c r="H974" i="11"/>
  <c r="C975" i="11"/>
  <c r="N975" i="11"/>
  <c r="P975" i="11" s="1"/>
  <c r="Q975" i="11" s="1"/>
  <c r="J976" i="11"/>
  <c r="E977" i="11"/>
  <c r="A978" i="11"/>
  <c r="L978" i="11"/>
  <c r="G979" i="11"/>
  <c r="C980" i="11"/>
  <c r="N980" i="11"/>
  <c r="I981" i="11"/>
  <c r="E982" i="11"/>
  <c r="A983" i="11"/>
  <c r="K983" i="11"/>
  <c r="G984" i="11"/>
  <c r="C985" i="11"/>
  <c r="M985" i="11"/>
  <c r="I986" i="11"/>
  <c r="E987" i="11"/>
  <c r="O987" i="11"/>
  <c r="K988" i="11"/>
  <c r="G989" i="11"/>
  <c r="B990" i="11"/>
  <c r="M990" i="11"/>
  <c r="I991" i="11"/>
  <c r="D992" i="11"/>
  <c r="O992" i="11"/>
  <c r="K993" i="11"/>
  <c r="F994" i="11"/>
  <c r="B995" i="11"/>
  <c r="M995" i="11"/>
  <c r="H996" i="11"/>
  <c r="D997" i="11"/>
  <c r="O997" i="11"/>
  <c r="J998" i="11"/>
  <c r="F999" i="11"/>
  <c r="B1000" i="11"/>
  <c r="L1000" i="11"/>
  <c r="H1001" i="11"/>
  <c r="D1002" i="11"/>
  <c r="N1002" i="11"/>
  <c r="P1002" i="11" s="1"/>
  <c r="Q1002" i="11" s="1"/>
  <c r="J1003" i="11"/>
  <c r="F1004" i="11"/>
  <c r="A1005" i="11"/>
  <c r="L1005" i="11"/>
  <c r="H1006" i="11"/>
  <c r="C1007" i="11"/>
  <c r="N1007" i="11"/>
  <c r="J1008" i="11"/>
  <c r="E1009" i="11"/>
  <c r="A1010" i="11"/>
  <c r="L1010" i="11"/>
  <c r="G1011" i="11"/>
  <c r="C1012" i="11"/>
  <c r="N1012" i="11"/>
  <c r="I1013" i="11"/>
  <c r="E1014" i="11"/>
  <c r="A1015" i="11"/>
  <c r="K1015" i="11"/>
  <c r="G1016" i="11"/>
  <c r="C1017" i="11"/>
  <c r="M1017" i="11"/>
  <c r="I1018" i="11"/>
  <c r="E1019" i="11"/>
  <c r="O1019" i="11"/>
  <c r="K1020" i="11"/>
  <c r="G1021" i="11"/>
  <c r="B1022" i="11"/>
  <c r="M1022" i="11"/>
  <c r="I1023" i="11"/>
  <c r="D1024" i="11"/>
  <c r="O1024" i="11"/>
  <c r="K1025" i="11"/>
  <c r="F1026" i="11"/>
  <c r="B1027" i="11"/>
  <c r="M1027" i="11"/>
  <c r="H1028" i="11"/>
  <c r="D1029" i="11"/>
  <c r="O1029" i="11"/>
  <c r="J1030" i="11"/>
  <c r="F1031" i="11"/>
  <c r="B1032" i="11"/>
  <c r="L1032" i="11"/>
  <c r="H1033" i="11"/>
  <c r="D1034" i="11"/>
  <c r="N1034" i="11"/>
  <c r="P1034" i="11" s="1"/>
  <c r="Q1034" i="11" s="1"/>
  <c r="J1035" i="11"/>
  <c r="F1036" i="11"/>
  <c r="A1037" i="11"/>
  <c r="L1037" i="11"/>
  <c r="H1038" i="11"/>
  <c r="C1039" i="11"/>
  <c r="N1039" i="11"/>
  <c r="J1040" i="11"/>
  <c r="E1041" i="11"/>
  <c r="A1042" i="11"/>
  <c r="L1042" i="11"/>
  <c r="G1043" i="11"/>
  <c r="C1044" i="11"/>
  <c r="L1044" i="11"/>
  <c r="E1045" i="11"/>
  <c r="M1045" i="11"/>
  <c r="F1046" i="11"/>
  <c r="N1046" i="11"/>
  <c r="G1047" i="11"/>
  <c r="O1047" i="11"/>
  <c r="H1048" i="11"/>
  <c r="A1049" i="11"/>
  <c r="I1049" i="11"/>
  <c r="B1050" i="11"/>
  <c r="J1050" i="11"/>
  <c r="C1051" i="11"/>
  <c r="K1051" i="11"/>
  <c r="D1052" i="11"/>
  <c r="L1052" i="11"/>
  <c r="E1053" i="11"/>
  <c r="M1053" i="11"/>
  <c r="F1054" i="11"/>
  <c r="N1054" i="11"/>
  <c r="G1055" i="11"/>
  <c r="O1055" i="11"/>
  <c r="H1056" i="11"/>
  <c r="A1057" i="11"/>
  <c r="I1057" i="11"/>
  <c r="B1058" i="11"/>
  <c r="J1058" i="11"/>
  <c r="C1059" i="11"/>
  <c r="K1059" i="11"/>
  <c r="D1060" i="11"/>
  <c r="L1060" i="11"/>
  <c r="E1061" i="11"/>
  <c r="M1061" i="11"/>
  <c r="F1062" i="11"/>
  <c r="N1062" i="11"/>
  <c r="G1063" i="11"/>
  <c r="O1063" i="11"/>
  <c r="H1064" i="11"/>
  <c r="A1065" i="11"/>
  <c r="I1065" i="11"/>
  <c r="B1066" i="11"/>
  <c r="J1066" i="11"/>
  <c r="C1067" i="11"/>
  <c r="K1067" i="11"/>
  <c r="D1068" i="11"/>
  <c r="L1068" i="11"/>
  <c r="E1069" i="11"/>
  <c r="M1069" i="11"/>
  <c r="F1070" i="11"/>
  <c r="N1070" i="11"/>
  <c r="G1071" i="11"/>
  <c r="O1071" i="11"/>
  <c r="H1072" i="11"/>
  <c r="A1073" i="11"/>
  <c r="I1073" i="11"/>
  <c r="B1074" i="11"/>
  <c r="J1074" i="11"/>
  <c r="C1075" i="11"/>
  <c r="K1075" i="11"/>
  <c r="D1076" i="11"/>
  <c r="L1076" i="11"/>
  <c r="E1077" i="11"/>
  <c r="M1077" i="11"/>
  <c r="F1078" i="11"/>
  <c r="N1078" i="11"/>
  <c r="G1079" i="11"/>
  <c r="O1079" i="11"/>
  <c r="H1080" i="11"/>
  <c r="A1081" i="11"/>
  <c r="I1081" i="11"/>
  <c r="B1082" i="11"/>
  <c r="J1082" i="11"/>
  <c r="C1083" i="11"/>
  <c r="K1083" i="11"/>
  <c r="D1084" i="11"/>
  <c r="L1084" i="11"/>
  <c r="E1085" i="11"/>
  <c r="M1085" i="11"/>
  <c r="F1086" i="11"/>
  <c r="N1086" i="11"/>
  <c r="G1087" i="11"/>
  <c r="O1087" i="11"/>
  <c r="H1088" i="11"/>
  <c r="A1089" i="11"/>
  <c r="I1089" i="11"/>
  <c r="B1090" i="11"/>
  <c r="J1090" i="11"/>
  <c r="C1091" i="11"/>
  <c r="K1091" i="11"/>
  <c r="D1092" i="11"/>
  <c r="L1092" i="11"/>
  <c r="E1093" i="11"/>
  <c r="M1093" i="11"/>
  <c r="F1094" i="11"/>
  <c r="N1094" i="11"/>
  <c r="G1095" i="11"/>
  <c r="O1095" i="11"/>
  <c r="H1096" i="11"/>
  <c r="A1097" i="11"/>
  <c r="I1097" i="11"/>
  <c r="B1098" i="11"/>
  <c r="J1098" i="11"/>
  <c r="C1099" i="11"/>
  <c r="K1099" i="11"/>
  <c r="D1100" i="11"/>
  <c r="L1100" i="11"/>
  <c r="E1101" i="11"/>
  <c r="M1101" i="11"/>
  <c r="F1102" i="11"/>
  <c r="N1102" i="11"/>
  <c r="G1103" i="11"/>
  <c r="O1103" i="11"/>
  <c r="H1104" i="11"/>
  <c r="A1105" i="11"/>
  <c r="I1105" i="11"/>
  <c r="B1106" i="11"/>
  <c r="J1106" i="11"/>
  <c r="C1107" i="11"/>
  <c r="K1107" i="11"/>
  <c r="D1108" i="11"/>
  <c r="L1108" i="11"/>
  <c r="E1109" i="11"/>
  <c r="M1109" i="11"/>
  <c r="F1110" i="11"/>
  <c r="N1110" i="11"/>
  <c r="G1111" i="11"/>
  <c r="O1111" i="11"/>
  <c r="H1112" i="11"/>
  <c r="A1113" i="11"/>
  <c r="I1113" i="11"/>
  <c r="B1114" i="11"/>
  <c r="J1114" i="11"/>
  <c r="C1115" i="11"/>
  <c r="K1115" i="11"/>
  <c r="D1116" i="11"/>
  <c r="L1116" i="11"/>
  <c r="E1117" i="11"/>
  <c r="M1117" i="11"/>
  <c r="F1118" i="11"/>
  <c r="N1118" i="11"/>
  <c r="G1119" i="11"/>
  <c r="O1119" i="11"/>
  <c r="H1120" i="11"/>
  <c r="A1121" i="11"/>
  <c r="I1121" i="11"/>
  <c r="B1122" i="11"/>
  <c r="J1122" i="11"/>
  <c r="C1123" i="11"/>
  <c r="K1123" i="11"/>
  <c r="D1124" i="11"/>
  <c r="L1124" i="11"/>
  <c r="E1125" i="11"/>
  <c r="M1125" i="11"/>
  <c r="F1126" i="11"/>
  <c r="N1126" i="11"/>
  <c r="G1127" i="11"/>
  <c r="O1127" i="11"/>
  <c r="H1128" i="11"/>
  <c r="A1129" i="11"/>
  <c r="I1129" i="11"/>
  <c r="B1130" i="11"/>
  <c r="J1130" i="11"/>
  <c r="C1131" i="11"/>
  <c r="K1131" i="11"/>
  <c r="D1132" i="11"/>
  <c r="L1132" i="11"/>
  <c r="E1133" i="11"/>
  <c r="M1133" i="11"/>
  <c r="F1134" i="11"/>
  <c r="N1134" i="11"/>
  <c r="G1135" i="11"/>
  <c r="O1135" i="11"/>
  <c r="H1136" i="11"/>
  <c r="A1137" i="11"/>
  <c r="I1137" i="11"/>
  <c r="B1138" i="11"/>
  <c r="J1138" i="11"/>
  <c r="C1139" i="11"/>
  <c r="K1139" i="11"/>
  <c r="D1140" i="11"/>
  <c r="L1140" i="11"/>
  <c r="E1141" i="11"/>
  <c r="M1141" i="11"/>
  <c r="F1142" i="11"/>
  <c r="N1142" i="11"/>
  <c r="G1143" i="11"/>
  <c r="O1143" i="11"/>
  <c r="H1144" i="11"/>
  <c r="A1145" i="11"/>
  <c r="I1145" i="11"/>
  <c r="B1146" i="11"/>
  <c r="J1146" i="11"/>
  <c r="C1147" i="11"/>
  <c r="K1147" i="11"/>
  <c r="D1148" i="11"/>
  <c r="L1148" i="11"/>
  <c r="E1149" i="11"/>
  <c r="M1149" i="11"/>
  <c r="F1150" i="11"/>
  <c r="N1150" i="11"/>
  <c r="G1151" i="11"/>
  <c r="O1151" i="11"/>
  <c r="H1152" i="11"/>
  <c r="A1153" i="11"/>
  <c r="I1153" i="11"/>
  <c r="B1154" i="11"/>
  <c r="J1154" i="11"/>
  <c r="C1155" i="11"/>
  <c r="K1155" i="11"/>
  <c r="D1156" i="11"/>
  <c r="L1156" i="11"/>
  <c r="E1157" i="11"/>
  <c r="M1157" i="11"/>
  <c r="F1158" i="11"/>
  <c r="N1158" i="11"/>
  <c r="G1159" i="11"/>
  <c r="O1159" i="11"/>
  <c r="H1160" i="11"/>
  <c r="A1161" i="11"/>
  <c r="I1161" i="11"/>
  <c r="B1162" i="11"/>
  <c r="J1162" i="11"/>
  <c r="C1163" i="11"/>
  <c r="K1163" i="11"/>
  <c r="D1164" i="11"/>
  <c r="L1164" i="11"/>
  <c r="E1165" i="11"/>
  <c r="M1165" i="11"/>
  <c r="F1166" i="11"/>
  <c r="N1166" i="11"/>
  <c r="G1167" i="11"/>
  <c r="O1167" i="11"/>
  <c r="H1168" i="11"/>
  <c r="A1169" i="11"/>
  <c r="I1169" i="11"/>
  <c r="B1170" i="11"/>
  <c r="J1170" i="11"/>
  <c r="C1171" i="11"/>
  <c r="K1171" i="11"/>
  <c r="D1172" i="11"/>
  <c r="L1172" i="11"/>
  <c r="E1173" i="11"/>
  <c r="M1173" i="11"/>
  <c r="F1174" i="11"/>
  <c r="N1174" i="11"/>
  <c r="G1175" i="11"/>
  <c r="O1175" i="11"/>
  <c r="H1176" i="11"/>
  <c r="A1177" i="11"/>
  <c r="I1177" i="11"/>
  <c r="B1178" i="11"/>
  <c r="J1178" i="11"/>
  <c r="C1179" i="11"/>
  <c r="K1179" i="11"/>
  <c r="D1180" i="11"/>
  <c r="L1180" i="11"/>
  <c r="E1181" i="11"/>
  <c r="M1181" i="11"/>
  <c r="F1182" i="11"/>
  <c r="N1182" i="11"/>
  <c r="G1183" i="11"/>
  <c r="O1183" i="11"/>
  <c r="H1184" i="11"/>
  <c r="A1185" i="11"/>
  <c r="I1185" i="11"/>
  <c r="B1186" i="11"/>
  <c r="J1186" i="11"/>
  <c r="C1187" i="11"/>
  <c r="K1187" i="11"/>
  <c r="D1188" i="11"/>
  <c r="L1188" i="11"/>
  <c r="E1189" i="11"/>
  <c r="M1189" i="11"/>
  <c r="F1190" i="11"/>
  <c r="E942" i="11"/>
  <c r="C945" i="11"/>
  <c r="O947" i="11"/>
  <c r="M950" i="11"/>
  <c r="K953" i="11"/>
  <c r="H956" i="11"/>
  <c r="F959" i="11"/>
  <c r="D962" i="11"/>
  <c r="A965" i="11"/>
  <c r="N967" i="11"/>
  <c r="P967" i="11" s="1"/>
  <c r="Q967" i="11" s="1"/>
  <c r="L970" i="11"/>
  <c r="I973" i="11"/>
  <c r="G976" i="11"/>
  <c r="E979" i="11"/>
  <c r="E981" i="11"/>
  <c r="D982" i="11"/>
  <c r="C983" i="11"/>
  <c r="C984" i="11"/>
  <c r="A985" i="11"/>
  <c r="A986" i="11"/>
  <c r="A987" i="11"/>
  <c r="N987" i="11"/>
  <c r="N988" i="11"/>
  <c r="M989" i="11"/>
  <c r="L990" i="11"/>
  <c r="K991" i="11"/>
  <c r="K992" i="11"/>
  <c r="I993" i="11"/>
  <c r="I994" i="11"/>
  <c r="I995" i="11"/>
  <c r="G996" i="11"/>
  <c r="G997" i="11"/>
  <c r="F998" i="11"/>
  <c r="E999" i="11"/>
  <c r="D1000" i="11"/>
  <c r="D1001" i="11"/>
  <c r="B1002" i="11"/>
  <c r="B1003" i="11"/>
  <c r="B1004" i="11"/>
  <c r="O1004" i="11"/>
  <c r="O1005" i="11"/>
  <c r="N1006" i="11"/>
  <c r="M1007" i="11"/>
  <c r="L1008" i="11"/>
  <c r="L1009" i="11"/>
  <c r="J1010" i="11"/>
  <c r="J1011" i="11"/>
  <c r="J1012" i="11"/>
  <c r="H1013" i="11"/>
  <c r="H1014" i="11"/>
  <c r="G1015" i="11"/>
  <c r="F1016" i="11"/>
  <c r="E1017" i="11"/>
  <c r="E1018" i="11"/>
  <c r="C1019" i="11"/>
  <c r="C1020" i="11"/>
  <c r="C1021" i="11"/>
  <c r="A1022" i="11"/>
  <c r="A1023" i="11"/>
  <c r="O1023" i="11"/>
  <c r="N1024" i="11"/>
  <c r="M1025" i="11"/>
  <c r="M1026" i="11"/>
  <c r="K1027" i="11"/>
  <c r="K1028" i="11"/>
  <c r="K1029" i="11"/>
  <c r="I1030" i="11"/>
  <c r="I1031" i="11"/>
  <c r="H1032" i="11"/>
  <c r="G1033" i="11"/>
  <c r="F1034" i="11"/>
  <c r="F1035" i="11"/>
  <c r="D1036" i="11"/>
  <c r="D1037" i="11"/>
  <c r="D1038" i="11"/>
  <c r="B1039" i="11"/>
  <c r="B1040" i="11"/>
  <c r="A1041" i="11"/>
  <c r="O1041" i="11"/>
  <c r="N1042" i="11"/>
  <c r="P1042" i="11" s="1"/>
  <c r="Q1042" i="11" s="1"/>
  <c r="N1043" i="11"/>
  <c r="K1044" i="11"/>
  <c r="G1045" i="11"/>
  <c r="C1046" i="11"/>
  <c r="M1046" i="11"/>
  <c r="I1047" i="11"/>
  <c r="E1048" i="11"/>
  <c r="O1048" i="11"/>
  <c r="K1049" i="11"/>
  <c r="G1050" i="11"/>
  <c r="B1051" i="11"/>
  <c r="M1051" i="11"/>
  <c r="I1052" i="11"/>
  <c r="D1053" i="11"/>
  <c r="O1053" i="11"/>
  <c r="K1054" i="11"/>
  <c r="F1055" i="11"/>
  <c r="B1056" i="11"/>
  <c r="M1056" i="11"/>
  <c r="H1057" i="11"/>
  <c r="D1058" i="11"/>
  <c r="O1058" i="11"/>
  <c r="J1059" i="11"/>
  <c r="F1060" i="11"/>
  <c r="B1061" i="11"/>
  <c r="L1061" i="11"/>
  <c r="H1062" i="11"/>
  <c r="D1063" i="11"/>
  <c r="N1063" i="11"/>
  <c r="J1064" i="11"/>
  <c r="F1065" i="11"/>
  <c r="A1066" i="11"/>
  <c r="L1066" i="11"/>
  <c r="H1067" i="11"/>
  <c r="C1068" i="11"/>
  <c r="N1068" i="11"/>
  <c r="J1069" i="11"/>
  <c r="E1070" i="11"/>
  <c r="A1071" i="11"/>
  <c r="L1071" i="11"/>
  <c r="G1072" i="11"/>
  <c r="C1073" i="11"/>
  <c r="N1073" i="11"/>
  <c r="I1074" i="11"/>
  <c r="E1075" i="11"/>
  <c r="A1076" i="11"/>
  <c r="K1076" i="11"/>
  <c r="G1077" i="11"/>
  <c r="C1078" i="11"/>
  <c r="M1078" i="11"/>
  <c r="I1079" i="11"/>
  <c r="E1080" i="11"/>
  <c r="O1080" i="11"/>
  <c r="K1081" i="11"/>
  <c r="G1082" i="11"/>
  <c r="B1083" i="11"/>
  <c r="M1083" i="11"/>
  <c r="I1084" i="11"/>
  <c r="D1085" i="11"/>
  <c r="O1085" i="11"/>
  <c r="K1086" i="11"/>
  <c r="F1087" i="11"/>
  <c r="B1088" i="11"/>
  <c r="M1088" i="11"/>
  <c r="H1089" i="11"/>
  <c r="D1090" i="11"/>
  <c r="O1090" i="11"/>
  <c r="J1091" i="11"/>
  <c r="F1092" i="11"/>
  <c r="B1093" i="11"/>
  <c r="L1093" i="11"/>
  <c r="H1094" i="11"/>
  <c r="D1095" i="11"/>
  <c r="N1095" i="11"/>
  <c r="J1096" i="11"/>
  <c r="F1097" i="11"/>
  <c r="A1098" i="11"/>
  <c r="L1098" i="11"/>
  <c r="H1099" i="11"/>
  <c r="C1100" i="11"/>
  <c r="N1100" i="11"/>
  <c r="J1101" i="11"/>
  <c r="E1102" i="11"/>
  <c r="A1103" i="11"/>
  <c r="L1103" i="11"/>
  <c r="G1104" i="11"/>
  <c r="C1105" i="11"/>
  <c r="N1105" i="11"/>
  <c r="I1106" i="11"/>
  <c r="E1107" i="11"/>
  <c r="A1108" i="11"/>
  <c r="K1108" i="11"/>
  <c r="G1109" i="11"/>
  <c r="C1110" i="11"/>
  <c r="M1110" i="11"/>
  <c r="I1111" i="11"/>
  <c r="E1112" i="11"/>
  <c r="O1112" i="11"/>
  <c r="K1113" i="11"/>
  <c r="G1114" i="11"/>
  <c r="B1115" i="11"/>
  <c r="M1115" i="11"/>
  <c r="I1116" i="11"/>
  <c r="D1117" i="11"/>
  <c r="O1117" i="11"/>
  <c r="K1118" i="11"/>
  <c r="F1119" i="11"/>
  <c r="B1120" i="11"/>
  <c r="M1120" i="11"/>
  <c r="H1121" i="11"/>
  <c r="D1122" i="11"/>
  <c r="O1122" i="11"/>
  <c r="J1123" i="11"/>
  <c r="F1124" i="11"/>
  <c r="B1125" i="11"/>
  <c r="L1125" i="11"/>
  <c r="H1126" i="11"/>
  <c r="D1127" i="11"/>
  <c r="N1127" i="11"/>
  <c r="J1128" i="11"/>
  <c r="F1129" i="11"/>
  <c r="A1130" i="11"/>
  <c r="L1130" i="11"/>
  <c r="H1131" i="11"/>
  <c r="C1132" i="11"/>
  <c r="N1132" i="11"/>
  <c r="J1133" i="11"/>
  <c r="E1134" i="11"/>
  <c r="A1135" i="11"/>
  <c r="L1135" i="11"/>
  <c r="G1136" i="11"/>
  <c r="C1137" i="11"/>
  <c r="N1137" i="11"/>
  <c r="I1138" i="11"/>
  <c r="E1139" i="11"/>
  <c r="A1140" i="11"/>
  <c r="K1140" i="11"/>
  <c r="G1141" i="11"/>
  <c r="C1142" i="11"/>
  <c r="M1142" i="11"/>
  <c r="I1143" i="11"/>
  <c r="E1144" i="11"/>
  <c r="O1144" i="11"/>
  <c r="K1145" i="11"/>
  <c r="G1146" i="11"/>
  <c r="B1147" i="11"/>
  <c r="M1147" i="11"/>
  <c r="I1148" i="11"/>
  <c r="D1149" i="11"/>
  <c r="O1149" i="11"/>
  <c r="K1150" i="11"/>
  <c r="F1151" i="11"/>
  <c r="B1152" i="11"/>
  <c r="M1152" i="11"/>
  <c r="H1153" i="11"/>
  <c r="D1154" i="11"/>
  <c r="O1154" i="11"/>
  <c r="J1155" i="11"/>
  <c r="F1156" i="11"/>
  <c r="B1157" i="11"/>
  <c r="L1157" i="11"/>
  <c r="H1158" i="11"/>
  <c r="D1159" i="11"/>
  <c r="N1159" i="11"/>
  <c r="P1159" i="11" s="1"/>
  <c r="Q1159" i="11" s="1"/>
  <c r="J1160" i="11"/>
  <c r="F1161" i="11"/>
  <c r="A1162" i="11"/>
  <c r="L1162" i="11"/>
  <c r="H1163" i="11"/>
  <c r="C1164" i="11"/>
  <c r="N1164" i="11"/>
  <c r="J1165" i="11"/>
  <c r="E1166" i="11"/>
  <c r="A1167" i="11"/>
  <c r="L1167" i="11"/>
  <c r="G1168" i="11"/>
  <c r="C1169" i="11"/>
  <c r="N1169" i="11"/>
  <c r="I1170" i="11"/>
  <c r="E1171" i="11"/>
  <c r="A1172" i="11"/>
  <c r="K1172" i="11"/>
  <c r="G1173" i="11"/>
  <c r="C1174" i="11"/>
  <c r="M1174" i="11"/>
  <c r="I1175" i="11"/>
  <c r="E1176" i="11"/>
  <c r="O1176" i="11"/>
  <c r="K1177" i="11"/>
  <c r="G1178" i="11"/>
  <c r="B1179" i="11"/>
  <c r="M1179" i="11"/>
  <c r="I1180" i="11"/>
  <c r="D1181" i="11"/>
  <c r="O1181" i="11"/>
  <c r="K1182" i="11"/>
  <c r="F1183" i="11"/>
  <c r="B1184" i="11"/>
  <c r="M1184" i="11"/>
  <c r="H1185" i="11"/>
  <c r="D1186" i="11"/>
  <c r="O1186" i="11"/>
  <c r="J1187" i="11"/>
  <c r="F1188" i="11"/>
  <c r="B1189" i="11"/>
  <c r="L1189" i="11"/>
  <c r="H1190" i="11"/>
  <c r="A1191" i="11"/>
  <c r="I1191" i="11"/>
  <c r="B1192" i="11"/>
  <c r="J1192" i="11"/>
  <c r="C1193" i="11"/>
  <c r="K1193" i="11"/>
  <c r="D1194" i="11"/>
  <c r="L1194" i="11"/>
  <c r="E1195" i="11"/>
  <c r="M1195" i="11"/>
  <c r="F1196" i="11"/>
  <c r="N1196" i="11"/>
  <c r="G1197" i="11"/>
  <c r="O1197" i="11"/>
  <c r="H1198" i="11"/>
  <c r="A1199" i="11"/>
  <c r="I1199" i="11"/>
  <c r="B1200" i="11"/>
  <c r="J1200" i="11"/>
  <c r="C1201" i="11"/>
  <c r="K1201" i="11"/>
  <c r="D1202" i="11"/>
  <c r="L1202" i="11"/>
  <c r="E1203" i="11"/>
  <c r="M1203" i="11"/>
  <c r="F1204" i="11"/>
  <c r="N1204" i="11"/>
  <c r="G1205" i="11"/>
  <c r="O1205" i="11"/>
  <c r="H1206" i="11"/>
  <c r="A1207" i="11"/>
  <c r="I1207" i="11"/>
  <c r="B1208" i="11"/>
  <c r="J1208" i="11"/>
  <c r="C1209" i="11"/>
  <c r="K1209" i="11"/>
  <c r="D1210" i="11"/>
  <c r="L1210" i="11"/>
  <c r="E1211" i="11"/>
  <c r="M1211" i="11"/>
  <c r="F1212" i="11"/>
  <c r="N1212" i="11"/>
  <c r="G1213" i="11"/>
  <c r="O1213" i="11"/>
  <c r="H1214" i="11"/>
  <c r="A1215" i="11"/>
  <c r="I1215" i="11"/>
  <c r="B1216" i="11"/>
  <c r="J1216" i="11"/>
  <c r="C1217" i="11"/>
  <c r="K1217" i="11"/>
  <c r="D1218" i="11"/>
  <c r="L1218" i="11"/>
  <c r="E1219" i="11"/>
  <c r="M1219" i="11"/>
  <c r="F1220" i="11"/>
  <c r="N1220" i="11"/>
  <c r="G1221" i="11"/>
  <c r="O1221" i="11"/>
  <c r="H1222" i="11"/>
  <c r="A1223" i="11"/>
  <c r="I1223" i="11"/>
  <c r="B1224" i="11"/>
  <c r="J1224" i="11"/>
  <c r="C1225" i="11"/>
  <c r="K1225" i="11"/>
  <c r="D1226" i="11"/>
  <c r="L1226" i="11"/>
  <c r="M1227" i="11"/>
  <c r="F1228" i="11"/>
  <c r="N1228" i="11"/>
  <c r="G1229" i="11"/>
  <c r="O1229" i="11"/>
  <c r="H1230" i="11"/>
  <c r="A1231" i="11"/>
  <c r="I1231" i="11"/>
  <c r="B1232" i="11"/>
  <c r="J1232" i="11"/>
  <c r="C1233" i="11"/>
  <c r="K1233" i="11"/>
  <c r="D1234" i="11"/>
  <c r="L1234" i="11"/>
  <c r="E1235" i="11"/>
  <c r="M1235" i="11"/>
  <c r="F1236" i="11"/>
  <c r="N1236" i="11"/>
  <c r="G1237" i="11"/>
  <c r="O1237" i="11"/>
  <c r="H1238" i="11"/>
  <c r="A1239" i="11"/>
  <c r="I1239" i="11"/>
  <c r="B1240" i="11"/>
  <c r="J1240" i="11"/>
  <c r="C1241" i="11"/>
  <c r="K1241" i="11"/>
  <c r="D1242" i="11"/>
  <c r="L1242" i="11"/>
  <c r="E1243" i="11"/>
  <c r="M1243" i="11"/>
  <c r="F1244" i="11"/>
  <c r="N1244" i="11"/>
  <c r="G1245" i="11"/>
  <c r="O1245" i="11"/>
  <c r="H1246" i="11"/>
  <c r="A1247" i="11"/>
  <c r="I1247" i="11"/>
  <c r="B1248" i="11"/>
  <c r="J1248" i="11"/>
  <c r="C1249" i="11"/>
  <c r="K1249" i="11"/>
  <c r="D1250" i="11"/>
  <c r="L1250" i="11"/>
  <c r="E1251" i="11"/>
  <c r="M1251" i="11"/>
  <c r="F1252" i="11"/>
  <c r="J942" i="11"/>
  <c r="H945" i="11"/>
  <c r="F948" i="11"/>
  <c r="C951" i="11"/>
  <c r="A954" i="11"/>
  <c r="N956" i="11"/>
  <c r="P956" i="11" s="1"/>
  <c r="Q956" i="11" s="1"/>
  <c r="K959" i="11"/>
  <c r="I962" i="11"/>
  <c r="G965" i="11"/>
  <c r="D968" i="11"/>
  <c r="B971" i="11"/>
  <c r="O973" i="11"/>
  <c r="L976" i="11"/>
  <c r="J979" i="11"/>
  <c r="G981" i="11"/>
  <c r="F982" i="11"/>
  <c r="E983" i="11"/>
  <c r="D984" i="11"/>
  <c r="D985" i="11"/>
  <c r="B986" i="11"/>
  <c r="B987" i="11"/>
  <c r="B988" i="11"/>
  <c r="O988" i="11"/>
  <c r="O989" i="11"/>
  <c r="N990" i="11"/>
  <c r="P990" i="11" s="1"/>
  <c r="Q990" i="11" s="1"/>
  <c r="M991" i="11"/>
  <c r="L992" i="11"/>
  <c r="L993" i="11"/>
  <c r="J994" i="11"/>
  <c r="J995" i="11"/>
  <c r="J996" i="11"/>
  <c r="H997" i="11"/>
  <c r="H998" i="11"/>
  <c r="G999" i="11"/>
  <c r="F1000" i="11"/>
  <c r="E1001" i="11"/>
  <c r="E1002" i="11"/>
  <c r="C1003" i="11"/>
  <c r="C1004" i="11"/>
  <c r="C1005" i="11"/>
  <c r="A1006" i="11"/>
  <c r="A1007" i="11"/>
  <c r="O1007" i="11"/>
  <c r="N1008" i="11"/>
  <c r="P1008" i="11" s="1"/>
  <c r="Q1008" i="11" s="1"/>
  <c r="M1009" i="11"/>
  <c r="M1010" i="11"/>
  <c r="K1011" i="11"/>
  <c r="K1012" i="11"/>
  <c r="K1013" i="11"/>
  <c r="I1014" i="11"/>
  <c r="I1015" i="11"/>
  <c r="H1016" i="11"/>
  <c r="G1017" i="11"/>
  <c r="F1018" i="11"/>
  <c r="F1019" i="11"/>
  <c r="D1020" i="11"/>
  <c r="D1021" i="11"/>
  <c r="D1022" i="11"/>
  <c r="B1023" i="11"/>
  <c r="B1024" i="11"/>
  <c r="A1025" i="11"/>
  <c r="O1025" i="11"/>
  <c r="N1026" i="11"/>
  <c r="P1026" i="11" s="1"/>
  <c r="Q1026" i="11" s="1"/>
  <c r="N1027" i="11"/>
  <c r="L1028" i="11"/>
  <c r="L1029" i="11"/>
  <c r="L1030" i="11"/>
  <c r="J1031" i="11"/>
  <c r="J1032" i="11"/>
  <c r="I1033" i="11"/>
  <c r="H1034" i="11"/>
  <c r="G1035" i="11"/>
  <c r="G1036" i="11"/>
  <c r="E1037" i="11"/>
  <c r="E1038" i="11"/>
  <c r="E1039" i="11"/>
  <c r="C1040" i="11"/>
  <c r="C1041" i="11"/>
  <c r="B1042" i="11"/>
  <c r="A1043" i="11"/>
  <c r="O1043" i="11"/>
  <c r="M1044" i="11"/>
  <c r="H1045" i="11"/>
  <c r="D1046" i="11"/>
  <c r="O1046" i="11"/>
  <c r="J1047" i="11"/>
  <c r="F1048" i="11"/>
  <c r="B1049" i="11"/>
  <c r="L1049" i="11"/>
  <c r="H1050" i="11"/>
  <c r="D1051" i="11"/>
  <c r="N1051" i="11"/>
  <c r="P1051" i="11" s="1"/>
  <c r="Q1051" i="11" s="1"/>
  <c r="J1052" i="11"/>
  <c r="F1053" i="11"/>
  <c r="A1054" i="11"/>
  <c r="L1054" i="11"/>
  <c r="H1055" i="11"/>
  <c r="C1056" i="11"/>
  <c r="N1056" i="11"/>
  <c r="J1057" i="11"/>
  <c r="E1058" i="11"/>
  <c r="A1059" i="11"/>
  <c r="L1059" i="11"/>
  <c r="G1060" i="11"/>
  <c r="C1061" i="11"/>
  <c r="N1061" i="11"/>
  <c r="I1062" i="11"/>
  <c r="E1063" i="11"/>
  <c r="A1064" i="11"/>
  <c r="K1064" i="11"/>
  <c r="G1065" i="11"/>
  <c r="C1066" i="11"/>
  <c r="M1066" i="11"/>
  <c r="I1067" i="11"/>
  <c r="E1068" i="11"/>
  <c r="O1068" i="11"/>
  <c r="K1069" i="11"/>
  <c r="G1070" i="11"/>
  <c r="B1071" i="11"/>
  <c r="M1071" i="11"/>
  <c r="I1072" i="11"/>
  <c r="D1073" i="11"/>
  <c r="O1073" i="11"/>
  <c r="K1074" i="11"/>
  <c r="F1075" i="11"/>
  <c r="B1076" i="11"/>
  <c r="M1076" i="11"/>
  <c r="H1077" i="11"/>
  <c r="D1078" i="11"/>
  <c r="O1078" i="11"/>
  <c r="J1079" i="11"/>
  <c r="F1080" i="11"/>
  <c r="B1081" i="11"/>
  <c r="L1081" i="11"/>
  <c r="H1082" i="11"/>
  <c r="D1083" i="11"/>
  <c r="N1083" i="11"/>
  <c r="J1084" i="11"/>
  <c r="F1085" i="11"/>
  <c r="A1086" i="11"/>
  <c r="L1086" i="11"/>
  <c r="H1087" i="11"/>
  <c r="C1088" i="11"/>
  <c r="N1088" i="11"/>
  <c r="J1089" i="11"/>
  <c r="E1090" i="11"/>
  <c r="A1091" i="11"/>
  <c r="L1091" i="11"/>
  <c r="G1092" i="11"/>
  <c r="C1093" i="11"/>
  <c r="N1093" i="11"/>
  <c r="I1094" i="11"/>
  <c r="E1095" i="11"/>
  <c r="A1096" i="11"/>
  <c r="K1096" i="11"/>
  <c r="G1097" i="11"/>
  <c r="C1098" i="11"/>
  <c r="M1098" i="11"/>
  <c r="I1099" i="11"/>
  <c r="E1100" i="11"/>
  <c r="O1100" i="11"/>
  <c r="K1101" i="11"/>
  <c r="G1102" i="11"/>
  <c r="B1103" i="11"/>
  <c r="M1103" i="11"/>
  <c r="I1104" i="11"/>
  <c r="D1105" i="11"/>
  <c r="O1105" i="11"/>
  <c r="K1106" i="11"/>
  <c r="F1107" i="11"/>
  <c r="B1108" i="11"/>
  <c r="M1108" i="11"/>
  <c r="H1109" i="11"/>
  <c r="D1110" i="11"/>
  <c r="O1110" i="11"/>
  <c r="J1111" i="11"/>
  <c r="F1112" i="11"/>
  <c r="B1113" i="11"/>
  <c r="L1113" i="11"/>
  <c r="H1114" i="11"/>
  <c r="D1115" i="11"/>
  <c r="N1115" i="11"/>
  <c r="P1115" i="11" s="1"/>
  <c r="Q1115" i="11" s="1"/>
  <c r="J1116" i="11"/>
  <c r="F1117" i="11"/>
  <c r="A1118" i="11"/>
  <c r="L1118" i="11"/>
  <c r="H1119" i="11"/>
  <c r="C1120" i="11"/>
  <c r="N1120" i="11"/>
  <c r="J1121" i="11"/>
  <c r="E1122" i="11"/>
  <c r="A1123" i="11"/>
  <c r="L1123" i="11"/>
  <c r="G1124" i="11"/>
  <c r="C1125" i="11"/>
  <c r="N1125" i="11"/>
  <c r="I1126" i="11"/>
  <c r="E1127" i="11"/>
  <c r="A1128" i="11"/>
  <c r="K1128" i="11"/>
  <c r="G1129" i="11"/>
  <c r="C1130" i="11"/>
  <c r="M1130" i="11"/>
  <c r="I1131" i="11"/>
  <c r="E1132" i="11"/>
  <c r="O1132" i="11"/>
  <c r="K1133" i="11"/>
  <c r="G1134" i="11"/>
  <c r="B1135" i="11"/>
  <c r="M1135" i="11"/>
  <c r="I1136" i="11"/>
  <c r="D1137" i="11"/>
  <c r="O1137" i="11"/>
  <c r="K1138" i="11"/>
  <c r="F1139" i="11"/>
  <c r="B1140" i="11"/>
  <c r="M1140" i="11"/>
  <c r="H1141" i="11"/>
  <c r="D1142" i="11"/>
  <c r="O1142" i="11"/>
  <c r="J1143" i="11"/>
  <c r="F1144" i="11"/>
  <c r="B1145" i="11"/>
  <c r="L1145" i="11"/>
  <c r="H1146" i="11"/>
  <c r="D1147" i="11"/>
  <c r="N1147" i="11"/>
  <c r="J1148" i="11"/>
  <c r="F1149" i="11"/>
  <c r="A1150" i="11"/>
  <c r="L1150" i="11"/>
  <c r="H1151" i="11"/>
  <c r="C1152" i="11"/>
  <c r="N1152" i="11"/>
  <c r="J1153" i="11"/>
  <c r="E1154" i="11"/>
  <c r="A1155" i="11"/>
  <c r="L1155" i="11"/>
  <c r="G1156" i="11"/>
  <c r="C1157" i="11"/>
  <c r="N1157" i="11"/>
  <c r="I1158" i="11"/>
  <c r="E1159" i="11"/>
  <c r="A1160" i="11"/>
  <c r="K1160" i="11"/>
  <c r="G1161" i="11"/>
  <c r="C1162" i="11"/>
  <c r="M1162" i="11"/>
  <c r="I1163" i="11"/>
  <c r="E1164" i="11"/>
  <c r="O1164" i="11"/>
  <c r="K1165" i="11"/>
  <c r="G1166" i="11"/>
  <c r="B1167" i="11"/>
  <c r="M1167" i="11"/>
  <c r="I1168" i="11"/>
  <c r="D1169" i="11"/>
  <c r="O1169" i="11"/>
  <c r="K1170" i="11"/>
  <c r="F1171" i="11"/>
  <c r="B1172" i="11"/>
  <c r="M1172" i="11"/>
  <c r="H1173" i="11"/>
  <c r="D1174" i="11"/>
  <c r="O1174" i="11"/>
  <c r="J1175" i="11"/>
  <c r="F1176" i="11"/>
  <c r="B1177" i="11"/>
  <c r="L1177" i="11"/>
  <c r="H1178" i="11"/>
  <c r="D1179" i="11"/>
  <c r="N1179" i="11"/>
  <c r="P1179" i="11" s="1"/>
  <c r="Q1179" i="11" s="1"/>
  <c r="J1180" i="11"/>
  <c r="F1181" i="11"/>
  <c r="A1182" i="11"/>
  <c r="L1182" i="11"/>
  <c r="H1183" i="11"/>
  <c r="C1184" i="11"/>
  <c r="N1184" i="11"/>
  <c r="J1185" i="11"/>
  <c r="E1186" i="11"/>
  <c r="A1187" i="11"/>
  <c r="L1187" i="11"/>
  <c r="G1188" i="11"/>
  <c r="C1189" i="11"/>
  <c r="N1189" i="11"/>
  <c r="I1190" i="11"/>
  <c r="B1191" i="11"/>
  <c r="J1191" i="11"/>
  <c r="C1192" i="11"/>
  <c r="K1192" i="11"/>
  <c r="D1193" i="11"/>
  <c r="L1193" i="11"/>
  <c r="E1194" i="11"/>
  <c r="M1194" i="11"/>
  <c r="F1195" i="11"/>
  <c r="N1195" i="11"/>
  <c r="G1196" i="11"/>
  <c r="O1196" i="11"/>
  <c r="H1197" i="11"/>
  <c r="A1198" i="11"/>
  <c r="I1198" i="11"/>
  <c r="B1199" i="11"/>
  <c r="J1199" i="11"/>
  <c r="C1200" i="11"/>
  <c r="K1200" i="11"/>
  <c r="D1201" i="11"/>
  <c r="L1201" i="11"/>
  <c r="E1202" i="11"/>
  <c r="M1202" i="11"/>
  <c r="F1203" i="11"/>
  <c r="N1203" i="11"/>
  <c r="G1204" i="11"/>
  <c r="O1204" i="11"/>
  <c r="H1205" i="11"/>
  <c r="A1206" i="11"/>
  <c r="I1206" i="11"/>
  <c r="B1207" i="11"/>
  <c r="J1207" i="11"/>
  <c r="C1208" i="11"/>
  <c r="K1208" i="11"/>
  <c r="D1209" i="11"/>
  <c r="L1209" i="11"/>
  <c r="E1210" i="11"/>
  <c r="M1210" i="11"/>
  <c r="F1211" i="11"/>
  <c r="N1211" i="11"/>
  <c r="G1212" i="11"/>
  <c r="O1212" i="11"/>
  <c r="H1213" i="11"/>
  <c r="A1214" i="11"/>
  <c r="I1214" i="11"/>
  <c r="B1215" i="11"/>
  <c r="J1215" i="11"/>
  <c r="C1216" i="11"/>
  <c r="K1216" i="11"/>
  <c r="D1217" i="11"/>
  <c r="L1217" i="11"/>
  <c r="E1218" i="11"/>
  <c r="M1218" i="11"/>
  <c r="F1219" i="11"/>
  <c r="A943" i="11"/>
  <c r="M945" i="11"/>
  <c r="K948" i="11"/>
  <c r="I951" i="11"/>
  <c r="F954" i="11"/>
  <c r="D957" i="11"/>
  <c r="B960" i="11"/>
  <c r="N962" i="11"/>
  <c r="P962" i="11" s="1"/>
  <c r="Q962" i="11" s="1"/>
  <c r="L965" i="11"/>
  <c r="J968" i="11"/>
  <c r="G971" i="11"/>
  <c r="E974" i="11"/>
  <c r="C977" i="11"/>
  <c r="O979" i="11"/>
  <c r="H981" i="11"/>
  <c r="H982" i="11"/>
  <c r="G983" i="11"/>
  <c r="F984" i="11"/>
  <c r="E985" i="11"/>
  <c r="E986" i="11"/>
  <c r="C987" i="11"/>
  <c r="C988" i="11"/>
  <c r="C989" i="11"/>
  <c r="A990" i="11"/>
  <c r="A991" i="11"/>
  <c r="O991" i="11"/>
  <c r="N992" i="11"/>
  <c r="P992" i="11" s="1"/>
  <c r="Q992" i="11" s="1"/>
  <c r="M993" i="11"/>
  <c r="M994" i="11"/>
  <c r="K995" i="11"/>
  <c r="K996" i="11"/>
  <c r="K997" i="11"/>
  <c r="I998" i="11"/>
  <c r="I999" i="11"/>
  <c r="H1000" i="11"/>
  <c r="G1001" i="11"/>
  <c r="F1002" i="11"/>
  <c r="F1003" i="11"/>
  <c r="D1004" i="11"/>
  <c r="D1005" i="11"/>
  <c r="D1006" i="11"/>
  <c r="B1007" i="11"/>
  <c r="B1008" i="11"/>
  <c r="A1009" i="11"/>
  <c r="O1009" i="11"/>
  <c r="N1010" i="11"/>
  <c r="P1010" i="11" s="1"/>
  <c r="Q1010" i="11" s="1"/>
  <c r="N1011" i="11"/>
  <c r="L1012" i="11"/>
  <c r="L1013" i="11"/>
  <c r="L1014" i="11"/>
  <c r="J1015" i="11"/>
  <c r="J1016" i="11"/>
  <c r="I1017" i="11"/>
  <c r="H1018" i="11"/>
  <c r="G1019" i="11"/>
  <c r="G1020" i="11"/>
  <c r="E1021" i="11"/>
  <c r="E1022" i="11"/>
  <c r="E1023" i="11"/>
  <c r="C1024" i="11"/>
  <c r="C1025" i="11"/>
  <c r="B1026" i="11"/>
  <c r="A1027" i="11"/>
  <c r="O1027" i="11"/>
  <c r="O1028" i="11"/>
  <c r="M1029" i="11"/>
  <c r="M1030" i="11"/>
  <c r="M1031" i="11"/>
  <c r="K1032" i="11"/>
  <c r="K1033" i="11"/>
  <c r="J1034" i="11"/>
  <c r="I1035" i="11"/>
  <c r="H1036" i="11"/>
  <c r="H1037" i="11"/>
  <c r="F1038" i="11"/>
  <c r="F1039" i="11"/>
  <c r="F1040" i="11"/>
  <c r="D1041" i="11"/>
  <c r="D1042" i="11"/>
  <c r="C1043" i="11"/>
  <c r="B1044" i="11"/>
  <c r="N1044" i="11"/>
  <c r="J1045" i="11"/>
  <c r="E1046" i="11"/>
  <c r="A1047" i="11"/>
  <c r="L1047" i="11"/>
  <c r="G1048" i="11"/>
  <c r="C1049" i="11"/>
  <c r="N1049" i="11"/>
  <c r="I1050" i="11"/>
  <c r="E1051" i="11"/>
  <c r="A1052" i="11"/>
  <c r="K1052" i="11"/>
  <c r="G1053" i="11"/>
  <c r="C1054" i="11"/>
  <c r="M1054" i="11"/>
  <c r="I1055" i="11"/>
  <c r="E1056" i="11"/>
  <c r="O1056" i="11"/>
  <c r="K1057" i="11"/>
  <c r="G1058" i="11"/>
  <c r="B1059" i="11"/>
  <c r="M1059" i="11"/>
  <c r="I1060" i="11"/>
  <c r="D1061" i="11"/>
  <c r="O1061" i="11"/>
  <c r="K1062" i="11"/>
  <c r="F1063" i="11"/>
  <c r="B1064" i="11"/>
  <c r="M1064" i="11"/>
  <c r="H1065" i="11"/>
  <c r="D1066" i="11"/>
  <c r="O1066" i="11"/>
  <c r="J1067" i="11"/>
  <c r="F1068" i="11"/>
  <c r="B1069" i="11"/>
  <c r="L1069" i="11"/>
  <c r="H1070" i="11"/>
  <c r="D1071" i="11"/>
  <c r="N1071" i="11"/>
  <c r="J1072" i="11"/>
  <c r="F1073" i="11"/>
  <c r="A1074" i="11"/>
  <c r="L1074" i="11"/>
  <c r="H1075" i="11"/>
  <c r="C1076" i="11"/>
  <c r="N1076" i="11"/>
  <c r="J1077" i="11"/>
  <c r="E1078" i="11"/>
  <c r="A1079" i="11"/>
  <c r="L1079" i="11"/>
  <c r="G1080" i="11"/>
  <c r="C1081" i="11"/>
  <c r="N1081" i="11"/>
  <c r="I1082" i="11"/>
  <c r="E1083" i="11"/>
  <c r="A1084" i="11"/>
  <c r="K1084" i="11"/>
  <c r="G1085" i="11"/>
  <c r="C1086" i="11"/>
  <c r="M1086" i="11"/>
  <c r="I1087" i="11"/>
  <c r="E1088" i="11"/>
  <c r="O1088" i="11"/>
  <c r="K1089" i="11"/>
  <c r="G1090" i="11"/>
  <c r="B1091" i="11"/>
  <c r="M1091" i="11"/>
  <c r="I1092" i="11"/>
  <c r="D1093" i="11"/>
  <c r="O1093" i="11"/>
  <c r="K1094" i="11"/>
  <c r="F1095" i="11"/>
  <c r="B1096" i="11"/>
  <c r="M1096" i="11"/>
  <c r="H1097" i="11"/>
  <c r="D1098" i="11"/>
  <c r="O1098" i="11"/>
  <c r="J1099" i="11"/>
  <c r="F1100" i="11"/>
  <c r="B1101" i="11"/>
  <c r="L1101" i="11"/>
  <c r="H1102" i="11"/>
  <c r="D1103" i="11"/>
  <c r="N1103" i="11"/>
  <c r="P1103" i="11" s="1"/>
  <c r="Q1103" i="11" s="1"/>
  <c r="J1104" i="11"/>
  <c r="F1105" i="11"/>
  <c r="A1106" i="11"/>
  <c r="L1106" i="11"/>
  <c r="H1107" i="11"/>
  <c r="C1108" i="11"/>
  <c r="N1108" i="11"/>
  <c r="J1109" i="11"/>
  <c r="E1110" i="11"/>
  <c r="A1111" i="11"/>
  <c r="L1111" i="11"/>
  <c r="G1112" i="11"/>
  <c r="C1113" i="11"/>
  <c r="N1113" i="11"/>
  <c r="I1114" i="11"/>
  <c r="E1115" i="11"/>
  <c r="A1116" i="11"/>
  <c r="K1116" i="11"/>
  <c r="G1117" i="11"/>
  <c r="C1118" i="11"/>
  <c r="M1118" i="11"/>
  <c r="I1119" i="11"/>
  <c r="E1120" i="11"/>
  <c r="O1120" i="11"/>
  <c r="K1121" i="11"/>
  <c r="G1122" i="11"/>
  <c r="B1123" i="11"/>
  <c r="M1123" i="11"/>
  <c r="I1124" i="11"/>
  <c r="D1125" i="11"/>
  <c r="O1125" i="11"/>
  <c r="K1126" i="11"/>
  <c r="F1127" i="11"/>
  <c r="B1128" i="11"/>
  <c r="M1128" i="11"/>
  <c r="H1129" i="11"/>
  <c r="D1130" i="11"/>
  <c r="O1130" i="11"/>
  <c r="J1131" i="11"/>
  <c r="F1132" i="11"/>
  <c r="B1133" i="11"/>
  <c r="L1133" i="11"/>
  <c r="H1134" i="11"/>
  <c r="D1135" i="11"/>
  <c r="N1135" i="11"/>
  <c r="J1136" i="11"/>
  <c r="F1137" i="11"/>
  <c r="A1138" i="11"/>
  <c r="L1138" i="11"/>
  <c r="H1139" i="11"/>
  <c r="C1140" i="11"/>
  <c r="N1140" i="11"/>
  <c r="J1141" i="11"/>
  <c r="E1142" i="11"/>
  <c r="A1143" i="11"/>
  <c r="L1143" i="11"/>
  <c r="G1144" i="11"/>
  <c r="C1145" i="11"/>
  <c r="N1145" i="11"/>
  <c r="I1146" i="11"/>
  <c r="E1147" i="11"/>
  <c r="A1148" i="11"/>
  <c r="K1148" i="11"/>
  <c r="G1149" i="11"/>
  <c r="C1150" i="11"/>
  <c r="M1150" i="11"/>
  <c r="I1151" i="11"/>
  <c r="E1152" i="11"/>
  <c r="O1152" i="11"/>
  <c r="K1153" i="11"/>
  <c r="G1154" i="11"/>
  <c r="B1155" i="11"/>
  <c r="M1155" i="11"/>
  <c r="I1156" i="11"/>
  <c r="D1157" i="11"/>
  <c r="O1157" i="11"/>
  <c r="K1158" i="11"/>
  <c r="F1159" i="11"/>
  <c r="B1160" i="11"/>
  <c r="M1160" i="11"/>
  <c r="H1161" i="11"/>
  <c r="D1162" i="11"/>
  <c r="O1162" i="11"/>
  <c r="J1163" i="11"/>
  <c r="F1164" i="11"/>
  <c r="B1165" i="11"/>
  <c r="L1165" i="11"/>
  <c r="H1166" i="11"/>
  <c r="D1167" i="11"/>
  <c r="N1167" i="11"/>
  <c r="P1167" i="11" s="1"/>
  <c r="Q1167" i="11" s="1"/>
  <c r="J1168" i="11"/>
  <c r="F1169" i="11"/>
  <c r="A1170" i="11"/>
  <c r="L1170" i="11"/>
  <c r="H1171" i="11"/>
  <c r="C1172" i="11"/>
  <c r="N1172" i="11"/>
  <c r="J1173" i="11"/>
  <c r="E1174" i="11"/>
  <c r="A1175" i="11"/>
  <c r="L1175" i="11"/>
  <c r="G1176" i="11"/>
  <c r="C1177" i="11"/>
  <c r="N1177" i="11"/>
  <c r="I1178" i="11"/>
  <c r="E1179" i="11"/>
  <c r="A1180" i="11"/>
  <c r="K1180" i="11"/>
  <c r="G1181" i="11"/>
  <c r="C1182" i="11"/>
  <c r="M1182" i="11"/>
  <c r="I1183" i="11"/>
  <c r="E1184" i="11"/>
  <c r="O1184" i="11"/>
  <c r="K1185" i="11"/>
  <c r="G1186" i="11"/>
  <c r="B1187" i="11"/>
  <c r="M1187" i="11"/>
  <c r="I1188" i="11"/>
  <c r="D1189" i="11"/>
  <c r="O1189" i="11"/>
  <c r="J1190" i="11"/>
  <c r="C1191" i="11"/>
  <c r="K1191" i="11"/>
  <c r="D1192" i="11"/>
  <c r="L1192" i="11"/>
  <c r="E1193" i="11"/>
  <c r="M1193" i="11"/>
  <c r="F1194" i="11"/>
  <c r="N1194" i="11"/>
  <c r="G1195" i="11"/>
  <c r="O1195" i="11"/>
  <c r="H1196" i="11"/>
  <c r="A1197" i="11"/>
  <c r="I1197" i="11"/>
  <c r="B1198" i="11"/>
  <c r="J1198" i="11"/>
  <c r="C1199" i="11"/>
  <c r="K1199" i="11"/>
  <c r="D1200" i="11"/>
  <c r="L1200" i="11"/>
  <c r="E1201" i="11"/>
  <c r="M1201" i="11"/>
  <c r="F1202" i="11"/>
  <c r="N1202" i="11"/>
  <c r="G1203" i="11"/>
  <c r="O1203" i="11"/>
  <c r="H1204" i="11"/>
  <c r="A1205" i="11"/>
  <c r="I1205" i="11"/>
  <c r="B1206" i="11"/>
  <c r="J1206" i="11"/>
  <c r="C1207" i="11"/>
  <c r="K1207" i="11"/>
  <c r="D1208" i="11"/>
  <c r="L1208" i="11"/>
  <c r="E1209" i="11"/>
  <c r="M1209" i="11"/>
  <c r="F1210" i="11"/>
  <c r="N1210" i="11"/>
  <c r="G1211" i="11"/>
  <c r="O1211" i="11"/>
  <c r="H1212" i="11"/>
  <c r="A1213" i="11"/>
  <c r="I1213" i="11"/>
  <c r="B1214" i="11"/>
  <c r="J1214" i="11"/>
  <c r="C1215" i="11"/>
  <c r="K1215" i="11"/>
  <c r="D1216" i="11"/>
  <c r="L1216" i="11"/>
  <c r="E1217" i="11"/>
  <c r="M1217" i="11"/>
  <c r="F1218" i="11"/>
  <c r="N1218" i="11"/>
  <c r="G1219" i="11"/>
  <c r="O1219" i="11"/>
  <c r="H1220" i="11"/>
  <c r="A1221" i="11"/>
  <c r="F943" i="11"/>
  <c r="D946" i="11"/>
  <c r="A949" i="11"/>
  <c r="N951" i="11"/>
  <c r="P951" i="11" s="1"/>
  <c r="Q951" i="11" s="1"/>
  <c r="L954" i="11"/>
  <c r="I957" i="11"/>
  <c r="G960" i="11"/>
  <c r="E963" i="11"/>
  <c r="B966" i="11"/>
  <c r="O968" i="11"/>
  <c r="M971" i="11"/>
  <c r="J974" i="11"/>
  <c r="H977" i="11"/>
  <c r="F980" i="11"/>
  <c r="K981" i="11"/>
  <c r="I982" i="11"/>
  <c r="I983" i="11"/>
  <c r="H984" i="11"/>
  <c r="G985" i="11"/>
  <c r="F986" i="11"/>
  <c r="F987" i="11"/>
  <c r="D988" i="11"/>
  <c r="D989" i="11"/>
  <c r="D990" i="11"/>
  <c r="B991" i="11"/>
  <c r="B992" i="11"/>
  <c r="A993" i="11"/>
  <c r="O993" i="11"/>
  <c r="N994" i="11"/>
  <c r="P994" i="11" s="1"/>
  <c r="Q994" i="11" s="1"/>
  <c r="N995" i="11"/>
  <c r="L996" i="11"/>
  <c r="L997" i="11"/>
  <c r="L998" i="11"/>
  <c r="J999" i="11"/>
  <c r="J1000" i="11"/>
  <c r="I1001" i="11"/>
  <c r="H1002" i="11"/>
  <c r="G1003" i="11"/>
  <c r="G1004" i="11"/>
  <c r="E1005" i="11"/>
  <c r="E1006" i="11"/>
  <c r="E1007" i="11"/>
  <c r="C1008" i="11"/>
  <c r="C1009" i="11"/>
  <c r="B1010" i="11"/>
  <c r="A1011" i="11"/>
  <c r="O1011" i="11"/>
  <c r="O1012" i="11"/>
  <c r="M1013" i="11"/>
  <c r="M1014" i="11"/>
  <c r="M1015" i="11"/>
  <c r="K1016" i="11"/>
  <c r="K1017" i="11"/>
  <c r="J1018" i="11"/>
  <c r="I1019" i="11"/>
  <c r="H1020" i="11"/>
  <c r="H1021" i="11"/>
  <c r="F1022" i="11"/>
  <c r="F1023" i="11"/>
  <c r="F1024" i="11"/>
  <c r="D1025" i="11"/>
  <c r="D1026" i="11"/>
  <c r="C1027" i="11"/>
  <c r="B1028" i="11"/>
  <c r="A1029" i="11"/>
  <c r="A1030" i="11"/>
  <c r="N1030" i="11"/>
  <c r="P1030" i="11" s="1"/>
  <c r="Q1030" i="11" s="1"/>
  <c r="N1031" i="11"/>
  <c r="N1032" i="11"/>
  <c r="L1033" i="11"/>
  <c r="L1034" i="11"/>
  <c r="K1035" i="11"/>
  <c r="J1036" i="11"/>
  <c r="I1037" i="11"/>
  <c r="I1038" i="11"/>
  <c r="G1039" i="11"/>
  <c r="G1040" i="11"/>
  <c r="G1041" i="11"/>
  <c r="E1042" i="11"/>
  <c r="E1043" i="11"/>
  <c r="D1044" i="11"/>
  <c r="O1044" i="11"/>
  <c r="K1045" i="11"/>
  <c r="G1046" i="11"/>
  <c r="B1047" i="11"/>
  <c r="M1047" i="11"/>
  <c r="I1048" i="11"/>
  <c r="D1049" i="11"/>
  <c r="O1049" i="11"/>
  <c r="K1050" i="11"/>
  <c r="F1051" i="11"/>
  <c r="B1052" i="11"/>
  <c r="M1052" i="11"/>
  <c r="H1053" i="11"/>
  <c r="D1054" i="11"/>
  <c r="O1054" i="11"/>
  <c r="J1055" i="11"/>
  <c r="F1056" i="11"/>
  <c r="B1057" i="11"/>
  <c r="L1057" i="11"/>
  <c r="H1058" i="11"/>
  <c r="D1059" i="11"/>
  <c r="N1059" i="11"/>
  <c r="P1059" i="11" s="1"/>
  <c r="Q1059" i="11" s="1"/>
  <c r="J1060" i="11"/>
  <c r="F1061" i="11"/>
  <c r="A1062" i="11"/>
  <c r="L1062" i="11"/>
  <c r="H1063" i="11"/>
  <c r="C1064" i="11"/>
  <c r="N1064" i="11"/>
  <c r="J1065" i="11"/>
  <c r="E1066" i="11"/>
  <c r="A1067" i="11"/>
  <c r="L1067" i="11"/>
  <c r="G1068" i="11"/>
  <c r="C1069" i="11"/>
  <c r="N1069" i="11"/>
  <c r="I1070" i="11"/>
  <c r="E1071" i="11"/>
  <c r="A1072" i="11"/>
  <c r="K1072" i="11"/>
  <c r="G1073" i="11"/>
  <c r="C1074" i="11"/>
  <c r="M1074" i="11"/>
  <c r="I1075" i="11"/>
  <c r="E1076" i="11"/>
  <c r="O1076" i="11"/>
  <c r="K1077" i="11"/>
  <c r="G1078" i="11"/>
  <c r="B1079" i="11"/>
  <c r="M1079" i="11"/>
  <c r="I1080" i="11"/>
  <c r="D1081" i="11"/>
  <c r="O1081" i="11"/>
  <c r="K1082" i="11"/>
  <c r="F1083" i="11"/>
  <c r="B1084" i="11"/>
  <c r="M1084" i="11"/>
  <c r="H1085" i="11"/>
  <c r="D1086" i="11"/>
  <c r="O1086" i="11"/>
  <c r="J1087" i="11"/>
  <c r="F1088" i="11"/>
  <c r="B1089" i="11"/>
  <c r="L1089" i="11"/>
  <c r="H1090" i="11"/>
  <c r="D1091" i="11"/>
  <c r="N1091" i="11"/>
  <c r="P1091" i="11" s="1"/>
  <c r="Q1091" i="11" s="1"/>
  <c r="J1092" i="11"/>
  <c r="F1093" i="11"/>
  <c r="A1094" i="11"/>
  <c r="L1094" i="11"/>
  <c r="H1095" i="11"/>
  <c r="C1096" i="11"/>
  <c r="N1096" i="11"/>
  <c r="J1097" i="11"/>
  <c r="E1098" i="11"/>
  <c r="A1099" i="11"/>
  <c r="L1099" i="11"/>
  <c r="G1100" i="11"/>
  <c r="C1101" i="11"/>
  <c r="N1101" i="11"/>
  <c r="I1102" i="11"/>
  <c r="E1103" i="11"/>
  <c r="A1104" i="11"/>
  <c r="K1104" i="11"/>
  <c r="G1105" i="11"/>
  <c r="C1106" i="11"/>
  <c r="M1106" i="11"/>
  <c r="I1107" i="11"/>
  <c r="E1108" i="11"/>
  <c r="O1108" i="11"/>
  <c r="K1109" i="11"/>
  <c r="G1110" i="11"/>
  <c r="B1111" i="11"/>
  <c r="M1111" i="11"/>
  <c r="I1112" i="11"/>
  <c r="D1113" i="11"/>
  <c r="O1113" i="11"/>
  <c r="K1114" i="11"/>
  <c r="F1115" i="11"/>
  <c r="B1116" i="11"/>
  <c r="M1116" i="11"/>
  <c r="H1117" i="11"/>
  <c r="D1118" i="11"/>
  <c r="O1118" i="11"/>
  <c r="J1119" i="11"/>
  <c r="F1120" i="11"/>
  <c r="B1121" i="11"/>
  <c r="L1121" i="11"/>
  <c r="H1122" i="11"/>
  <c r="D1123" i="11"/>
  <c r="N1123" i="11"/>
  <c r="P1123" i="11" s="1"/>
  <c r="Q1123" i="11" s="1"/>
  <c r="J1124" i="11"/>
  <c r="F1125" i="11"/>
  <c r="A1126" i="11"/>
  <c r="L1126" i="11"/>
  <c r="H1127" i="11"/>
  <c r="C1128" i="11"/>
  <c r="N1128" i="11"/>
  <c r="J1129" i="11"/>
  <c r="E1130" i="11"/>
  <c r="A1131" i="11"/>
  <c r="L1131" i="11"/>
  <c r="G1132" i="11"/>
  <c r="C1133" i="11"/>
  <c r="N1133" i="11"/>
  <c r="I1134" i="11"/>
  <c r="E1135" i="11"/>
  <c r="A1136" i="11"/>
  <c r="K1136" i="11"/>
  <c r="G1137" i="11"/>
  <c r="C1138" i="11"/>
  <c r="M1138" i="11"/>
  <c r="I1139" i="11"/>
  <c r="E1140" i="11"/>
  <c r="O1140" i="11"/>
  <c r="K1141" i="11"/>
  <c r="G1142" i="11"/>
  <c r="B1143" i="11"/>
  <c r="M1143" i="11"/>
  <c r="I1144" i="11"/>
  <c r="D1145" i="11"/>
  <c r="O1145" i="11"/>
  <c r="K1146" i="11"/>
  <c r="F1147" i="11"/>
  <c r="B1148" i="11"/>
  <c r="M1148" i="11"/>
  <c r="H1149" i="11"/>
  <c r="D1150" i="11"/>
  <c r="O1150" i="11"/>
  <c r="J1151" i="11"/>
  <c r="F1152" i="11"/>
  <c r="B1153" i="11"/>
  <c r="L1153" i="11"/>
  <c r="H1154" i="11"/>
  <c r="D1155" i="11"/>
  <c r="N1155" i="11"/>
  <c r="P1155" i="11" s="1"/>
  <c r="Q1155" i="11" s="1"/>
  <c r="J1156" i="11"/>
  <c r="F1157" i="11"/>
  <c r="A1158" i="11"/>
  <c r="L1158" i="11"/>
  <c r="H1159" i="11"/>
  <c r="C1160" i="11"/>
  <c r="N1160" i="11"/>
  <c r="J1161" i="11"/>
  <c r="E1162" i="11"/>
  <c r="A1163" i="11"/>
  <c r="L1163" i="11"/>
  <c r="G1164" i="11"/>
  <c r="C1165" i="11"/>
  <c r="N1165" i="11"/>
  <c r="I1166" i="11"/>
  <c r="E1167" i="11"/>
  <c r="A1168" i="11"/>
  <c r="K1168" i="11"/>
  <c r="G1169" i="11"/>
  <c r="C1170" i="11"/>
  <c r="M1170" i="11"/>
  <c r="I1171" i="11"/>
  <c r="E1172" i="11"/>
  <c r="O1172" i="11"/>
  <c r="K1173" i="11"/>
  <c r="G1174" i="11"/>
  <c r="B1175" i="11"/>
  <c r="M1175" i="11"/>
  <c r="I1176" i="11"/>
  <c r="D1177" i="11"/>
  <c r="O1177" i="11"/>
  <c r="K1178" i="11"/>
  <c r="F1179" i="11"/>
  <c r="B1180" i="11"/>
  <c r="M1180" i="11"/>
  <c r="H1181" i="11"/>
  <c r="D1182" i="11"/>
  <c r="O1182" i="11"/>
  <c r="J1183" i="11"/>
  <c r="F1184" i="11"/>
  <c r="B1185" i="11"/>
  <c r="L1185" i="11"/>
  <c r="H1186" i="11"/>
  <c r="D1187" i="11"/>
  <c r="N1187" i="11"/>
  <c r="P1187" i="11" s="1"/>
  <c r="Q1187" i="11" s="1"/>
  <c r="J1188" i="11"/>
  <c r="F1189" i="11"/>
  <c r="A1190" i="11"/>
  <c r="K1190" i="11"/>
  <c r="D1191" i="11"/>
  <c r="L1191" i="11"/>
  <c r="E1192" i="11"/>
  <c r="M1192" i="11"/>
  <c r="F1193" i="11"/>
  <c r="N1193" i="11"/>
  <c r="G1194" i="11"/>
  <c r="O1194" i="11"/>
  <c r="H1195" i="11"/>
  <c r="A1196" i="11"/>
  <c r="I1196" i="11"/>
  <c r="B1197" i="11"/>
  <c r="J1197" i="11"/>
  <c r="C1198" i="11"/>
  <c r="K1198" i="11"/>
  <c r="D1199" i="11"/>
  <c r="L1199" i="11"/>
  <c r="E1200" i="11"/>
  <c r="M1200" i="11"/>
  <c r="F1201" i="11"/>
  <c r="N1201" i="11"/>
  <c r="G1202" i="11"/>
  <c r="O1202" i="11"/>
  <c r="H1203" i="11"/>
  <c r="A1204" i="11"/>
  <c r="I1204" i="11"/>
  <c r="B1205" i="11"/>
  <c r="J1205" i="11"/>
  <c r="C1206" i="11"/>
  <c r="K1206" i="11"/>
  <c r="D1207" i="11"/>
  <c r="L1207" i="11"/>
  <c r="E1208" i="11"/>
  <c r="M1208" i="11"/>
  <c r="F1209" i="11"/>
  <c r="N1209" i="11"/>
  <c r="G1210" i="11"/>
  <c r="O1210" i="11"/>
  <c r="H1211" i="11"/>
  <c r="A1212" i="11"/>
  <c r="I1212" i="11"/>
  <c r="B1213" i="11"/>
  <c r="J1213" i="11"/>
  <c r="C1214" i="11"/>
  <c r="K1214" i="11"/>
  <c r="D1215" i="11"/>
  <c r="L1215" i="11"/>
  <c r="E1216" i="11"/>
  <c r="M1216" i="11"/>
  <c r="F1217" i="11"/>
  <c r="N1217" i="11"/>
  <c r="G1218" i="11"/>
  <c r="O1218" i="11"/>
  <c r="H1219" i="11"/>
  <c r="A1220" i="11"/>
  <c r="I1220" i="11"/>
  <c r="B1221" i="11"/>
  <c r="J1221" i="11"/>
  <c r="C1222" i="11"/>
  <c r="K1222" i="11"/>
  <c r="D1223" i="11"/>
  <c r="L1223" i="11"/>
  <c r="E1224" i="11"/>
  <c r="M1224" i="11"/>
  <c r="F1225" i="11"/>
  <c r="N1225" i="11"/>
  <c r="G1226" i="11"/>
  <c r="O1226" i="11"/>
  <c r="H1227" i="11"/>
  <c r="A1228" i="11"/>
  <c r="I1228" i="11"/>
  <c r="B1229" i="11"/>
  <c r="J1229" i="11"/>
  <c r="C1230" i="11"/>
  <c r="K1230" i="11"/>
  <c r="D1231" i="11"/>
  <c r="L1231" i="11"/>
  <c r="E1232" i="11"/>
  <c r="M1232" i="11"/>
  <c r="F1233" i="11"/>
  <c r="N1233" i="11"/>
  <c r="G1234" i="11"/>
  <c r="O1234" i="11"/>
  <c r="H1235" i="11"/>
  <c r="A1236" i="11"/>
  <c r="I1236" i="11"/>
  <c r="B1237" i="11"/>
  <c r="J1237" i="11"/>
  <c r="C1238" i="11"/>
  <c r="K1238" i="11"/>
  <c r="D1239" i="11"/>
  <c r="L1239" i="11"/>
  <c r="E1240" i="11"/>
  <c r="M1240" i="11"/>
  <c r="F1241" i="11"/>
  <c r="N1241" i="11"/>
  <c r="G1242" i="11"/>
  <c r="O1242" i="11"/>
  <c r="H1243" i="11"/>
  <c r="A1244" i="11"/>
  <c r="I1244" i="11"/>
  <c r="B1245" i="11"/>
  <c r="J1245" i="11"/>
  <c r="C1246" i="11"/>
  <c r="K1246" i="11"/>
  <c r="D1247" i="11"/>
  <c r="L1247" i="11"/>
  <c r="E1248" i="11"/>
  <c r="M1248" i="11"/>
  <c r="F1249" i="11"/>
  <c r="N1249" i="11"/>
  <c r="G1250" i="11"/>
  <c r="O1250" i="11"/>
  <c r="H1251" i="11"/>
  <c r="A1252" i="11"/>
  <c r="I1252" i="11"/>
  <c r="B1253" i="11"/>
  <c r="J1253" i="11"/>
  <c r="C1254" i="11"/>
  <c r="K1254" i="11"/>
  <c r="D1255" i="11"/>
  <c r="L1255" i="11"/>
  <c r="E1256" i="11"/>
  <c r="M1256" i="11"/>
  <c r="F1257" i="11"/>
  <c r="N1257" i="11"/>
  <c r="G1258" i="11"/>
  <c r="O1258" i="11"/>
  <c r="H1259" i="11"/>
  <c r="A1260" i="11"/>
  <c r="I1260" i="11"/>
  <c r="B1261" i="11"/>
  <c r="J1261" i="11"/>
  <c r="C1262" i="11"/>
  <c r="K1262" i="11"/>
  <c r="D1263" i="11"/>
  <c r="L1263" i="11"/>
  <c r="E1264" i="11"/>
  <c r="M1264" i="11"/>
  <c r="F1265" i="11"/>
  <c r="N1265" i="11"/>
  <c r="G1266" i="11"/>
  <c r="O1266" i="11"/>
  <c r="H1267" i="11"/>
  <c r="A1268" i="11"/>
  <c r="I1268" i="11"/>
  <c r="B1269" i="11"/>
  <c r="J1269" i="11"/>
  <c r="C1270" i="11"/>
  <c r="K1270" i="11"/>
  <c r="D1271" i="11"/>
  <c r="L1271" i="11"/>
  <c r="E1272" i="11"/>
  <c r="M1272" i="11"/>
  <c r="F1273" i="11"/>
  <c r="N1273" i="11"/>
  <c r="G1274" i="11"/>
  <c r="O1274" i="11"/>
  <c r="H1275" i="11"/>
  <c r="A1276" i="11"/>
  <c r="I1276" i="11"/>
  <c r="B1277" i="11"/>
  <c r="J1277" i="11"/>
  <c r="C1278" i="11"/>
  <c r="K1278" i="11"/>
  <c r="D1279" i="11"/>
  <c r="L1279" i="11"/>
  <c r="E1280" i="11"/>
  <c r="M1280" i="11"/>
  <c r="F1281" i="11"/>
  <c r="N1281" i="11"/>
  <c r="G1282" i="11"/>
  <c r="O1282" i="11"/>
  <c r="H1283" i="11"/>
  <c r="A1284" i="11"/>
  <c r="I1284" i="11"/>
  <c r="B1285" i="11"/>
  <c r="J1285" i="11"/>
  <c r="C1286" i="11"/>
  <c r="K1286" i="11"/>
  <c r="D1287" i="11"/>
  <c r="L1287" i="11"/>
  <c r="E1288" i="11"/>
  <c r="M1288" i="11"/>
  <c r="F1289" i="11"/>
  <c r="N1289" i="11"/>
  <c r="G1290" i="11"/>
  <c r="O1290" i="11"/>
  <c r="H1291" i="11"/>
  <c r="A1292" i="11"/>
  <c r="I1292" i="11"/>
  <c r="B1293" i="11"/>
  <c r="J1293" i="11"/>
  <c r="C1294" i="11"/>
  <c r="K1294" i="11"/>
  <c r="D1295" i="11"/>
  <c r="L1295" i="11"/>
  <c r="E1296" i="11"/>
  <c r="M1296" i="11"/>
  <c r="F1297" i="11"/>
  <c r="N1297" i="11"/>
  <c r="G1298" i="11"/>
  <c r="O1298" i="11"/>
  <c r="H1299" i="11"/>
  <c r="A1300" i="11"/>
  <c r="I1300" i="11"/>
  <c r="B1301" i="11"/>
  <c r="J1301" i="11"/>
  <c r="C1302" i="11"/>
  <c r="K1302" i="11"/>
  <c r="D1303" i="11"/>
  <c r="L1303" i="11"/>
  <c r="E1304" i="11"/>
  <c r="M1304" i="11"/>
  <c r="F1305" i="11"/>
  <c r="N1305" i="11"/>
  <c r="G1306" i="11"/>
  <c r="O1306" i="11"/>
  <c r="H1307" i="11"/>
  <c r="A1308" i="11"/>
  <c r="I1308" i="11"/>
  <c r="B1309" i="11"/>
  <c r="J1309" i="11"/>
  <c r="C1310" i="11"/>
  <c r="K1310" i="11"/>
  <c r="D1311" i="11"/>
  <c r="L1311" i="11"/>
  <c r="E1312" i="11"/>
  <c r="M1312" i="11"/>
  <c r="F1313" i="11"/>
  <c r="N1313" i="11"/>
  <c r="G1314" i="11"/>
  <c r="O1314" i="11"/>
  <c r="H1315" i="11"/>
  <c r="A1316" i="11"/>
  <c r="I1316" i="11"/>
  <c r="B1317" i="11"/>
  <c r="J1317" i="11"/>
  <c r="C1318" i="11"/>
  <c r="K1318" i="11"/>
  <c r="D1319" i="11"/>
  <c r="L1319" i="11"/>
  <c r="E1320" i="11"/>
  <c r="M1320" i="11"/>
  <c r="F1321" i="11"/>
  <c r="N1321" i="11"/>
  <c r="G1322" i="11"/>
  <c r="O1322" i="11"/>
  <c r="H1323" i="11"/>
  <c r="A1324" i="11"/>
  <c r="I1324" i="11"/>
  <c r="B1325" i="11"/>
  <c r="J1325" i="11"/>
  <c r="C1326" i="11"/>
  <c r="K1326" i="11"/>
  <c r="D1327" i="11"/>
  <c r="L1327" i="11"/>
  <c r="E1328" i="11"/>
  <c r="M1328" i="11"/>
  <c r="F1329" i="11"/>
  <c r="N1329" i="11"/>
  <c r="G1330" i="11"/>
  <c r="O1330" i="11"/>
  <c r="H1331" i="11"/>
  <c r="A1332" i="11"/>
  <c r="I1332" i="11"/>
  <c r="B1333" i="11"/>
  <c r="J1333" i="11"/>
  <c r="C1334" i="11"/>
  <c r="K1334" i="11"/>
  <c r="D1335" i="11"/>
  <c r="L1335" i="11"/>
  <c r="E1336" i="11"/>
  <c r="M1336" i="11"/>
  <c r="F1337" i="11"/>
  <c r="N1337" i="11"/>
  <c r="G1338" i="11"/>
  <c r="O1338" i="11"/>
  <c r="H1339" i="11"/>
  <c r="A1340" i="11"/>
  <c r="I1340" i="11"/>
  <c r="B1341" i="11"/>
  <c r="J1341" i="11"/>
  <c r="C1342" i="11"/>
  <c r="K1342" i="11"/>
  <c r="D1343" i="11"/>
  <c r="L1343" i="11"/>
  <c r="E1344" i="11"/>
  <c r="M1344" i="11"/>
  <c r="F1345" i="11"/>
  <c r="N1345" i="11"/>
  <c r="G1346" i="11"/>
  <c r="O1346" i="11"/>
  <c r="H1347" i="11"/>
  <c r="A1348" i="11"/>
  <c r="I1348" i="11"/>
  <c r="B1349" i="11"/>
  <c r="J1349" i="11"/>
  <c r="C1350" i="11"/>
  <c r="K1350" i="11"/>
  <c r="D1351" i="11"/>
  <c r="L1351" i="11"/>
  <c r="E1352" i="11"/>
  <c r="M1352" i="11"/>
  <c r="F1353" i="11"/>
  <c r="N1353" i="11"/>
  <c r="G1354" i="11"/>
  <c r="O1354" i="11"/>
  <c r="H1355" i="11"/>
  <c r="A1356" i="11"/>
  <c r="I1356" i="11"/>
  <c r="B1357" i="11"/>
  <c r="J1357" i="11"/>
  <c r="C1358" i="11"/>
  <c r="K1358" i="11"/>
  <c r="D1359" i="11"/>
  <c r="L1359" i="11"/>
  <c r="E1360" i="11"/>
  <c r="M1360" i="11"/>
  <c r="F1361" i="11"/>
  <c r="N1361" i="11"/>
  <c r="G1362" i="11"/>
  <c r="O1362" i="11"/>
  <c r="H1363" i="11"/>
  <c r="A1364" i="11"/>
  <c r="I1364" i="11"/>
  <c r="B1365" i="11"/>
  <c r="J1365" i="11"/>
  <c r="C1366" i="11"/>
  <c r="K1366" i="11"/>
  <c r="D1367" i="11"/>
  <c r="L1367" i="11"/>
  <c r="E1368" i="11"/>
  <c r="M1368" i="11"/>
  <c r="F1369" i="11"/>
  <c r="N1369" i="11"/>
  <c r="G1370" i="11"/>
  <c r="O1370" i="11"/>
  <c r="H1371" i="11"/>
  <c r="A1372" i="11"/>
  <c r="I1372" i="11"/>
  <c r="B1373" i="11"/>
  <c r="J1373" i="11"/>
  <c r="C1374" i="11"/>
  <c r="K1374" i="11"/>
  <c r="D1375" i="11"/>
  <c r="L1375" i="11"/>
  <c r="E1376" i="11"/>
  <c r="M1376" i="11"/>
  <c r="F1377" i="11"/>
  <c r="N1377" i="11"/>
  <c r="G1378" i="11"/>
  <c r="O1378" i="11"/>
  <c r="H1379" i="11"/>
  <c r="A1380" i="11"/>
  <c r="I1380" i="11"/>
  <c r="B1381" i="11"/>
  <c r="J1381" i="11"/>
  <c r="C1382" i="11"/>
  <c r="K1382" i="11"/>
  <c r="D1383" i="11"/>
  <c r="L1383" i="11"/>
  <c r="E1384" i="11"/>
  <c r="M1384" i="11"/>
  <c r="F1385" i="11"/>
  <c r="N1385" i="11"/>
  <c r="G1386" i="11"/>
  <c r="O1386" i="11"/>
  <c r="H1387" i="11"/>
  <c r="A1388" i="11"/>
  <c r="I1388" i="11"/>
  <c r="B1389" i="11"/>
  <c r="J1389" i="11"/>
  <c r="C1390" i="11"/>
  <c r="K1390" i="11"/>
  <c r="D1391" i="11"/>
  <c r="L1391" i="11"/>
  <c r="E1392" i="11"/>
  <c r="M1392" i="11"/>
  <c r="F1393" i="11"/>
  <c r="N1393" i="11"/>
  <c r="G1394" i="11"/>
  <c r="O1394" i="11"/>
  <c r="H1395" i="11"/>
  <c r="A1396" i="11"/>
  <c r="I1396" i="11"/>
  <c r="B1397" i="11"/>
  <c r="J1397" i="11"/>
  <c r="C1398" i="11"/>
  <c r="K1398" i="11"/>
  <c r="D1399" i="11"/>
  <c r="L1399" i="11"/>
  <c r="E1400" i="11"/>
  <c r="M1400" i="11"/>
  <c r="F1401" i="11"/>
  <c r="N1401" i="11"/>
  <c r="G1402" i="11"/>
  <c r="O1402" i="11"/>
  <c r="H1403" i="11"/>
  <c r="A1404" i="11"/>
  <c r="I1404" i="11"/>
  <c r="B1405" i="11"/>
  <c r="J1405" i="11"/>
  <c r="C1406" i="11"/>
  <c r="K1406" i="11"/>
  <c r="D1407" i="11"/>
  <c r="L1407" i="11"/>
  <c r="E1408" i="11"/>
  <c r="M1408" i="11"/>
  <c r="F1409" i="11"/>
  <c r="N1409" i="11"/>
  <c r="G1410" i="11"/>
  <c r="O1410" i="11"/>
  <c r="H1411" i="11"/>
  <c r="A1412" i="11"/>
  <c r="I1412" i="11"/>
  <c r="B1413" i="11"/>
  <c r="J1413" i="11"/>
  <c r="C1414" i="11"/>
  <c r="K1414" i="11"/>
  <c r="D1415" i="11"/>
  <c r="L1415" i="11"/>
  <c r="E1416" i="11"/>
  <c r="M1416" i="11"/>
  <c r="F1417" i="11"/>
  <c r="N1417" i="11"/>
  <c r="G1418" i="11"/>
  <c r="O1418" i="11"/>
  <c r="H1419" i="11"/>
  <c r="A1420" i="11"/>
  <c r="I1420" i="11"/>
  <c r="B1421" i="11"/>
  <c r="J1421" i="11"/>
  <c r="C1422" i="11"/>
  <c r="K1422" i="11"/>
  <c r="D1423" i="11"/>
  <c r="L1423" i="11"/>
  <c r="E1424" i="11"/>
  <c r="M1424" i="11"/>
  <c r="F1425" i="11"/>
  <c r="N1425" i="11"/>
  <c r="G1426" i="11"/>
  <c r="O1426" i="11"/>
  <c r="H1427" i="11"/>
  <c r="A1428" i="11"/>
  <c r="I1428" i="11"/>
  <c r="B1429" i="11"/>
  <c r="J1429" i="11"/>
  <c r="C1430" i="11"/>
  <c r="K1430" i="11"/>
  <c r="D1431" i="11"/>
  <c r="L1431" i="11"/>
  <c r="E1432" i="11"/>
  <c r="M1432" i="11"/>
  <c r="F1433" i="11"/>
  <c r="N1433" i="11"/>
  <c r="G1434" i="11"/>
  <c r="O1434" i="11"/>
  <c r="H1435" i="11"/>
  <c r="A1436" i="11"/>
  <c r="I1436" i="11"/>
  <c r="B1437" i="11"/>
  <c r="J1437" i="11"/>
  <c r="C1438" i="11"/>
  <c r="K1438" i="11"/>
  <c r="D1439" i="11"/>
  <c r="L1439" i="11"/>
  <c r="E1440" i="11"/>
  <c r="M1440" i="11"/>
  <c r="F1441" i="11"/>
  <c r="N1441" i="11"/>
  <c r="G1442" i="11"/>
  <c r="O1442" i="11"/>
  <c r="H1443" i="11"/>
  <c r="A1444" i="11"/>
  <c r="I1444" i="11"/>
  <c r="B1445" i="11"/>
  <c r="J1445" i="11"/>
  <c r="C1446" i="11"/>
  <c r="K1446" i="11"/>
  <c r="D1447" i="11"/>
  <c r="L1447" i="11"/>
  <c r="E1448" i="11"/>
  <c r="M1448" i="11"/>
  <c r="F1449" i="11"/>
  <c r="N1449" i="11"/>
  <c r="G1450" i="11"/>
  <c r="O1450" i="11"/>
  <c r="H1451" i="11"/>
  <c r="A1452" i="11"/>
  <c r="I1452" i="11"/>
  <c r="B1453" i="11"/>
  <c r="J1453" i="11"/>
  <c r="C1454" i="11"/>
  <c r="K1454" i="11"/>
  <c r="D1455" i="11"/>
  <c r="L1455" i="11"/>
  <c r="E1456" i="11"/>
  <c r="M1456" i="11"/>
  <c r="F1457" i="11"/>
  <c r="N1457" i="11"/>
  <c r="G1458" i="11"/>
  <c r="O1458" i="11"/>
  <c r="H1459" i="11"/>
  <c r="A1460" i="11"/>
  <c r="I1460" i="11"/>
  <c r="B1461" i="11"/>
  <c r="J1461" i="11"/>
  <c r="C1462" i="11"/>
  <c r="K1462" i="11"/>
  <c r="D1463" i="11"/>
  <c r="L1463" i="11"/>
  <c r="E1464" i="11"/>
  <c r="M1464" i="11"/>
  <c r="F1465" i="11"/>
  <c r="N1465" i="11"/>
  <c r="G1466" i="11"/>
  <c r="O1466" i="11"/>
  <c r="H1467" i="11"/>
  <c r="A1468" i="11"/>
  <c r="I1468" i="11"/>
  <c r="B1469" i="11"/>
  <c r="J1469" i="11"/>
  <c r="C1470" i="11"/>
  <c r="K1470" i="11"/>
  <c r="D1471" i="11"/>
  <c r="L1471" i="11"/>
  <c r="E1472" i="11"/>
  <c r="M1472" i="11"/>
  <c r="F1473" i="11"/>
  <c r="N1473" i="11"/>
  <c r="K943" i="11"/>
  <c r="I946" i="11"/>
  <c r="G949" i="11"/>
  <c r="D952" i="11"/>
  <c r="B955" i="11"/>
  <c r="O957" i="11"/>
  <c r="L960" i="11"/>
  <c r="J963" i="11"/>
  <c r="H966" i="11"/>
  <c r="E969" i="11"/>
  <c r="C972" i="11"/>
  <c r="A975" i="11"/>
  <c r="M977" i="11"/>
  <c r="K980" i="11"/>
  <c r="L981" i="11"/>
  <c r="L982" i="11"/>
  <c r="J983" i="11"/>
  <c r="J984" i="11"/>
  <c r="I985" i="11"/>
  <c r="H986" i="11"/>
  <c r="G987" i="11"/>
  <c r="G988" i="11"/>
  <c r="E989" i="11"/>
  <c r="E990" i="11"/>
  <c r="E991" i="11"/>
  <c r="C992" i="11"/>
  <c r="C993" i="11"/>
  <c r="B994" i="11"/>
  <c r="A995" i="11"/>
  <c r="O995" i="11"/>
  <c r="O996" i="11"/>
  <c r="M997" i="11"/>
  <c r="M998" i="11"/>
  <c r="M999" i="11"/>
  <c r="K1000" i="11"/>
  <c r="K1001" i="11"/>
  <c r="J1002" i="11"/>
  <c r="I1003" i="11"/>
  <c r="H1004" i="11"/>
  <c r="H1005" i="11"/>
  <c r="F1006" i="11"/>
  <c r="F1007" i="11"/>
  <c r="F1008" i="11"/>
  <c r="D1009" i="11"/>
  <c r="D1010" i="11"/>
  <c r="C1011" i="11"/>
  <c r="B1012" i="11"/>
  <c r="A1013" i="11"/>
  <c r="A1014" i="11"/>
  <c r="N1014" i="11"/>
  <c r="P1014" i="11" s="1"/>
  <c r="Q1014" i="11" s="1"/>
  <c r="N1015" i="11"/>
  <c r="N1016" i="11"/>
  <c r="L1017" i="11"/>
  <c r="L1018" i="11"/>
  <c r="K1019" i="11"/>
  <c r="J1020" i="11"/>
  <c r="I1021" i="11"/>
  <c r="I1022" i="11"/>
  <c r="G1023" i="11"/>
  <c r="G1024" i="11"/>
  <c r="G1025" i="11"/>
  <c r="E1026" i="11"/>
  <c r="E1027" i="11"/>
  <c r="D1028" i="11"/>
  <c r="C1029" i="11"/>
  <c r="B1030" i="11"/>
  <c r="B1031" i="11"/>
  <c r="O1031" i="11"/>
  <c r="O1032" i="11"/>
  <c r="O1033" i="11"/>
  <c r="M1034" i="11"/>
  <c r="M1035" i="11"/>
  <c r="L1036" i="11"/>
  <c r="K1037" i="11"/>
  <c r="J1038" i="11"/>
  <c r="J1039" i="11"/>
  <c r="H1040" i="11"/>
  <c r="H1041" i="11"/>
  <c r="H1042" i="11"/>
  <c r="F1043" i="11"/>
  <c r="F1044" i="11"/>
  <c r="B1045" i="11"/>
  <c r="L1045" i="11"/>
  <c r="H1046" i="11"/>
  <c r="D1047" i="11"/>
  <c r="N1047" i="11"/>
  <c r="P1047" i="11" s="1"/>
  <c r="Q1047" i="11" s="1"/>
  <c r="J1048" i="11"/>
  <c r="F1049" i="11"/>
  <c r="A1050" i="11"/>
  <c r="L1050" i="11"/>
  <c r="H1051" i="11"/>
  <c r="C1052" i="11"/>
  <c r="N1052" i="11"/>
  <c r="J1053" i="11"/>
  <c r="E1054" i="11"/>
  <c r="A1055" i="11"/>
  <c r="L1055" i="11"/>
  <c r="G1056" i="11"/>
  <c r="C1057" i="11"/>
  <c r="N1057" i="11"/>
  <c r="I1058" i="11"/>
  <c r="E1059" i="11"/>
  <c r="A1060" i="11"/>
  <c r="K1060" i="11"/>
  <c r="G1061" i="11"/>
  <c r="C1062" i="11"/>
  <c r="M1062" i="11"/>
  <c r="I1063" i="11"/>
  <c r="E1064" i="11"/>
  <c r="O1064" i="11"/>
  <c r="K1065" i="11"/>
  <c r="G1066" i="11"/>
  <c r="B1067" i="11"/>
  <c r="M1067" i="11"/>
  <c r="I1068" i="11"/>
  <c r="D1069" i="11"/>
  <c r="O1069" i="11"/>
  <c r="K1070" i="11"/>
  <c r="F1071" i="11"/>
  <c r="B1072" i="11"/>
  <c r="M1072" i="11"/>
  <c r="H1073" i="11"/>
  <c r="D1074" i="11"/>
  <c r="O1074" i="11"/>
  <c r="J1075" i="11"/>
  <c r="F1076" i="11"/>
  <c r="B1077" i="11"/>
  <c r="L1077" i="11"/>
  <c r="H1078" i="11"/>
  <c r="D1079" i="11"/>
  <c r="N1079" i="11"/>
  <c r="J1080" i="11"/>
  <c r="F1081" i="11"/>
  <c r="A1082" i="11"/>
  <c r="L1082" i="11"/>
  <c r="H1083" i="11"/>
  <c r="C1084" i="11"/>
  <c r="N1084" i="11"/>
  <c r="J1085" i="11"/>
  <c r="E1086" i="11"/>
  <c r="A1087" i="11"/>
  <c r="L1087" i="11"/>
  <c r="G1088" i="11"/>
  <c r="C1089" i="11"/>
  <c r="N1089" i="11"/>
  <c r="I1090" i="11"/>
  <c r="E1091" i="11"/>
  <c r="A1092" i="11"/>
  <c r="K1092" i="11"/>
  <c r="G1093" i="11"/>
  <c r="C1094" i="11"/>
  <c r="M1094" i="11"/>
  <c r="I1095" i="11"/>
  <c r="E1096" i="11"/>
  <c r="O1096" i="11"/>
  <c r="K1097" i="11"/>
  <c r="G1098" i="11"/>
  <c r="B1099" i="11"/>
  <c r="M1099" i="11"/>
  <c r="I1100" i="11"/>
  <c r="D1101" i="11"/>
  <c r="O1101" i="11"/>
  <c r="K1102" i="11"/>
  <c r="F1103" i="11"/>
  <c r="B1104" i="11"/>
  <c r="M1104" i="11"/>
  <c r="H1105" i="11"/>
  <c r="D1106" i="11"/>
  <c r="O1106" i="11"/>
  <c r="J1107" i="11"/>
  <c r="F1108" i="11"/>
  <c r="B1109" i="11"/>
  <c r="L1109" i="11"/>
  <c r="H1110" i="11"/>
  <c r="D1111" i="11"/>
  <c r="N1111" i="11"/>
  <c r="P1111" i="11" s="1"/>
  <c r="Q1111" i="11" s="1"/>
  <c r="J1112" i="11"/>
  <c r="F1113" i="11"/>
  <c r="A1114" i="11"/>
  <c r="L1114" i="11"/>
  <c r="H1115" i="11"/>
  <c r="C1116" i="11"/>
  <c r="N1116" i="11"/>
  <c r="J1117" i="11"/>
  <c r="E1118" i="11"/>
  <c r="A1119" i="11"/>
  <c r="L1119" i="11"/>
  <c r="G1120" i="11"/>
  <c r="C1121" i="11"/>
  <c r="N1121" i="11"/>
  <c r="I1122" i="11"/>
  <c r="E1123" i="11"/>
  <c r="A1124" i="11"/>
  <c r="K1124" i="11"/>
  <c r="G1125" i="11"/>
  <c r="C1126" i="11"/>
  <c r="M1126" i="11"/>
  <c r="I1127" i="11"/>
  <c r="E1128" i="11"/>
  <c r="O1128" i="11"/>
  <c r="K1129" i="11"/>
  <c r="G1130" i="11"/>
  <c r="B1131" i="11"/>
  <c r="M1131" i="11"/>
  <c r="I1132" i="11"/>
  <c r="D1133" i="11"/>
  <c r="O1133" i="11"/>
  <c r="K1134" i="11"/>
  <c r="F1135" i="11"/>
  <c r="B1136" i="11"/>
  <c r="M1136" i="11"/>
  <c r="H1137" i="11"/>
  <c r="D1138" i="11"/>
  <c r="O1138" i="11"/>
  <c r="J1139" i="11"/>
  <c r="F1140" i="11"/>
  <c r="B1141" i="11"/>
  <c r="L1141" i="11"/>
  <c r="H1142" i="11"/>
  <c r="D1143" i="11"/>
  <c r="N1143" i="11"/>
  <c r="J1144" i="11"/>
  <c r="F1145" i="11"/>
  <c r="A1146" i="11"/>
  <c r="L1146" i="11"/>
  <c r="H1147" i="11"/>
  <c r="C1148" i="11"/>
  <c r="N1148" i="11"/>
  <c r="J1149" i="11"/>
  <c r="E1150" i="11"/>
  <c r="A1151" i="11"/>
  <c r="L1151" i="11"/>
  <c r="G1152" i="11"/>
  <c r="C1153" i="11"/>
  <c r="N1153" i="11"/>
  <c r="I1154" i="11"/>
  <c r="E1155" i="11"/>
  <c r="A1156" i="11"/>
  <c r="K1156" i="11"/>
  <c r="G1157" i="11"/>
  <c r="C1158" i="11"/>
  <c r="M1158" i="11"/>
  <c r="I1159" i="11"/>
  <c r="E1160" i="11"/>
  <c r="O1160" i="11"/>
  <c r="K1161" i="11"/>
  <c r="G1162" i="11"/>
  <c r="B1163" i="11"/>
  <c r="M1163" i="11"/>
  <c r="I1164" i="11"/>
  <c r="D1165" i="11"/>
  <c r="O1165" i="11"/>
  <c r="K1166" i="11"/>
  <c r="F1167" i="11"/>
  <c r="B1168" i="11"/>
  <c r="M1168" i="11"/>
  <c r="H1169" i="11"/>
  <c r="D1170" i="11"/>
  <c r="O1170" i="11"/>
  <c r="J1171" i="11"/>
  <c r="F1172" i="11"/>
  <c r="B1173" i="11"/>
  <c r="L1173" i="11"/>
  <c r="H1174" i="11"/>
  <c r="D1175" i="11"/>
  <c r="N1175" i="11"/>
  <c r="P1175" i="11" s="1"/>
  <c r="Q1175" i="11" s="1"/>
  <c r="J1176" i="11"/>
  <c r="F1177" i="11"/>
  <c r="A1178" i="11"/>
  <c r="L1178" i="11"/>
  <c r="H1179" i="11"/>
  <c r="C1180" i="11"/>
  <c r="N1180" i="11"/>
  <c r="J1181" i="11"/>
  <c r="E1182" i="11"/>
  <c r="A1183" i="11"/>
  <c r="L1183" i="11"/>
  <c r="G1184" i="11"/>
  <c r="C1185" i="11"/>
  <c r="N1185" i="11"/>
  <c r="I1186" i="11"/>
  <c r="E1187" i="11"/>
  <c r="A1188" i="11"/>
  <c r="K1188" i="11"/>
  <c r="G1189" i="11"/>
  <c r="C1190" i="11"/>
  <c r="L1190" i="11"/>
  <c r="E1191" i="11"/>
  <c r="M1191" i="11"/>
  <c r="F1192" i="11"/>
  <c r="N1192" i="11"/>
  <c r="G1193" i="11"/>
  <c r="O1193" i="11"/>
  <c r="H1194" i="11"/>
  <c r="A1195" i="11"/>
  <c r="I1195" i="11"/>
  <c r="B1196" i="11"/>
  <c r="J1196" i="11"/>
  <c r="C1197" i="11"/>
  <c r="K1197" i="11"/>
  <c r="D1198" i="11"/>
  <c r="L1198" i="11"/>
  <c r="E1199" i="11"/>
  <c r="M1199" i="11"/>
  <c r="F1200" i="11"/>
  <c r="N1200" i="11"/>
  <c r="G1201" i="11"/>
  <c r="O1201" i="11"/>
  <c r="H1202" i="11"/>
  <c r="A1203" i="11"/>
  <c r="I1203" i="11"/>
  <c r="B1204" i="11"/>
  <c r="J1204" i="11"/>
  <c r="C1205" i="11"/>
  <c r="K1205" i="11"/>
  <c r="D1206" i="11"/>
  <c r="L1206" i="11"/>
  <c r="E1207" i="11"/>
  <c r="M1207" i="11"/>
  <c r="F1208" i="11"/>
  <c r="N1208" i="11"/>
  <c r="G1209" i="11"/>
  <c r="O1209" i="11"/>
  <c r="H1210" i="11"/>
  <c r="A1211" i="11"/>
  <c r="I1211" i="11"/>
  <c r="B1212" i="11"/>
  <c r="J1212" i="11"/>
  <c r="C1213" i="11"/>
  <c r="K1213" i="11"/>
  <c r="D1214" i="11"/>
  <c r="L1214" i="11"/>
  <c r="E1215" i="11"/>
  <c r="M1215" i="11"/>
  <c r="F1216" i="11"/>
  <c r="N1216" i="11"/>
  <c r="G1217" i="11"/>
  <c r="O1217" i="11"/>
  <c r="H1218" i="11"/>
  <c r="A1219" i="11"/>
  <c r="I1219" i="11"/>
  <c r="B1220" i="11"/>
  <c r="J1220" i="11"/>
  <c r="C1221" i="11"/>
  <c r="K1221" i="11"/>
  <c r="D1222" i="11"/>
  <c r="L1222" i="11"/>
  <c r="E1223" i="11"/>
  <c r="M1223" i="11"/>
  <c r="F1224" i="11"/>
  <c r="N1224" i="11"/>
  <c r="G1225" i="11"/>
  <c r="O1225" i="11"/>
  <c r="H1226" i="11"/>
  <c r="I1227" i="11"/>
  <c r="B1228" i="11"/>
  <c r="J1228" i="11"/>
  <c r="C1229" i="11"/>
  <c r="K1229" i="11"/>
  <c r="D1230" i="11"/>
  <c r="L1230" i="11"/>
  <c r="E1231" i="11"/>
  <c r="M1231" i="11"/>
  <c r="F1232" i="11"/>
  <c r="N1232" i="11"/>
  <c r="G1233" i="11"/>
  <c r="O1233" i="11"/>
  <c r="H1234" i="11"/>
  <c r="A1235" i="11"/>
  <c r="I1235" i="11"/>
  <c r="B1236" i="11"/>
  <c r="J1236" i="11"/>
  <c r="C1237" i="11"/>
  <c r="K1237" i="11"/>
  <c r="D1238" i="11"/>
  <c r="L1238" i="11"/>
  <c r="E1239" i="11"/>
  <c r="M1239" i="11"/>
  <c r="F1240" i="11"/>
  <c r="N1240" i="11"/>
  <c r="G1241" i="11"/>
  <c r="O1241" i="11"/>
  <c r="H1242" i="11"/>
  <c r="A1243" i="11"/>
  <c r="I1243" i="11"/>
  <c r="B1244" i="11"/>
  <c r="J1244" i="11"/>
  <c r="C1245" i="11"/>
  <c r="K1245" i="11"/>
  <c r="D1246" i="11"/>
  <c r="L1246" i="11"/>
  <c r="E1247" i="11"/>
  <c r="M1247" i="11"/>
  <c r="F1248" i="11"/>
  <c r="N1248" i="11"/>
  <c r="G1249" i="11"/>
  <c r="O1249" i="11"/>
  <c r="H1250" i="11"/>
  <c r="A1251" i="11"/>
  <c r="I1251" i="11"/>
  <c r="B1252" i="11"/>
  <c r="J1252" i="11"/>
  <c r="B944" i="11"/>
  <c r="N946" i="11"/>
  <c r="P946" i="11" s="1"/>
  <c r="Q946" i="11" s="1"/>
  <c r="L949" i="11"/>
  <c r="J952" i="11"/>
  <c r="G955" i="11"/>
  <c r="E958" i="11"/>
  <c r="C961" i="11"/>
  <c r="O963" i="11"/>
  <c r="M966" i="11"/>
  <c r="K969" i="11"/>
  <c r="H972" i="11"/>
  <c r="F975" i="11"/>
  <c r="D978" i="11"/>
  <c r="O980" i="11"/>
  <c r="M981" i="11"/>
  <c r="M982" i="11"/>
  <c r="M983" i="11"/>
  <c r="K984" i="11"/>
  <c r="K985" i="11"/>
  <c r="J986" i="11"/>
  <c r="I987" i="11"/>
  <c r="H988" i="11"/>
  <c r="H989" i="11"/>
  <c r="F990" i="11"/>
  <c r="F991" i="11"/>
  <c r="F992" i="11"/>
  <c r="D993" i="11"/>
  <c r="D994" i="11"/>
  <c r="C995" i="11"/>
  <c r="B996" i="11"/>
  <c r="A997" i="11"/>
  <c r="A998" i="11"/>
  <c r="N998" i="11"/>
  <c r="N999" i="11"/>
  <c r="N1000" i="11"/>
  <c r="L1001" i="11"/>
  <c r="L1002" i="11"/>
  <c r="K1003" i="11"/>
  <c r="J1004" i="11"/>
  <c r="I1005" i="11"/>
  <c r="I1006" i="11"/>
  <c r="G1007" i="11"/>
  <c r="G1008" i="11"/>
  <c r="G1009" i="11"/>
  <c r="E1010" i="11"/>
  <c r="E1011" i="11"/>
  <c r="D1012" i="11"/>
  <c r="C1013" i="11"/>
  <c r="B1014" i="11"/>
  <c r="B1015" i="11"/>
  <c r="O1015" i="11"/>
  <c r="O1016" i="11"/>
  <c r="O1017" i="11"/>
  <c r="M1018" i="11"/>
  <c r="M1019" i="11"/>
  <c r="L1020" i="11"/>
  <c r="K1021" i="11"/>
  <c r="J1022" i="11"/>
  <c r="J1023" i="11"/>
  <c r="H1024" i="11"/>
  <c r="H1025" i="11"/>
  <c r="H1026" i="11"/>
  <c r="F1027" i="11"/>
  <c r="F1028" i="11"/>
  <c r="E1029" i="11"/>
  <c r="D1030" i="11"/>
  <c r="C1031" i="11"/>
  <c r="C1032" i="11"/>
  <c r="A1033" i="11"/>
  <c r="A1034" i="11"/>
  <c r="A1035" i="11"/>
  <c r="N1035" i="11"/>
  <c r="P1035" i="11" s="1"/>
  <c r="Q1035" i="11" s="1"/>
  <c r="N1036" i="11"/>
  <c r="M1037" i="11"/>
  <c r="L1038" i="11"/>
  <c r="K1039" i="11"/>
  <c r="K1040" i="11"/>
  <c r="I1041" i="11"/>
  <c r="I1042" i="11"/>
  <c r="I1043" i="11"/>
  <c r="G1044" i="11"/>
  <c r="C1045" i="11"/>
  <c r="N1045" i="11"/>
  <c r="I1046" i="11"/>
  <c r="E1047" i="11"/>
  <c r="A1048" i="11"/>
  <c r="K1048" i="11"/>
  <c r="G1049" i="11"/>
  <c r="C1050" i="11"/>
  <c r="M1050" i="11"/>
  <c r="I1051" i="11"/>
  <c r="E1052" i="11"/>
  <c r="O1052" i="11"/>
  <c r="K1053" i="11"/>
  <c r="G1054" i="11"/>
  <c r="B1055" i="11"/>
  <c r="M1055" i="11"/>
  <c r="I1056" i="11"/>
  <c r="D1057" i="11"/>
  <c r="O1057" i="11"/>
  <c r="K1058" i="11"/>
  <c r="F1059" i="11"/>
  <c r="B1060" i="11"/>
  <c r="M1060" i="11"/>
  <c r="H1061" i="11"/>
  <c r="D1062" i="11"/>
  <c r="O1062" i="11"/>
  <c r="J1063" i="11"/>
  <c r="F1064" i="11"/>
  <c r="B1065" i="11"/>
  <c r="L1065" i="11"/>
  <c r="H1066" i="11"/>
  <c r="D1067" i="11"/>
  <c r="N1067" i="11"/>
  <c r="P1067" i="11" s="1"/>
  <c r="Q1067" i="11" s="1"/>
  <c r="J1068" i="11"/>
  <c r="F1069" i="11"/>
  <c r="A1070" i="11"/>
  <c r="L1070" i="11"/>
  <c r="H1071" i="11"/>
  <c r="C1072" i="11"/>
  <c r="N1072" i="11"/>
  <c r="J1073" i="11"/>
  <c r="E1074" i="11"/>
  <c r="A1075" i="11"/>
  <c r="L1075" i="11"/>
  <c r="G1076" i="11"/>
  <c r="C1077" i="11"/>
  <c r="N1077" i="11"/>
  <c r="I1078" i="11"/>
  <c r="E1079" i="11"/>
  <c r="A1080" i="11"/>
  <c r="K1080" i="11"/>
  <c r="G1081" i="11"/>
  <c r="C1082" i="11"/>
  <c r="M1082" i="11"/>
  <c r="I1083" i="11"/>
  <c r="E1084" i="11"/>
  <c r="O1084" i="11"/>
  <c r="K1085" i="11"/>
  <c r="G1086" i="11"/>
  <c r="B1087" i="11"/>
  <c r="M1087" i="11"/>
  <c r="I1088" i="11"/>
  <c r="D1089" i="11"/>
  <c r="O1089" i="11"/>
  <c r="K1090" i="11"/>
  <c r="F1091" i="11"/>
  <c r="B1092" i="11"/>
  <c r="M1092" i="11"/>
  <c r="H1093" i="11"/>
  <c r="D1094" i="11"/>
  <c r="O1094" i="11"/>
  <c r="J1095" i="11"/>
  <c r="F1096" i="11"/>
  <c r="B1097" i="11"/>
  <c r="L1097" i="11"/>
  <c r="H1098" i="11"/>
  <c r="D1099" i="11"/>
  <c r="N1099" i="11"/>
  <c r="P1099" i="11" s="1"/>
  <c r="Q1099" i="11" s="1"/>
  <c r="J1100" i="11"/>
  <c r="F1101" i="11"/>
  <c r="A1102" i="11"/>
  <c r="L1102" i="11"/>
  <c r="H1103" i="11"/>
  <c r="C1104" i="11"/>
  <c r="N1104" i="11"/>
  <c r="J1105" i="11"/>
  <c r="E1106" i="11"/>
  <c r="A1107" i="11"/>
  <c r="L1107" i="11"/>
  <c r="G1108" i="11"/>
  <c r="C1109" i="11"/>
  <c r="N1109" i="11"/>
  <c r="I1110" i="11"/>
  <c r="E1111" i="11"/>
  <c r="A1112" i="11"/>
  <c r="K1112" i="11"/>
  <c r="G1113" i="11"/>
  <c r="C1114" i="11"/>
  <c r="M1114" i="11"/>
  <c r="I1115" i="11"/>
  <c r="E1116" i="11"/>
  <c r="O1116" i="11"/>
  <c r="K1117" i="11"/>
  <c r="G1118" i="11"/>
  <c r="B1119" i="11"/>
  <c r="M1119" i="11"/>
  <c r="I1120" i="11"/>
  <c r="D1121" i="11"/>
  <c r="O1121" i="11"/>
  <c r="K1122" i="11"/>
  <c r="F1123" i="11"/>
  <c r="B1124" i="11"/>
  <c r="M1124" i="11"/>
  <c r="H1125" i="11"/>
  <c r="D1126" i="11"/>
  <c r="O1126" i="11"/>
  <c r="J1127" i="11"/>
  <c r="F1128" i="11"/>
  <c r="B1129" i="11"/>
  <c r="L1129" i="11"/>
  <c r="H1130" i="11"/>
  <c r="D1131" i="11"/>
  <c r="N1131" i="11"/>
  <c r="P1131" i="11" s="1"/>
  <c r="Q1131" i="11" s="1"/>
  <c r="J1132" i="11"/>
  <c r="F1133" i="11"/>
  <c r="A1134" i="11"/>
  <c r="L1134" i="11"/>
  <c r="H1135" i="11"/>
  <c r="C1136" i="11"/>
  <c r="N1136" i="11"/>
  <c r="J1137" i="11"/>
  <c r="E1138" i="11"/>
  <c r="A1139" i="11"/>
  <c r="L1139" i="11"/>
  <c r="G1140" i="11"/>
  <c r="C1141" i="11"/>
  <c r="N1141" i="11"/>
  <c r="I1142" i="11"/>
  <c r="E1143" i="11"/>
  <c r="A1144" i="11"/>
  <c r="K1144" i="11"/>
  <c r="G1145" i="11"/>
  <c r="C1146" i="11"/>
  <c r="M1146" i="11"/>
  <c r="I1147" i="11"/>
  <c r="E1148" i="11"/>
  <c r="O1148" i="11"/>
  <c r="K1149" i="11"/>
  <c r="G1150" i="11"/>
  <c r="B1151" i="11"/>
  <c r="M1151" i="11"/>
  <c r="I1152" i="11"/>
  <c r="D1153" i="11"/>
  <c r="O1153" i="11"/>
  <c r="K1154" i="11"/>
  <c r="F1155" i="11"/>
  <c r="B1156" i="11"/>
  <c r="M1156" i="11"/>
  <c r="H1157" i="11"/>
  <c r="D1158" i="11"/>
  <c r="O1158" i="11"/>
  <c r="J1159" i="11"/>
  <c r="F1160" i="11"/>
  <c r="B1161" i="11"/>
  <c r="L1161" i="11"/>
  <c r="H1162" i="11"/>
  <c r="D1163" i="11"/>
  <c r="N1163" i="11"/>
  <c r="P1163" i="11" s="1"/>
  <c r="Q1163" i="11" s="1"/>
  <c r="J1164" i="11"/>
  <c r="F1165" i="11"/>
  <c r="A1166" i="11"/>
  <c r="L1166" i="11"/>
  <c r="H1167" i="11"/>
  <c r="C1168" i="11"/>
  <c r="N1168" i="11"/>
  <c r="J1169" i="11"/>
  <c r="E1170" i="11"/>
  <c r="A1171" i="11"/>
  <c r="L1171" i="11"/>
  <c r="G1172" i="11"/>
  <c r="C1173" i="11"/>
  <c r="N1173" i="11"/>
  <c r="I1174" i="11"/>
  <c r="E1175" i="11"/>
  <c r="A1176" i="11"/>
  <c r="K1176" i="11"/>
  <c r="G1177" i="11"/>
  <c r="C1178" i="11"/>
  <c r="M1178" i="11"/>
  <c r="I1179" i="11"/>
  <c r="E1180" i="11"/>
  <c r="O1180" i="11"/>
  <c r="K1181" i="11"/>
  <c r="G1182" i="11"/>
  <c r="B1183" i="11"/>
  <c r="M1183" i="11"/>
  <c r="I1184" i="11"/>
  <c r="D1185" i="11"/>
  <c r="O1185" i="11"/>
  <c r="K1186" i="11"/>
  <c r="F1187" i="11"/>
  <c r="B1188" i="11"/>
  <c r="M1188" i="11"/>
  <c r="H1189" i="11"/>
  <c r="D1190" i="11"/>
  <c r="M1190" i="11"/>
  <c r="F1191" i="11"/>
  <c r="N1191" i="11"/>
  <c r="G1192" i="11"/>
  <c r="O1192" i="11"/>
  <c r="H1193" i="11"/>
  <c r="A1194" i="11"/>
  <c r="I1194" i="11"/>
  <c r="B1195" i="11"/>
  <c r="J1195" i="11"/>
  <c r="C1196" i="11"/>
  <c r="K1196" i="11"/>
  <c r="D1197" i="11"/>
  <c r="L1197" i="11"/>
  <c r="E1198" i="11"/>
  <c r="M1198" i="11"/>
  <c r="F1199" i="11"/>
  <c r="N1199" i="11"/>
  <c r="G1200" i="11"/>
  <c r="O1200" i="11"/>
  <c r="H1201" i="11"/>
  <c r="A1202" i="11"/>
  <c r="I1202" i="11"/>
  <c r="B1203" i="11"/>
  <c r="J1203" i="11"/>
  <c r="C1204" i="11"/>
  <c r="K1204" i="11"/>
  <c r="D1205" i="11"/>
  <c r="L1205" i="11"/>
  <c r="E1206" i="11"/>
  <c r="M1206" i="11"/>
  <c r="F1207" i="11"/>
  <c r="N1207" i="11"/>
  <c r="G1208" i="11"/>
  <c r="O1208" i="11"/>
  <c r="H1209" i="11"/>
  <c r="A1210" i="11"/>
  <c r="I1210" i="11"/>
  <c r="B1211" i="11"/>
  <c r="J1211" i="11"/>
  <c r="C1212" i="11"/>
  <c r="K1212" i="11"/>
  <c r="D1213" i="11"/>
  <c r="L1213" i="11"/>
  <c r="E1214" i="11"/>
  <c r="M1214" i="11"/>
  <c r="F1215" i="11"/>
  <c r="N1215" i="11"/>
  <c r="G1216" i="11"/>
  <c r="O1216" i="11"/>
  <c r="H1217" i="11"/>
  <c r="A1218" i="11"/>
  <c r="I1218" i="11"/>
  <c r="B1219" i="11"/>
  <c r="J1219" i="11"/>
  <c r="G944" i="11"/>
  <c r="E947" i="11"/>
  <c r="B950" i="11"/>
  <c r="O952" i="11"/>
  <c r="M955" i="11"/>
  <c r="J958" i="11"/>
  <c r="H961" i="11"/>
  <c r="F964" i="11"/>
  <c r="C967" i="11"/>
  <c r="A970" i="11"/>
  <c r="N972" i="11"/>
  <c r="P972" i="11" s="1"/>
  <c r="Q972" i="11" s="1"/>
  <c r="K975" i="11"/>
  <c r="I978" i="11"/>
  <c r="A981" i="11"/>
  <c r="A982" i="11"/>
  <c r="N982" i="11"/>
  <c r="P982" i="11" s="1"/>
  <c r="Q982" i="11" s="1"/>
  <c r="N983" i="11"/>
  <c r="N984" i="11"/>
  <c r="L985" i="11"/>
  <c r="L986" i="11"/>
  <c r="K987" i="11"/>
  <c r="J988" i="11"/>
  <c r="I989" i="11"/>
  <c r="I990" i="11"/>
  <c r="G991" i="11"/>
  <c r="G992" i="11"/>
  <c r="G993" i="11"/>
  <c r="E994" i="11"/>
  <c r="E995" i="11"/>
  <c r="D996" i="11"/>
  <c r="C997" i="11"/>
  <c r="B998" i="11"/>
  <c r="B999" i="11"/>
  <c r="O999" i="11"/>
  <c r="O1000" i="11"/>
  <c r="O1001" i="11"/>
  <c r="M1002" i="11"/>
  <c r="M1003" i="11"/>
  <c r="L1004" i="11"/>
  <c r="K1005" i="11"/>
  <c r="J1006" i="11"/>
  <c r="J1007" i="11"/>
  <c r="H1008" i="11"/>
  <c r="H1009" i="11"/>
  <c r="H1010" i="11"/>
  <c r="F1011" i="11"/>
  <c r="F1012" i="11"/>
  <c r="E1013" i="11"/>
  <c r="D1014" i="11"/>
  <c r="C1015" i="11"/>
  <c r="C1016" i="11"/>
  <c r="A1017" i="11"/>
  <c r="A1018" i="11"/>
  <c r="A1019" i="11"/>
  <c r="N1019" i="11"/>
  <c r="P1019" i="11" s="1"/>
  <c r="Q1019" i="11" s="1"/>
  <c r="N1020" i="11"/>
  <c r="M1021" i="11"/>
  <c r="L1022" i="11"/>
  <c r="K1023" i="11"/>
  <c r="K1024" i="11"/>
  <c r="I1025" i="11"/>
  <c r="I1026" i="11"/>
  <c r="I1027" i="11"/>
  <c r="G1028" i="11"/>
  <c r="G1029" i="11"/>
  <c r="F1030" i="11"/>
  <c r="E1031" i="11"/>
  <c r="D1032" i="11"/>
  <c r="D1033" i="11"/>
  <c r="B1034" i="11"/>
  <c r="B1035" i="11"/>
  <c r="B1036" i="11"/>
  <c r="O1036" i="11"/>
  <c r="O1037" i="11"/>
  <c r="N1038" i="11"/>
  <c r="P1038" i="11" s="1"/>
  <c r="Q1038" i="11" s="1"/>
  <c r="M1039" i="11"/>
  <c r="L1040" i="11"/>
  <c r="L1041" i="11"/>
  <c r="J1042" i="11"/>
  <c r="J1043" i="11"/>
  <c r="I1044" i="11"/>
  <c r="D1045" i="11"/>
  <c r="O1045" i="11"/>
  <c r="K1046" i="11"/>
  <c r="F1047" i="11"/>
  <c r="B1048" i="11"/>
  <c r="M1048" i="11"/>
  <c r="H1049" i="11"/>
  <c r="D1050" i="11"/>
  <c r="O1050" i="11"/>
  <c r="J1051" i="11"/>
  <c r="F1052" i="11"/>
  <c r="B1053" i="11"/>
  <c r="L1053" i="11"/>
  <c r="H1054" i="11"/>
  <c r="D1055" i="11"/>
  <c r="N1055" i="11"/>
  <c r="P1055" i="11" s="1"/>
  <c r="Q1055" i="11" s="1"/>
  <c r="J1056" i="11"/>
  <c r="F1057" i="11"/>
  <c r="A1058" i="11"/>
  <c r="L1058" i="11"/>
  <c r="H1059" i="11"/>
  <c r="C1060" i="11"/>
  <c r="N1060" i="11"/>
  <c r="J1061" i="11"/>
  <c r="E1062" i="11"/>
  <c r="A1063" i="11"/>
  <c r="L1063" i="11"/>
  <c r="G1064" i="11"/>
  <c r="C1065" i="11"/>
  <c r="N1065" i="11"/>
  <c r="I1066" i="11"/>
  <c r="E1067" i="11"/>
  <c r="A1068" i="11"/>
  <c r="K1068" i="11"/>
  <c r="G1069" i="11"/>
  <c r="C1070" i="11"/>
  <c r="M1070" i="11"/>
  <c r="I1071" i="11"/>
  <c r="E1072" i="11"/>
  <c r="O1072" i="11"/>
  <c r="K1073" i="11"/>
  <c r="G1074" i="11"/>
  <c r="B1075" i="11"/>
  <c r="M1075" i="11"/>
  <c r="I1076" i="11"/>
  <c r="D1077" i="11"/>
  <c r="O1077" i="11"/>
  <c r="K1078" i="11"/>
  <c r="F1079" i="11"/>
  <c r="B1080" i="11"/>
  <c r="M1080" i="11"/>
  <c r="H1081" i="11"/>
  <c r="D1082" i="11"/>
  <c r="O1082" i="11"/>
  <c r="J1083" i="11"/>
  <c r="F1084" i="11"/>
  <c r="B1085" i="11"/>
  <c r="L1085" i="11"/>
  <c r="H1086" i="11"/>
  <c r="D1087" i="11"/>
  <c r="N1087" i="11"/>
  <c r="P1087" i="11" s="1"/>
  <c r="Q1087" i="11" s="1"/>
  <c r="J1088" i="11"/>
  <c r="F1089" i="11"/>
  <c r="A1090" i="11"/>
  <c r="L1090" i="11"/>
  <c r="H1091" i="11"/>
  <c r="C1092" i="11"/>
  <c r="N1092" i="11"/>
  <c r="J1093" i="11"/>
  <c r="E1094" i="11"/>
  <c r="A1095" i="11"/>
  <c r="L1095" i="11"/>
  <c r="G1096" i="11"/>
  <c r="C1097" i="11"/>
  <c r="N1097" i="11"/>
  <c r="I1098" i="11"/>
  <c r="E1099" i="11"/>
  <c r="A1100" i="11"/>
  <c r="K1100" i="11"/>
  <c r="G1101" i="11"/>
  <c r="C1102" i="11"/>
  <c r="M1102" i="11"/>
  <c r="I1103" i="11"/>
  <c r="E1104" i="11"/>
  <c r="O1104" i="11"/>
  <c r="K1105" i="11"/>
  <c r="G1106" i="11"/>
  <c r="B1107" i="11"/>
  <c r="M1107" i="11"/>
  <c r="I1108" i="11"/>
  <c r="D1109" i="11"/>
  <c r="O1109" i="11"/>
  <c r="K1110" i="11"/>
  <c r="F1111" i="11"/>
  <c r="B1112" i="11"/>
  <c r="M1112" i="11"/>
  <c r="H1113" i="11"/>
  <c r="D1114" i="11"/>
  <c r="O1114" i="11"/>
  <c r="J1115" i="11"/>
  <c r="F1116" i="11"/>
  <c r="B1117" i="11"/>
  <c r="L1117" i="11"/>
  <c r="H1118" i="11"/>
  <c r="D1119" i="11"/>
  <c r="N1119" i="11"/>
  <c r="P1119" i="11" s="1"/>
  <c r="Q1119" i="11" s="1"/>
  <c r="J1120" i="11"/>
  <c r="F1121" i="11"/>
  <c r="A1122" i="11"/>
  <c r="L1122" i="11"/>
  <c r="H1123" i="11"/>
  <c r="C1124" i="11"/>
  <c r="N1124" i="11"/>
  <c r="J1125" i="11"/>
  <c r="E1126" i="11"/>
  <c r="A1127" i="11"/>
  <c r="L1127" i="11"/>
  <c r="G1128" i="11"/>
  <c r="C1129" i="11"/>
  <c r="N1129" i="11"/>
  <c r="I1130" i="11"/>
  <c r="E1131" i="11"/>
  <c r="A1132" i="11"/>
  <c r="K1132" i="11"/>
  <c r="G1133" i="11"/>
  <c r="C1134" i="11"/>
  <c r="M1134" i="11"/>
  <c r="I1135" i="11"/>
  <c r="E1136" i="11"/>
  <c r="O1136" i="11"/>
  <c r="K1137" i="11"/>
  <c r="G1138" i="11"/>
  <c r="B1139" i="11"/>
  <c r="M1139" i="11"/>
  <c r="I1140" i="11"/>
  <c r="D1141" i="11"/>
  <c r="O1141" i="11"/>
  <c r="K1142" i="11"/>
  <c r="F1143" i="11"/>
  <c r="B1144" i="11"/>
  <c r="M1144" i="11"/>
  <c r="H1145" i="11"/>
  <c r="D1146" i="11"/>
  <c r="O1146" i="11"/>
  <c r="J1147" i="11"/>
  <c r="F1148" i="11"/>
  <c r="B1149" i="11"/>
  <c r="L1149" i="11"/>
  <c r="H1150" i="11"/>
  <c r="D1151" i="11"/>
  <c r="N1151" i="11"/>
  <c r="P1151" i="11" s="1"/>
  <c r="Q1151" i="11" s="1"/>
  <c r="J1152" i="11"/>
  <c r="F1153" i="11"/>
  <c r="A1154" i="11"/>
  <c r="L1154" i="11"/>
  <c r="H1155" i="11"/>
  <c r="C1156" i="11"/>
  <c r="N1156" i="11"/>
  <c r="J1157" i="11"/>
  <c r="E1158" i="11"/>
  <c r="A1159" i="11"/>
  <c r="L1159" i="11"/>
  <c r="G1160" i="11"/>
  <c r="C1161" i="11"/>
  <c r="N1161" i="11"/>
  <c r="I1162" i="11"/>
  <c r="E1163" i="11"/>
  <c r="A1164" i="11"/>
  <c r="K1164" i="11"/>
  <c r="G1165" i="11"/>
  <c r="C1166" i="11"/>
  <c r="M1166" i="11"/>
  <c r="I1167" i="11"/>
  <c r="E1168" i="11"/>
  <c r="O1168" i="11"/>
  <c r="K1169" i="11"/>
  <c r="G1170" i="11"/>
  <c r="B1171" i="11"/>
  <c r="M1171" i="11"/>
  <c r="I1172" i="11"/>
  <c r="D1173" i="11"/>
  <c r="O1173" i="11"/>
  <c r="K1174" i="11"/>
  <c r="F1175" i="11"/>
  <c r="B1176" i="11"/>
  <c r="M1176" i="11"/>
  <c r="H1177" i="11"/>
  <c r="D1178" i="11"/>
  <c r="O1178" i="11"/>
  <c r="J1179" i="11"/>
  <c r="F1180" i="11"/>
  <c r="B1181" i="11"/>
  <c r="L1181" i="11"/>
  <c r="H1182" i="11"/>
  <c r="D1183" i="11"/>
  <c r="N1183" i="11"/>
  <c r="P1183" i="11" s="1"/>
  <c r="Q1183" i="11" s="1"/>
  <c r="J1184" i="11"/>
  <c r="F1185" i="11"/>
  <c r="A1186" i="11"/>
  <c r="L1186" i="11"/>
  <c r="H1187" i="11"/>
  <c r="C1188" i="11"/>
  <c r="N1188" i="11"/>
  <c r="J1189" i="11"/>
  <c r="E1190" i="11"/>
  <c r="N1190" i="11"/>
  <c r="G1191" i="11"/>
  <c r="O1191" i="11"/>
  <c r="H1192" i="11"/>
  <c r="A1193" i="11"/>
  <c r="I1193" i="11"/>
  <c r="B1194" i="11"/>
  <c r="J1194" i="11"/>
  <c r="C1195" i="11"/>
  <c r="K1195" i="11"/>
  <c r="D1196" i="11"/>
  <c r="L1196" i="11"/>
  <c r="E1197" i="11"/>
  <c r="M1197" i="11"/>
  <c r="F1198" i="11"/>
  <c r="N1198" i="11"/>
  <c r="G1199" i="11"/>
  <c r="O1199" i="11"/>
  <c r="H1200" i="11"/>
  <c r="A1201" i="11"/>
  <c r="I1201" i="11"/>
  <c r="B1202" i="11"/>
  <c r="J1202" i="11"/>
  <c r="C1203" i="11"/>
  <c r="K1203" i="11"/>
  <c r="D1204" i="11"/>
  <c r="L1204" i="11"/>
  <c r="E1205" i="11"/>
  <c r="M1205" i="11"/>
  <c r="F1206" i="11"/>
  <c r="N1206" i="11"/>
  <c r="G1207" i="11"/>
  <c r="O1207" i="11"/>
  <c r="H1208" i="11"/>
  <c r="A1209" i="11"/>
  <c r="I1209" i="11"/>
  <c r="B1210" i="11"/>
  <c r="J1210" i="11"/>
  <c r="C1211" i="11"/>
  <c r="K1211" i="11"/>
  <c r="D1212" i="11"/>
  <c r="L1212" i="11"/>
  <c r="E1213" i="11"/>
  <c r="M1213" i="11"/>
  <c r="F1214" i="11"/>
  <c r="N1214" i="11"/>
  <c r="G1215" i="11"/>
  <c r="O1215" i="11"/>
  <c r="H1216" i="11"/>
  <c r="A1217" i="11"/>
  <c r="I1217" i="11"/>
  <c r="B1218" i="11"/>
  <c r="J1218" i="11"/>
  <c r="C1219" i="11"/>
  <c r="K1219" i="11"/>
  <c r="D1220" i="11"/>
  <c r="L1220" i="11"/>
  <c r="L944" i="11"/>
  <c r="J947" i="11"/>
  <c r="H950" i="11"/>
  <c r="E953" i="11"/>
  <c r="C956" i="11"/>
  <c r="A959" i="11"/>
  <c r="M961" i="11"/>
  <c r="K964" i="11"/>
  <c r="I967" i="11"/>
  <c r="F970" i="11"/>
  <c r="D973" i="11"/>
  <c r="B976" i="11"/>
  <c r="N978" i="11"/>
  <c r="P978" i="11" s="1"/>
  <c r="Q978" i="11" s="1"/>
  <c r="C981" i="11"/>
  <c r="B982" i="11"/>
  <c r="B983" i="11"/>
  <c r="O983" i="11"/>
  <c r="O984" i="11"/>
  <c r="O985" i="11"/>
  <c r="M986" i="11"/>
  <c r="M987" i="11"/>
  <c r="L988" i="11"/>
  <c r="K989" i="11"/>
  <c r="J990" i="11"/>
  <c r="J991" i="11"/>
  <c r="H992" i="11"/>
  <c r="H993" i="11"/>
  <c r="H994" i="11"/>
  <c r="F995" i="11"/>
  <c r="F996" i="11"/>
  <c r="E997" i="11"/>
  <c r="D998" i="11"/>
  <c r="C999" i="11"/>
  <c r="C1000" i="11"/>
  <c r="A1001" i="11"/>
  <c r="A1002" i="11"/>
  <c r="A1003" i="11"/>
  <c r="N1003" i="11"/>
  <c r="P1003" i="11" s="1"/>
  <c r="Q1003" i="11" s="1"/>
  <c r="N1004" i="11"/>
  <c r="P1004" i="11" s="1"/>
  <c r="Q1004" i="11" s="1"/>
  <c r="M1005" i="11"/>
  <c r="L1006" i="11"/>
  <c r="K1007" i="11"/>
  <c r="K1008" i="11"/>
  <c r="I1009" i="11"/>
  <c r="I1010" i="11"/>
  <c r="I1011" i="11"/>
  <c r="G1012" i="11"/>
  <c r="G1013" i="11"/>
  <c r="F1014" i="11"/>
  <c r="E1015" i="11"/>
  <c r="D1016" i="11"/>
  <c r="D1017" i="11"/>
  <c r="B1018" i="11"/>
  <c r="B1019" i="11"/>
  <c r="B1020" i="11"/>
  <c r="O1020" i="11"/>
  <c r="O1021" i="11"/>
  <c r="N1022" i="11"/>
  <c r="P1022" i="11" s="1"/>
  <c r="Q1022" i="11" s="1"/>
  <c r="M1023" i="11"/>
  <c r="L1024" i="11"/>
  <c r="L1025" i="11"/>
  <c r="J1026" i="11"/>
  <c r="J1027" i="11"/>
  <c r="J1028" i="11"/>
  <c r="H1029" i="11"/>
  <c r="H1030" i="11"/>
  <c r="G1031" i="11"/>
  <c r="F1032" i="11"/>
  <c r="E1033" i="11"/>
  <c r="E1034" i="11"/>
  <c r="C1035" i="11"/>
  <c r="C1036" i="11"/>
  <c r="C1037" i="11"/>
  <c r="A1038" i="11"/>
  <c r="A1039" i="11"/>
  <c r="O1039" i="11"/>
  <c r="N1040" i="11"/>
  <c r="M1041" i="11"/>
  <c r="M1042" i="11"/>
  <c r="K1043" i="11"/>
  <c r="J1044" i="11"/>
  <c r="F1045" i="11"/>
  <c r="A1046" i="11"/>
  <c r="L1046" i="11"/>
  <c r="H1047" i="11"/>
  <c r="C1048" i="11"/>
  <c r="N1048" i="11"/>
  <c r="P1048" i="11" s="1"/>
  <c r="Q1048" i="11" s="1"/>
  <c r="J1049" i="11"/>
  <c r="E1050" i="11"/>
  <c r="A1051" i="11"/>
  <c r="L1051" i="11"/>
  <c r="G1052" i="11"/>
  <c r="C1053" i="11"/>
  <c r="N1053" i="11"/>
  <c r="P1053" i="11" s="1"/>
  <c r="Q1053" i="11" s="1"/>
  <c r="I1054" i="11"/>
  <c r="E1055" i="11"/>
  <c r="A1056" i="11"/>
  <c r="K1056" i="11"/>
  <c r="G1057" i="11"/>
  <c r="C1058" i="11"/>
  <c r="M1058" i="11"/>
  <c r="I1059" i="11"/>
  <c r="E1060" i="11"/>
  <c r="O1060" i="11"/>
  <c r="K1061" i="11"/>
  <c r="G1062" i="11"/>
  <c r="B1063" i="11"/>
  <c r="M1063" i="11"/>
  <c r="I1064" i="11"/>
  <c r="D1065" i="11"/>
  <c r="O1065" i="11"/>
  <c r="K1066" i="11"/>
  <c r="F1067" i="11"/>
  <c r="B1068" i="11"/>
  <c r="M1068" i="11"/>
  <c r="H1069" i="11"/>
  <c r="D1070" i="11"/>
  <c r="O1070" i="11"/>
  <c r="J1071" i="11"/>
  <c r="F1072" i="11"/>
  <c r="B1073" i="11"/>
  <c r="L1073" i="11"/>
  <c r="H1074" i="11"/>
  <c r="D1075" i="11"/>
  <c r="N1075" i="11"/>
  <c r="J1076" i="11"/>
  <c r="F1077" i="11"/>
  <c r="A1078" i="11"/>
  <c r="L1078" i="11"/>
  <c r="H1079" i="11"/>
  <c r="C1080" i="11"/>
  <c r="N1080" i="11"/>
  <c r="P1080" i="11" s="1"/>
  <c r="Q1080" i="11" s="1"/>
  <c r="J1081" i="11"/>
  <c r="E1082" i="11"/>
  <c r="A1083" i="11"/>
  <c r="L1083" i="11"/>
  <c r="G1084" i="11"/>
  <c r="C1085" i="11"/>
  <c r="N1085" i="11"/>
  <c r="P1085" i="11" s="1"/>
  <c r="Q1085" i="11" s="1"/>
  <c r="I1086" i="11"/>
  <c r="E1087" i="11"/>
  <c r="A1088" i="11"/>
  <c r="K1088" i="11"/>
  <c r="G1089" i="11"/>
  <c r="C1090" i="11"/>
  <c r="M1090" i="11"/>
  <c r="I1091" i="11"/>
  <c r="E1092" i="11"/>
  <c r="O1092" i="11"/>
  <c r="K1093" i="11"/>
  <c r="G1094" i="11"/>
  <c r="B1095" i="11"/>
  <c r="M1095" i="11"/>
  <c r="I1096" i="11"/>
  <c r="D1097" i="11"/>
  <c r="O1097" i="11"/>
  <c r="K1098" i="11"/>
  <c r="F1099" i="11"/>
  <c r="B1100" i="11"/>
  <c r="M1100" i="11"/>
  <c r="H1101" i="11"/>
  <c r="D1102" i="11"/>
  <c r="O1102" i="11"/>
  <c r="J1103" i="11"/>
  <c r="F1104" i="11"/>
  <c r="B1105" i="11"/>
  <c r="L1105" i="11"/>
  <c r="H1106" i="11"/>
  <c r="D1107" i="11"/>
  <c r="N1107" i="11"/>
  <c r="P1107" i="11" s="1"/>
  <c r="Q1107" i="11" s="1"/>
  <c r="J1108" i="11"/>
  <c r="F1109" i="11"/>
  <c r="A1110" i="11"/>
  <c r="L1110" i="11"/>
  <c r="H1111" i="11"/>
  <c r="C1112" i="11"/>
  <c r="N1112" i="11"/>
  <c r="J1113" i="11"/>
  <c r="E1114" i="11"/>
  <c r="A1115" i="11"/>
  <c r="L1115" i="11"/>
  <c r="G1116" i="11"/>
  <c r="C1117" i="11"/>
  <c r="N1117" i="11"/>
  <c r="P1117" i="11" s="1"/>
  <c r="Q1117" i="11" s="1"/>
  <c r="I1118" i="11"/>
  <c r="E1119" i="11"/>
  <c r="A1120" i="11"/>
  <c r="K1120" i="11"/>
  <c r="G1121" i="11"/>
  <c r="C1122" i="11"/>
  <c r="M1122" i="11"/>
  <c r="I1123" i="11"/>
  <c r="E1124" i="11"/>
  <c r="O1124" i="11"/>
  <c r="K1125" i="11"/>
  <c r="G1126" i="11"/>
  <c r="B1127" i="11"/>
  <c r="M1127" i="11"/>
  <c r="I1128" i="11"/>
  <c r="D1129" i="11"/>
  <c r="O1129" i="11"/>
  <c r="K1130" i="11"/>
  <c r="F1131" i="11"/>
  <c r="B1132" i="11"/>
  <c r="M1132" i="11"/>
  <c r="H1133" i="11"/>
  <c r="D1134" i="11"/>
  <c r="O1134" i="11"/>
  <c r="J1135" i="11"/>
  <c r="F1136" i="11"/>
  <c r="B1137" i="11"/>
  <c r="L1137" i="11"/>
  <c r="H1138" i="11"/>
  <c r="D1139" i="11"/>
  <c r="N1139" i="11"/>
  <c r="J1140" i="11"/>
  <c r="F1141" i="11"/>
  <c r="A1142" i="11"/>
  <c r="L1142" i="11"/>
  <c r="H1143" i="11"/>
  <c r="C1144" i="11"/>
  <c r="N1144" i="11"/>
  <c r="P1144" i="11" s="1"/>
  <c r="Q1144" i="11" s="1"/>
  <c r="J1145" i="11"/>
  <c r="E1146" i="11"/>
  <c r="A1147" i="11"/>
  <c r="L1147" i="11"/>
  <c r="G1148" i="11"/>
  <c r="C1149" i="11"/>
  <c r="N1149" i="11"/>
  <c r="P1149" i="11" s="1"/>
  <c r="Q1149" i="11" s="1"/>
  <c r="I1150" i="11"/>
  <c r="E1151" i="11"/>
  <c r="A1152" i="11"/>
  <c r="K1152" i="11"/>
  <c r="G1153" i="11"/>
  <c r="C1154" i="11"/>
  <c r="M1154" i="11"/>
  <c r="I1155" i="11"/>
  <c r="E1156" i="11"/>
  <c r="O1156" i="11"/>
  <c r="K1157" i="11"/>
  <c r="G1158" i="11"/>
  <c r="B1159" i="11"/>
  <c r="M1159" i="11"/>
  <c r="I1160" i="11"/>
  <c r="D1161" i="11"/>
  <c r="O1161" i="11"/>
  <c r="K1162" i="11"/>
  <c r="F1163" i="11"/>
  <c r="B1164" i="11"/>
  <c r="M1164" i="11"/>
  <c r="H1165" i="11"/>
  <c r="D1166" i="11"/>
  <c r="O1166" i="11"/>
  <c r="J1167" i="11"/>
  <c r="F1168" i="11"/>
  <c r="B1169" i="11"/>
  <c r="L1169" i="11"/>
  <c r="H1170" i="11"/>
  <c r="D1171" i="11"/>
  <c r="N1171" i="11"/>
  <c r="P1171" i="11" s="1"/>
  <c r="Q1171" i="11" s="1"/>
  <c r="J1172" i="11"/>
  <c r="F1173" i="11"/>
  <c r="A1174" i="11"/>
  <c r="L1174" i="11"/>
  <c r="H1175" i="11"/>
  <c r="C1176" i="11"/>
  <c r="N1176" i="11"/>
  <c r="P1176" i="11" s="1"/>
  <c r="Q1176" i="11" s="1"/>
  <c r="J1177" i="11"/>
  <c r="E1178" i="11"/>
  <c r="A1179" i="11"/>
  <c r="L1179" i="11"/>
  <c r="G1180" i="11"/>
  <c r="C1181" i="11"/>
  <c r="N1181" i="11"/>
  <c r="P1181" i="11" s="1"/>
  <c r="Q1181" i="11" s="1"/>
  <c r="I1182" i="11"/>
  <c r="E1183" i="11"/>
  <c r="A1184" i="11"/>
  <c r="K1184" i="11"/>
  <c r="G1185" i="11"/>
  <c r="C1186" i="11"/>
  <c r="M1186" i="11"/>
  <c r="I1187" i="11"/>
  <c r="E1188" i="11"/>
  <c r="O1188" i="11"/>
  <c r="K1189" i="11"/>
  <c r="G1190" i="11"/>
  <c r="O1190" i="11"/>
  <c r="H1191" i="11"/>
  <c r="A1192" i="11"/>
  <c r="I1192" i="11"/>
  <c r="B1193" i="11"/>
  <c r="J1193" i="11"/>
  <c r="C1194" i="11"/>
  <c r="K1194" i="11"/>
  <c r="D1195" i="11"/>
  <c r="L1195" i="11"/>
  <c r="E1196" i="11"/>
  <c r="M1196" i="11"/>
  <c r="F1197" i="11"/>
  <c r="N1197" i="11"/>
  <c r="P1197" i="11" s="1"/>
  <c r="Q1197" i="11" s="1"/>
  <c r="G1198" i="11"/>
  <c r="O1198" i="11"/>
  <c r="H1199" i="11"/>
  <c r="A1200" i="11"/>
  <c r="I1200" i="11"/>
  <c r="B1201" i="11"/>
  <c r="J1201" i="11"/>
  <c r="C1202" i="11"/>
  <c r="K1202" i="11"/>
  <c r="D1203" i="11"/>
  <c r="L1203" i="11"/>
  <c r="E1204" i="11"/>
  <c r="M1204" i="11"/>
  <c r="F1205" i="11"/>
  <c r="N1205" i="11"/>
  <c r="P1205" i="11" s="1"/>
  <c r="Q1205" i="11" s="1"/>
  <c r="G1206" i="11"/>
  <c r="O1206" i="11"/>
  <c r="H1207" i="11"/>
  <c r="A1208" i="11"/>
  <c r="I1208" i="11"/>
  <c r="B1209" i="11"/>
  <c r="J1209" i="11"/>
  <c r="C1210" i="11"/>
  <c r="K1210" i="11"/>
  <c r="D1211" i="11"/>
  <c r="L1211" i="11"/>
  <c r="E1212" i="11"/>
  <c r="M1212" i="11"/>
  <c r="F1213" i="11"/>
  <c r="N1213" i="11"/>
  <c r="P1213" i="11" s="1"/>
  <c r="Q1213" i="11" s="1"/>
  <c r="G1214" i="11"/>
  <c r="O1214" i="11"/>
  <c r="H1215" i="11"/>
  <c r="A1216" i="11"/>
  <c r="I1216" i="11"/>
  <c r="B1217" i="11"/>
  <c r="J1217" i="11"/>
  <c r="C1218" i="11"/>
  <c r="K1218" i="11"/>
  <c r="D1219" i="11"/>
  <c r="L1219" i="11"/>
  <c r="E1220" i="11"/>
  <c r="M1220" i="11"/>
  <c r="F1221" i="11"/>
  <c r="N1221" i="11"/>
  <c r="G1222" i="11"/>
  <c r="O1222" i="11"/>
  <c r="H1223" i="11"/>
  <c r="A1224" i="11"/>
  <c r="I1224" i="11"/>
  <c r="B1225" i="11"/>
  <c r="J1225" i="11"/>
  <c r="C1226" i="11"/>
  <c r="K1226" i="11"/>
  <c r="D1227" i="11"/>
  <c r="L1227" i="11"/>
  <c r="E1228" i="11"/>
  <c r="M1228" i="11"/>
  <c r="F1229" i="11"/>
  <c r="N1229" i="11"/>
  <c r="P1229" i="11" s="1"/>
  <c r="Q1229" i="11" s="1"/>
  <c r="G1230" i="11"/>
  <c r="O1230" i="11"/>
  <c r="H1231" i="11"/>
  <c r="A1232" i="11"/>
  <c r="I1232" i="11"/>
  <c r="B1233" i="11"/>
  <c r="J1233" i="11"/>
  <c r="C1234" i="11"/>
  <c r="K1234" i="11"/>
  <c r="D1235" i="11"/>
  <c r="L1235" i="11"/>
  <c r="E1236" i="11"/>
  <c r="M1236" i="11"/>
  <c r="F1237" i="11"/>
  <c r="N1237" i="11"/>
  <c r="P1237" i="11" s="1"/>
  <c r="Q1237" i="11" s="1"/>
  <c r="G1238" i="11"/>
  <c r="O1238" i="11"/>
  <c r="H1239" i="11"/>
  <c r="A1240" i="11"/>
  <c r="I1240" i="11"/>
  <c r="B1241" i="11"/>
  <c r="J1241" i="11"/>
  <c r="C1242" i="11"/>
  <c r="K1242" i="11"/>
  <c r="D1243" i="11"/>
  <c r="L1243" i="11"/>
  <c r="E1244" i="11"/>
  <c r="M1244" i="11"/>
  <c r="F1245" i="11"/>
  <c r="N1245" i="11"/>
  <c r="P1245" i="11" s="1"/>
  <c r="Q1245" i="11" s="1"/>
  <c r="G1246" i="11"/>
  <c r="O1246" i="11"/>
  <c r="H1247" i="11"/>
  <c r="A1248" i="11"/>
  <c r="I1248" i="11"/>
  <c r="B1249" i="11"/>
  <c r="J1249" i="11"/>
  <c r="C1250" i="11"/>
  <c r="K1250" i="11"/>
  <c r="D1251" i="11"/>
  <c r="L1251" i="11"/>
  <c r="E1252" i="11"/>
  <c r="M1252" i="11"/>
  <c r="F1253" i="11"/>
  <c r="N1253" i="11"/>
  <c r="G1254" i="11"/>
  <c r="O1254" i="11"/>
  <c r="H1255" i="11"/>
  <c r="A1256" i="11"/>
  <c r="I1256" i="11"/>
  <c r="B1257" i="11"/>
  <c r="J1257" i="11"/>
  <c r="C1258" i="11"/>
  <c r="K1258" i="11"/>
  <c r="D1259" i="11"/>
  <c r="L1259" i="11"/>
  <c r="E1260" i="11"/>
  <c r="M1260" i="11"/>
  <c r="F1261" i="11"/>
  <c r="N1261" i="11"/>
  <c r="G1262" i="11"/>
  <c r="O1262" i="11"/>
  <c r="H1263" i="11"/>
  <c r="A1264" i="11"/>
  <c r="I1264" i="11"/>
  <c r="B1265" i="11"/>
  <c r="J1265" i="11"/>
  <c r="C1266" i="11"/>
  <c r="K1266" i="11"/>
  <c r="D1267" i="11"/>
  <c r="L1267" i="11"/>
  <c r="E1268" i="11"/>
  <c r="M1268" i="11"/>
  <c r="F1269" i="11"/>
  <c r="N1269" i="11"/>
  <c r="G1270" i="11"/>
  <c r="O1270" i="11"/>
  <c r="H1271" i="11"/>
  <c r="A1272" i="11"/>
  <c r="I1272" i="11"/>
  <c r="B1273" i="11"/>
  <c r="J1273" i="11"/>
  <c r="C1274" i="11"/>
  <c r="K1274" i="11"/>
  <c r="D1275" i="11"/>
  <c r="L1275" i="11"/>
  <c r="E1276" i="11"/>
  <c r="M1276" i="11"/>
  <c r="F1277" i="11"/>
  <c r="N1277" i="11"/>
  <c r="G1278" i="11"/>
  <c r="O1278" i="11"/>
  <c r="H1279" i="11"/>
  <c r="A1280" i="11"/>
  <c r="I1280" i="11"/>
  <c r="B1281" i="11"/>
  <c r="J1281" i="11"/>
  <c r="C1282" i="11"/>
  <c r="K1282" i="11"/>
  <c r="D1283" i="11"/>
  <c r="L1283" i="11"/>
  <c r="E1284" i="11"/>
  <c r="M1284" i="11"/>
  <c r="F1285" i="11"/>
  <c r="N1285" i="11"/>
  <c r="G1286" i="11"/>
  <c r="O1286" i="11"/>
  <c r="H1287" i="11"/>
  <c r="A1288" i="11"/>
  <c r="I1288" i="11"/>
  <c r="B1289" i="11"/>
  <c r="J1289" i="11"/>
  <c r="C1290" i="11"/>
  <c r="K1290" i="11"/>
  <c r="D1291" i="11"/>
  <c r="L1291" i="11"/>
  <c r="E1292" i="11"/>
  <c r="M1292" i="11"/>
  <c r="F1293" i="11"/>
  <c r="N1293" i="11"/>
  <c r="G1294" i="11"/>
  <c r="O1294" i="11"/>
  <c r="H1295" i="11"/>
  <c r="A1296" i="11"/>
  <c r="I1296" i="11"/>
  <c r="B1297" i="11"/>
  <c r="J1297" i="11"/>
  <c r="C1298" i="11"/>
  <c r="K1298" i="11"/>
  <c r="D1299" i="11"/>
  <c r="L1299" i="11"/>
  <c r="E1300" i="11"/>
  <c r="M1300" i="11"/>
  <c r="F1301" i="11"/>
  <c r="N1301" i="11"/>
  <c r="G1302" i="11"/>
  <c r="O1302" i="11"/>
  <c r="H1303" i="11"/>
  <c r="A1304" i="11"/>
  <c r="I1304" i="11"/>
  <c r="B1305" i="11"/>
  <c r="J1305" i="11"/>
  <c r="C1306" i="11"/>
  <c r="K1306" i="11"/>
  <c r="D1307" i="11"/>
  <c r="L1307" i="11"/>
  <c r="E1308" i="11"/>
  <c r="M1308" i="11"/>
  <c r="F1309" i="11"/>
  <c r="N1309" i="11"/>
  <c r="G1310" i="11"/>
  <c r="O1310" i="11"/>
  <c r="H1311" i="11"/>
  <c r="A1312" i="11"/>
  <c r="I1312" i="11"/>
  <c r="B1313" i="11"/>
  <c r="J1313" i="11"/>
  <c r="C1314" i="11"/>
  <c r="K1314" i="11"/>
  <c r="D1315" i="11"/>
  <c r="L1315" i="11"/>
  <c r="E1316" i="11"/>
  <c r="M1316" i="11"/>
  <c r="F1317" i="11"/>
  <c r="N1317" i="11"/>
  <c r="G1318" i="11"/>
  <c r="O1318" i="11"/>
  <c r="H1319" i="11"/>
  <c r="A1320" i="11"/>
  <c r="I1320" i="11"/>
  <c r="B1321" i="11"/>
  <c r="J1321" i="11"/>
  <c r="C1322" i="11"/>
  <c r="K1322" i="11"/>
  <c r="D1323" i="11"/>
  <c r="L1323" i="11"/>
  <c r="E1324" i="11"/>
  <c r="M1324" i="11"/>
  <c r="F1325" i="11"/>
  <c r="N1325" i="11"/>
  <c r="G1326" i="11"/>
  <c r="O1326" i="11"/>
  <c r="H1327" i="11"/>
  <c r="A1328" i="11"/>
  <c r="I1328" i="11"/>
  <c r="B1329" i="11"/>
  <c r="J1329" i="11"/>
  <c r="C1330" i="11"/>
  <c r="K1330" i="11"/>
  <c r="D1331" i="11"/>
  <c r="L1331" i="11"/>
  <c r="E1332" i="11"/>
  <c r="M1332" i="11"/>
  <c r="F1333" i="11"/>
  <c r="N1333" i="11"/>
  <c r="G1334" i="11"/>
  <c r="O1334" i="11"/>
  <c r="H1335" i="11"/>
  <c r="A1336" i="11"/>
  <c r="I1336" i="11"/>
  <c r="B1337" i="11"/>
  <c r="J1337" i="11"/>
  <c r="C1338" i="11"/>
  <c r="K1338" i="11"/>
  <c r="D1339" i="11"/>
  <c r="L1339" i="11"/>
  <c r="E1340" i="11"/>
  <c r="M1340" i="11"/>
  <c r="F1341" i="11"/>
  <c r="N1341" i="11"/>
  <c r="G1342" i="11"/>
  <c r="O1342" i="11"/>
  <c r="H1343" i="11"/>
  <c r="A1344" i="11"/>
  <c r="I1344" i="11"/>
  <c r="B1345" i="11"/>
  <c r="J1345" i="11"/>
  <c r="C1346" i="11"/>
  <c r="K1346" i="11"/>
  <c r="D1347" i="11"/>
  <c r="L1347" i="11"/>
  <c r="E1348" i="11"/>
  <c r="M1348" i="11"/>
  <c r="F1349" i="11"/>
  <c r="N1349" i="11"/>
  <c r="G1350" i="11"/>
  <c r="O1350" i="11"/>
  <c r="H1351" i="11"/>
  <c r="A1352" i="11"/>
  <c r="I1352" i="11"/>
  <c r="B1353" i="11"/>
  <c r="J1353" i="11"/>
  <c r="C1354" i="11"/>
  <c r="K1354" i="11"/>
  <c r="D1355" i="11"/>
  <c r="L1355" i="11"/>
  <c r="E1356" i="11"/>
  <c r="M1356" i="11"/>
  <c r="F1357" i="11"/>
  <c r="N1357" i="11"/>
  <c r="G1358" i="11"/>
  <c r="O1358" i="11"/>
  <c r="H1359" i="11"/>
  <c r="A1360" i="11"/>
  <c r="I1360" i="11"/>
  <c r="B1361" i="11"/>
  <c r="J1361" i="11"/>
  <c r="C1362" i="11"/>
  <c r="K1362" i="11"/>
  <c r="D1363" i="11"/>
  <c r="L1363" i="11"/>
  <c r="E1364" i="11"/>
  <c r="M1364" i="11"/>
  <c r="F1365" i="11"/>
  <c r="N1365" i="11"/>
  <c r="G1366" i="11"/>
  <c r="O1366" i="11"/>
  <c r="H1367" i="11"/>
  <c r="A1368" i="11"/>
  <c r="I1368" i="11"/>
  <c r="B1369" i="11"/>
  <c r="J1369" i="11"/>
  <c r="C1370" i="11"/>
  <c r="K1370" i="11"/>
  <c r="D1371" i="11"/>
  <c r="L1371" i="11"/>
  <c r="E1372" i="11"/>
  <c r="M1372" i="11"/>
  <c r="F1373" i="11"/>
  <c r="N1373" i="11"/>
  <c r="G1374" i="11"/>
  <c r="O1374" i="11"/>
  <c r="H1375" i="11"/>
  <c r="A1376" i="11"/>
  <c r="I1376" i="11"/>
  <c r="B1377" i="11"/>
  <c r="J1377" i="11"/>
  <c r="C1378" i="11"/>
  <c r="K1378" i="11"/>
  <c r="D1379" i="11"/>
  <c r="L1379" i="11"/>
  <c r="E1380" i="11"/>
  <c r="M1380" i="11"/>
  <c r="F1381" i="11"/>
  <c r="N1381" i="11"/>
  <c r="G1382" i="11"/>
  <c r="O1382" i="11"/>
  <c r="H1383" i="11"/>
  <c r="A1384" i="11"/>
  <c r="I1384" i="11"/>
  <c r="B1385" i="11"/>
  <c r="J1385" i="11"/>
  <c r="C1386" i="11"/>
  <c r="K1386" i="11"/>
  <c r="D1387" i="11"/>
  <c r="L1387" i="11"/>
  <c r="E1388" i="11"/>
  <c r="M1388" i="11"/>
  <c r="F1389" i="11"/>
  <c r="N1389" i="11"/>
  <c r="G1390" i="11"/>
  <c r="O1390" i="11"/>
  <c r="H1391" i="11"/>
  <c r="A1392" i="11"/>
  <c r="I1392" i="11"/>
  <c r="B1393" i="11"/>
  <c r="J1393" i="11"/>
  <c r="C1394" i="11"/>
  <c r="K1394" i="11"/>
  <c r="D1395" i="11"/>
  <c r="L1395" i="11"/>
  <c r="E1396" i="11"/>
  <c r="M1396" i="11"/>
  <c r="F1397" i="11"/>
  <c r="N1397" i="11"/>
  <c r="G1398" i="11"/>
  <c r="O1398" i="11"/>
  <c r="H1399" i="11"/>
  <c r="A1400" i="11"/>
  <c r="I1400" i="11"/>
  <c r="B1401" i="11"/>
  <c r="J1401" i="11"/>
  <c r="C1402" i="11"/>
  <c r="K1402" i="11"/>
  <c r="D1403" i="11"/>
  <c r="L1403" i="11"/>
  <c r="E1404" i="11"/>
  <c r="M1404" i="11"/>
  <c r="F1405" i="11"/>
  <c r="N1405" i="11"/>
  <c r="G1406" i="11"/>
  <c r="O1406" i="11"/>
  <c r="H1407" i="11"/>
  <c r="A1408" i="11"/>
  <c r="I1408" i="11"/>
  <c r="B1409" i="11"/>
  <c r="J1409" i="11"/>
  <c r="C1410" i="11"/>
  <c r="K1410" i="11"/>
  <c r="D1411" i="11"/>
  <c r="L1411" i="11"/>
  <c r="E1412" i="11"/>
  <c r="M1412" i="11"/>
  <c r="F1413" i="11"/>
  <c r="N1413" i="11"/>
  <c r="G1414" i="11"/>
  <c r="O1414" i="11"/>
  <c r="H1415" i="11"/>
  <c r="A1416" i="11"/>
  <c r="I1416" i="11"/>
  <c r="B1417" i="11"/>
  <c r="J1417" i="11"/>
  <c r="C1418" i="11"/>
  <c r="K1418" i="11"/>
  <c r="D1419" i="11"/>
  <c r="L1419" i="11"/>
  <c r="E1420" i="11"/>
  <c r="M1420" i="11"/>
  <c r="F1421" i="11"/>
  <c r="N1421" i="11"/>
  <c r="G1422" i="11"/>
  <c r="O1422" i="11"/>
  <c r="H1423" i="11"/>
  <c r="A1424" i="11"/>
  <c r="I1424" i="11"/>
  <c r="B1425" i="11"/>
  <c r="J1425" i="11"/>
  <c r="C1426" i="11"/>
  <c r="K1426" i="11"/>
  <c r="D1427" i="11"/>
  <c r="L1427" i="11"/>
  <c r="E1428" i="11"/>
  <c r="M1428" i="11"/>
  <c r="F1429" i="11"/>
  <c r="N1429" i="11"/>
  <c r="G1430" i="11"/>
  <c r="O1430" i="11"/>
  <c r="H1431" i="11"/>
  <c r="A1432" i="11"/>
  <c r="I1432" i="11"/>
  <c r="B1433" i="11"/>
  <c r="J1433" i="11"/>
  <c r="C1434" i="11"/>
  <c r="K1434" i="11"/>
  <c r="D1435" i="11"/>
  <c r="L1435" i="11"/>
  <c r="E1436" i="11"/>
  <c r="M1436" i="11"/>
  <c r="F1437" i="11"/>
  <c r="N1437" i="11"/>
  <c r="G1438" i="11"/>
  <c r="O1438" i="11"/>
  <c r="H1439" i="11"/>
  <c r="A1440" i="11"/>
  <c r="I1440" i="11"/>
  <c r="B1441" i="11"/>
  <c r="J1441" i="11"/>
  <c r="C1442" i="11"/>
  <c r="K1442" i="11"/>
  <c r="D1443" i="11"/>
  <c r="L1443" i="11"/>
  <c r="E1444" i="11"/>
  <c r="M1444" i="11"/>
  <c r="F1445" i="11"/>
  <c r="N1445" i="11"/>
  <c r="G1446" i="11"/>
  <c r="O1446" i="11"/>
  <c r="H1447" i="11"/>
  <c r="A1448" i="11"/>
  <c r="I1448" i="11"/>
  <c r="B1449" i="11"/>
  <c r="J1449" i="11"/>
  <c r="C1450" i="11"/>
  <c r="K1450" i="11"/>
  <c r="D1451" i="11"/>
  <c r="L1451" i="11"/>
  <c r="E1452" i="11"/>
  <c r="M1452" i="11"/>
  <c r="F1453" i="11"/>
  <c r="N1453" i="11"/>
  <c r="G1454" i="11"/>
  <c r="O1454" i="11"/>
  <c r="H1455" i="11"/>
  <c r="A1456" i="11"/>
  <c r="I1456" i="11"/>
  <c r="B1457" i="11"/>
  <c r="J1457" i="11"/>
  <c r="C1458" i="11"/>
  <c r="K1458" i="11"/>
  <c r="D1459" i="11"/>
  <c r="L1459" i="11"/>
  <c r="E1460" i="11"/>
  <c r="M1460" i="11"/>
  <c r="F1461" i="11"/>
  <c r="N1461" i="11"/>
  <c r="G1462" i="11"/>
  <c r="O1462" i="11"/>
  <c r="H1463" i="11"/>
  <c r="A1464" i="11"/>
  <c r="I1464" i="11"/>
  <c r="B1465" i="11"/>
  <c r="J1465" i="11"/>
  <c r="C1466" i="11"/>
  <c r="K1466" i="11"/>
  <c r="D1467" i="11"/>
  <c r="L1467" i="11"/>
  <c r="E1468" i="11"/>
  <c r="M1468" i="11"/>
  <c r="F1469" i="11"/>
  <c r="N1469" i="11"/>
  <c r="G1470" i="11"/>
  <c r="O1470" i="11"/>
  <c r="H1471" i="11"/>
  <c r="A1472" i="11"/>
  <c r="I1472" i="11"/>
  <c r="B1473" i="11"/>
  <c r="J1473" i="11"/>
  <c r="N1219" i="11"/>
  <c r="P1219" i="11" s="1"/>
  <c r="Q1219" i="11" s="1"/>
  <c r="I1221" i="11"/>
  <c r="J1222" i="11"/>
  <c r="K1223" i="11"/>
  <c r="L1224" i="11"/>
  <c r="M1225" i="11"/>
  <c r="N1226" i="11"/>
  <c r="K1227" i="11"/>
  <c r="L1228" i="11"/>
  <c r="M1229" i="11"/>
  <c r="N1230" i="11"/>
  <c r="O1231" i="11"/>
  <c r="A1233" i="11"/>
  <c r="B1234" i="11"/>
  <c r="C1235" i="11"/>
  <c r="D1236" i="11"/>
  <c r="E1237" i="11"/>
  <c r="F1238" i="11"/>
  <c r="G1239" i="11"/>
  <c r="H1240" i="11"/>
  <c r="I1241" i="11"/>
  <c r="J1242" i="11"/>
  <c r="K1243" i="11"/>
  <c r="L1244" i="11"/>
  <c r="M1245" i="11"/>
  <c r="N1246" i="11"/>
  <c r="P1246" i="11" s="1"/>
  <c r="Q1246" i="11" s="1"/>
  <c r="O1247" i="11"/>
  <c r="A1249" i="11"/>
  <c r="B1250" i="11"/>
  <c r="C1251" i="11"/>
  <c r="D1252" i="11"/>
  <c r="C1253" i="11"/>
  <c r="M1253" i="11"/>
  <c r="I1254" i="11"/>
  <c r="E1255" i="11"/>
  <c r="O1255" i="11"/>
  <c r="K1256" i="11"/>
  <c r="G1257" i="11"/>
  <c r="B1258" i="11"/>
  <c r="M1258" i="11"/>
  <c r="I1259" i="11"/>
  <c r="D1260" i="11"/>
  <c r="O1260" i="11"/>
  <c r="K1261" i="11"/>
  <c r="F1262" i="11"/>
  <c r="B1263" i="11"/>
  <c r="M1263" i="11"/>
  <c r="H1264" i="11"/>
  <c r="D1265" i="11"/>
  <c r="O1265" i="11"/>
  <c r="J1266" i="11"/>
  <c r="F1267" i="11"/>
  <c r="B1268" i="11"/>
  <c r="L1268" i="11"/>
  <c r="H1269" i="11"/>
  <c r="D1270" i="11"/>
  <c r="N1270" i="11"/>
  <c r="P1270" i="11" s="1"/>
  <c r="Q1270" i="11" s="1"/>
  <c r="J1271" i="11"/>
  <c r="F1272" i="11"/>
  <c r="A1273" i="11"/>
  <c r="L1273" i="11"/>
  <c r="H1274" i="11"/>
  <c r="C1275" i="11"/>
  <c r="N1275" i="11"/>
  <c r="J1276" i="11"/>
  <c r="E1277" i="11"/>
  <c r="A1278" i="11"/>
  <c r="L1278" i="11"/>
  <c r="G1279" i="11"/>
  <c r="C1280" i="11"/>
  <c r="N1280" i="11"/>
  <c r="I1281" i="11"/>
  <c r="E1282" i="11"/>
  <c r="A1283" i="11"/>
  <c r="K1283" i="11"/>
  <c r="G1284" i="11"/>
  <c r="C1285" i="11"/>
  <c r="M1285" i="11"/>
  <c r="I1286" i="11"/>
  <c r="E1287" i="11"/>
  <c r="O1287" i="11"/>
  <c r="K1288" i="11"/>
  <c r="G1289" i="11"/>
  <c r="B1290" i="11"/>
  <c r="M1290" i="11"/>
  <c r="I1291" i="11"/>
  <c r="D1292" i="11"/>
  <c r="O1292" i="11"/>
  <c r="K1293" i="11"/>
  <c r="F1294" i="11"/>
  <c r="B1295" i="11"/>
  <c r="M1295" i="11"/>
  <c r="H1296" i="11"/>
  <c r="D1297" i="11"/>
  <c r="O1297" i="11"/>
  <c r="J1298" i="11"/>
  <c r="F1299" i="11"/>
  <c r="B1300" i="11"/>
  <c r="L1300" i="11"/>
  <c r="H1301" i="11"/>
  <c r="D1302" i="11"/>
  <c r="N1302" i="11"/>
  <c r="P1302" i="11" s="1"/>
  <c r="Q1302" i="11" s="1"/>
  <c r="J1303" i="11"/>
  <c r="F1304" i="11"/>
  <c r="A1305" i="11"/>
  <c r="L1305" i="11"/>
  <c r="H1306" i="11"/>
  <c r="C1307" i="11"/>
  <c r="N1307" i="11"/>
  <c r="J1308" i="11"/>
  <c r="E1309" i="11"/>
  <c r="A1310" i="11"/>
  <c r="L1310" i="11"/>
  <c r="G1311" i="11"/>
  <c r="C1312" i="11"/>
  <c r="N1312" i="11"/>
  <c r="I1313" i="11"/>
  <c r="E1314" i="11"/>
  <c r="A1315" i="11"/>
  <c r="K1315" i="11"/>
  <c r="G1316" i="11"/>
  <c r="C1317" i="11"/>
  <c r="M1317" i="11"/>
  <c r="I1318" i="11"/>
  <c r="E1319" i="11"/>
  <c r="O1319" i="11"/>
  <c r="K1320" i="11"/>
  <c r="G1321" i="11"/>
  <c r="B1322" i="11"/>
  <c r="M1322" i="11"/>
  <c r="I1323" i="11"/>
  <c r="D1324" i="11"/>
  <c r="O1324" i="11"/>
  <c r="K1325" i="11"/>
  <c r="F1326" i="11"/>
  <c r="B1327" i="11"/>
  <c r="M1327" i="11"/>
  <c r="H1328" i="11"/>
  <c r="D1329" i="11"/>
  <c r="O1329" i="11"/>
  <c r="J1330" i="11"/>
  <c r="F1331" i="11"/>
  <c r="B1332" i="11"/>
  <c r="L1332" i="11"/>
  <c r="H1333" i="11"/>
  <c r="D1334" i="11"/>
  <c r="N1334" i="11"/>
  <c r="P1334" i="11" s="1"/>
  <c r="Q1334" i="11" s="1"/>
  <c r="J1335" i="11"/>
  <c r="F1336" i="11"/>
  <c r="A1337" i="11"/>
  <c r="L1337" i="11"/>
  <c r="H1338" i="11"/>
  <c r="C1339" i="11"/>
  <c r="N1339" i="11"/>
  <c r="J1340" i="11"/>
  <c r="E1341" i="11"/>
  <c r="A1342" i="11"/>
  <c r="L1342" i="11"/>
  <c r="G1343" i="11"/>
  <c r="C1344" i="11"/>
  <c r="N1344" i="11"/>
  <c r="I1345" i="11"/>
  <c r="E1346" i="11"/>
  <c r="A1347" i="11"/>
  <c r="K1347" i="11"/>
  <c r="G1348" i="11"/>
  <c r="C1349" i="11"/>
  <c r="M1349" i="11"/>
  <c r="I1350" i="11"/>
  <c r="E1351" i="11"/>
  <c r="O1351" i="11"/>
  <c r="K1352" i="11"/>
  <c r="G1353" i="11"/>
  <c r="B1354" i="11"/>
  <c r="M1354" i="11"/>
  <c r="I1355" i="11"/>
  <c r="D1356" i="11"/>
  <c r="O1356" i="11"/>
  <c r="K1357" i="11"/>
  <c r="F1358" i="11"/>
  <c r="B1359" i="11"/>
  <c r="M1359" i="11"/>
  <c r="H1360" i="11"/>
  <c r="D1361" i="11"/>
  <c r="O1361" i="11"/>
  <c r="J1362" i="11"/>
  <c r="F1363" i="11"/>
  <c r="B1364" i="11"/>
  <c r="L1364" i="11"/>
  <c r="H1365" i="11"/>
  <c r="D1366" i="11"/>
  <c r="N1366" i="11"/>
  <c r="P1366" i="11" s="1"/>
  <c r="Q1366" i="11" s="1"/>
  <c r="J1367" i="11"/>
  <c r="F1368" i="11"/>
  <c r="A1369" i="11"/>
  <c r="L1369" i="11"/>
  <c r="H1370" i="11"/>
  <c r="C1371" i="11"/>
  <c r="N1371" i="11"/>
  <c r="J1372" i="11"/>
  <c r="E1373" i="11"/>
  <c r="A1374" i="11"/>
  <c r="L1374" i="11"/>
  <c r="G1375" i="11"/>
  <c r="C1376" i="11"/>
  <c r="N1376" i="11"/>
  <c r="I1377" i="11"/>
  <c r="E1378" i="11"/>
  <c r="A1379" i="11"/>
  <c r="K1379" i="11"/>
  <c r="G1380" i="11"/>
  <c r="C1381" i="11"/>
  <c r="M1381" i="11"/>
  <c r="I1382" i="11"/>
  <c r="E1383" i="11"/>
  <c r="O1383" i="11"/>
  <c r="K1384" i="11"/>
  <c r="G1385" i="11"/>
  <c r="B1386" i="11"/>
  <c r="M1386" i="11"/>
  <c r="I1387" i="11"/>
  <c r="D1388" i="11"/>
  <c r="O1388" i="11"/>
  <c r="K1389" i="11"/>
  <c r="F1390" i="11"/>
  <c r="B1391" i="11"/>
  <c r="M1391" i="11"/>
  <c r="H1392" i="11"/>
  <c r="D1393" i="11"/>
  <c r="O1393" i="11"/>
  <c r="J1394" i="11"/>
  <c r="F1395" i="11"/>
  <c r="B1396" i="11"/>
  <c r="L1396" i="11"/>
  <c r="H1397" i="11"/>
  <c r="D1398" i="11"/>
  <c r="N1398" i="11"/>
  <c r="P1398" i="11" s="1"/>
  <c r="Q1398" i="11" s="1"/>
  <c r="J1399" i="11"/>
  <c r="F1400" i="11"/>
  <c r="A1401" i="11"/>
  <c r="L1401" i="11"/>
  <c r="H1402" i="11"/>
  <c r="C1403" i="11"/>
  <c r="N1403" i="11"/>
  <c r="J1404" i="11"/>
  <c r="E1405" i="11"/>
  <c r="A1406" i="11"/>
  <c r="L1406" i="11"/>
  <c r="G1407" i="11"/>
  <c r="C1408" i="11"/>
  <c r="N1408" i="11"/>
  <c r="I1409" i="11"/>
  <c r="E1410" i="11"/>
  <c r="A1411" i="11"/>
  <c r="K1411" i="11"/>
  <c r="G1412" i="11"/>
  <c r="C1413" i="11"/>
  <c r="M1413" i="11"/>
  <c r="I1414" i="11"/>
  <c r="E1415" i="11"/>
  <c r="O1415" i="11"/>
  <c r="K1416" i="11"/>
  <c r="G1417" i="11"/>
  <c r="B1418" i="11"/>
  <c r="M1418" i="11"/>
  <c r="I1419" i="11"/>
  <c r="D1420" i="11"/>
  <c r="O1420" i="11"/>
  <c r="K1421" i="11"/>
  <c r="F1422" i="11"/>
  <c r="B1423" i="11"/>
  <c r="M1423" i="11"/>
  <c r="H1424" i="11"/>
  <c r="D1425" i="11"/>
  <c r="O1425" i="11"/>
  <c r="J1426" i="11"/>
  <c r="F1427" i="11"/>
  <c r="B1428" i="11"/>
  <c r="L1428" i="11"/>
  <c r="H1429" i="11"/>
  <c r="D1430" i="11"/>
  <c r="N1430" i="11"/>
  <c r="P1430" i="11" s="1"/>
  <c r="Q1430" i="11" s="1"/>
  <c r="J1431" i="11"/>
  <c r="F1432" i="11"/>
  <c r="A1433" i="11"/>
  <c r="L1433" i="11"/>
  <c r="H1434" i="11"/>
  <c r="C1435" i="11"/>
  <c r="N1435" i="11"/>
  <c r="J1436" i="11"/>
  <c r="E1437" i="11"/>
  <c r="A1438" i="11"/>
  <c r="L1438" i="11"/>
  <c r="G1439" i="11"/>
  <c r="C1440" i="11"/>
  <c r="N1440" i="11"/>
  <c r="I1441" i="11"/>
  <c r="E1442" i="11"/>
  <c r="A1443" i="11"/>
  <c r="K1443" i="11"/>
  <c r="G1444" i="11"/>
  <c r="C1445" i="11"/>
  <c r="M1445" i="11"/>
  <c r="E1447" i="11"/>
  <c r="O1447" i="11"/>
  <c r="K1448" i="11"/>
  <c r="G1449" i="11"/>
  <c r="B1450" i="11"/>
  <c r="M1450" i="11"/>
  <c r="I1451" i="11"/>
  <c r="D1452" i="11"/>
  <c r="O1452" i="11"/>
  <c r="K1453" i="11"/>
  <c r="F1454" i="11"/>
  <c r="B1455" i="11"/>
  <c r="H1456" i="11"/>
  <c r="D1457" i="11"/>
  <c r="J1458" i="11"/>
  <c r="L1460" i="11"/>
  <c r="D1462" i="11"/>
  <c r="F1464" i="11"/>
  <c r="H1466" i="11"/>
  <c r="J1468" i="11"/>
  <c r="L1470" i="11"/>
  <c r="N1472" i="11"/>
  <c r="L1441" i="11"/>
  <c r="C1453" i="11"/>
  <c r="B1458" i="11"/>
  <c r="K1461" i="11"/>
  <c r="D1465" i="11"/>
  <c r="H1469" i="11"/>
  <c r="L1473" i="11"/>
  <c r="G1467" i="11"/>
  <c r="G1472" i="11"/>
  <c r="C1220" i="11"/>
  <c r="L1221" i="11"/>
  <c r="M1222" i="11"/>
  <c r="N1223" i="11"/>
  <c r="O1224" i="11"/>
  <c r="A1226" i="11"/>
  <c r="A1227" i="11"/>
  <c r="N1227" i="11"/>
  <c r="O1228" i="11"/>
  <c r="A1230" i="11"/>
  <c r="B1231" i="11"/>
  <c r="C1232" i="11"/>
  <c r="D1233" i="11"/>
  <c r="E1234" i="11"/>
  <c r="F1235" i="11"/>
  <c r="G1236" i="11"/>
  <c r="H1237" i="11"/>
  <c r="I1238" i="11"/>
  <c r="J1239" i="11"/>
  <c r="K1240" i="11"/>
  <c r="L1241" i="11"/>
  <c r="M1242" i="11"/>
  <c r="N1243" i="11"/>
  <c r="O1244" i="11"/>
  <c r="A1246" i="11"/>
  <c r="B1247" i="11"/>
  <c r="C1248" i="11"/>
  <c r="D1249" i="11"/>
  <c r="E1250" i="11"/>
  <c r="F1251" i="11"/>
  <c r="G1252" i="11"/>
  <c r="D1253" i="11"/>
  <c r="O1253" i="11"/>
  <c r="J1254" i="11"/>
  <c r="F1255" i="11"/>
  <c r="B1256" i="11"/>
  <c r="L1256" i="11"/>
  <c r="H1257" i="11"/>
  <c r="D1258" i="11"/>
  <c r="N1258" i="11"/>
  <c r="P1258" i="11" s="1"/>
  <c r="Q1258" i="11" s="1"/>
  <c r="J1259" i="11"/>
  <c r="F1260" i="11"/>
  <c r="A1261" i="11"/>
  <c r="L1261" i="11"/>
  <c r="H1262" i="11"/>
  <c r="C1263" i="11"/>
  <c r="N1263" i="11"/>
  <c r="J1264" i="11"/>
  <c r="E1265" i="11"/>
  <c r="A1266" i="11"/>
  <c r="L1266" i="11"/>
  <c r="G1267" i="11"/>
  <c r="C1268" i="11"/>
  <c r="N1268" i="11"/>
  <c r="I1269" i="11"/>
  <c r="E1270" i="11"/>
  <c r="A1271" i="11"/>
  <c r="K1271" i="11"/>
  <c r="G1272" i="11"/>
  <c r="C1273" i="11"/>
  <c r="M1273" i="11"/>
  <c r="I1274" i="11"/>
  <c r="E1275" i="11"/>
  <c r="O1275" i="11"/>
  <c r="K1276" i="11"/>
  <c r="G1277" i="11"/>
  <c r="B1278" i="11"/>
  <c r="M1278" i="11"/>
  <c r="I1279" i="11"/>
  <c r="D1280" i="11"/>
  <c r="O1280" i="11"/>
  <c r="K1281" i="11"/>
  <c r="F1282" i="11"/>
  <c r="B1283" i="11"/>
  <c r="M1283" i="11"/>
  <c r="H1284" i="11"/>
  <c r="D1285" i="11"/>
  <c r="O1285" i="11"/>
  <c r="J1286" i="11"/>
  <c r="F1287" i="11"/>
  <c r="B1288" i="11"/>
  <c r="L1288" i="11"/>
  <c r="H1289" i="11"/>
  <c r="D1290" i="11"/>
  <c r="N1290" i="11"/>
  <c r="J1291" i="11"/>
  <c r="F1292" i="11"/>
  <c r="A1293" i="11"/>
  <c r="L1293" i="11"/>
  <c r="H1294" i="11"/>
  <c r="C1295" i="11"/>
  <c r="N1295" i="11"/>
  <c r="J1296" i="11"/>
  <c r="E1297" i="11"/>
  <c r="A1298" i="11"/>
  <c r="L1298" i="11"/>
  <c r="G1299" i="11"/>
  <c r="C1300" i="11"/>
  <c r="N1300" i="11"/>
  <c r="I1301" i="11"/>
  <c r="E1302" i="11"/>
  <c r="A1303" i="11"/>
  <c r="K1303" i="11"/>
  <c r="G1304" i="11"/>
  <c r="C1305" i="11"/>
  <c r="M1305" i="11"/>
  <c r="I1306" i="11"/>
  <c r="E1307" i="11"/>
  <c r="O1307" i="11"/>
  <c r="K1308" i="11"/>
  <c r="G1309" i="11"/>
  <c r="B1310" i="11"/>
  <c r="M1310" i="11"/>
  <c r="I1311" i="11"/>
  <c r="D1312" i="11"/>
  <c r="O1312" i="11"/>
  <c r="K1313" i="11"/>
  <c r="F1314" i="11"/>
  <c r="B1315" i="11"/>
  <c r="M1315" i="11"/>
  <c r="H1316" i="11"/>
  <c r="D1317" i="11"/>
  <c r="O1317" i="11"/>
  <c r="J1318" i="11"/>
  <c r="F1319" i="11"/>
  <c r="B1320" i="11"/>
  <c r="L1320" i="11"/>
  <c r="H1321" i="11"/>
  <c r="D1322" i="11"/>
  <c r="N1322" i="11"/>
  <c r="P1322" i="11" s="1"/>
  <c r="Q1322" i="11" s="1"/>
  <c r="J1323" i="11"/>
  <c r="F1324" i="11"/>
  <c r="A1325" i="11"/>
  <c r="L1325" i="11"/>
  <c r="H1326" i="11"/>
  <c r="C1327" i="11"/>
  <c r="N1327" i="11"/>
  <c r="J1328" i="11"/>
  <c r="E1329" i="11"/>
  <c r="A1330" i="11"/>
  <c r="L1330" i="11"/>
  <c r="G1331" i="11"/>
  <c r="C1332" i="11"/>
  <c r="N1332" i="11"/>
  <c r="I1333" i="11"/>
  <c r="E1334" i="11"/>
  <c r="A1335" i="11"/>
  <c r="K1335" i="11"/>
  <c r="G1336" i="11"/>
  <c r="C1337" i="11"/>
  <c r="M1337" i="11"/>
  <c r="I1338" i="11"/>
  <c r="E1339" i="11"/>
  <c r="O1339" i="11"/>
  <c r="K1340" i="11"/>
  <c r="G1341" i="11"/>
  <c r="B1342" i="11"/>
  <c r="M1342" i="11"/>
  <c r="I1343" i="11"/>
  <c r="D1344" i="11"/>
  <c r="O1344" i="11"/>
  <c r="K1345" i="11"/>
  <c r="F1346" i="11"/>
  <c r="B1347" i="11"/>
  <c r="M1347" i="11"/>
  <c r="H1348" i="11"/>
  <c r="D1349" i="11"/>
  <c r="O1349" i="11"/>
  <c r="J1350" i="11"/>
  <c r="F1351" i="11"/>
  <c r="B1352" i="11"/>
  <c r="L1352" i="11"/>
  <c r="H1353" i="11"/>
  <c r="D1354" i="11"/>
  <c r="N1354" i="11"/>
  <c r="J1355" i="11"/>
  <c r="F1356" i="11"/>
  <c r="A1357" i="11"/>
  <c r="L1357" i="11"/>
  <c r="H1358" i="11"/>
  <c r="C1359" i="11"/>
  <c r="N1359" i="11"/>
  <c r="J1360" i="11"/>
  <c r="E1361" i="11"/>
  <c r="A1362" i="11"/>
  <c r="L1362" i="11"/>
  <c r="G1363" i="11"/>
  <c r="C1364" i="11"/>
  <c r="N1364" i="11"/>
  <c r="I1365" i="11"/>
  <c r="E1366" i="11"/>
  <c r="A1367" i="11"/>
  <c r="K1367" i="11"/>
  <c r="G1368" i="11"/>
  <c r="C1369" i="11"/>
  <c r="M1369" i="11"/>
  <c r="I1370" i="11"/>
  <c r="E1371" i="11"/>
  <c r="O1371" i="11"/>
  <c r="K1372" i="11"/>
  <c r="G1373" i="11"/>
  <c r="B1374" i="11"/>
  <c r="M1374" i="11"/>
  <c r="I1375" i="11"/>
  <c r="D1376" i="11"/>
  <c r="O1376" i="11"/>
  <c r="K1377" i="11"/>
  <c r="F1378" i="11"/>
  <c r="B1379" i="11"/>
  <c r="M1379" i="11"/>
  <c r="H1380" i="11"/>
  <c r="D1381" i="11"/>
  <c r="O1381" i="11"/>
  <c r="J1382" i="11"/>
  <c r="F1383" i="11"/>
  <c r="B1384" i="11"/>
  <c r="L1384" i="11"/>
  <c r="H1385" i="11"/>
  <c r="D1386" i="11"/>
  <c r="N1386" i="11"/>
  <c r="P1386" i="11" s="1"/>
  <c r="Q1386" i="11" s="1"/>
  <c r="J1387" i="11"/>
  <c r="F1388" i="11"/>
  <c r="A1389" i="11"/>
  <c r="L1389" i="11"/>
  <c r="H1390" i="11"/>
  <c r="C1391" i="11"/>
  <c r="N1391" i="11"/>
  <c r="J1392" i="11"/>
  <c r="E1393" i="11"/>
  <c r="A1394" i="11"/>
  <c r="L1394" i="11"/>
  <c r="G1395" i="11"/>
  <c r="C1396" i="11"/>
  <c r="N1396" i="11"/>
  <c r="I1397" i="11"/>
  <c r="E1398" i="11"/>
  <c r="A1399" i="11"/>
  <c r="K1399" i="11"/>
  <c r="G1400" i="11"/>
  <c r="C1401" i="11"/>
  <c r="M1401" i="11"/>
  <c r="I1402" i="11"/>
  <c r="E1403" i="11"/>
  <c r="O1403" i="11"/>
  <c r="K1404" i="11"/>
  <c r="G1405" i="11"/>
  <c r="B1406" i="11"/>
  <c r="M1406" i="11"/>
  <c r="I1407" i="11"/>
  <c r="D1408" i="11"/>
  <c r="O1408" i="11"/>
  <c r="K1409" i="11"/>
  <c r="F1410" i="11"/>
  <c r="B1411" i="11"/>
  <c r="M1411" i="11"/>
  <c r="H1412" i="11"/>
  <c r="D1413" i="11"/>
  <c r="O1413" i="11"/>
  <c r="J1414" i="11"/>
  <c r="F1415" i="11"/>
  <c r="B1416" i="11"/>
  <c r="L1416" i="11"/>
  <c r="H1417" i="11"/>
  <c r="D1418" i="11"/>
  <c r="N1418" i="11"/>
  <c r="J1419" i="11"/>
  <c r="F1420" i="11"/>
  <c r="A1421" i="11"/>
  <c r="L1421" i="11"/>
  <c r="H1422" i="11"/>
  <c r="C1423" i="11"/>
  <c r="N1423" i="11"/>
  <c r="J1424" i="11"/>
  <c r="E1425" i="11"/>
  <c r="A1426" i="11"/>
  <c r="L1426" i="11"/>
  <c r="G1427" i="11"/>
  <c r="C1428" i="11"/>
  <c r="N1428" i="11"/>
  <c r="I1429" i="11"/>
  <c r="E1430" i="11"/>
  <c r="A1431" i="11"/>
  <c r="K1431" i="11"/>
  <c r="G1432" i="11"/>
  <c r="C1433" i="11"/>
  <c r="M1433" i="11"/>
  <c r="I1434" i="11"/>
  <c r="E1435" i="11"/>
  <c r="O1435" i="11"/>
  <c r="K1436" i="11"/>
  <c r="G1437" i="11"/>
  <c r="B1438" i="11"/>
  <c r="M1438" i="11"/>
  <c r="I1439" i="11"/>
  <c r="D1440" i="11"/>
  <c r="O1440" i="11"/>
  <c r="K1441" i="11"/>
  <c r="F1442" i="11"/>
  <c r="B1443" i="11"/>
  <c r="M1443" i="11"/>
  <c r="H1444" i="11"/>
  <c r="D1445" i="11"/>
  <c r="O1445" i="11"/>
  <c r="J1446" i="11"/>
  <c r="F1447" i="11"/>
  <c r="B1448" i="11"/>
  <c r="L1448" i="11"/>
  <c r="H1449" i="11"/>
  <c r="D1450" i="11"/>
  <c r="N1450" i="11"/>
  <c r="P1450" i="11" s="1"/>
  <c r="Q1450" i="11" s="1"/>
  <c r="J1451" i="11"/>
  <c r="F1452" i="11"/>
  <c r="A1453" i="11"/>
  <c r="L1453" i="11"/>
  <c r="H1454" i="11"/>
  <c r="C1455" i="11"/>
  <c r="N1455" i="11"/>
  <c r="J1456" i="11"/>
  <c r="E1457" i="11"/>
  <c r="A1458" i="11"/>
  <c r="L1458" i="11"/>
  <c r="G1459" i="11"/>
  <c r="C1460" i="11"/>
  <c r="N1460" i="11"/>
  <c r="I1461" i="11"/>
  <c r="E1462" i="11"/>
  <c r="A1463" i="11"/>
  <c r="K1463" i="11"/>
  <c r="G1464" i="11"/>
  <c r="C1465" i="11"/>
  <c r="M1465" i="11"/>
  <c r="I1466" i="11"/>
  <c r="E1467" i="11"/>
  <c r="O1467" i="11"/>
  <c r="K1468" i="11"/>
  <c r="G1469" i="11"/>
  <c r="B1470" i="11"/>
  <c r="M1470" i="11"/>
  <c r="I1471" i="11"/>
  <c r="D1472" i="11"/>
  <c r="O1472" i="11"/>
  <c r="K1473" i="11"/>
  <c r="J1444" i="11"/>
  <c r="O1455" i="11"/>
  <c r="O1460" i="11"/>
  <c r="O1465" i="11"/>
  <c r="D1470" i="11"/>
  <c r="E1465" i="11"/>
  <c r="K1471" i="11"/>
  <c r="G1220" i="11"/>
  <c r="M1221" i="11"/>
  <c r="N1222" i="11"/>
  <c r="O1223" i="11"/>
  <c r="A1225" i="11"/>
  <c r="B1226" i="11"/>
  <c r="B1227" i="11"/>
  <c r="O1227" i="11"/>
  <c r="A1229" i="11"/>
  <c r="B1230" i="11"/>
  <c r="C1231" i="11"/>
  <c r="D1232" i="11"/>
  <c r="E1233" i="11"/>
  <c r="F1234" i="11"/>
  <c r="G1235" i="11"/>
  <c r="H1236" i="11"/>
  <c r="I1237" i="11"/>
  <c r="J1238" i="11"/>
  <c r="K1239" i="11"/>
  <c r="L1240" i="11"/>
  <c r="M1241" i="11"/>
  <c r="N1242" i="11"/>
  <c r="P1242" i="11" s="1"/>
  <c r="Q1242" i="11" s="1"/>
  <c r="O1243" i="11"/>
  <c r="A1245" i="11"/>
  <c r="B1246" i="11"/>
  <c r="C1247" i="11"/>
  <c r="D1248" i="11"/>
  <c r="E1249" i="11"/>
  <c r="F1250" i="11"/>
  <c r="G1251" i="11"/>
  <c r="H1252" i="11"/>
  <c r="E1253" i="11"/>
  <c r="A1254" i="11"/>
  <c r="L1254" i="11"/>
  <c r="G1255" i="11"/>
  <c r="C1256" i="11"/>
  <c r="N1256" i="11"/>
  <c r="I1257" i="11"/>
  <c r="E1258" i="11"/>
  <c r="A1259" i="11"/>
  <c r="K1259" i="11"/>
  <c r="G1260" i="11"/>
  <c r="C1261" i="11"/>
  <c r="M1261" i="11"/>
  <c r="I1262" i="11"/>
  <c r="E1263" i="11"/>
  <c r="O1263" i="11"/>
  <c r="K1264" i="11"/>
  <c r="G1265" i="11"/>
  <c r="B1266" i="11"/>
  <c r="M1266" i="11"/>
  <c r="I1267" i="11"/>
  <c r="D1268" i="11"/>
  <c r="O1268" i="11"/>
  <c r="K1269" i="11"/>
  <c r="F1270" i="11"/>
  <c r="B1271" i="11"/>
  <c r="M1271" i="11"/>
  <c r="H1272" i="11"/>
  <c r="D1273" i="11"/>
  <c r="O1273" i="11"/>
  <c r="J1274" i="11"/>
  <c r="F1275" i="11"/>
  <c r="B1276" i="11"/>
  <c r="L1276" i="11"/>
  <c r="H1277" i="11"/>
  <c r="D1278" i="11"/>
  <c r="N1278" i="11"/>
  <c r="P1278" i="11" s="1"/>
  <c r="Q1278" i="11" s="1"/>
  <c r="J1279" i="11"/>
  <c r="F1280" i="11"/>
  <c r="A1281" i="11"/>
  <c r="L1281" i="11"/>
  <c r="H1282" i="11"/>
  <c r="C1283" i="11"/>
  <c r="N1283" i="11"/>
  <c r="J1284" i="11"/>
  <c r="E1285" i="11"/>
  <c r="A1286" i="11"/>
  <c r="L1286" i="11"/>
  <c r="G1287" i="11"/>
  <c r="C1288" i="11"/>
  <c r="N1288" i="11"/>
  <c r="I1289" i="11"/>
  <c r="E1290" i="11"/>
  <c r="A1291" i="11"/>
  <c r="K1291" i="11"/>
  <c r="G1292" i="11"/>
  <c r="C1293" i="11"/>
  <c r="M1293" i="11"/>
  <c r="I1294" i="11"/>
  <c r="E1295" i="11"/>
  <c r="O1295" i="11"/>
  <c r="K1296" i="11"/>
  <c r="G1297" i="11"/>
  <c r="B1298" i="11"/>
  <c r="M1298" i="11"/>
  <c r="I1299" i="11"/>
  <c r="D1300" i="11"/>
  <c r="O1300" i="11"/>
  <c r="K1301" i="11"/>
  <c r="F1302" i="11"/>
  <c r="B1303" i="11"/>
  <c r="M1303" i="11"/>
  <c r="H1304" i="11"/>
  <c r="D1305" i="11"/>
  <c r="O1305" i="11"/>
  <c r="J1306" i="11"/>
  <c r="F1307" i="11"/>
  <c r="B1308" i="11"/>
  <c r="L1308" i="11"/>
  <c r="H1309" i="11"/>
  <c r="D1310" i="11"/>
  <c r="N1310" i="11"/>
  <c r="P1310" i="11" s="1"/>
  <c r="Q1310" i="11" s="1"/>
  <c r="J1311" i="11"/>
  <c r="F1312" i="11"/>
  <c r="A1313" i="11"/>
  <c r="L1313" i="11"/>
  <c r="H1314" i="11"/>
  <c r="C1315" i="11"/>
  <c r="N1315" i="11"/>
  <c r="J1316" i="11"/>
  <c r="E1317" i="11"/>
  <c r="A1318" i="11"/>
  <c r="L1318" i="11"/>
  <c r="G1319" i="11"/>
  <c r="C1320" i="11"/>
  <c r="N1320" i="11"/>
  <c r="I1321" i="11"/>
  <c r="E1322" i="11"/>
  <c r="A1323" i="11"/>
  <c r="K1323" i="11"/>
  <c r="G1324" i="11"/>
  <c r="C1325" i="11"/>
  <c r="M1325" i="11"/>
  <c r="I1326" i="11"/>
  <c r="E1327" i="11"/>
  <c r="O1327" i="11"/>
  <c r="K1328" i="11"/>
  <c r="G1329" i="11"/>
  <c r="B1330" i="11"/>
  <c r="M1330" i="11"/>
  <c r="I1331" i="11"/>
  <c r="D1332" i="11"/>
  <c r="O1332" i="11"/>
  <c r="K1333" i="11"/>
  <c r="F1334" i="11"/>
  <c r="B1335" i="11"/>
  <c r="M1335" i="11"/>
  <c r="H1336" i="11"/>
  <c r="D1337" i="11"/>
  <c r="O1337" i="11"/>
  <c r="J1338" i="11"/>
  <c r="F1339" i="11"/>
  <c r="B1340" i="11"/>
  <c r="L1340" i="11"/>
  <c r="H1341" i="11"/>
  <c r="D1342" i="11"/>
  <c r="N1342" i="11"/>
  <c r="P1342" i="11" s="1"/>
  <c r="Q1342" i="11" s="1"/>
  <c r="J1343" i="11"/>
  <c r="F1344" i="11"/>
  <c r="A1345" i="11"/>
  <c r="L1345" i="11"/>
  <c r="H1346" i="11"/>
  <c r="C1347" i="11"/>
  <c r="N1347" i="11"/>
  <c r="J1348" i="11"/>
  <c r="E1349" i="11"/>
  <c r="A1350" i="11"/>
  <c r="L1350" i="11"/>
  <c r="G1351" i="11"/>
  <c r="C1352" i="11"/>
  <c r="N1352" i="11"/>
  <c r="I1353" i="11"/>
  <c r="E1354" i="11"/>
  <c r="A1355" i="11"/>
  <c r="K1355" i="11"/>
  <c r="G1356" i="11"/>
  <c r="C1357" i="11"/>
  <c r="M1357" i="11"/>
  <c r="I1358" i="11"/>
  <c r="E1359" i="11"/>
  <c r="O1359" i="11"/>
  <c r="K1360" i="11"/>
  <c r="G1361" i="11"/>
  <c r="B1362" i="11"/>
  <c r="M1362" i="11"/>
  <c r="I1363" i="11"/>
  <c r="D1364" i="11"/>
  <c r="O1364" i="11"/>
  <c r="K1365" i="11"/>
  <c r="F1366" i="11"/>
  <c r="B1367" i="11"/>
  <c r="M1367" i="11"/>
  <c r="H1368" i="11"/>
  <c r="D1369" i="11"/>
  <c r="O1369" i="11"/>
  <c r="J1370" i="11"/>
  <c r="F1371" i="11"/>
  <c r="B1372" i="11"/>
  <c r="L1372" i="11"/>
  <c r="H1373" i="11"/>
  <c r="D1374" i="11"/>
  <c r="N1374" i="11"/>
  <c r="P1374" i="11" s="1"/>
  <c r="Q1374" i="11" s="1"/>
  <c r="J1375" i="11"/>
  <c r="F1376" i="11"/>
  <c r="A1377" i="11"/>
  <c r="L1377" i="11"/>
  <c r="H1378" i="11"/>
  <c r="C1379" i="11"/>
  <c r="N1379" i="11"/>
  <c r="J1380" i="11"/>
  <c r="E1381" i="11"/>
  <c r="A1382" i="11"/>
  <c r="L1382" i="11"/>
  <c r="G1383" i="11"/>
  <c r="C1384" i="11"/>
  <c r="N1384" i="11"/>
  <c r="I1385" i="11"/>
  <c r="E1386" i="11"/>
  <c r="A1387" i="11"/>
  <c r="K1387" i="11"/>
  <c r="G1388" i="11"/>
  <c r="C1389" i="11"/>
  <c r="M1389" i="11"/>
  <c r="I1390" i="11"/>
  <c r="E1391" i="11"/>
  <c r="O1391" i="11"/>
  <c r="K1392" i="11"/>
  <c r="G1393" i="11"/>
  <c r="B1394" i="11"/>
  <c r="M1394" i="11"/>
  <c r="I1395" i="11"/>
  <c r="D1396" i="11"/>
  <c r="O1396" i="11"/>
  <c r="K1397" i="11"/>
  <c r="F1398" i="11"/>
  <c r="B1399" i="11"/>
  <c r="M1399" i="11"/>
  <c r="H1400" i="11"/>
  <c r="D1401" i="11"/>
  <c r="O1401" i="11"/>
  <c r="J1402" i="11"/>
  <c r="F1403" i="11"/>
  <c r="B1404" i="11"/>
  <c r="L1404" i="11"/>
  <c r="H1405" i="11"/>
  <c r="D1406" i="11"/>
  <c r="N1406" i="11"/>
  <c r="P1406" i="11" s="1"/>
  <c r="Q1406" i="11" s="1"/>
  <c r="J1407" i="11"/>
  <c r="F1408" i="11"/>
  <c r="A1409" i="11"/>
  <c r="L1409" i="11"/>
  <c r="H1410" i="11"/>
  <c r="C1411" i="11"/>
  <c r="N1411" i="11"/>
  <c r="J1412" i="11"/>
  <c r="E1413" i="11"/>
  <c r="A1414" i="11"/>
  <c r="L1414" i="11"/>
  <c r="G1415" i="11"/>
  <c r="C1416" i="11"/>
  <c r="N1416" i="11"/>
  <c r="I1417" i="11"/>
  <c r="E1418" i="11"/>
  <c r="A1419" i="11"/>
  <c r="K1419" i="11"/>
  <c r="G1420" i="11"/>
  <c r="C1421" i="11"/>
  <c r="M1421" i="11"/>
  <c r="I1422" i="11"/>
  <c r="E1423" i="11"/>
  <c r="O1423" i="11"/>
  <c r="K1424" i="11"/>
  <c r="G1425" i="11"/>
  <c r="B1426" i="11"/>
  <c r="M1426" i="11"/>
  <c r="I1427" i="11"/>
  <c r="D1428" i="11"/>
  <c r="O1428" i="11"/>
  <c r="K1429" i="11"/>
  <c r="F1430" i="11"/>
  <c r="B1431" i="11"/>
  <c r="M1431" i="11"/>
  <c r="H1432" i="11"/>
  <c r="D1433" i="11"/>
  <c r="O1433" i="11"/>
  <c r="J1434" i="11"/>
  <c r="F1435" i="11"/>
  <c r="B1436" i="11"/>
  <c r="L1436" i="11"/>
  <c r="H1437" i="11"/>
  <c r="D1438" i="11"/>
  <c r="N1438" i="11"/>
  <c r="P1438" i="11" s="1"/>
  <c r="Q1438" i="11" s="1"/>
  <c r="J1439" i="11"/>
  <c r="F1440" i="11"/>
  <c r="A1441" i="11"/>
  <c r="E1445" i="11"/>
  <c r="L1446" i="11"/>
  <c r="G1447" i="11"/>
  <c r="C1448" i="11"/>
  <c r="N1448" i="11"/>
  <c r="I1449" i="11"/>
  <c r="E1450" i="11"/>
  <c r="A1451" i="11"/>
  <c r="K1451" i="11"/>
  <c r="M1453" i="11"/>
  <c r="M1458" i="11"/>
  <c r="L1468" i="11"/>
  <c r="K1220" i="11"/>
  <c r="A1222" i="11"/>
  <c r="B1223" i="11"/>
  <c r="C1224" i="11"/>
  <c r="D1225" i="11"/>
  <c r="E1226" i="11"/>
  <c r="C1227" i="11"/>
  <c r="C1228" i="11"/>
  <c r="D1229" i="11"/>
  <c r="E1230" i="11"/>
  <c r="F1231" i="11"/>
  <c r="G1232" i="11"/>
  <c r="H1233" i="11"/>
  <c r="I1234" i="11"/>
  <c r="J1235" i="11"/>
  <c r="K1236" i="11"/>
  <c r="L1237" i="11"/>
  <c r="M1238" i="11"/>
  <c r="N1239" i="11"/>
  <c r="O1240" i="11"/>
  <c r="A1242" i="11"/>
  <c r="B1243" i="11"/>
  <c r="C1244" i="11"/>
  <c r="D1245" i="11"/>
  <c r="E1246" i="11"/>
  <c r="F1247" i="11"/>
  <c r="G1248" i="11"/>
  <c r="H1249" i="11"/>
  <c r="I1250" i="11"/>
  <c r="J1251" i="11"/>
  <c r="K1252" i="11"/>
  <c r="G1253" i="11"/>
  <c r="B1254" i="11"/>
  <c r="M1254" i="11"/>
  <c r="I1255" i="11"/>
  <c r="D1256" i="11"/>
  <c r="O1256" i="11"/>
  <c r="K1257" i="11"/>
  <c r="F1258" i="11"/>
  <c r="B1259" i="11"/>
  <c r="M1259" i="11"/>
  <c r="H1260" i="11"/>
  <c r="D1261" i="11"/>
  <c r="O1261" i="11"/>
  <c r="J1262" i="11"/>
  <c r="F1263" i="11"/>
  <c r="B1264" i="11"/>
  <c r="L1264" i="11"/>
  <c r="H1265" i="11"/>
  <c r="D1266" i="11"/>
  <c r="N1266" i="11"/>
  <c r="P1266" i="11" s="1"/>
  <c r="Q1266" i="11" s="1"/>
  <c r="J1267" i="11"/>
  <c r="F1268" i="11"/>
  <c r="A1269" i="11"/>
  <c r="L1269" i="11"/>
  <c r="H1270" i="11"/>
  <c r="C1271" i="11"/>
  <c r="N1271" i="11"/>
  <c r="J1272" i="11"/>
  <c r="E1273" i="11"/>
  <c r="A1274" i="11"/>
  <c r="L1274" i="11"/>
  <c r="G1275" i="11"/>
  <c r="C1276" i="11"/>
  <c r="N1276" i="11"/>
  <c r="I1277" i="11"/>
  <c r="E1278" i="11"/>
  <c r="A1279" i="11"/>
  <c r="K1279" i="11"/>
  <c r="G1280" i="11"/>
  <c r="C1281" i="11"/>
  <c r="M1281" i="11"/>
  <c r="I1282" i="11"/>
  <c r="E1283" i="11"/>
  <c r="O1283" i="11"/>
  <c r="K1284" i="11"/>
  <c r="G1285" i="11"/>
  <c r="B1286" i="11"/>
  <c r="M1286" i="11"/>
  <c r="I1287" i="11"/>
  <c r="D1288" i="11"/>
  <c r="O1288" i="11"/>
  <c r="K1289" i="11"/>
  <c r="F1290" i="11"/>
  <c r="B1291" i="11"/>
  <c r="M1291" i="11"/>
  <c r="H1292" i="11"/>
  <c r="D1293" i="11"/>
  <c r="O1293" i="11"/>
  <c r="J1294" i="11"/>
  <c r="F1295" i="11"/>
  <c r="B1296" i="11"/>
  <c r="L1296" i="11"/>
  <c r="H1297" i="11"/>
  <c r="D1298" i="11"/>
  <c r="N1298" i="11"/>
  <c r="P1298" i="11" s="1"/>
  <c r="Q1298" i="11" s="1"/>
  <c r="J1299" i="11"/>
  <c r="F1300" i="11"/>
  <c r="A1301" i="11"/>
  <c r="L1301" i="11"/>
  <c r="H1302" i="11"/>
  <c r="C1303" i="11"/>
  <c r="N1303" i="11"/>
  <c r="J1304" i="11"/>
  <c r="E1305" i="11"/>
  <c r="A1306" i="11"/>
  <c r="L1306" i="11"/>
  <c r="G1307" i="11"/>
  <c r="C1308" i="11"/>
  <c r="N1308" i="11"/>
  <c r="I1309" i="11"/>
  <c r="E1310" i="11"/>
  <c r="A1311" i="11"/>
  <c r="K1311" i="11"/>
  <c r="G1312" i="11"/>
  <c r="C1313" i="11"/>
  <c r="M1313" i="11"/>
  <c r="I1314" i="11"/>
  <c r="E1315" i="11"/>
  <c r="O1315" i="11"/>
  <c r="K1316" i="11"/>
  <c r="G1317" i="11"/>
  <c r="B1318" i="11"/>
  <c r="M1318" i="11"/>
  <c r="I1319" i="11"/>
  <c r="D1320" i="11"/>
  <c r="O1320" i="11"/>
  <c r="K1321" i="11"/>
  <c r="F1322" i="11"/>
  <c r="B1323" i="11"/>
  <c r="M1323" i="11"/>
  <c r="H1324" i="11"/>
  <c r="D1325" i="11"/>
  <c r="O1325" i="11"/>
  <c r="J1326" i="11"/>
  <c r="F1327" i="11"/>
  <c r="B1328" i="11"/>
  <c r="L1328" i="11"/>
  <c r="H1329" i="11"/>
  <c r="D1330" i="11"/>
  <c r="N1330" i="11"/>
  <c r="P1330" i="11" s="1"/>
  <c r="Q1330" i="11" s="1"/>
  <c r="J1331" i="11"/>
  <c r="F1332" i="11"/>
  <c r="A1333" i="11"/>
  <c r="L1333" i="11"/>
  <c r="H1334" i="11"/>
  <c r="C1335" i="11"/>
  <c r="N1335" i="11"/>
  <c r="J1336" i="11"/>
  <c r="E1337" i="11"/>
  <c r="A1338" i="11"/>
  <c r="L1338" i="11"/>
  <c r="G1339" i="11"/>
  <c r="C1340" i="11"/>
  <c r="N1340" i="11"/>
  <c r="I1341" i="11"/>
  <c r="E1342" i="11"/>
  <c r="A1343" i="11"/>
  <c r="K1343" i="11"/>
  <c r="G1344" i="11"/>
  <c r="C1345" i="11"/>
  <c r="M1345" i="11"/>
  <c r="I1346" i="11"/>
  <c r="E1347" i="11"/>
  <c r="O1347" i="11"/>
  <c r="K1348" i="11"/>
  <c r="G1349" i="11"/>
  <c r="B1350" i="11"/>
  <c r="M1350" i="11"/>
  <c r="I1351" i="11"/>
  <c r="D1352" i="11"/>
  <c r="O1352" i="11"/>
  <c r="K1353" i="11"/>
  <c r="F1354" i="11"/>
  <c r="B1355" i="11"/>
  <c r="M1355" i="11"/>
  <c r="H1356" i="11"/>
  <c r="D1357" i="11"/>
  <c r="O1357" i="11"/>
  <c r="J1358" i="11"/>
  <c r="F1359" i="11"/>
  <c r="B1360" i="11"/>
  <c r="L1360" i="11"/>
  <c r="H1361" i="11"/>
  <c r="D1362" i="11"/>
  <c r="N1362" i="11"/>
  <c r="P1362" i="11" s="1"/>
  <c r="Q1362" i="11" s="1"/>
  <c r="J1363" i="11"/>
  <c r="F1364" i="11"/>
  <c r="A1365" i="11"/>
  <c r="L1365" i="11"/>
  <c r="H1366" i="11"/>
  <c r="C1367" i="11"/>
  <c r="N1367" i="11"/>
  <c r="J1368" i="11"/>
  <c r="E1369" i="11"/>
  <c r="A1370" i="11"/>
  <c r="L1370" i="11"/>
  <c r="G1371" i="11"/>
  <c r="C1372" i="11"/>
  <c r="N1372" i="11"/>
  <c r="I1373" i="11"/>
  <c r="E1374" i="11"/>
  <c r="A1375" i="11"/>
  <c r="K1375" i="11"/>
  <c r="G1376" i="11"/>
  <c r="C1377" i="11"/>
  <c r="M1377" i="11"/>
  <c r="I1378" i="11"/>
  <c r="E1379" i="11"/>
  <c r="O1379" i="11"/>
  <c r="K1380" i="11"/>
  <c r="G1381" i="11"/>
  <c r="B1382" i="11"/>
  <c r="M1382" i="11"/>
  <c r="I1383" i="11"/>
  <c r="D1384" i="11"/>
  <c r="O1384" i="11"/>
  <c r="K1385" i="11"/>
  <c r="F1386" i="11"/>
  <c r="B1387" i="11"/>
  <c r="M1387" i="11"/>
  <c r="H1388" i="11"/>
  <c r="D1389" i="11"/>
  <c r="O1389" i="11"/>
  <c r="J1390" i="11"/>
  <c r="F1391" i="11"/>
  <c r="B1392" i="11"/>
  <c r="L1392" i="11"/>
  <c r="H1393" i="11"/>
  <c r="D1394" i="11"/>
  <c r="N1394" i="11"/>
  <c r="P1394" i="11" s="1"/>
  <c r="Q1394" i="11" s="1"/>
  <c r="J1395" i="11"/>
  <c r="F1396" i="11"/>
  <c r="A1397" i="11"/>
  <c r="L1397" i="11"/>
  <c r="H1398" i="11"/>
  <c r="C1399" i="11"/>
  <c r="N1399" i="11"/>
  <c r="J1400" i="11"/>
  <c r="E1401" i="11"/>
  <c r="A1402" i="11"/>
  <c r="L1402" i="11"/>
  <c r="G1403" i="11"/>
  <c r="C1404" i="11"/>
  <c r="N1404" i="11"/>
  <c r="I1405" i="11"/>
  <c r="E1406" i="11"/>
  <c r="A1407" i="11"/>
  <c r="K1407" i="11"/>
  <c r="G1408" i="11"/>
  <c r="C1409" i="11"/>
  <c r="M1409" i="11"/>
  <c r="I1410" i="11"/>
  <c r="E1411" i="11"/>
  <c r="O1411" i="11"/>
  <c r="K1412" i="11"/>
  <c r="G1413" i="11"/>
  <c r="B1414" i="11"/>
  <c r="M1414" i="11"/>
  <c r="I1415" i="11"/>
  <c r="D1416" i="11"/>
  <c r="O1416" i="11"/>
  <c r="K1417" i="11"/>
  <c r="F1418" i="11"/>
  <c r="B1419" i="11"/>
  <c r="M1419" i="11"/>
  <c r="H1420" i="11"/>
  <c r="D1421" i="11"/>
  <c r="O1421" i="11"/>
  <c r="J1422" i="11"/>
  <c r="F1423" i="11"/>
  <c r="B1424" i="11"/>
  <c r="L1424" i="11"/>
  <c r="H1425" i="11"/>
  <c r="D1426" i="11"/>
  <c r="N1426" i="11"/>
  <c r="P1426" i="11" s="1"/>
  <c r="Q1426" i="11" s="1"/>
  <c r="J1427" i="11"/>
  <c r="F1428" i="11"/>
  <c r="A1429" i="11"/>
  <c r="L1429" i="11"/>
  <c r="H1430" i="11"/>
  <c r="C1431" i="11"/>
  <c r="N1431" i="11"/>
  <c r="J1432" i="11"/>
  <c r="E1433" i="11"/>
  <c r="A1434" i="11"/>
  <c r="L1434" i="11"/>
  <c r="G1435" i="11"/>
  <c r="C1436" i="11"/>
  <c r="N1436" i="11"/>
  <c r="I1437" i="11"/>
  <c r="E1438" i="11"/>
  <c r="A1439" i="11"/>
  <c r="K1439" i="11"/>
  <c r="G1440" i="11"/>
  <c r="C1441" i="11"/>
  <c r="M1441" i="11"/>
  <c r="I1442" i="11"/>
  <c r="E1443" i="11"/>
  <c r="O1443" i="11"/>
  <c r="K1444" i="11"/>
  <c r="G1445" i="11"/>
  <c r="B1446" i="11"/>
  <c r="M1446" i="11"/>
  <c r="I1447" i="11"/>
  <c r="D1448" i="11"/>
  <c r="O1448" i="11"/>
  <c r="K1449" i="11"/>
  <c r="F1450" i="11"/>
  <c r="B1451" i="11"/>
  <c r="M1451" i="11"/>
  <c r="H1452" i="11"/>
  <c r="D1453" i="11"/>
  <c r="O1453" i="11"/>
  <c r="J1454" i="11"/>
  <c r="F1455" i="11"/>
  <c r="B1456" i="11"/>
  <c r="L1456" i="11"/>
  <c r="H1457" i="11"/>
  <c r="D1458" i="11"/>
  <c r="N1458" i="11"/>
  <c r="P1458" i="11" s="1"/>
  <c r="Q1458" i="11" s="1"/>
  <c r="J1459" i="11"/>
  <c r="F1460" i="11"/>
  <c r="A1461" i="11"/>
  <c r="L1461" i="11"/>
  <c r="H1462" i="11"/>
  <c r="C1463" i="11"/>
  <c r="N1463" i="11"/>
  <c r="J1464" i="11"/>
  <c r="N1468" i="11"/>
  <c r="E1470" i="11"/>
  <c r="M1473" i="11"/>
  <c r="O1220" i="11"/>
  <c r="B1222" i="11"/>
  <c r="C1223" i="11"/>
  <c r="D1224" i="11"/>
  <c r="E1225" i="11"/>
  <c r="F1226" i="11"/>
  <c r="E1227" i="11"/>
  <c r="D1228" i="11"/>
  <c r="E1229" i="11"/>
  <c r="F1230" i="11"/>
  <c r="G1231" i="11"/>
  <c r="H1232" i="11"/>
  <c r="I1233" i="11"/>
  <c r="J1234" i="11"/>
  <c r="K1235" i="11"/>
  <c r="L1236" i="11"/>
  <c r="M1237" i="11"/>
  <c r="N1238" i="11"/>
  <c r="P1238" i="11" s="1"/>
  <c r="Q1238" i="11" s="1"/>
  <c r="O1239" i="11"/>
  <c r="A1241" i="11"/>
  <c r="B1242" i="11"/>
  <c r="C1243" i="11"/>
  <c r="D1244" i="11"/>
  <c r="E1245" i="11"/>
  <c r="F1246" i="11"/>
  <c r="G1247" i="11"/>
  <c r="H1248" i="11"/>
  <c r="I1249" i="11"/>
  <c r="J1250" i="11"/>
  <c r="K1251" i="11"/>
  <c r="L1252" i="11"/>
  <c r="H1253" i="11"/>
  <c r="D1254" i="11"/>
  <c r="N1254" i="11"/>
  <c r="P1254" i="11" s="1"/>
  <c r="Q1254" i="11" s="1"/>
  <c r="J1255" i="11"/>
  <c r="F1256" i="11"/>
  <c r="A1257" i="11"/>
  <c r="L1257" i="11"/>
  <c r="H1258" i="11"/>
  <c r="C1259" i="11"/>
  <c r="N1259" i="11"/>
  <c r="J1260" i="11"/>
  <c r="E1261" i="11"/>
  <c r="A1262" i="11"/>
  <c r="L1262" i="11"/>
  <c r="G1263" i="11"/>
  <c r="C1264" i="11"/>
  <c r="N1264" i="11"/>
  <c r="I1265" i="11"/>
  <c r="E1266" i="11"/>
  <c r="A1267" i="11"/>
  <c r="K1267" i="11"/>
  <c r="G1268" i="11"/>
  <c r="C1269" i="11"/>
  <c r="M1269" i="11"/>
  <c r="I1270" i="11"/>
  <c r="E1271" i="11"/>
  <c r="O1271" i="11"/>
  <c r="K1272" i="11"/>
  <c r="G1273" i="11"/>
  <c r="B1274" i="11"/>
  <c r="M1274" i="11"/>
  <c r="I1275" i="11"/>
  <c r="D1276" i="11"/>
  <c r="O1276" i="11"/>
  <c r="K1277" i="11"/>
  <c r="F1278" i="11"/>
  <c r="B1279" i="11"/>
  <c r="M1279" i="11"/>
  <c r="H1280" i="11"/>
  <c r="D1281" i="11"/>
  <c r="O1281" i="11"/>
  <c r="J1282" i="11"/>
  <c r="F1283" i="11"/>
  <c r="B1284" i="11"/>
  <c r="L1284" i="11"/>
  <c r="H1285" i="11"/>
  <c r="D1286" i="11"/>
  <c r="N1286" i="11"/>
  <c r="P1286" i="11" s="1"/>
  <c r="Q1286" i="11" s="1"/>
  <c r="J1287" i="11"/>
  <c r="F1288" i="11"/>
  <c r="A1289" i="11"/>
  <c r="L1289" i="11"/>
  <c r="H1290" i="11"/>
  <c r="C1291" i="11"/>
  <c r="N1291" i="11"/>
  <c r="J1292" i="11"/>
  <c r="E1293" i="11"/>
  <c r="A1294" i="11"/>
  <c r="L1294" i="11"/>
  <c r="G1295" i="11"/>
  <c r="C1296" i="11"/>
  <c r="N1296" i="11"/>
  <c r="I1297" i="11"/>
  <c r="E1298" i="11"/>
  <c r="A1299" i="11"/>
  <c r="K1299" i="11"/>
  <c r="G1300" i="11"/>
  <c r="C1301" i="11"/>
  <c r="M1301" i="11"/>
  <c r="I1302" i="11"/>
  <c r="E1303" i="11"/>
  <c r="O1303" i="11"/>
  <c r="K1304" i="11"/>
  <c r="G1305" i="11"/>
  <c r="B1306" i="11"/>
  <c r="M1306" i="11"/>
  <c r="I1307" i="11"/>
  <c r="D1308" i="11"/>
  <c r="O1308" i="11"/>
  <c r="K1309" i="11"/>
  <c r="F1310" i="11"/>
  <c r="B1311" i="11"/>
  <c r="M1311" i="11"/>
  <c r="H1312" i="11"/>
  <c r="D1313" i="11"/>
  <c r="O1313" i="11"/>
  <c r="J1314" i="11"/>
  <c r="F1315" i="11"/>
  <c r="B1316" i="11"/>
  <c r="L1316" i="11"/>
  <c r="H1317" i="11"/>
  <c r="D1318" i="11"/>
  <c r="N1318" i="11"/>
  <c r="P1318" i="11" s="1"/>
  <c r="Q1318" i="11" s="1"/>
  <c r="J1319" i="11"/>
  <c r="F1320" i="11"/>
  <c r="A1321" i="11"/>
  <c r="L1321" i="11"/>
  <c r="H1322" i="11"/>
  <c r="C1323" i="11"/>
  <c r="N1323" i="11"/>
  <c r="J1324" i="11"/>
  <c r="E1325" i="11"/>
  <c r="A1326" i="11"/>
  <c r="L1326" i="11"/>
  <c r="G1327" i="11"/>
  <c r="C1328" i="11"/>
  <c r="N1328" i="11"/>
  <c r="I1329" i="11"/>
  <c r="E1330" i="11"/>
  <c r="A1331" i="11"/>
  <c r="K1331" i="11"/>
  <c r="G1332" i="11"/>
  <c r="C1333" i="11"/>
  <c r="M1333" i="11"/>
  <c r="I1334" i="11"/>
  <c r="E1335" i="11"/>
  <c r="O1335" i="11"/>
  <c r="K1336" i="11"/>
  <c r="G1337" i="11"/>
  <c r="B1338" i="11"/>
  <c r="M1338" i="11"/>
  <c r="I1339" i="11"/>
  <c r="D1340" i="11"/>
  <c r="O1340" i="11"/>
  <c r="K1341" i="11"/>
  <c r="F1342" i="11"/>
  <c r="B1343" i="11"/>
  <c r="M1343" i="11"/>
  <c r="H1344" i="11"/>
  <c r="D1345" i="11"/>
  <c r="O1345" i="11"/>
  <c r="J1346" i="11"/>
  <c r="F1347" i="11"/>
  <c r="B1348" i="11"/>
  <c r="L1348" i="11"/>
  <c r="H1349" i="11"/>
  <c r="D1350" i="11"/>
  <c r="N1350" i="11"/>
  <c r="J1351" i="11"/>
  <c r="F1352" i="11"/>
  <c r="A1353" i="11"/>
  <c r="L1353" i="11"/>
  <c r="H1354" i="11"/>
  <c r="C1355" i="11"/>
  <c r="N1355" i="11"/>
  <c r="J1356" i="11"/>
  <c r="E1357" i="11"/>
  <c r="A1358" i="11"/>
  <c r="L1358" i="11"/>
  <c r="G1359" i="11"/>
  <c r="C1360" i="11"/>
  <c r="N1360" i="11"/>
  <c r="I1361" i="11"/>
  <c r="E1362" i="11"/>
  <c r="A1363" i="11"/>
  <c r="K1363" i="11"/>
  <c r="G1364" i="11"/>
  <c r="C1365" i="11"/>
  <c r="M1365" i="11"/>
  <c r="I1366" i="11"/>
  <c r="E1367" i="11"/>
  <c r="O1367" i="11"/>
  <c r="K1368" i="11"/>
  <c r="G1369" i="11"/>
  <c r="B1370" i="11"/>
  <c r="M1370" i="11"/>
  <c r="I1371" i="11"/>
  <c r="D1372" i="11"/>
  <c r="O1372" i="11"/>
  <c r="K1373" i="11"/>
  <c r="F1374" i="11"/>
  <c r="B1375" i="11"/>
  <c r="M1375" i="11"/>
  <c r="H1376" i="11"/>
  <c r="D1377" i="11"/>
  <c r="O1377" i="11"/>
  <c r="J1378" i="11"/>
  <c r="F1379" i="11"/>
  <c r="B1380" i="11"/>
  <c r="L1380" i="11"/>
  <c r="H1381" i="11"/>
  <c r="D1382" i="11"/>
  <c r="N1382" i="11"/>
  <c r="P1382" i="11" s="1"/>
  <c r="Q1382" i="11" s="1"/>
  <c r="J1383" i="11"/>
  <c r="F1384" i="11"/>
  <c r="A1385" i="11"/>
  <c r="L1385" i="11"/>
  <c r="H1386" i="11"/>
  <c r="C1387" i="11"/>
  <c r="N1387" i="11"/>
  <c r="J1388" i="11"/>
  <c r="E1389" i="11"/>
  <c r="A1390" i="11"/>
  <c r="L1390" i="11"/>
  <c r="G1391" i="11"/>
  <c r="C1392" i="11"/>
  <c r="N1392" i="11"/>
  <c r="I1393" i="11"/>
  <c r="E1394" i="11"/>
  <c r="A1395" i="11"/>
  <c r="K1395" i="11"/>
  <c r="G1396" i="11"/>
  <c r="C1397" i="11"/>
  <c r="M1397" i="11"/>
  <c r="I1398" i="11"/>
  <c r="E1399" i="11"/>
  <c r="O1399" i="11"/>
  <c r="K1400" i="11"/>
  <c r="G1401" i="11"/>
  <c r="B1402" i="11"/>
  <c r="M1402" i="11"/>
  <c r="I1403" i="11"/>
  <c r="D1404" i="11"/>
  <c r="O1404" i="11"/>
  <c r="K1405" i="11"/>
  <c r="F1406" i="11"/>
  <c r="B1407" i="11"/>
  <c r="M1407" i="11"/>
  <c r="H1408" i="11"/>
  <c r="D1409" i="11"/>
  <c r="O1409" i="11"/>
  <c r="J1410" i="11"/>
  <c r="F1411" i="11"/>
  <c r="B1412" i="11"/>
  <c r="L1412" i="11"/>
  <c r="H1413" i="11"/>
  <c r="D1414" i="11"/>
  <c r="N1414" i="11"/>
  <c r="J1415" i="11"/>
  <c r="F1416" i="11"/>
  <c r="A1417" i="11"/>
  <c r="L1417" i="11"/>
  <c r="H1418" i="11"/>
  <c r="C1419" i="11"/>
  <c r="N1419" i="11"/>
  <c r="J1420" i="11"/>
  <c r="E1421" i="11"/>
  <c r="A1422" i="11"/>
  <c r="L1422" i="11"/>
  <c r="G1423" i="11"/>
  <c r="C1424" i="11"/>
  <c r="N1424" i="11"/>
  <c r="I1425" i="11"/>
  <c r="E1426" i="11"/>
  <c r="A1427" i="11"/>
  <c r="K1427" i="11"/>
  <c r="G1428" i="11"/>
  <c r="C1429" i="11"/>
  <c r="M1429" i="11"/>
  <c r="I1430" i="11"/>
  <c r="E1431" i="11"/>
  <c r="O1431" i="11"/>
  <c r="K1432" i="11"/>
  <c r="G1433" i="11"/>
  <c r="B1434" i="11"/>
  <c r="M1434" i="11"/>
  <c r="I1435" i="11"/>
  <c r="D1436" i="11"/>
  <c r="O1436" i="11"/>
  <c r="K1437" i="11"/>
  <c r="F1438" i="11"/>
  <c r="B1439" i="11"/>
  <c r="M1439" i="11"/>
  <c r="H1440" i="11"/>
  <c r="D1441" i="11"/>
  <c r="O1441" i="11"/>
  <c r="J1442" i="11"/>
  <c r="F1443" i="11"/>
  <c r="B1444" i="11"/>
  <c r="L1444" i="11"/>
  <c r="H1445" i="11"/>
  <c r="D1446" i="11"/>
  <c r="N1446" i="11"/>
  <c r="P1446" i="11" s="1"/>
  <c r="Q1446" i="11" s="1"/>
  <c r="J1447" i="11"/>
  <c r="F1448" i="11"/>
  <c r="A1449" i="11"/>
  <c r="L1449" i="11"/>
  <c r="H1450" i="11"/>
  <c r="C1451" i="11"/>
  <c r="N1451" i="11"/>
  <c r="J1452" i="11"/>
  <c r="E1453" i="11"/>
  <c r="A1454" i="11"/>
  <c r="L1454" i="11"/>
  <c r="G1455" i="11"/>
  <c r="C1456" i="11"/>
  <c r="N1456" i="11"/>
  <c r="I1457" i="11"/>
  <c r="E1458" i="11"/>
  <c r="A1459" i="11"/>
  <c r="K1459" i="11"/>
  <c r="G1460" i="11"/>
  <c r="C1461" i="11"/>
  <c r="M1461" i="11"/>
  <c r="I1462" i="11"/>
  <c r="E1463" i="11"/>
  <c r="O1463" i="11"/>
  <c r="K1464" i="11"/>
  <c r="G1465" i="11"/>
  <c r="B1466" i="11"/>
  <c r="M1466" i="11"/>
  <c r="I1467" i="11"/>
  <c r="D1468" i="11"/>
  <c r="O1468" i="11"/>
  <c r="K1469" i="11"/>
  <c r="F1470" i="11"/>
  <c r="B1471" i="11"/>
  <c r="M1471" i="11"/>
  <c r="H1472" i="11"/>
  <c r="D1473" i="11"/>
  <c r="O1473" i="11"/>
  <c r="E1446" i="11"/>
  <c r="M1454" i="11"/>
  <c r="O1456" i="11"/>
  <c r="F1458" i="11"/>
  <c r="M1459" i="11"/>
  <c r="D1461" i="11"/>
  <c r="J1462" i="11"/>
  <c r="B1464" i="11"/>
  <c r="L1464" i="11"/>
  <c r="D1466" i="11"/>
  <c r="N1466" i="11"/>
  <c r="P1466" i="11" s="1"/>
  <c r="Q1466" i="11" s="1"/>
  <c r="F1468" i="11"/>
  <c r="L1469" i="11"/>
  <c r="C1471" i="11"/>
  <c r="N1471" i="11"/>
  <c r="E1473" i="11"/>
  <c r="C1443" i="11"/>
  <c r="E1455" i="11"/>
  <c r="F1462" i="11"/>
  <c r="F1467" i="11"/>
  <c r="F1472" i="11"/>
  <c r="I1469" i="11"/>
  <c r="C1473" i="11"/>
  <c r="D1221" i="11"/>
  <c r="E1222" i="11"/>
  <c r="F1223" i="11"/>
  <c r="G1224" i="11"/>
  <c r="H1225" i="11"/>
  <c r="I1226" i="11"/>
  <c r="F1227" i="11"/>
  <c r="G1228" i="11"/>
  <c r="H1229" i="11"/>
  <c r="I1230" i="11"/>
  <c r="J1231" i="11"/>
  <c r="K1232" i="11"/>
  <c r="L1233" i="11"/>
  <c r="M1234" i="11"/>
  <c r="N1235" i="11"/>
  <c r="O1236" i="11"/>
  <c r="A1238" i="11"/>
  <c r="B1239" i="11"/>
  <c r="C1240" i="11"/>
  <c r="D1241" i="11"/>
  <c r="E1242" i="11"/>
  <c r="F1243" i="11"/>
  <c r="G1244" i="11"/>
  <c r="H1245" i="11"/>
  <c r="I1246" i="11"/>
  <c r="J1247" i="11"/>
  <c r="K1248" i="11"/>
  <c r="L1249" i="11"/>
  <c r="M1250" i="11"/>
  <c r="N1251" i="11"/>
  <c r="N1252" i="11"/>
  <c r="I1253" i="11"/>
  <c r="E1254" i="11"/>
  <c r="A1255" i="11"/>
  <c r="K1255" i="11"/>
  <c r="G1256" i="11"/>
  <c r="C1257" i="11"/>
  <c r="M1257" i="11"/>
  <c r="I1258" i="11"/>
  <c r="E1259" i="11"/>
  <c r="O1259" i="11"/>
  <c r="K1260" i="11"/>
  <c r="G1261" i="11"/>
  <c r="B1262" i="11"/>
  <c r="M1262" i="11"/>
  <c r="I1263" i="11"/>
  <c r="D1264" i="11"/>
  <c r="O1264" i="11"/>
  <c r="K1265" i="11"/>
  <c r="F1266" i="11"/>
  <c r="B1267" i="11"/>
  <c r="M1267" i="11"/>
  <c r="H1268" i="11"/>
  <c r="D1269" i="11"/>
  <c r="O1269" i="11"/>
  <c r="J1270" i="11"/>
  <c r="F1271" i="11"/>
  <c r="B1272" i="11"/>
  <c r="L1272" i="11"/>
  <c r="H1273" i="11"/>
  <c r="D1274" i="11"/>
  <c r="N1274" i="11"/>
  <c r="P1274" i="11" s="1"/>
  <c r="Q1274" i="11" s="1"/>
  <c r="J1275" i="11"/>
  <c r="F1276" i="11"/>
  <c r="A1277" i="11"/>
  <c r="L1277" i="11"/>
  <c r="H1278" i="11"/>
  <c r="C1279" i="11"/>
  <c r="N1279" i="11"/>
  <c r="J1280" i="11"/>
  <c r="E1281" i="11"/>
  <c r="A1282" i="11"/>
  <c r="L1282" i="11"/>
  <c r="G1283" i="11"/>
  <c r="C1284" i="11"/>
  <c r="N1284" i="11"/>
  <c r="I1285" i="11"/>
  <c r="E1286" i="11"/>
  <c r="A1287" i="11"/>
  <c r="K1287" i="11"/>
  <c r="G1288" i="11"/>
  <c r="C1289" i="11"/>
  <c r="M1289" i="11"/>
  <c r="I1290" i="11"/>
  <c r="E1291" i="11"/>
  <c r="O1291" i="11"/>
  <c r="K1292" i="11"/>
  <c r="G1293" i="11"/>
  <c r="B1294" i="11"/>
  <c r="M1294" i="11"/>
  <c r="I1295" i="11"/>
  <c r="D1296" i="11"/>
  <c r="O1296" i="11"/>
  <c r="K1297" i="11"/>
  <c r="F1298" i="11"/>
  <c r="B1299" i="11"/>
  <c r="M1299" i="11"/>
  <c r="H1300" i="11"/>
  <c r="D1301" i="11"/>
  <c r="O1301" i="11"/>
  <c r="J1302" i="11"/>
  <c r="F1303" i="11"/>
  <c r="B1304" i="11"/>
  <c r="L1304" i="11"/>
  <c r="H1305" i="11"/>
  <c r="D1306" i="11"/>
  <c r="N1306" i="11"/>
  <c r="P1306" i="11" s="1"/>
  <c r="Q1306" i="11" s="1"/>
  <c r="J1307" i="11"/>
  <c r="F1308" i="11"/>
  <c r="A1309" i="11"/>
  <c r="L1309" i="11"/>
  <c r="H1310" i="11"/>
  <c r="C1311" i="11"/>
  <c r="N1311" i="11"/>
  <c r="J1312" i="11"/>
  <c r="E1313" i="11"/>
  <c r="A1314" i="11"/>
  <c r="L1314" i="11"/>
  <c r="G1315" i="11"/>
  <c r="C1316" i="11"/>
  <c r="N1316" i="11"/>
  <c r="I1317" i="11"/>
  <c r="E1318" i="11"/>
  <c r="A1319" i="11"/>
  <c r="K1319" i="11"/>
  <c r="G1320" i="11"/>
  <c r="C1321" i="11"/>
  <c r="M1321" i="11"/>
  <c r="I1322" i="11"/>
  <c r="E1323" i="11"/>
  <c r="O1323" i="11"/>
  <c r="K1324" i="11"/>
  <c r="G1325" i="11"/>
  <c r="B1326" i="11"/>
  <c r="M1326" i="11"/>
  <c r="I1327" i="11"/>
  <c r="D1328" i="11"/>
  <c r="O1328" i="11"/>
  <c r="K1329" i="11"/>
  <c r="F1330" i="11"/>
  <c r="B1331" i="11"/>
  <c r="M1331" i="11"/>
  <c r="H1332" i="11"/>
  <c r="D1333" i="11"/>
  <c r="O1333" i="11"/>
  <c r="J1334" i="11"/>
  <c r="F1335" i="11"/>
  <c r="B1336" i="11"/>
  <c r="L1336" i="11"/>
  <c r="H1337" i="11"/>
  <c r="D1338" i="11"/>
  <c r="N1338" i="11"/>
  <c r="P1338" i="11" s="1"/>
  <c r="Q1338" i="11" s="1"/>
  <c r="J1339" i="11"/>
  <c r="F1340" i="11"/>
  <c r="A1341" i="11"/>
  <c r="L1341" i="11"/>
  <c r="H1342" i="11"/>
  <c r="C1343" i="11"/>
  <c r="N1343" i="11"/>
  <c r="J1344" i="11"/>
  <c r="E1345" i="11"/>
  <c r="A1346" i="11"/>
  <c r="L1346" i="11"/>
  <c r="G1347" i="11"/>
  <c r="C1348" i="11"/>
  <c r="N1348" i="11"/>
  <c r="I1349" i="11"/>
  <c r="E1350" i="11"/>
  <c r="A1351" i="11"/>
  <c r="K1351" i="11"/>
  <c r="G1352" i="11"/>
  <c r="C1353" i="11"/>
  <c r="M1353" i="11"/>
  <c r="I1354" i="11"/>
  <c r="E1355" i="11"/>
  <c r="O1355" i="11"/>
  <c r="K1356" i="11"/>
  <c r="G1357" i="11"/>
  <c r="B1358" i="11"/>
  <c r="M1358" i="11"/>
  <c r="I1359" i="11"/>
  <c r="D1360" i="11"/>
  <c r="O1360" i="11"/>
  <c r="K1361" i="11"/>
  <c r="F1362" i="11"/>
  <c r="B1363" i="11"/>
  <c r="M1363" i="11"/>
  <c r="H1364" i="11"/>
  <c r="D1365" i="11"/>
  <c r="O1365" i="11"/>
  <c r="J1366" i="11"/>
  <c r="F1367" i="11"/>
  <c r="B1368" i="11"/>
  <c r="L1368" i="11"/>
  <c r="H1369" i="11"/>
  <c r="D1370" i="11"/>
  <c r="N1370" i="11"/>
  <c r="P1370" i="11" s="1"/>
  <c r="Q1370" i="11" s="1"/>
  <c r="J1371" i="11"/>
  <c r="F1372" i="11"/>
  <c r="A1373" i="11"/>
  <c r="L1373" i="11"/>
  <c r="H1374" i="11"/>
  <c r="C1375" i="11"/>
  <c r="N1375" i="11"/>
  <c r="J1376" i="11"/>
  <c r="E1377" i="11"/>
  <c r="A1378" i="11"/>
  <c r="L1378" i="11"/>
  <c r="G1379" i="11"/>
  <c r="C1380" i="11"/>
  <c r="N1380" i="11"/>
  <c r="I1381" i="11"/>
  <c r="E1382" i="11"/>
  <c r="A1383" i="11"/>
  <c r="K1383" i="11"/>
  <c r="G1384" i="11"/>
  <c r="C1385" i="11"/>
  <c r="M1385" i="11"/>
  <c r="I1386" i="11"/>
  <c r="E1387" i="11"/>
  <c r="O1387" i="11"/>
  <c r="K1388" i="11"/>
  <c r="G1389" i="11"/>
  <c r="B1390" i="11"/>
  <c r="M1390" i="11"/>
  <c r="I1391" i="11"/>
  <c r="D1392" i="11"/>
  <c r="O1392" i="11"/>
  <c r="K1393" i="11"/>
  <c r="F1394" i="11"/>
  <c r="B1395" i="11"/>
  <c r="M1395" i="11"/>
  <c r="H1396" i="11"/>
  <c r="D1397" i="11"/>
  <c r="O1397" i="11"/>
  <c r="J1398" i="11"/>
  <c r="F1399" i="11"/>
  <c r="B1400" i="11"/>
  <c r="L1400" i="11"/>
  <c r="H1401" i="11"/>
  <c r="D1402" i="11"/>
  <c r="N1402" i="11"/>
  <c r="P1402" i="11" s="1"/>
  <c r="Q1402" i="11" s="1"/>
  <c r="J1403" i="11"/>
  <c r="F1404" i="11"/>
  <c r="A1405" i="11"/>
  <c r="L1405" i="11"/>
  <c r="H1406" i="11"/>
  <c r="C1407" i="11"/>
  <c r="N1407" i="11"/>
  <c r="J1408" i="11"/>
  <c r="E1409" i="11"/>
  <c r="A1410" i="11"/>
  <c r="L1410" i="11"/>
  <c r="G1411" i="11"/>
  <c r="C1412" i="11"/>
  <c r="N1412" i="11"/>
  <c r="I1413" i="11"/>
  <c r="E1414" i="11"/>
  <c r="A1415" i="11"/>
  <c r="K1415" i="11"/>
  <c r="G1416" i="11"/>
  <c r="C1417" i="11"/>
  <c r="M1417" i="11"/>
  <c r="I1418" i="11"/>
  <c r="E1419" i="11"/>
  <c r="O1419" i="11"/>
  <c r="K1420" i="11"/>
  <c r="G1421" i="11"/>
  <c r="B1422" i="11"/>
  <c r="M1422" i="11"/>
  <c r="I1423" i="11"/>
  <c r="D1424" i="11"/>
  <c r="O1424" i="11"/>
  <c r="K1425" i="11"/>
  <c r="F1426" i="11"/>
  <c r="B1427" i="11"/>
  <c r="M1427" i="11"/>
  <c r="H1428" i="11"/>
  <c r="D1429" i="11"/>
  <c r="O1429" i="11"/>
  <c r="J1430" i="11"/>
  <c r="F1431" i="11"/>
  <c r="B1432" i="11"/>
  <c r="L1432" i="11"/>
  <c r="H1433" i="11"/>
  <c r="D1434" i="11"/>
  <c r="N1434" i="11"/>
  <c r="P1434" i="11" s="1"/>
  <c r="Q1434" i="11" s="1"/>
  <c r="J1435" i="11"/>
  <c r="F1436" i="11"/>
  <c r="A1437" i="11"/>
  <c r="L1437" i="11"/>
  <c r="H1438" i="11"/>
  <c r="C1439" i="11"/>
  <c r="N1439" i="11"/>
  <c r="J1440" i="11"/>
  <c r="E1441" i="11"/>
  <c r="A1442" i="11"/>
  <c r="L1442" i="11"/>
  <c r="G1443" i="11"/>
  <c r="C1444" i="11"/>
  <c r="N1444" i="11"/>
  <c r="I1445" i="11"/>
  <c r="A1447" i="11"/>
  <c r="K1447" i="11"/>
  <c r="G1448" i="11"/>
  <c r="C1449" i="11"/>
  <c r="M1449" i="11"/>
  <c r="I1450" i="11"/>
  <c r="E1451" i="11"/>
  <c r="O1451" i="11"/>
  <c r="K1452" i="11"/>
  <c r="G1453" i="11"/>
  <c r="B1454" i="11"/>
  <c r="I1455" i="11"/>
  <c r="D1456" i="11"/>
  <c r="K1457" i="11"/>
  <c r="B1459" i="11"/>
  <c r="H1460" i="11"/>
  <c r="O1461" i="11"/>
  <c r="F1463" i="11"/>
  <c r="H1465" i="11"/>
  <c r="J1467" i="11"/>
  <c r="A1469" i="11"/>
  <c r="H1470" i="11"/>
  <c r="J1472" i="11"/>
  <c r="N1443" i="11"/>
  <c r="P1443" i="11" s="1"/>
  <c r="Q1443" i="11" s="1"/>
  <c r="G1452" i="11"/>
  <c r="G1457" i="11"/>
  <c r="D1460" i="11"/>
  <c r="M1463" i="11"/>
  <c r="B1468" i="11"/>
  <c r="A1473" i="11"/>
  <c r="C1468" i="11"/>
  <c r="E1221" i="11"/>
  <c r="F1222" i="11"/>
  <c r="G1223" i="11"/>
  <c r="H1224" i="11"/>
  <c r="I1225" i="11"/>
  <c r="J1226" i="11"/>
  <c r="G1227" i="11"/>
  <c r="H1228" i="11"/>
  <c r="I1229" i="11"/>
  <c r="J1230" i="11"/>
  <c r="K1231" i="11"/>
  <c r="L1232" i="11"/>
  <c r="M1233" i="11"/>
  <c r="N1234" i="11"/>
  <c r="P1234" i="11" s="1"/>
  <c r="Q1234" i="11" s="1"/>
  <c r="O1235" i="11"/>
  <c r="A1237" i="11"/>
  <c r="B1238" i="11"/>
  <c r="C1239" i="11"/>
  <c r="D1240" i="11"/>
  <c r="E1241" i="11"/>
  <c r="F1242" i="11"/>
  <c r="G1243" i="11"/>
  <c r="H1244" i="11"/>
  <c r="I1245" i="11"/>
  <c r="J1246" i="11"/>
  <c r="K1247" i="11"/>
  <c r="L1248" i="11"/>
  <c r="M1249" i="11"/>
  <c r="N1250" i="11"/>
  <c r="P1250" i="11" s="1"/>
  <c r="Q1250" i="11" s="1"/>
  <c r="O1251" i="11"/>
  <c r="O1252" i="11"/>
  <c r="K1253" i="11"/>
  <c r="F1254" i="11"/>
  <c r="B1255" i="11"/>
  <c r="M1255" i="11"/>
  <c r="H1256" i="11"/>
  <c r="D1257" i="11"/>
  <c r="O1257" i="11"/>
  <c r="J1258" i="11"/>
  <c r="F1259" i="11"/>
  <c r="B1260" i="11"/>
  <c r="L1260" i="11"/>
  <c r="H1261" i="11"/>
  <c r="D1262" i="11"/>
  <c r="N1262" i="11"/>
  <c r="P1262" i="11" s="1"/>
  <c r="Q1262" i="11" s="1"/>
  <c r="J1263" i="11"/>
  <c r="F1264" i="11"/>
  <c r="A1265" i="11"/>
  <c r="L1265" i="11"/>
  <c r="H1266" i="11"/>
  <c r="C1267" i="11"/>
  <c r="N1267" i="11"/>
  <c r="J1268" i="11"/>
  <c r="E1269" i="11"/>
  <c r="A1270" i="11"/>
  <c r="L1270" i="11"/>
  <c r="G1271" i="11"/>
  <c r="C1272" i="11"/>
  <c r="N1272" i="11"/>
  <c r="I1273" i="11"/>
  <c r="E1274" i="11"/>
  <c r="A1275" i="11"/>
  <c r="K1275" i="11"/>
  <c r="G1276" i="11"/>
  <c r="C1277" i="11"/>
  <c r="M1277" i="11"/>
  <c r="I1278" i="11"/>
  <c r="E1279" i="11"/>
  <c r="O1279" i="11"/>
  <c r="K1280" i="11"/>
  <c r="G1281" i="11"/>
  <c r="B1282" i="11"/>
  <c r="M1282" i="11"/>
  <c r="I1283" i="11"/>
  <c r="D1284" i="11"/>
  <c r="O1284" i="11"/>
  <c r="K1285" i="11"/>
  <c r="F1286" i="11"/>
  <c r="B1287" i="11"/>
  <c r="M1287" i="11"/>
  <c r="H1288" i="11"/>
  <c r="D1289" i="11"/>
  <c r="O1289" i="11"/>
  <c r="J1290" i="11"/>
  <c r="F1291" i="11"/>
  <c r="B1292" i="11"/>
  <c r="L1292" i="11"/>
  <c r="H1293" i="11"/>
  <c r="D1294" i="11"/>
  <c r="N1294" i="11"/>
  <c r="P1294" i="11" s="1"/>
  <c r="Q1294" i="11" s="1"/>
  <c r="J1295" i="11"/>
  <c r="F1296" i="11"/>
  <c r="A1297" i="11"/>
  <c r="L1297" i="11"/>
  <c r="H1298" i="11"/>
  <c r="C1299" i="11"/>
  <c r="N1299" i="11"/>
  <c r="J1300" i="11"/>
  <c r="E1301" i="11"/>
  <c r="A1302" i="11"/>
  <c r="L1302" i="11"/>
  <c r="G1303" i="11"/>
  <c r="C1304" i="11"/>
  <c r="N1304" i="11"/>
  <c r="I1305" i="11"/>
  <c r="E1306" i="11"/>
  <c r="A1307" i="11"/>
  <c r="K1307" i="11"/>
  <c r="G1308" i="11"/>
  <c r="C1309" i="11"/>
  <c r="M1309" i="11"/>
  <c r="I1310" i="11"/>
  <c r="E1311" i="11"/>
  <c r="O1311" i="11"/>
  <c r="K1312" i="11"/>
  <c r="G1313" i="11"/>
  <c r="B1314" i="11"/>
  <c r="M1314" i="11"/>
  <c r="I1315" i="11"/>
  <c r="D1316" i="11"/>
  <c r="O1316" i="11"/>
  <c r="K1317" i="11"/>
  <c r="F1318" i="11"/>
  <c r="B1319" i="11"/>
  <c r="M1319" i="11"/>
  <c r="H1320" i="11"/>
  <c r="D1321" i="11"/>
  <c r="O1321" i="11"/>
  <c r="J1322" i="11"/>
  <c r="F1323" i="11"/>
  <c r="B1324" i="11"/>
  <c r="L1324" i="11"/>
  <c r="H1325" i="11"/>
  <c r="D1326" i="11"/>
  <c r="N1326" i="11"/>
  <c r="P1326" i="11" s="1"/>
  <c r="Q1326" i="11" s="1"/>
  <c r="J1327" i="11"/>
  <c r="F1328" i="11"/>
  <c r="A1329" i="11"/>
  <c r="L1329" i="11"/>
  <c r="H1330" i="11"/>
  <c r="C1331" i="11"/>
  <c r="N1331" i="11"/>
  <c r="J1332" i="11"/>
  <c r="E1333" i="11"/>
  <c r="A1334" i="11"/>
  <c r="L1334" i="11"/>
  <c r="G1335" i="11"/>
  <c r="C1336" i="11"/>
  <c r="N1336" i="11"/>
  <c r="I1337" i="11"/>
  <c r="E1338" i="11"/>
  <c r="A1339" i="11"/>
  <c r="K1339" i="11"/>
  <c r="G1340" i="11"/>
  <c r="C1341" i="11"/>
  <c r="M1341" i="11"/>
  <c r="I1342" i="11"/>
  <c r="E1343" i="11"/>
  <c r="O1343" i="11"/>
  <c r="K1344" i="11"/>
  <c r="G1345" i="11"/>
  <c r="B1346" i="11"/>
  <c r="M1346" i="11"/>
  <c r="I1347" i="11"/>
  <c r="D1348" i="11"/>
  <c r="O1348" i="11"/>
  <c r="K1349" i="11"/>
  <c r="F1350" i="11"/>
  <c r="B1351" i="11"/>
  <c r="M1351" i="11"/>
  <c r="H1352" i="11"/>
  <c r="D1353" i="11"/>
  <c r="O1353" i="11"/>
  <c r="J1354" i="11"/>
  <c r="F1355" i="11"/>
  <c r="B1356" i="11"/>
  <c r="L1356" i="11"/>
  <c r="H1357" i="11"/>
  <c r="D1358" i="11"/>
  <c r="N1358" i="11"/>
  <c r="P1358" i="11" s="1"/>
  <c r="Q1358" i="11" s="1"/>
  <c r="J1359" i="11"/>
  <c r="F1360" i="11"/>
  <c r="A1361" i="11"/>
  <c r="L1361" i="11"/>
  <c r="H1362" i="11"/>
  <c r="C1363" i="11"/>
  <c r="N1363" i="11"/>
  <c r="J1364" i="11"/>
  <c r="E1365" i="11"/>
  <c r="A1366" i="11"/>
  <c r="L1366" i="11"/>
  <c r="G1367" i="11"/>
  <c r="C1368" i="11"/>
  <c r="N1368" i="11"/>
  <c r="I1369" i="11"/>
  <c r="E1370" i="11"/>
  <c r="A1371" i="11"/>
  <c r="K1371" i="11"/>
  <c r="G1372" i="11"/>
  <c r="C1373" i="11"/>
  <c r="M1373" i="11"/>
  <c r="I1374" i="11"/>
  <c r="E1375" i="11"/>
  <c r="O1375" i="11"/>
  <c r="K1376" i="11"/>
  <c r="G1377" i="11"/>
  <c r="B1378" i="11"/>
  <c r="M1378" i="11"/>
  <c r="I1379" i="11"/>
  <c r="D1380" i="11"/>
  <c r="O1380" i="11"/>
  <c r="K1381" i="11"/>
  <c r="F1382" i="11"/>
  <c r="B1383" i="11"/>
  <c r="M1383" i="11"/>
  <c r="H1384" i="11"/>
  <c r="D1385" i="11"/>
  <c r="O1385" i="11"/>
  <c r="J1386" i="11"/>
  <c r="F1387" i="11"/>
  <c r="B1388" i="11"/>
  <c r="L1388" i="11"/>
  <c r="H1389" i="11"/>
  <c r="D1390" i="11"/>
  <c r="N1390" i="11"/>
  <c r="P1390" i="11" s="1"/>
  <c r="Q1390" i="11" s="1"/>
  <c r="J1391" i="11"/>
  <c r="F1392" i="11"/>
  <c r="A1393" i="11"/>
  <c r="L1393" i="11"/>
  <c r="H1394" i="11"/>
  <c r="C1395" i="11"/>
  <c r="N1395" i="11"/>
  <c r="J1396" i="11"/>
  <c r="E1397" i="11"/>
  <c r="A1398" i="11"/>
  <c r="L1398" i="11"/>
  <c r="G1399" i="11"/>
  <c r="C1400" i="11"/>
  <c r="N1400" i="11"/>
  <c r="I1401" i="11"/>
  <c r="E1402" i="11"/>
  <c r="A1403" i="11"/>
  <c r="K1403" i="11"/>
  <c r="G1404" i="11"/>
  <c r="C1405" i="11"/>
  <c r="M1405" i="11"/>
  <c r="I1406" i="11"/>
  <c r="E1407" i="11"/>
  <c r="O1407" i="11"/>
  <c r="K1408" i="11"/>
  <c r="G1409" i="11"/>
  <c r="B1410" i="11"/>
  <c r="M1410" i="11"/>
  <c r="I1411" i="11"/>
  <c r="D1412" i="11"/>
  <c r="O1412" i="11"/>
  <c r="K1413" i="11"/>
  <c r="F1414" i="11"/>
  <c r="B1415" i="11"/>
  <c r="M1415" i="11"/>
  <c r="H1416" i="11"/>
  <c r="D1417" i="11"/>
  <c r="O1417" i="11"/>
  <c r="J1418" i="11"/>
  <c r="F1419" i="11"/>
  <c r="B1420" i="11"/>
  <c r="L1420" i="11"/>
  <c r="H1421" i="11"/>
  <c r="D1422" i="11"/>
  <c r="N1422" i="11"/>
  <c r="P1422" i="11" s="1"/>
  <c r="Q1422" i="11" s="1"/>
  <c r="J1423" i="11"/>
  <c r="F1424" i="11"/>
  <c r="A1425" i="11"/>
  <c r="L1425" i="11"/>
  <c r="H1426" i="11"/>
  <c r="C1427" i="11"/>
  <c r="N1427" i="11"/>
  <c r="J1428" i="11"/>
  <c r="E1429" i="11"/>
  <c r="A1430" i="11"/>
  <c r="L1430" i="11"/>
  <c r="G1431" i="11"/>
  <c r="C1432" i="11"/>
  <c r="N1432" i="11"/>
  <c r="I1433" i="11"/>
  <c r="E1434" i="11"/>
  <c r="A1435" i="11"/>
  <c r="K1435" i="11"/>
  <c r="G1436" i="11"/>
  <c r="C1437" i="11"/>
  <c r="M1437" i="11"/>
  <c r="I1438" i="11"/>
  <c r="E1439" i="11"/>
  <c r="O1439" i="11"/>
  <c r="K1440" i="11"/>
  <c r="G1441" i="11"/>
  <c r="B1442" i="11"/>
  <c r="M1442" i="11"/>
  <c r="I1443" i="11"/>
  <c r="D1444" i="11"/>
  <c r="O1444" i="11"/>
  <c r="K1445" i="11"/>
  <c r="F1446" i="11"/>
  <c r="B1447" i="11"/>
  <c r="M1447" i="11"/>
  <c r="H1448" i="11"/>
  <c r="D1449" i="11"/>
  <c r="O1449" i="11"/>
  <c r="J1450" i="11"/>
  <c r="F1451" i="11"/>
  <c r="B1452" i="11"/>
  <c r="L1452" i="11"/>
  <c r="H1453" i="11"/>
  <c r="D1454" i="11"/>
  <c r="N1454" i="11"/>
  <c r="P1454" i="11" s="1"/>
  <c r="Q1454" i="11" s="1"/>
  <c r="J1455" i="11"/>
  <c r="F1456" i="11"/>
  <c r="A1457" i="11"/>
  <c r="L1457" i="11"/>
  <c r="H1458" i="11"/>
  <c r="C1459" i="11"/>
  <c r="N1459" i="11"/>
  <c r="J1460" i="11"/>
  <c r="E1461" i="11"/>
  <c r="A1462" i="11"/>
  <c r="L1462" i="11"/>
  <c r="G1463" i="11"/>
  <c r="C1464" i="11"/>
  <c r="N1464" i="11"/>
  <c r="I1465" i="11"/>
  <c r="E1466" i="11"/>
  <c r="A1467" i="11"/>
  <c r="K1467" i="11"/>
  <c r="G1468" i="11"/>
  <c r="C1469" i="11"/>
  <c r="M1469" i="11"/>
  <c r="I1470" i="11"/>
  <c r="E1471" i="11"/>
  <c r="O1471" i="11"/>
  <c r="K1472" i="11"/>
  <c r="G1473" i="11"/>
  <c r="A1446" i="11"/>
  <c r="I1454" i="11"/>
  <c r="I1459" i="11"/>
  <c r="H1464" i="11"/>
  <c r="N1470" i="11"/>
  <c r="P1470" i="11" s="1"/>
  <c r="Q1470" i="11" s="1"/>
  <c r="L1466" i="11"/>
  <c r="A1471" i="11"/>
  <c r="H1221" i="11"/>
  <c r="I1222" i="11"/>
  <c r="J1223" i="11"/>
  <c r="K1224" i="11"/>
  <c r="L1225" i="11"/>
  <c r="M1226" i="11"/>
  <c r="J1227" i="11"/>
  <c r="K1228" i="11"/>
  <c r="L1229" i="11"/>
  <c r="M1230" i="11"/>
  <c r="N1231" i="11"/>
  <c r="P1231" i="11" s="1"/>
  <c r="Q1231" i="11" s="1"/>
  <c r="O1232" i="11"/>
  <c r="A1234" i="11"/>
  <c r="B1235" i="11"/>
  <c r="C1236" i="11"/>
  <c r="D1237" i="11"/>
  <c r="E1238" i="11"/>
  <c r="F1239" i="11"/>
  <c r="G1240" i="11"/>
  <c r="H1241" i="11"/>
  <c r="I1242" i="11"/>
  <c r="J1243" i="11"/>
  <c r="K1244" i="11"/>
  <c r="L1245" i="11"/>
  <c r="M1246" i="11"/>
  <c r="N1247" i="11"/>
  <c r="P1247" i="11" s="1"/>
  <c r="Q1247" i="11" s="1"/>
  <c r="O1248" i="11"/>
  <c r="A1250" i="11"/>
  <c r="B1251" i="11"/>
  <c r="C1252" i="11"/>
  <c r="A1253" i="11"/>
  <c r="L1253" i="11"/>
  <c r="H1254" i="11"/>
  <c r="C1255" i="11"/>
  <c r="N1255" i="11"/>
  <c r="P1255" i="11" s="1"/>
  <c r="Q1255" i="11" s="1"/>
  <c r="J1256" i="11"/>
  <c r="E1257" i="11"/>
  <c r="A1258" i="11"/>
  <c r="L1258" i="11"/>
  <c r="G1259" i="11"/>
  <c r="C1260" i="11"/>
  <c r="N1260" i="11"/>
  <c r="P1260" i="11" s="1"/>
  <c r="Q1260" i="11" s="1"/>
  <c r="I1261" i="11"/>
  <c r="E1262" i="11"/>
  <c r="A1263" i="11"/>
  <c r="K1263" i="11"/>
  <c r="G1264" i="11"/>
  <c r="C1265" i="11"/>
  <c r="M1265" i="11"/>
  <c r="I1266" i="11"/>
  <c r="E1267" i="11"/>
  <c r="O1267" i="11"/>
  <c r="K1268" i="11"/>
  <c r="G1269" i="11"/>
  <c r="B1270" i="11"/>
  <c r="M1270" i="11"/>
  <c r="I1271" i="11"/>
  <c r="D1272" i="11"/>
  <c r="O1272" i="11"/>
  <c r="K1273" i="11"/>
  <c r="F1274" i="11"/>
  <c r="B1275" i="11"/>
  <c r="M1275" i="11"/>
  <c r="H1276" i="11"/>
  <c r="D1277" i="11"/>
  <c r="O1277" i="11"/>
  <c r="J1278" i="11"/>
  <c r="F1279" i="11"/>
  <c r="B1280" i="11"/>
  <c r="L1280" i="11"/>
  <c r="H1281" i="11"/>
  <c r="D1282" i="11"/>
  <c r="N1282" i="11"/>
  <c r="P1282" i="11" s="1"/>
  <c r="Q1282" i="11" s="1"/>
  <c r="J1283" i="11"/>
  <c r="F1284" i="11"/>
  <c r="A1285" i="11"/>
  <c r="L1285" i="11"/>
  <c r="H1286" i="11"/>
  <c r="C1287" i="11"/>
  <c r="N1287" i="11"/>
  <c r="P1287" i="11" s="1"/>
  <c r="Q1287" i="11" s="1"/>
  <c r="J1288" i="11"/>
  <c r="E1289" i="11"/>
  <c r="A1290" i="11"/>
  <c r="L1290" i="11"/>
  <c r="G1291" i="11"/>
  <c r="C1292" i="11"/>
  <c r="N1292" i="11"/>
  <c r="P1292" i="11" s="1"/>
  <c r="Q1292" i="11" s="1"/>
  <c r="I1293" i="11"/>
  <c r="E1294" i="11"/>
  <c r="A1295" i="11"/>
  <c r="K1295" i="11"/>
  <c r="G1296" i="11"/>
  <c r="C1297" i="11"/>
  <c r="M1297" i="11"/>
  <c r="I1298" i="11"/>
  <c r="E1299" i="11"/>
  <c r="O1299" i="11"/>
  <c r="K1300" i="11"/>
  <c r="G1301" i="11"/>
  <c r="B1302" i="11"/>
  <c r="M1302" i="11"/>
  <c r="I1303" i="11"/>
  <c r="D1304" i="11"/>
  <c r="O1304" i="11"/>
  <c r="K1305" i="11"/>
  <c r="F1306" i="11"/>
  <c r="B1307" i="11"/>
  <c r="M1307" i="11"/>
  <c r="H1308" i="11"/>
  <c r="D1309" i="11"/>
  <c r="O1309" i="11"/>
  <c r="J1310" i="11"/>
  <c r="F1311" i="11"/>
  <c r="B1312" i="11"/>
  <c r="L1312" i="11"/>
  <c r="H1313" i="11"/>
  <c r="D1314" i="11"/>
  <c r="N1314" i="11"/>
  <c r="P1314" i="11" s="1"/>
  <c r="Q1314" i="11" s="1"/>
  <c r="J1315" i="11"/>
  <c r="F1316" i="11"/>
  <c r="A1317" i="11"/>
  <c r="L1317" i="11"/>
  <c r="H1318" i="11"/>
  <c r="C1319" i="11"/>
  <c r="N1319" i="11"/>
  <c r="P1319" i="11" s="1"/>
  <c r="Q1319" i="11" s="1"/>
  <c r="J1320" i="11"/>
  <c r="E1321" i="11"/>
  <c r="A1322" i="11"/>
  <c r="L1322" i="11"/>
  <c r="G1323" i="11"/>
  <c r="C1324" i="11"/>
  <c r="N1324" i="11"/>
  <c r="P1324" i="11" s="1"/>
  <c r="Q1324" i="11" s="1"/>
  <c r="I1325" i="11"/>
  <c r="E1326" i="11"/>
  <c r="A1327" i="11"/>
  <c r="K1327" i="11"/>
  <c r="G1328" i="11"/>
  <c r="C1329" i="11"/>
  <c r="M1329" i="11"/>
  <c r="I1330" i="11"/>
  <c r="E1331" i="11"/>
  <c r="O1331" i="11"/>
  <c r="K1332" i="11"/>
  <c r="G1333" i="11"/>
  <c r="B1334" i="11"/>
  <c r="M1334" i="11"/>
  <c r="I1335" i="11"/>
  <c r="D1336" i="11"/>
  <c r="O1336" i="11"/>
  <c r="K1337" i="11"/>
  <c r="F1338" i="11"/>
  <c r="B1339" i="11"/>
  <c r="M1339" i="11"/>
  <c r="H1340" i="11"/>
  <c r="D1341" i="11"/>
  <c r="O1341" i="11"/>
  <c r="J1342" i="11"/>
  <c r="F1343" i="11"/>
  <c r="B1344" i="11"/>
  <c r="L1344" i="11"/>
  <c r="H1345" i="11"/>
  <c r="D1346" i="11"/>
  <c r="N1346" i="11"/>
  <c r="P1346" i="11" s="1"/>
  <c r="Q1346" i="11" s="1"/>
  <c r="J1347" i="11"/>
  <c r="F1348" i="11"/>
  <c r="A1349" i="11"/>
  <c r="L1349" i="11"/>
  <c r="H1350" i="11"/>
  <c r="C1351" i="11"/>
  <c r="N1351" i="11"/>
  <c r="P1351" i="11" s="1"/>
  <c r="Q1351" i="11" s="1"/>
  <c r="J1352" i="11"/>
  <c r="E1353" i="11"/>
  <c r="A1354" i="11"/>
  <c r="L1354" i="11"/>
  <c r="G1355" i="11"/>
  <c r="C1356" i="11"/>
  <c r="N1356" i="11"/>
  <c r="P1356" i="11" s="1"/>
  <c r="Q1356" i="11" s="1"/>
  <c r="I1357" i="11"/>
  <c r="E1358" i="11"/>
  <c r="A1359" i="11"/>
  <c r="K1359" i="11"/>
  <c r="G1360" i="11"/>
  <c r="C1361" i="11"/>
  <c r="M1361" i="11"/>
  <c r="I1362" i="11"/>
  <c r="E1363" i="11"/>
  <c r="O1363" i="11"/>
  <c r="K1364" i="11"/>
  <c r="G1365" i="11"/>
  <c r="B1366" i="11"/>
  <c r="M1366" i="11"/>
  <c r="I1367" i="11"/>
  <c r="D1368" i="11"/>
  <c r="O1368" i="11"/>
  <c r="K1369" i="11"/>
  <c r="F1370" i="11"/>
  <c r="B1371" i="11"/>
  <c r="M1371" i="11"/>
  <c r="H1372" i="11"/>
  <c r="D1373" i="11"/>
  <c r="O1373" i="11"/>
  <c r="J1374" i="11"/>
  <c r="F1375" i="11"/>
  <c r="B1376" i="11"/>
  <c r="L1376" i="11"/>
  <c r="H1377" i="11"/>
  <c r="D1378" i="11"/>
  <c r="N1378" i="11"/>
  <c r="P1378" i="11" s="1"/>
  <c r="Q1378" i="11" s="1"/>
  <c r="J1379" i="11"/>
  <c r="F1380" i="11"/>
  <c r="A1381" i="11"/>
  <c r="L1381" i="11"/>
  <c r="H1382" i="11"/>
  <c r="C1383" i="11"/>
  <c r="N1383" i="11"/>
  <c r="P1383" i="11" s="1"/>
  <c r="Q1383" i="11" s="1"/>
  <c r="J1384" i="11"/>
  <c r="E1385" i="11"/>
  <c r="A1386" i="11"/>
  <c r="L1386" i="11"/>
  <c r="G1387" i="11"/>
  <c r="C1388" i="11"/>
  <c r="N1388" i="11"/>
  <c r="P1388" i="11" s="1"/>
  <c r="Q1388" i="11" s="1"/>
  <c r="I1389" i="11"/>
  <c r="E1390" i="11"/>
  <c r="A1391" i="11"/>
  <c r="K1391" i="11"/>
  <c r="G1392" i="11"/>
  <c r="C1393" i="11"/>
  <c r="M1393" i="11"/>
  <c r="I1394" i="11"/>
  <c r="E1395" i="11"/>
  <c r="O1395" i="11"/>
  <c r="K1396" i="11"/>
  <c r="G1397" i="11"/>
  <c r="B1398" i="11"/>
  <c r="M1398" i="11"/>
  <c r="I1399" i="11"/>
  <c r="D1400" i="11"/>
  <c r="O1400" i="11"/>
  <c r="K1401" i="11"/>
  <c r="F1402" i="11"/>
  <c r="B1403" i="11"/>
  <c r="M1403" i="11"/>
  <c r="H1404" i="11"/>
  <c r="D1405" i="11"/>
  <c r="O1405" i="11"/>
  <c r="J1406" i="11"/>
  <c r="F1407" i="11"/>
  <c r="B1408" i="11"/>
  <c r="L1408" i="11"/>
  <c r="H1409" i="11"/>
  <c r="D1410" i="11"/>
  <c r="N1410" i="11"/>
  <c r="P1410" i="11" s="1"/>
  <c r="Q1410" i="11" s="1"/>
  <c r="J1411" i="11"/>
  <c r="F1412" i="11"/>
  <c r="A1413" i="11"/>
  <c r="L1413" i="11"/>
  <c r="H1414" i="11"/>
  <c r="C1415" i="11"/>
  <c r="N1415" i="11"/>
  <c r="P1415" i="11" s="1"/>
  <c r="Q1415" i="11" s="1"/>
  <c r="J1416" i="11"/>
  <c r="E1417" i="11"/>
  <c r="A1418" i="11"/>
  <c r="L1418" i="11"/>
  <c r="G1419" i="11"/>
  <c r="C1420" i="11"/>
  <c r="N1420" i="11"/>
  <c r="P1420" i="11" s="1"/>
  <c r="Q1420" i="11" s="1"/>
  <c r="I1421" i="11"/>
  <c r="E1422" i="11"/>
  <c r="A1423" i="11"/>
  <c r="K1423" i="11"/>
  <c r="G1424" i="11"/>
  <c r="C1425" i="11"/>
  <c r="M1425" i="11"/>
  <c r="I1426" i="11"/>
  <c r="E1427" i="11"/>
  <c r="O1427" i="11"/>
  <c r="K1428" i="11"/>
  <c r="G1429" i="11"/>
  <c r="B1430" i="11"/>
  <c r="M1430" i="11"/>
  <c r="I1431" i="11"/>
  <c r="D1432" i="11"/>
  <c r="O1432" i="11"/>
  <c r="K1433" i="11"/>
  <c r="F1434" i="11"/>
  <c r="B1435" i="11"/>
  <c r="M1435" i="11"/>
  <c r="H1436" i="11"/>
  <c r="D1437" i="11"/>
  <c r="O1437" i="11"/>
  <c r="J1438" i="11"/>
  <c r="F1439" i="11"/>
  <c r="B1440" i="11"/>
  <c r="L1440" i="11"/>
  <c r="H1441" i="11"/>
  <c r="D1442" i="11"/>
  <c r="N1442" i="11"/>
  <c r="P1442" i="11" s="1"/>
  <c r="Q1442" i="11" s="1"/>
  <c r="J1443" i="11"/>
  <c r="F1444" i="11"/>
  <c r="A1445" i="11"/>
  <c r="L1445" i="11"/>
  <c r="H1446" i="11"/>
  <c r="C1447" i="11"/>
  <c r="N1447" i="11"/>
  <c r="J1448" i="11"/>
  <c r="E1449" i="11"/>
  <c r="A1450" i="11"/>
  <c r="L1450" i="11"/>
  <c r="G1451" i="11"/>
  <c r="C1452" i="11"/>
  <c r="N1452" i="11"/>
  <c r="P1452" i="11" s="1"/>
  <c r="Q1452" i="11" s="1"/>
  <c r="I1453" i="11"/>
  <c r="E1454" i="11"/>
  <c r="A1455" i="11"/>
  <c r="K1455" i="11"/>
  <c r="G1456" i="11"/>
  <c r="C1457" i="11"/>
  <c r="M1457" i="11"/>
  <c r="I1458" i="11"/>
  <c r="E1459" i="11"/>
  <c r="O1459" i="11"/>
  <c r="K1460" i="11"/>
  <c r="G1461" i="11"/>
  <c r="B1462" i="11"/>
  <c r="M1462" i="11"/>
  <c r="I1463" i="11"/>
  <c r="D1464" i="11"/>
  <c r="O1464" i="11"/>
  <c r="K1465" i="11"/>
  <c r="F1466" i="11"/>
  <c r="B1467" i="11"/>
  <c r="M1467" i="11"/>
  <c r="H1468" i="11"/>
  <c r="D1469" i="11"/>
  <c r="O1469" i="11"/>
  <c r="J1470" i="11"/>
  <c r="F1471" i="11"/>
  <c r="B1472" i="11"/>
  <c r="L1472" i="11"/>
  <c r="H1473" i="11"/>
  <c r="I1446" i="11"/>
  <c r="M1455" i="11"/>
  <c r="O1457" i="11"/>
  <c r="F1459" i="11"/>
  <c r="B1460" i="11"/>
  <c r="H1461" i="11"/>
  <c r="N1462" i="11"/>
  <c r="P1462" i="11" s="1"/>
  <c r="Q1462" i="11" s="1"/>
  <c r="J1463" i="11"/>
  <c r="A1465" i="11"/>
  <c r="L1465" i="11"/>
  <c r="C1467" i="11"/>
  <c r="N1467" i="11"/>
  <c r="P1467" i="11" s="1"/>
  <c r="Q1467" i="11" s="1"/>
  <c r="E1469" i="11"/>
  <c r="A1470" i="11"/>
  <c r="G1471" i="11"/>
  <c r="C1472" i="11"/>
  <c r="I1473" i="11"/>
  <c r="H1442" i="11"/>
  <c r="K1456" i="11"/>
  <c r="B1463" i="11"/>
  <c r="J1466" i="11"/>
  <c r="J1471" i="11"/>
  <c r="A1466" i="11"/>
  <c r="Y5" i="11" a="1"/>
  <c r="P134" i="11" l="1"/>
  <c r="Q134" i="11" s="1"/>
  <c r="P80" i="11"/>
  <c r="Q80" i="11" s="1"/>
  <c r="P942" i="11"/>
  <c r="Q942" i="11" s="1"/>
  <c r="P772" i="11"/>
  <c r="Q772" i="11" s="1"/>
  <c r="P558" i="11"/>
  <c r="Q558" i="11" s="1"/>
  <c r="P467" i="11"/>
  <c r="Q467" i="11" s="1"/>
  <c r="P398" i="11"/>
  <c r="Q398" i="11" s="1"/>
  <c r="P473" i="11"/>
  <c r="Q473" i="11" s="1"/>
  <c r="P890" i="11"/>
  <c r="Q890" i="11" s="1"/>
  <c r="P510" i="11"/>
  <c r="Q510" i="11" s="1"/>
  <c r="P360" i="11"/>
  <c r="Q360" i="11" s="1"/>
  <c r="P40" i="11"/>
  <c r="Q40" i="11" s="1"/>
  <c r="P1143" i="11"/>
  <c r="Q1143" i="11" s="1"/>
  <c r="P987" i="11"/>
  <c r="Q987" i="11" s="1"/>
  <c r="P878" i="11"/>
  <c r="Q878" i="11" s="1"/>
  <c r="P708" i="11"/>
  <c r="Q708" i="11" s="1"/>
  <c r="P588" i="11"/>
  <c r="Q588" i="11" s="1"/>
  <c r="P635" i="11"/>
  <c r="Q635" i="11" s="1"/>
  <c r="P537" i="11"/>
  <c r="Q537" i="11" s="1"/>
  <c r="P469" i="11"/>
  <c r="Q469" i="11" s="1"/>
  <c r="P185" i="11"/>
  <c r="Q185" i="11" s="1"/>
  <c r="P1147" i="11"/>
  <c r="Q1147" i="11" s="1"/>
  <c r="P1079" i="11"/>
  <c r="Q1079" i="11" s="1"/>
  <c r="P629" i="11"/>
  <c r="Q629" i="11" s="1"/>
  <c r="P671" i="11"/>
  <c r="Q671" i="11" s="1"/>
  <c r="P533" i="11"/>
  <c r="Q533" i="11" s="1"/>
  <c r="P276" i="11"/>
  <c r="Q276" i="11" s="1"/>
  <c r="P198" i="11"/>
  <c r="Q198" i="11" s="1"/>
  <c r="P1230" i="11"/>
  <c r="Q1230" i="11" s="1"/>
  <c r="P1083" i="11"/>
  <c r="Q1083" i="11" s="1"/>
  <c r="P434" i="11"/>
  <c r="Q434" i="11" s="1"/>
  <c r="P232" i="11"/>
  <c r="Q232" i="11" s="1"/>
  <c r="P157" i="11"/>
  <c r="Q157" i="11" s="1"/>
  <c r="P82" i="11"/>
  <c r="Q82" i="11" s="1"/>
  <c r="P1447" i="11"/>
  <c r="Q1447" i="11" s="1"/>
  <c r="P1095" i="11"/>
  <c r="Q1095" i="11" s="1"/>
  <c r="P1006" i="11"/>
  <c r="Q1006" i="11" s="1"/>
  <c r="P836" i="11"/>
  <c r="Q836" i="11" s="1"/>
  <c r="P609" i="11"/>
  <c r="Q609" i="11" s="1"/>
  <c r="P607" i="11"/>
  <c r="Q607" i="11" s="1"/>
  <c r="P83" i="11"/>
  <c r="Q83" i="11" s="1"/>
  <c r="P166" i="11"/>
  <c r="Q166" i="11" s="1"/>
  <c r="D1508" i="11"/>
  <c r="D1509" i="11" s="1"/>
  <c r="P90" i="11"/>
  <c r="Q90" i="11" s="1"/>
  <c r="P1135" i="11"/>
  <c r="Q1135" i="11" s="1"/>
  <c r="P1221" i="11"/>
  <c r="Q1221" i="11" s="1"/>
  <c r="P1112" i="11"/>
  <c r="Q1112" i="11" s="1"/>
  <c r="P934" i="11"/>
  <c r="Q934" i="11" s="1"/>
  <c r="P1418" i="11"/>
  <c r="Q1418" i="11" s="1"/>
  <c r="P1226" i="11"/>
  <c r="Q1226" i="11" s="1"/>
  <c r="P1071" i="11"/>
  <c r="Q1071" i="11" s="1"/>
  <c r="P1414" i="11"/>
  <c r="Q1414" i="11" s="1"/>
  <c r="P1222" i="11"/>
  <c r="Q1222" i="11" s="1"/>
  <c r="P1139" i="11"/>
  <c r="Q1139" i="11" s="1"/>
  <c r="P870" i="11"/>
  <c r="Q870" i="11" s="1"/>
  <c r="P762" i="11"/>
  <c r="Q762" i="11" s="1"/>
  <c r="P1354" i="11"/>
  <c r="Q1354" i="11" s="1"/>
  <c r="P1350" i="11"/>
  <c r="Q1350" i="11" s="1"/>
  <c r="P1075" i="11"/>
  <c r="Q1075" i="11" s="1"/>
  <c r="P1040" i="11"/>
  <c r="Q1040" i="11" s="1"/>
  <c r="P998" i="11"/>
  <c r="Q998" i="11" s="1"/>
  <c r="P1290" i="11"/>
  <c r="Q1290" i="11" s="1"/>
  <c r="P577" i="11"/>
  <c r="Q577" i="11" s="1"/>
  <c r="P88" i="11"/>
  <c r="Q88" i="11" s="1"/>
  <c r="P141" i="11"/>
  <c r="Q141" i="11" s="1"/>
  <c r="P98" i="11"/>
  <c r="Q98" i="11" s="1"/>
  <c r="P236" i="11"/>
  <c r="Q236" i="11" s="1"/>
  <c r="P125" i="11"/>
  <c r="Q125" i="11" s="1"/>
  <c r="P17" i="11"/>
  <c r="Q17" i="11" s="1"/>
  <c r="P33" i="11"/>
  <c r="Q33" i="11" s="1"/>
  <c r="P21" i="11"/>
  <c r="Q21" i="11" s="1"/>
  <c r="P16" i="11"/>
  <c r="Q16" i="11" s="1"/>
  <c r="P95" i="11"/>
  <c r="Q95" i="11" s="1"/>
  <c r="P260" i="11"/>
  <c r="Q260" i="11" s="1"/>
  <c r="P20" i="11"/>
  <c r="Q20" i="11" s="1"/>
  <c r="P59" i="11"/>
  <c r="Q59" i="11" s="1"/>
  <c r="P149" i="11"/>
  <c r="Q149" i="11" s="1"/>
  <c r="P66" i="11"/>
  <c r="Q66" i="11" s="1"/>
  <c r="P8" i="11"/>
  <c r="Q8" i="11" s="1"/>
  <c r="P26" i="11"/>
  <c r="Q26" i="11" s="1"/>
  <c r="P107" i="11"/>
  <c r="Q107" i="11" s="1"/>
  <c r="P350" i="11"/>
  <c r="Q350" i="11" s="1"/>
  <c r="P50" i="11"/>
  <c r="Q50" i="11" s="1"/>
  <c r="P1455" i="11"/>
  <c r="Q1455" i="11" s="1"/>
  <c r="P126" i="11"/>
  <c r="Q126" i="11" s="1"/>
  <c r="A1480" i="11"/>
  <c r="P714" i="11"/>
  <c r="Q714" i="11" s="1"/>
  <c r="P652" i="11"/>
  <c r="Q652" i="11" s="1"/>
  <c r="P892" i="11"/>
  <c r="Q892" i="11" s="1"/>
  <c r="P554" i="11"/>
  <c r="Q554" i="11" s="1"/>
  <c r="P463" i="11"/>
  <c r="Q463" i="11" s="1"/>
  <c r="P507" i="11"/>
  <c r="Q507" i="11" s="1"/>
  <c r="P329" i="11"/>
  <c r="Q329" i="11" s="1"/>
  <c r="P358" i="11"/>
  <c r="Q358" i="11" s="1"/>
  <c r="P274" i="11"/>
  <c r="Q274" i="11" s="1"/>
  <c r="P222" i="11"/>
  <c r="Q222" i="11" s="1"/>
  <c r="P195" i="11"/>
  <c r="Q195" i="11" s="1"/>
  <c r="P64" i="11"/>
  <c r="Q64" i="11" s="1"/>
  <c r="P164" i="11"/>
  <c r="Q164" i="11" s="1"/>
  <c r="P9" i="11"/>
  <c r="Q9" i="11" s="1"/>
  <c r="P47" i="11"/>
  <c r="Q47" i="11" s="1"/>
  <c r="A1488" i="11"/>
  <c r="A1481" i="11"/>
  <c r="P1152" i="11"/>
  <c r="Q1152" i="11" s="1"/>
  <c r="P1061" i="11"/>
  <c r="Q1061" i="11" s="1"/>
  <c r="P1068" i="11"/>
  <c r="Q1068" i="11" s="1"/>
  <c r="P960" i="11"/>
  <c r="Q960" i="11" s="1"/>
  <c r="P753" i="11"/>
  <c r="Q753" i="11" s="1"/>
  <c r="P888" i="11"/>
  <c r="Q888" i="11" s="1"/>
  <c r="P786" i="11"/>
  <c r="Q786" i="11" s="1"/>
  <c r="P971" i="11"/>
  <c r="Q971" i="11" s="1"/>
  <c r="P880" i="11"/>
  <c r="Q880" i="11" s="1"/>
  <c r="P625" i="11"/>
  <c r="Q625" i="11" s="1"/>
  <c r="P641" i="11"/>
  <c r="Q641" i="11" s="1"/>
  <c r="P616" i="11"/>
  <c r="Q616" i="11" s="1"/>
  <c r="P458" i="11"/>
  <c r="Q458" i="11" s="1"/>
  <c r="P613" i="11"/>
  <c r="Q613" i="11" s="1"/>
  <c r="P543" i="11"/>
  <c r="Q543" i="11" s="1"/>
  <c r="P377" i="11"/>
  <c r="Q377" i="11" s="1"/>
  <c r="P301" i="11"/>
  <c r="Q301" i="11" s="1"/>
  <c r="P254" i="11"/>
  <c r="Q254" i="11" s="1"/>
  <c r="P178" i="11"/>
  <c r="Q178" i="11" s="1"/>
  <c r="P290" i="11"/>
  <c r="Q290" i="11" s="1"/>
  <c r="P206" i="11"/>
  <c r="Q206" i="11" s="1"/>
  <c r="P235" i="11"/>
  <c r="Q235" i="11" s="1"/>
  <c r="P130" i="11"/>
  <c r="Q130" i="11" s="1"/>
  <c r="P255" i="11"/>
  <c r="Q255" i="11" s="1"/>
  <c r="P219" i="11"/>
  <c r="Q219" i="11" s="1"/>
  <c r="P158" i="11"/>
  <c r="Q158" i="11" s="1"/>
  <c r="P5" i="11"/>
  <c r="Q5" i="11" s="1"/>
  <c r="P111" i="11"/>
  <c r="Q111" i="11" s="1"/>
  <c r="P36" i="11"/>
  <c r="Q36" i="11" s="1"/>
  <c r="A1489" i="11"/>
  <c r="P1331" i="11"/>
  <c r="Q1331" i="11" s="1"/>
  <c r="P1195" i="11"/>
  <c r="Q1195" i="11" s="1"/>
  <c r="P1157" i="11"/>
  <c r="Q1157" i="11" s="1"/>
  <c r="P1196" i="11"/>
  <c r="Q1196" i="11" s="1"/>
  <c r="P1164" i="11"/>
  <c r="Q1164" i="11" s="1"/>
  <c r="P1073" i="11"/>
  <c r="Q1073" i="11" s="1"/>
  <c r="P1007" i="11"/>
  <c r="Q1007" i="11" s="1"/>
  <c r="P891" i="11"/>
  <c r="Q891" i="11" s="1"/>
  <c r="P790" i="11"/>
  <c r="Q790" i="11" s="1"/>
  <c r="P935" i="11"/>
  <c r="Q935" i="11" s="1"/>
  <c r="P785" i="11"/>
  <c r="Q785" i="11" s="1"/>
  <c r="P976" i="11"/>
  <c r="Q976" i="11" s="1"/>
  <c r="P924" i="11"/>
  <c r="Q924" i="11" s="1"/>
  <c r="P834" i="11"/>
  <c r="Q834" i="11" s="1"/>
  <c r="P899" i="11"/>
  <c r="Q899" i="11" s="1"/>
  <c r="P693" i="11"/>
  <c r="Q693" i="11" s="1"/>
  <c r="P664" i="11"/>
  <c r="Q664" i="11" s="1"/>
  <c r="P657" i="11"/>
  <c r="Q657" i="11" s="1"/>
  <c r="P709" i="11"/>
  <c r="Q709" i="11" s="1"/>
  <c r="P653" i="11"/>
  <c r="Q653" i="11" s="1"/>
  <c r="P632" i="11"/>
  <c r="Q632" i="11" s="1"/>
  <c r="P572" i="11"/>
  <c r="Q572" i="11" s="1"/>
  <c r="P479" i="11"/>
  <c r="Q479" i="11" s="1"/>
  <c r="P405" i="11"/>
  <c r="Q405" i="11" s="1"/>
  <c r="P514" i="11"/>
  <c r="Q514" i="11" s="1"/>
  <c r="P504" i="11"/>
  <c r="Q504" i="11" s="1"/>
  <c r="P390" i="11"/>
  <c r="Q390" i="11" s="1"/>
  <c r="P306" i="11"/>
  <c r="Q306" i="11" s="1"/>
  <c r="P261" i="11"/>
  <c r="Q261" i="11" s="1"/>
  <c r="P265" i="11"/>
  <c r="Q265" i="11" s="1"/>
  <c r="P245" i="11"/>
  <c r="Q245" i="11" s="1"/>
  <c r="P179" i="11"/>
  <c r="Q179" i="11" s="1"/>
  <c r="P435" i="11"/>
  <c r="Q435" i="11" s="1"/>
  <c r="P263" i="11"/>
  <c r="Q263" i="11" s="1"/>
  <c r="P91" i="11"/>
  <c r="Q91" i="11" s="1"/>
  <c r="P49" i="11"/>
  <c r="Q49" i="11" s="1"/>
  <c r="P7" i="11"/>
  <c r="Q7" i="11" s="1"/>
  <c r="A1482" i="11"/>
  <c r="P940" i="11"/>
  <c r="Q940" i="11" s="1"/>
  <c r="P698" i="11"/>
  <c r="Q698" i="11" s="1"/>
  <c r="P346" i="11"/>
  <c r="Q346" i="11" s="1"/>
  <c r="P266" i="11"/>
  <c r="Q266" i="11" s="1"/>
  <c r="P251" i="11"/>
  <c r="Q251" i="11" s="1"/>
  <c r="P196" i="11"/>
  <c r="Q196" i="11" s="1"/>
  <c r="P85" i="11"/>
  <c r="Q85" i="11" s="1"/>
  <c r="P13" i="11"/>
  <c r="Q13" i="11" s="1"/>
  <c r="A1486" i="11"/>
  <c r="A1490" i="11"/>
  <c r="P860" i="11"/>
  <c r="Q860" i="11" s="1"/>
  <c r="P592" i="11"/>
  <c r="Q592" i="11" s="1"/>
  <c r="P502" i="11"/>
  <c r="Q502" i="11" s="1"/>
  <c r="P474" i="11"/>
  <c r="Q474" i="11" s="1"/>
  <c r="P334" i="11"/>
  <c r="Q334" i="11" s="1"/>
  <c r="P456" i="11"/>
  <c r="Q456" i="11" s="1"/>
  <c r="P417" i="11"/>
  <c r="Q417" i="11" s="1"/>
  <c r="P326" i="11"/>
  <c r="Q326" i="11" s="1"/>
  <c r="P323" i="11"/>
  <c r="Q323" i="11" s="1"/>
  <c r="P143" i="11"/>
  <c r="Q143" i="11" s="1"/>
  <c r="P140" i="11"/>
  <c r="Q140" i="11" s="1"/>
  <c r="A1479" i="11"/>
  <c r="A1483" i="11"/>
  <c r="A1487" i="11"/>
  <c r="P769" i="11"/>
  <c r="Q769" i="11" s="1"/>
  <c r="P636" i="11"/>
  <c r="Q636" i="11" s="1"/>
  <c r="P601" i="11"/>
  <c r="Q601" i="11" s="1"/>
  <c r="P472" i="11"/>
  <c r="Q472" i="11" s="1"/>
  <c r="P295" i="11"/>
  <c r="Q295" i="11" s="1"/>
  <c r="P76" i="11"/>
  <c r="Q76" i="11" s="1"/>
  <c r="P184" i="11"/>
  <c r="Q184" i="11" s="1"/>
  <c r="P81" i="11"/>
  <c r="Q81" i="11" s="1"/>
  <c r="Y6" i="11"/>
  <c r="Y10" i="11"/>
  <c r="Y15" i="11"/>
  <c r="Y8" i="11"/>
  <c r="Y12" i="11"/>
  <c r="Y17" i="11"/>
  <c r="Y18" i="11"/>
  <c r="Y11" i="11"/>
  <c r="Y5" i="11"/>
  <c r="Y13" i="11"/>
  <c r="Y14" i="11"/>
  <c r="Y7" i="11"/>
  <c r="Y16" i="11"/>
  <c r="Y9" i="11"/>
  <c r="P1363" i="11"/>
  <c r="Q1363" i="11" s="1"/>
  <c r="P1272" i="11"/>
  <c r="Q1272" i="11" s="1"/>
  <c r="P1412" i="11"/>
  <c r="Q1412" i="11" s="1"/>
  <c r="P1471" i="11"/>
  <c r="Q1471" i="11" s="1"/>
  <c r="P1387" i="11"/>
  <c r="Q1387" i="11" s="1"/>
  <c r="P1296" i="11"/>
  <c r="Q1296" i="11" s="1"/>
  <c r="P1367" i="11"/>
  <c r="Q1367" i="11" s="1"/>
  <c r="P1276" i="11"/>
  <c r="Q1276" i="11" s="1"/>
  <c r="P1448" i="11"/>
  <c r="Q1448" i="11" s="1"/>
  <c r="P1347" i="11"/>
  <c r="Q1347" i="11" s="1"/>
  <c r="P1256" i="11"/>
  <c r="Q1256" i="11" s="1"/>
  <c r="P1396" i="11"/>
  <c r="Q1396" i="11" s="1"/>
  <c r="P1440" i="11"/>
  <c r="Q1440" i="11" s="1"/>
  <c r="P1275" i="11"/>
  <c r="Q1275" i="11" s="1"/>
  <c r="P1413" i="11"/>
  <c r="Q1413" i="11" s="1"/>
  <c r="P1349" i="11"/>
  <c r="Q1349" i="11" s="1"/>
  <c r="P1285" i="11"/>
  <c r="Q1285" i="11" s="1"/>
  <c r="P1060" i="11"/>
  <c r="Q1060" i="11" s="1"/>
  <c r="P1020" i="11"/>
  <c r="Q1020" i="11" s="1"/>
  <c r="P1109" i="11"/>
  <c r="Q1109" i="11" s="1"/>
  <c r="P1224" i="11"/>
  <c r="Q1224" i="11" s="1"/>
  <c r="P1116" i="11"/>
  <c r="Q1116" i="11" s="1"/>
  <c r="P1417" i="11"/>
  <c r="Q1417" i="11" s="1"/>
  <c r="P1353" i="11"/>
  <c r="Q1353" i="11" s="1"/>
  <c r="P1289" i="11"/>
  <c r="Q1289" i="11" s="1"/>
  <c r="P1225" i="11"/>
  <c r="Q1225" i="11" s="1"/>
  <c r="P1140" i="11"/>
  <c r="Q1140" i="11" s="1"/>
  <c r="P1049" i="11"/>
  <c r="Q1049" i="11" s="1"/>
  <c r="P1189" i="11"/>
  <c r="Q1189" i="11" s="1"/>
  <c r="P1220" i="11"/>
  <c r="Q1220" i="11" s="1"/>
  <c r="P1105" i="11"/>
  <c r="Q1105" i="11" s="1"/>
  <c r="P1134" i="11"/>
  <c r="Q1134" i="11" s="1"/>
  <c r="P1070" i="11"/>
  <c r="Q1070" i="11" s="1"/>
  <c r="P1039" i="11"/>
  <c r="Q1039" i="11" s="1"/>
  <c r="P923" i="11"/>
  <c r="Q923" i="11" s="1"/>
  <c r="P876" i="11"/>
  <c r="Q876" i="11" s="1"/>
  <c r="P770" i="11"/>
  <c r="Q770" i="11" s="1"/>
  <c r="P1138" i="11"/>
  <c r="Q1138" i="11" s="1"/>
  <c r="P1074" i="11"/>
  <c r="Q1074" i="11" s="1"/>
  <c r="P959" i="11"/>
  <c r="Q959" i="11" s="1"/>
  <c r="P868" i="11"/>
  <c r="Q868" i="11" s="1"/>
  <c r="P817" i="11"/>
  <c r="Q817" i="11" s="1"/>
  <c r="P931" i="11"/>
  <c r="Q931" i="11" s="1"/>
  <c r="P813" i="11"/>
  <c r="Q813" i="11" s="1"/>
  <c r="P997" i="11"/>
  <c r="Q997" i="11" s="1"/>
  <c r="P933" i="11"/>
  <c r="Q933" i="11" s="1"/>
  <c r="P869" i="11"/>
  <c r="Q869" i="11" s="1"/>
  <c r="P846" i="11"/>
  <c r="Q846" i="11" s="1"/>
  <c r="P648" i="11"/>
  <c r="Q648" i="11" s="1"/>
  <c r="P725" i="11"/>
  <c r="Q725" i="11" s="1"/>
  <c r="P1009" i="11"/>
  <c r="Q1009" i="11" s="1"/>
  <c r="P945" i="11"/>
  <c r="Q945" i="11" s="1"/>
  <c r="P881" i="11"/>
  <c r="Q881" i="11" s="1"/>
  <c r="P788" i="11"/>
  <c r="Q788" i="11" s="1"/>
  <c r="P697" i="11"/>
  <c r="Q697" i="11" s="1"/>
  <c r="P637" i="11"/>
  <c r="Q637" i="11" s="1"/>
  <c r="P827" i="11"/>
  <c r="Q827" i="11" s="1"/>
  <c r="P763" i="11"/>
  <c r="Q763" i="11" s="1"/>
  <c r="P699" i="11"/>
  <c r="Q699" i="11" s="1"/>
  <c r="P617" i="11"/>
  <c r="Q617" i="11" s="1"/>
  <c r="P597" i="11"/>
  <c r="Q597" i="11" s="1"/>
  <c r="P539" i="11"/>
  <c r="Q539" i="11" s="1"/>
  <c r="P518" i="11"/>
  <c r="Q518" i="11" s="1"/>
  <c r="P584" i="11"/>
  <c r="Q584" i="11" s="1"/>
  <c r="P807" i="11"/>
  <c r="Q807" i="11" s="1"/>
  <c r="P743" i="11"/>
  <c r="Q743" i="11" s="1"/>
  <c r="P687" i="11"/>
  <c r="Q687" i="11" s="1"/>
  <c r="P596" i="11"/>
  <c r="Q596" i="11" s="1"/>
  <c r="P576" i="11"/>
  <c r="Q576" i="11" s="1"/>
  <c r="P511" i="11"/>
  <c r="Q511" i="11" s="1"/>
  <c r="P490" i="11"/>
  <c r="Q490" i="11" s="1"/>
  <c r="P662" i="11"/>
  <c r="Q662" i="11" s="1"/>
  <c r="P598" i="11"/>
  <c r="Q598" i="11" s="1"/>
  <c r="P546" i="11"/>
  <c r="Q546" i="11" s="1"/>
  <c r="P455" i="11"/>
  <c r="Q455" i="11" s="1"/>
  <c r="P317" i="11"/>
  <c r="Q317" i="11" s="1"/>
  <c r="P333" i="11"/>
  <c r="Q333" i="11" s="1"/>
  <c r="P314" i="11"/>
  <c r="Q314" i="11" s="1"/>
  <c r="P626" i="11"/>
  <c r="Q626" i="11" s="1"/>
  <c r="P498" i="11"/>
  <c r="Q498" i="11" s="1"/>
  <c r="P382" i="11"/>
  <c r="Q382" i="11" s="1"/>
  <c r="P361" i="11"/>
  <c r="Q361" i="11" s="1"/>
  <c r="P528" i="11"/>
  <c r="Q528" i="11" s="1"/>
  <c r="P464" i="11"/>
  <c r="Q464" i="11" s="1"/>
  <c r="P422" i="11"/>
  <c r="Q422" i="11" s="1"/>
  <c r="P257" i="11"/>
  <c r="Q257" i="11" s="1"/>
  <c r="P194" i="11"/>
  <c r="Q194" i="11" s="1"/>
  <c r="P524" i="11"/>
  <c r="Q524" i="11" s="1"/>
  <c r="P460" i="11"/>
  <c r="Q460" i="11" s="1"/>
  <c r="P428" i="11"/>
  <c r="Q428" i="11" s="1"/>
  <c r="P337" i="11"/>
  <c r="Q337" i="11" s="1"/>
  <c r="P246" i="11"/>
  <c r="Q246" i="11" s="1"/>
  <c r="P253" i="11"/>
  <c r="Q253" i="11" s="1"/>
  <c r="P218" i="11"/>
  <c r="Q218" i="11" s="1"/>
  <c r="P395" i="11"/>
  <c r="Q395" i="11" s="1"/>
  <c r="P331" i="11"/>
  <c r="Q331" i="11" s="1"/>
  <c r="P267" i="11"/>
  <c r="Q267" i="11" s="1"/>
  <c r="P115" i="11"/>
  <c r="Q115" i="11" s="1"/>
  <c r="P415" i="11"/>
  <c r="Q415" i="11" s="1"/>
  <c r="P351" i="11"/>
  <c r="Q351" i="11" s="1"/>
  <c r="P287" i="11"/>
  <c r="Q287" i="11" s="1"/>
  <c r="P56" i="11"/>
  <c r="Q56" i="11" s="1"/>
  <c r="P139" i="11"/>
  <c r="Q139" i="11" s="1"/>
  <c r="P154" i="11"/>
  <c r="Q154" i="11" s="1"/>
  <c r="P79" i="11"/>
  <c r="Q79" i="11" s="1"/>
  <c r="P38" i="11"/>
  <c r="Q38" i="11" s="1"/>
  <c r="P37" i="11"/>
  <c r="Q37" i="11" s="1"/>
  <c r="P22" i="11"/>
  <c r="Q22" i="11" s="1"/>
  <c r="P212" i="11"/>
  <c r="Q212" i="11" s="1"/>
  <c r="P148" i="11"/>
  <c r="Q148" i="11" s="1"/>
  <c r="P71" i="11"/>
  <c r="Q71" i="11" s="1"/>
  <c r="P176" i="11"/>
  <c r="Q176" i="11" s="1"/>
  <c r="P112" i="11"/>
  <c r="Q112" i="11" s="1"/>
  <c r="P101" i="11"/>
  <c r="Q101" i="11" s="1"/>
  <c r="P73" i="11"/>
  <c r="Q73" i="11" s="1"/>
  <c r="P30" i="11"/>
  <c r="Q30" i="11" s="1"/>
  <c r="P27" i="11"/>
  <c r="Q27" i="11" s="1"/>
  <c r="P31" i="11"/>
  <c r="Q31" i="11" s="1"/>
  <c r="P1459" i="11"/>
  <c r="Q1459" i="11" s="1"/>
  <c r="P1368" i="11"/>
  <c r="Q1368" i="11" s="1"/>
  <c r="P1343" i="11"/>
  <c r="Q1343" i="11" s="1"/>
  <c r="P1252" i="11"/>
  <c r="Q1252" i="11" s="1"/>
  <c r="P1235" i="11"/>
  <c r="Q1235" i="11" s="1"/>
  <c r="P1392" i="11"/>
  <c r="Q1392" i="11" s="1"/>
  <c r="P1463" i="11"/>
  <c r="Q1463" i="11" s="1"/>
  <c r="P1372" i="11"/>
  <c r="Q1372" i="11" s="1"/>
  <c r="P1352" i="11"/>
  <c r="Q1352" i="11" s="1"/>
  <c r="P1327" i="11"/>
  <c r="Q1327" i="11" s="1"/>
  <c r="P1371" i="11"/>
  <c r="Q1371" i="11" s="1"/>
  <c r="P1280" i="11"/>
  <c r="Q1280" i="11" s="1"/>
  <c r="P1421" i="11"/>
  <c r="Q1421" i="11" s="1"/>
  <c r="P1357" i="11"/>
  <c r="Q1357" i="11" s="1"/>
  <c r="P1293" i="11"/>
  <c r="Q1293" i="11" s="1"/>
  <c r="P1190" i="11"/>
  <c r="Q1190" i="11" s="1"/>
  <c r="P1156" i="11"/>
  <c r="Q1156" i="11" s="1"/>
  <c r="P1065" i="11"/>
  <c r="Q1065" i="11" s="1"/>
  <c r="P1121" i="11"/>
  <c r="Q1121" i="11" s="1"/>
  <c r="P1425" i="11"/>
  <c r="Q1425" i="11" s="1"/>
  <c r="P1361" i="11"/>
  <c r="Q1361" i="11" s="1"/>
  <c r="P1297" i="11"/>
  <c r="Q1297" i="11" s="1"/>
  <c r="P1233" i="11"/>
  <c r="Q1233" i="11" s="1"/>
  <c r="P1128" i="11"/>
  <c r="Q1128" i="11" s="1"/>
  <c r="P1145" i="11"/>
  <c r="Q1145" i="11" s="1"/>
  <c r="P1120" i="11"/>
  <c r="Q1120" i="11" s="1"/>
  <c r="P1127" i="11"/>
  <c r="Q1127" i="11" s="1"/>
  <c r="P988" i="11"/>
  <c r="Q988" i="11" s="1"/>
  <c r="P1142" i="11"/>
  <c r="Q1142" i="11" s="1"/>
  <c r="P1078" i="11"/>
  <c r="Q1078" i="11" s="1"/>
  <c r="P928" i="11"/>
  <c r="Q928" i="11" s="1"/>
  <c r="P947" i="11"/>
  <c r="Q947" i="11" s="1"/>
  <c r="P856" i="11"/>
  <c r="Q856" i="11" s="1"/>
  <c r="P1146" i="11"/>
  <c r="Q1146" i="11" s="1"/>
  <c r="P1082" i="11"/>
  <c r="Q1082" i="11" s="1"/>
  <c r="P964" i="11"/>
  <c r="Q964" i="11" s="1"/>
  <c r="P939" i="11"/>
  <c r="Q939" i="11" s="1"/>
  <c r="P887" i="11"/>
  <c r="Q887" i="11" s="1"/>
  <c r="P936" i="11"/>
  <c r="Q936" i="11" s="1"/>
  <c r="P862" i="11"/>
  <c r="Q862" i="11" s="1"/>
  <c r="P850" i="11"/>
  <c r="Q850" i="11" s="1"/>
  <c r="P1005" i="11"/>
  <c r="Q1005" i="11" s="1"/>
  <c r="P941" i="11"/>
  <c r="Q941" i="11" s="1"/>
  <c r="P877" i="11"/>
  <c r="Q877" i="11" s="1"/>
  <c r="P777" i="11"/>
  <c r="Q777" i="11" s="1"/>
  <c r="P685" i="11"/>
  <c r="Q685" i="11" s="1"/>
  <c r="P1017" i="11"/>
  <c r="Q1017" i="11" s="1"/>
  <c r="P953" i="11"/>
  <c r="Q953" i="11" s="1"/>
  <c r="P889" i="11"/>
  <c r="Q889" i="11" s="1"/>
  <c r="P793" i="11"/>
  <c r="Q793" i="11" s="1"/>
  <c r="P702" i="11"/>
  <c r="Q702" i="11" s="1"/>
  <c r="P835" i="11"/>
  <c r="Q835" i="11" s="1"/>
  <c r="P771" i="11"/>
  <c r="Q771" i="11" s="1"/>
  <c r="P707" i="11"/>
  <c r="Q707" i="11" s="1"/>
  <c r="P538" i="11"/>
  <c r="Q538" i="11" s="1"/>
  <c r="P447" i="11"/>
  <c r="Q447" i="11" s="1"/>
  <c r="P555" i="11"/>
  <c r="Q555" i="11" s="1"/>
  <c r="P589" i="11"/>
  <c r="Q589" i="11" s="1"/>
  <c r="P815" i="11"/>
  <c r="Q815" i="11" s="1"/>
  <c r="P751" i="11"/>
  <c r="Q751" i="11" s="1"/>
  <c r="P581" i="11"/>
  <c r="Q581" i="11" s="1"/>
  <c r="P527" i="11"/>
  <c r="Q527" i="11" s="1"/>
  <c r="P568" i="11"/>
  <c r="Q568" i="11" s="1"/>
  <c r="P470" i="11"/>
  <c r="Q470" i="11" s="1"/>
  <c r="P670" i="11"/>
  <c r="Q670" i="11" s="1"/>
  <c r="P606" i="11"/>
  <c r="Q606" i="11" s="1"/>
  <c r="P551" i="11"/>
  <c r="Q551" i="11" s="1"/>
  <c r="P313" i="11"/>
  <c r="Q313" i="11" s="1"/>
  <c r="P421" i="11"/>
  <c r="Q421" i="11" s="1"/>
  <c r="P330" i="11"/>
  <c r="Q330" i="11" s="1"/>
  <c r="P634" i="11"/>
  <c r="Q634" i="11" s="1"/>
  <c r="P570" i="11"/>
  <c r="Q570" i="11" s="1"/>
  <c r="P503" i="11"/>
  <c r="Q503" i="11" s="1"/>
  <c r="P536" i="11"/>
  <c r="Q536" i="11" s="1"/>
  <c r="P353" i="11"/>
  <c r="Q353" i="11" s="1"/>
  <c r="P269" i="11"/>
  <c r="Q269" i="11" s="1"/>
  <c r="P532" i="11"/>
  <c r="Q532" i="11" s="1"/>
  <c r="P468" i="11"/>
  <c r="Q468" i="11" s="1"/>
  <c r="P433" i="11"/>
  <c r="Q433" i="11" s="1"/>
  <c r="P342" i="11"/>
  <c r="Q342" i="11" s="1"/>
  <c r="P258" i="11"/>
  <c r="Q258" i="11" s="1"/>
  <c r="P223" i="11"/>
  <c r="Q223" i="11" s="1"/>
  <c r="P403" i="11"/>
  <c r="Q403" i="11" s="1"/>
  <c r="P339" i="11"/>
  <c r="Q339" i="11" s="1"/>
  <c r="P275" i="11"/>
  <c r="Q275" i="11" s="1"/>
  <c r="P114" i="11"/>
  <c r="Q114" i="11" s="1"/>
  <c r="P423" i="11"/>
  <c r="Q423" i="11" s="1"/>
  <c r="P359" i="11"/>
  <c r="Q359" i="11" s="1"/>
  <c r="P231" i="11"/>
  <c r="Q231" i="11" s="1"/>
  <c r="P110" i="11"/>
  <c r="Q110" i="11" s="1"/>
  <c r="P142" i="11"/>
  <c r="Q142" i="11" s="1"/>
  <c r="P191" i="11"/>
  <c r="Q191" i="11" s="1"/>
  <c r="P159" i="11"/>
  <c r="Q159" i="11" s="1"/>
  <c r="P170" i="11"/>
  <c r="Q170" i="11" s="1"/>
  <c r="P220" i="11"/>
  <c r="Q220" i="11" s="1"/>
  <c r="P156" i="11"/>
  <c r="Q156" i="11" s="1"/>
  <c r="P120" i="11"/>
  <c r="Q120" i="11" s="1"/>
  <c r="P35" i="11"/>
  <c r="Q35" i="11" s="1"/>
  <c r="P39" i="11"/>
  <c r="Q39" i="11" s="1"/>
  <c r="P1464" i="11"/>
  <c r="Q1464" i="11" s="1"/>
  <c r="P1299" i="11"/>
  <c r="Q1299" i="11" s="1"/>
  <c r="P1439" i="11"/>
  <c r="Q1439" i="11" s="1"/>
  <c r="P1348" i="11"/>
  <c r="Q1348" i="11" s="1"/>
  <c r="P1251" i="11"/>
  <c r="Q1251" i="11" s="1"/>
  <c r="P1323" i="11"/>
  <c r="Q1323" i="11" s="1"/>
  <c r="P1303" i="11"/>
  <c r="Q1303" i="11" s="1"/>
  <c r="P1283" i="11"/>
  <c r="Q1283" i="11" s="1"/>
  <c r="P1423" i="11"/>
  <c r="Q1423" i="11" s="1"/>
  <c r="P1332" i="11"/>
  <c r="Q1332" i="11" s="1"/>
  <c r="P1227" i="11"/>
  <c r="Q1227" i="11" s="1"/>
  <c r="P1376" i="11"/>
  <c r="Q1376" i="11" s="1"/>
  <c r="P1429" i="11"/>
  <c r="Q1429" i="11" s="1"/>
  <c r="P1365" i="11"/>
  <c r="Q1365" i="11" s="1"/>
  <c r="P1301" i="11"/>
  <c r="Q1301" i="11" s="1"/>
  <c r="P1198" i="11"/>
  <c r="Q1198" i="11" s="1"/>
  <c r="P1161" i="11"/>
  <c r="Q1161" i="11" s="1"/>
  <c r="P1136" i="11"/>
  <c r="Q1136" i="11" s="1"/>
  <c r="P1045" i="11"/>
  <c r="Q1045" i="11" s="1"/>
  <c r="P1000" i="11"/>
  <c r="Q1000" i="11" s="1"/>
  <c r="P1232" i="11"/>
  <c r="Q1232" i="11" s="1"/>
  <c r="P1052" i="11"/>
  <c r="Q1052" i="11" s="1"/>
  <c r="P1433" i="11"/>
  <c r="Q1433" i="11" s="1"/>
  <c r="P1369" i="11"/>
  <c r="Q1369" i="11" s="1"/>
  <c r="P1305" i="11"/>
  <c r="Q1305" i="11" s="1"/>
  <c r="P1241" i="11"/>
  <c r="Q1241" i="11" s="1"/>
  <c r="P1133" i="11"/>
  <c r="Q1133" i="11" s="1"/>
  <c r="P1194" i="11"/>
  <c r="Q1194" i="11" s="1"/>
  <c r="P1076" i="11"/>
  <c r="Q1076" i="11" s="1"/>
  <c r="P1011" i="11"/>
  <c r="Q1011" i="11" s="1"/>
  <c r="P1125" i="11"/>
  <c r="Q1125" i="11" s="1"/>
  <c r="P1228" i="11"/>
  <c r="Q1228" i="11" s="1"/>
  <c r="P1132" i="11"/>
  <c r="Q1132" i="11" s="1"/>
  <c r="P1150" i="11"/>
  <c r="Q1150" i="11" s="1"/>
  <c r="P1086" i="11"/>
  <c r="Q1086" i="11" s="1"/>
  <c r="P859" i="11"/>
  <c r="Q859" i="11" s="1"/>
  <c r="P903" i="11"/>
  <c r="Q903" i="11" s="1"/>
  <c r="P806" i="11"/>
  <c r="Q806" i="11" s="1"/>
  <c r="P952" i="11"/>
  <c r="Q952" i="11" s="1"/>
  <c r="P1154" i="11"/>
  <c r="Q1154" i="11" s="1"/>
  <c r="P1090" i="11"/>
  <c r="Q1090" i="11" s="1"/>
  <c r="P895" i="11"/>
  <c r="Q895" i="11" s="1"/>
  <c r="P765" i="11"/>
  <c r="Q765" i="11" s="1"/>
  <c r="P944" i="11"/>
  <c r="Q944" i="11" s="1"/>
  <c r="P867" i="11"/>
  <c r="Q867" i="11" s="1"/>
  <c r="P849" i="11"/>
  <c r="Q849" i="11" s="1"/>
  <c r="P758" i="11"/>
  <c r="Q758" i="11" s="1"/>
  <c r="P1013" i="11"/>
  <c r="Q1013" i="11" s="1"/>
  <c r="P949" i="11"/>
  <c r="Q949" i="11" s="1"/>
  <c r="P885" i="11"/>
  <c r="Q885" i="11" s="1"/>
  <c r="P782" i="11"/>
  <c r="Q782" i="11" s="1"/>
  <c r="P680" i="11"/>
  <c r="Q680" i="11" s="1"/>
  <c r="P1025" i="11"/>
  <c r="Q1025" i="11" s="1"/>
  <c r="P961" i="11"/>
  <c r="Q961" i="11" s="1"/>
  <c r="P897" i="11"/>
  <c r="Q897" i="11" s="1"/>
  <c r="P798" i="11"/>
  <c r="Q798" i="11" s="1"/>
  <c r="P673" i="11"/>
  <c r="Q673" i="11" s="1"/>
  <c r="P843" i="11"/>
  <c r="Q843" i="11" s="1"/>
  <c r="P779" i="11"/>
  <c r="Q779" i="11" s="1"/>
  <c r="P715" i="11"/>
  <c r="Q715" i="11" s="1"/>
  <c r="P644" i="11"/>
  <c r="Q644" i="11" s="1"/>
  <c r="P823" i="11"/>
  <c r="Q823" i="11" s="1"/>
  <c r="P759" i="11"/>
  <c r="Q759" i="11" s="1"/>
  <c r="P695" i="11"/>
  <c r="Q695" i="11" s="1"/>
  <c r="P573" i="11"/>
  <c r="Q573" i="11" s="1"/>
  <c r="P678" i="11"/>
  <c r="Q678" i="11" s="1"/>
  <c r="P614" i="11"/>
  <c r="Q614" i="11" s="1"/>
  <c r="P482" i="11"/>
  <c r="Q482" i="11" s="1"/>
  <c r="P642" i="11"/>
  <c r="Q642" i="11" s="1"/>
  <c r="P578" i="11"/>
  <c r="Q578" i="11" s="1"/>
  <c r="P341" i="11"/>
  <c r="Q341" i="11" s="1"/>
  <c r="P544" i="11"/>
  <c r="Q544" i="11" s="1"/>
  <c r="P480" i="11"/>
  <c r="Q480" i="11" s="1"/>
  <c r="P229" i="11"/>
  <c r="Q229" i="11" s="1"/>
  <c r="P540" i="11"/>
  <c r="Q540" i="11" s="1"/>
  <c r="P476" i="11"/>
  <c r="Q476" i="11" s="1"/>
  <c r="P273" i="11"/>
  <c r="Q273" i="11" s="1"/>
  <c r="P233" i="11"/>
  <c r="Q233" i="11" s="1"/>
  <c r="P411" i="11"/>
  <c r="Q411" i="11" s="1"/>
  <c r="P347" i="11"/>
  <c r="Q347" i="11" s="1"/>
  <c r="P283" i="11"/>
  <c r="Q283" i="11" s="1"/>
  <c r="P151" i="11"/>
  <c r="Q151" i="11" s="1"/>
  <c r="P431" i="11"/>
  <c r="Q431" i="11" s="1"/>
  <c r="P367" i="11"/>
  <c r="Q367" i="11" s="1"/>
  <c r="P303" i="11"/>
  <c r="Q303" i="11" s="1"/>
  <c r="P239" i="11"/>
  <c r="Q239" i="11" s="1"/>
  <c r="P147" i="11"/>
  <c r="Q147" i="11" s="1"/>
  <c r="P175" i="11"/>
  <c r="Q175" i="11" s="1"/>
  <c r="P192" i="11"/>
  <c r="Q192" i="11" s="1"/>
  <c r="P128" i="11"/>
  <c r="Q128" i="11" s="1"/>
  <c r="P53" i="11"/>
  <c r="Q53" i="11" s="1"/>
  <c r="P89" i="11"/>
  <c r="Q89" i="11" s="1"/>
  <c r="P43" i="11"/>
  <c r="Q43" i="11" s="1"/>
  <c r="P6" i="11"/>
  <c r="Q6" i="11" s="1"/>
  <c r="P1395" i="11"/>
  <c r="Q1395" i="11" s="1"/>
  <c r="P1304" i="11"/>
  <c r="Q1304" i="11" s="1"/>
  <c r="P1444" i="11"/>
  <c r="Q1444" i="11" s="1"/>
  <c r="P1279" i="11"/>
  <c r="Q1279" i="11" s="1"/>
  <c r="P1419" i="11"/>
  <c r="Q1419" i="11" s="1"/>
  <c r="P1328" i="11"/>
  <c r="Q1328" i="11" s="1"/>
  <c r="P1399" i="11"/>
  <c r="Q1399" i="11" s="1"/>
  <c r="P1308" i="11"/>
  <c r="Q1308" i="11" s="1"/>
  <c r="P1379" i="11"/>
  <c r="Q1379" i="11" s="1"/>
  <c r="P1288" i="11"/>
  <c r="Q1288" i="11" s="1"/>
  <c r="P1428" i="11"/>
  <c r="Q1428" i="11" s="1"/>
  <c r="P1263" i="11"/>
  <c r="Q1263" i="11" s="1"/>
  <c r="P1243" i="11"/>
  <c r="Q1243" i="11" s="1"/>
  <c r="P1472" i="11"/>
  <c r="Q1472" i="11" s="1"/>
  <c r="P1307" i="11"/>
  <c r="Q1307" i="11" s="1"/>
  <c r="P1437" i="11"/>
  <c r="Q1437" i="11" s="1"/>
  <c r="P1373" i="11"/>
  <c r="Q1373" i="11" s="1"/>
  <c r="P1309" i="11"/>
  <c r="Q1309" i="11" s="1"/>
  <c r="P1206" i="11"/>
  <c r="Q1206" i="11" s="1"/>
  <c r="P1092" i="11"/>
  <c r="Q1092" i="11" s="1"/>
  <c r="P1141" i="11"/>
  <c r="Q1141" i="11" s="1"/>
  <c r="P999" i="11"/>
  <c r="Q999" i="11" s="1"/>
  <c r="P1240" i="11"/>
  <c r="Q1240" i="11" s="1"/>
  <c r="P1148" i="11"/>
  <c r="Q1148" i="11" s="1"/>
  <c r="P1057" i="11"/>
  <c r="Q1057" i="11" s="1"/>
  <c r="P1016" i="11"/>
  <c r="Q1016" i="11" s="1"/>
  <c r="P1441" i="11"/>
  <c r="Q1441" i="11" s="1"/>
  <c r="P1377" i="11"/>
  <c r="Q1377" i="11" s="1"/>
  <c r="P1313" i="11"/>
  <c r="Q1313" i="11" s="1"/>
  <c r="P1249" i="11"/>
  <c r="Q1249" i="11" s="1"/>
  <c r="P1064" i="11"/>
  <c r="Q1064" i="11" s="1"/>
  <c r="P995" i="11"/>
  <c r="Q995" i="11" s="1"/>
  <c r="P1202" i="11"/>
  <c r="Q1202" i="11" s="1"/>
  <c r="P1172" i="11"/>
  <c r="Q1172" i="11" s="1"/>
  <c r="P1081" i="11"/>
  <c r="Q1081" i="11" s="1"/>
  <c r="P1056" i="11"/>
  <c r="Q1056" i="11" s="1"/>
  <c r="P1236" i="11"/>
  <c r="Q1236" i="11" s="1"/>
  <c r="P1137" i="11"/>
  <c r="Q1137" i="11" s="1"/>
  <c r="P1063" i="11"/>
  <c r="Q1063" i="11" s="1"/>
  <c r="P1024" i="11"/>
  <c r="Q1024" i="11" s="1"/>
  <c r="P1158" i="11"/>
  <c r="Q1158" i="11" s="1"/>
  <c r="P1094" i="11"/>
  <c r="Q1094" i="11" s="1"/>
  <c r="P980" i="11"/>
  <c r="Q980" i="11" s="1"/>
  <c r="P955" i="11"/>
  <c r="Q955" i="11" s="1"/>
  <c r="P864" i="11"/>
  <c r="Q864" i="11" s="1"/>
  <c r="P845" i="11"/>
  <c r="Q845" i="11" s="1"/>
  <c r="P754" i="11"/>
  <c r="Q754" i="11" s="1"/>
  <c r="P908" i="11"/>
  <c r="Q908" i="11" s="1"/>
  <c r="P883" i="11"/>
  <c r="Q883" i="11" s="1"/>
  <c r="P749" i="11"/>
  <c r="Q749" i="11" s="1"/>
  <c r="P1162" i="11"/>
  <c r="Q1162" i="11" s="1"/>
  <c r="P1098" i="11"/>
  <c r="Q1098" i="11" s="1"/>
  <c r="P991" i="11"/>
  <c r="Q991" i="11" s="1"/>
  <c r="P900" i="11"/>
  <c r="Q900" i="11" s="1"/>
  <c r="P802" i="11"/>
  <c r="Q802" i="11" s="1"/>
  <c r="P875" i="11"/>
  <c r="Q875" i="11" s="1"/>
  <c r="P963" i="11"/>
  <c r="Q963" i="11" s="1"/>
  <c r="P872" i="11"/>
  <c r="Q872" i="11" s="1"/>
  <c r="P757" i="11"/>
  <c r="Q757" i="11" s="1"/>
  <c r="P1021" i="11"/>
  <c r="Q1021" i="11" s="1"/>
  <c r="P957" i="11"/>
  <c r="Q957" i="11" s="1"/>
  <c r="P893" i="11"/>
  <c r="Q893" i="11" s="1"/>
  <c r="P713" i="11"/>
  <c r="Q713" i="11" s="1"/>
  <c r="P1033" i="11"/>
  <c r="Q1033" i="11" s="1"/>
  <c r="P969" i="11"/>
  <c r="Q969" i="11" s="1"/>
  <c r="P905" i="11"/>
  <c r="Q905" i="11" s="1"/>
  <c r="P820" i="11"/>
  <c r="Q820" i="11" s="1"/>
  <c r="P729" i="11"/>
  <c r="Q729" i="11" s="1"/>
  <c r="P621" i="11"/>
  <c r="Q621" i="11" s="1"/>
  <c r="P672" i="11"/>
  <c r="Q672" i="11" s="1"/>
  <c r="P851" i="11"/>
  <c r="Q851" i="11" s="1"/>
  <c r="P787" i="11"/>
  <c r="Q787" i="11" s="1"/>
  <c r="P723" i="11"/>
  <c r="Q723" i="11" s="1"/>
  <c r="P649" i="11"/>
  <c r="Q649" i="11" s="1"/>
  <c r="P534" i="11"/>
  <c r="Q534" i="11" s="1"/>
  <c r="P443" i="11"/>
  <c r="Q443" i="11" s="1"/>
  <c r="P831" i="11"/>
  <c r="Q831" i="11" s="1"/>
  <c r="P767" i="11"/>
  <c r="Q767" i="11" s="1"/>
  <c r="P703" i="11"/>
  <c r="Q703" i="11" s="1"/>
  <c r="P628" i="11"/>
  <c r="Q628" i="11" s="1"/>
  <c r="P550" i="11"/>
  <c r="Q550" i="11" s="1"/>
  <c r="P459" i="11"/>
  <c r="Q459" i="11" s="1"/>
  <c r="P608" i="11"/>
  <c r="Q608" i="11" s="1"/>
  <c r="P595" i="11"/>
  <c r="Q595" i="11" s="1"/>
  <c r="P506" i="11"/>
  <c r="Q506" i="11" s="1"/>
  <c r="P686" i="11"/>
  <c r="Q686" i="11" s="1"/>
  <c r="P622" i="11"/>
  <c r="Q622" i="11" s="1"/>
  <c r="P487" i="11"/>
  <c r="Q487" i="11" s="1"/>
  <c r="P349" i="11"/>
  <c r="Q349" i="11" s="1"/>
  <c r="P277" i="11"/>
  <c r="Q277" i="11" s="1"/>
  <c r="P366" i="11"/>
  <c r="Q366" i="11" s="1"/>
  <c r="P650" i="11"/>
  <c r="Q650" i="11" s="1"/>
  <c r="P586" i="11"/>
  <c r="Q586" i="11" s="1"/>
  <c r="P530" i="11"/>
  <c r="Q530" i="11" s="1"/>
  <c r="P439" i="11"/>
  <c r="Q439" i="11" s="1"/>
  <c r="P378" i="11"/>
  <c r="Q378" i="11" s="1"/>
  <c r="P340" i="11"/>
  <c r="Q340" i="11" s="1"/>
  <c r="P309" i="11"/>
  <c r="Q309" i="11" s="1"/>
  <c r="P357" i="11"/>
  <c r="Q357" i="11" s="1"/>
  <c r="P552" i="11"/>
  <c r="Q552" i="11" s="1"/>
  <c r="P488" i="11"/>
  <c r="Q488" i="11" s="1"/>
  <c r="P380" i="11"/>
  <c r="Q380" i="11" s="1"/>
  <c r="P289" i="11"/>
  <c r="Q289" i="11" s="1"/>
  <c r="P190" i="11"/>
  <c r="Q190" i="11" s="1"/>
  <c r="P296" i="11"/>
  <c r="Q296" i="11" s="1"/>
  <c r="P249" i="11"/>
  <c r="Q249" i="11" s="1"/>
  <c r="P211" i="11"/>
  <c r="Q211" i="11" s="1"/>
  <c r="P234" i="11"/>
  <c r="Q234" i="11" s="1"/>
  <c r="P548" i="11"/>
  <c r="Q548" i="11" s="1"/>
  <c r="P484" i="11"/>
  <c r="Q484" i="11" s="1"/>
  <c r="P369" i="11"/>
  <c r="Q369" i="11" s="1"/>
  <c r="P278" i="11"/>
  <c r="Q278" i="11" s="1"/>
  <c r="P285" i="11"/>
  <c r="Q285" i="11" s="1"/>
  <c r="P221" i="11"/>
  <c r="Q221" i="11" s="1"/>
  <c r="P238" i="11"/>
  <c r="Q238" i="11" s="1"/>
  <c r="P419" i="11"/>
  <c r="Q419" i="11" s="1"/>
  <c r="P355" i="11"/>
  <c r="Q355" i="11" s="1"/>
  <c r="P291" i="11"/>
  <c r="Q291" i="11" s="1"/>
  <c r="P227" i="11"/>
  <c r="Q227" i="11" s="1"/>
  <c r="P118" i="11"/>
  <c r="Q118" i="11" s="1"/>
  <c r="P150" i="11"/>
  <c r="Q150" i="11" s="1"/>
  <c r="P197" i="11"/>
  <c r="Q197" i="11" s="1"/>
  <c r="P131" i="11"/>
  <c r="Q131" i="11" s="1"/>
  <c r="P96" i="11"/>
  <c r="Q96" i="11" s="1"/>
  <c r="P375" i="11"/>
  <c r="Q375" i="11" s="1"/>
  <c r="P311" i="11"/>
  <c r="Q311" i="11" s="1"/>
  <c r="P247" i="11"/>
  <c r="Q247" i="11" s="1"/>
  <c r="P214" i="11"/>
  <c r="Q214" i="11" s="1"/>
  <c r="P146" i="11"/>
  <c r="Q146" i="11" s="1"/>
  <c r="P84" i="11"/>
  <c r="Q84" i="11" s="1"/>
  <c r="P121" i="11"/>
  <c r="Q121" i="11" s="1"/>
  <c r="P186" i="11"/>
  <c r="Q186" i="11" s="1"/>
  <c r="P45" i="11"/>
  <c r="Q45" i="11" s="1"/>
  <c r="P106" i="11"/>
  <c r="Q106" i="11" s="1"/>
  <c r="P12" i="11"/>
  <c r="Q12" i="11" s="1"/>
  <c r="P63" i="11"/>
  <c r="Q63" i="11" s="1"/>
  <c r="P172" i="11"/>
  <c r="Q172" i="11" s="1"/>
  <c r="P108" i="11"/>
  <c r="Q108" i="11" s="1"/>
  <c r="P103" i="11"/>
  <c r="Q103" i="11" s="1"/>
  <c r="P200" i="11"/>
  <c r="Q200" i="11" s="1"/>
  <c r="P136" i="11"/>
  <c r="Q136" i="11" s="1"/>
  <c r="P55" i="11"/>
  <c r="Q55" i="11" s="1"/>
  <c r="P42" i="11"/>
  <c r="Q42" i="11" s="1"/>
  <c r="P61" i="11"/>
  <c r="Q61" i="11" s="1"/>
  <c r="P14" i="11"/>
  <c r="Q14" i="11" s="1"/>
  <c r="P97" i="11"/>
  <c r="Q97" i="11" s="1"/>
  <c r="P24" i="11"/>
  <c r="Q24" i="11" s="1"/>
  <c r="O1474" i="11"/>
  <c r="AW6" i="11" s="1"/>
  <c r="P1400" i="11"/>
  <c r="Q1400" i="11" s="1"/>
  <c r="P1375" i="11"/>
  <c r="Q1375" i="11" s="1"/>
  <c r="P1284" i="11"/>
  <c r="Q1284" i="11" s="1"/>
  <c r="P1424" i="11"/>
  <c r="Q1424" i="11" s="1"/>
  <c r="P1259" i="11"/>
  <c r="Q1259" i="11" s="1"/>
  <c r="P1404" i="11"/>
  <c r="Q1404" i="11" s="1"/>
  <c r="P1384" i="11"/>
  <c r="Q1384" i="11" s="1"/>
  <c r="P1359" i="11"/>
  <c r="Q1359" i="11" s="1"/>
  <c r="P1268" i="11"/>
  <c r="Q1268" i="11" s="1"/>
  <c r="P1403" i="11"/>
  <c r="Q1403" i="11" s="1"/>
  <c r="P1312" i="11"/>
  <c r="Q1312" i="11" s="1"/>
  <c r="P1445" i="11"/>
  <c r="Q1445" i="11" s="1"/>
  <c r="P1381" i="11"/>
  <c r="Q1381" i="11" s="1"/>
  <c r="P1317" i="11"/>
  <c r="Q1317" i="11" s="1"/>
  <c r="P1253" i="11"/>
  <c r="Q1253" i="11" s="1"/>
  <c r="P1214" i="11"/>
  <c r="Q1214" i="11" s="1"/>
  <c r="P1188" i="11"/>
  <c r="Q1188" i="11" s="1"/>
  <c r="P1097" i="11"/>
  <c r="Q1097" i="11" s="1"/>
  <c r="P1191" i="11"/>
  <c r="Q1191" i="11" s="1"/>
  <c r="P1072" i="11"/>
  <c r="Q1072" i="11" s="1"/>
  <c r="P1036" i="11"/>
  <c r="Q1036" i="11" s="1"/>
  <c r="P1248" i="11"/>
  <c r="Q1248" i="11" s="1"/>
  <c r="P1192" i="11"/>
  <c r="Q1192" i="11" s="1"/>
  <c r="P1153" i="11"/>
  <c r="Q1153" i="11" s="1"/>
  <c r="P1015" i="11"/>
  <c r="Q1015" i="11" s="1"/>
  <c r="P1449" i="11"/>
  <c r="Q1449" i="11" s="1"/>
  <c r="P1385" i="11"/>
  <c r="Q1385" i="11" s="1"/>
  <c r="P1321" i="11"/>
  <c r="Q1321" i="11" s="1"/>
  <c r="P1257" i="11"/>
  <c r="Q1257" i="11" s="1"/>
  <c r="P1193" i="11"/>
  <c r="Q1193" i="11" s="1"/>
  <c r="P1160" i="11"/>
  <c r="Q1160" i="11" s="1"/>
  <c r="P1069" i="11"/>
  <c r="Q1069" i="11" s="1"/>
  <c r="P1032" i="11"/>
  <c r="Q1032" i="11" s="1"/>
  <c r="P1210" i="11"/>
  <c r="Q1210" i="11" s="1"/>
  <c r="P1177" i="11"/>
  <c r="Q1177" i="11" s="1"/>
  <c r="P1244" i="11"/>
  <c r="Q1244" i="11" s="1"/>
  <c r="P1166" i="11"/>
  <c r="Q1166" i="11" s="1"/>
  <c r="P1102" i="11"/>
  <c r="Q1102" i="11" s="1"/>
  <c r="P979" i="11"/>
  <c r="Q979" i="11" s="1"/>
  <c r="P1170" i="11"/>
  <c r="Q1170" i="11" s="1"/>
  <c r="P1106" i="11"/>
  <c r="Q1106" i="11" s="1"/>
  <c r="P996" i="11"/>
  <c r="Q996" i="11" s="1"/>
  <c r="P801" i="11"/>
  <c r="Q801" i="11" s="1"/>
  <c r="P919" i="11"/>
  <c r="Q919" i="11" s="1"/>
  <c r="P797" i="11"/>
  <c r="Q797" i="11" s="1"/>
  <c r="P706" i="11"/>
  <c r="Q706" i="11" s="1"/>
  <c r="P968" i="11"/>
  <c r="Q968" i="11" s="1"/>
  <c r="P1029" i="11"/>
  <c r="Q1029" i="11" s="1"/>
  <c r="P965" i="11"/>
  <c r="Q965" i="11" s="1"/>
  <c r="P901" i="11"/>
  <c r="Q901" i="11" s="1"/>
  <c r="P809" i="11"/>
  <c r="Q809" i="11" s="1"/>
  <c r="P718" i="11"/>
  <c r="Q718" i="11" s="1"/>
  <c r="P1041" i="11"/>
  <c r="Q1041" i="11" s="1"/>
  <c r="P977" i="11"/>
  <c r="Q977" i="11" s="1"/>
  <c r="P913" i="11"/>
  <c r="Q913" i="11" s="1"/>
  <c r="P825" i="11"/>
  <c r="Q825" i="11" s="1"/>
  <c r="P734" i="11"/>
  <c r="Q734" i="11" s="1"/>
  <c r="P620" i="11"/>
  <c r="Q620" i="11" s="1"/>
  <c r="P795" i="11"/>
  <c r="Q795" i="11" s="1"/>
  <c r="P731" i="11"/>
  <c r="Q731" i="11" s="1"/>
  <c r="P839" i="11"/>
  <c r="Q839" i="11" s="1"/>
  <c r="P775" i="11"/>
  <c r="Q775" i="11" s="1"/>
  <c r="P711" i="11"/>
  <c r="Q711" i="11" s="1"/>
  <c r="P633" i="11"/>
  <c r="Q633" i="11" s="1"/>
  <c r="P600" i="11"/>
  <c r="Q600" i="11" s="1"/>
  <c r="P630" i="11"/>
  <c r="Q630" i="11" s="1"/>
  <c r="P658" i="11"/>
  <c r="Q658" i="11" s="1"/>
  <c r="P594" i="11"/>
  <c r="Q594" i="11" s="1"/>
  <c r="P535" i="11"/>
  <c r="Q535" i="11" s="1"/>
  <c r="P298" i="11"/>
  <c r="Q298" i="11" s="1"/>
  <c r="P394" i="11"/>
  <c r="Q394" i="11" s="1"/>
  <c r="P560" i="11"/>
  <c r="Q560" i="11" s="1"/>
  <c r="P496" i="11"/>
  <c r="Q496" i="11" s="1"/>
  <c r="P385" i="11"/>
  <c r="Q385" i="11" s="1"/>
  <c r="P294" i="11"/>
  <c r="Q294" i="11" s="1"/>
  <c r="P556" i="11"/>
  <c r="Q556" i="11" s="1"/>
  <c r="P492" i="11"/>
  <c r="Q492" i="11" s="1"/>
  <c r="P374" i="11"/>
  <c r="Q374" i="11" s="1"/>
  <c r="P427" i="11"/>
  <c r="Q427" i="11" s="1"/>
  <c r="P363" i="11"/>
  <c r="Q363" i="11" s="1"/>
  <c r="P299" i="11"/>
  <c r="Q299" i="11" s="1"/>
  <c r="P202" i="11"/>
  <c r="Q202" i="11" s="1"/>
  <c r="P383" i="11"/>
  <c r="Q383" i="11" s="1"/>
  <c r="P319" i="11"/>
  <c r="Q319" i="11" s="1"/>
  <c r="P183" i="11"/>
  <c r="Q183" i="11" s="1"/>
  <c r="P52" i="11"/>
  <c r="Q52" i="11" s="1"/>
  <c r="P100" i="11"/>
  <c r="Q100" i="11" s="1"/>
  <c r="P180" i="11"/>
  <c r="Q180" i="11" s="1"/>
  <c r="P116" i="11"/>
  <c r="Q116" i="11" s="1"/>
  <c r="P208" i="11"/>
  <c r="Q208" i="11" s="1"/>
  <c r="P144" i="11"/>
  <c r="Q144" i="11" s="1"/>
  <c r="P60" i="11"/>
  <c r="Q60" i="11" s="1"/>
  <c r="P69" i="11"/>
  <c r="Q69" i="11" s="1"/>
  <c r="P105" i="11"/>
  <c r="Q105" i="11" s="1"/>
  <c r="P29" i="11"/>
  <c r="Q29" i="11" s="1"/>
  <c r="P1380" i="11"/>
  <c r="Q1380" i="11" s="1"/>
  <c r="P1355" i="11"/>
  <c r="Q1355" i="11" s="1"/>
  <c r="P1264" i="11"/>
  <c r="Q1264" i="11" s="1"/>
  <c r="P1335" i="11"/>
  <c r="Q1335" i="11" s="1"/>
  <c r="P1315" i="11"/>
  <c r="Q1315" i="11" s="1"/>
  <c r="P1364" i="11"/>
  <c r="Q1364" i="11" s="1"/>
  <c r="P1408" i="11"/>
  <c r="Q1408" i="11" s="1"/>
  <c r="P1453" i="11"/>
  <c r="Q1453" i="11" s="1"/>
  <c r="P1389" i="11"/>
  <c r="Q1389" i="11" s="1"/>
  <c r="P1325" i="11"/>
  <c r="Q1325" i="11" s="1"/>
  <c r="P1261" i="11"/>
  <c r="Q1261" i="11" s="1"/>
  <c r="P1199" i="11"/>
  <c r="Q1199" i="11" s="1"/>
  <c r="P1168" i="11"/>
  <c r="Q1168" i="11" s="1"/>
  <c r="P1077" i="11"/>
  <c r="Q1077" i="11" s="1"/>
  <c r="P1200" i="11"/>
  <c r="Q1200" i="11" s="1"/>
  <c r="P1084" i="11"/>
  <c r="Q1084" i="11" s="1"/>
  <c r="P1457" i="11"/>
  <c r="Q1457" i="11" s="1"/>
  <c r="P1393" i="11"/>
  <c r="Q1393" i="11" s="1"/>
  <c r="P1329" i="11"/>
  <c r="Q1329" i="11" s="1"/>
  <c r="P1265" i="11"/>
  <c r="Q1265" i="11" s="1"/>
  <c r="P1201" i="11"/>
  <c r="Q1201" i="11" s="1"/>
  <c r="P1165" i="11"/>
  <c r="Q1165" i="11" s="1"/>
  <c r="P1031" i="11"/>
  <c r="Q1031" i="11" s="1"/>
  <c r="P1218" i="11"/>
  <c r="Q1218" i="11" s="1"/>
  <c r="P1108" i="11"/>
  <c r="Q1108" i="11" s="1"/>
  <c r="P1174" i="11"/>
  <c r="Q1174" i="11" s="1"/>
  <c r="P1110" i="11"/>
  <c r="Q1110" i="11" s="1"/>
  <c r="P1046" i="11"/>
  <c r="Q1046" i="11" s="1"/>
  <c r="P1178" i="11"/>
  <c r="Q1178" i="11" s="1"/>
  <c r="P1114" i="11"/>
  <c r="Q1114" i="11" s="1"/>
  <c r="P1050" i="11"/>
  <c r="Q1050" i="11" s="1"/>
  <c r="P927" i="11"/>
  <c r="Q927" i="11" s="1"/>
  <c r="P838" i="11"/>
  <c r="Q838" i="11" s="1"/>
  <c r="P722" i="11"/>
  <c r="Q722" i="11" s="1"/>
  <c r="P1037" i="11"/>
  <c r="Q1037" i="11" s="1"/>
  <c r="P973" i="11"/>
  <c r="Q973" i="11" s="1"/>
  <c r="P909" i="11"/>
  <c r="Q909" i="11" s="1"/>
  <c r="P814" i="11"/>
  <c r="Q814" i="11" s="1"/>
  <c r="P985" i="11"/>
  <c r="Q985" i="11" s="1"/>
  <c r="P921" i="11"/>
  <c r="Q921" i="11" s="1"/>
  <c r="P857" i="11"/>
  <c r="Q857" i="11" s="1"/>
  <c r="P830" i="11"/>
  <c r="Q830" i="11" s="1"/>
  <c r="P803" i="11"/>
  <c r="Q803" i="11" s="1"/>
  <c r="P739" i="11"/>
  <c r="Q739" i="11" s="1"/>
  <c r="P676" i="11"/>
  <c r="Q676" i="11" s="1"/>
  <c r="P847" i="11"/>
  <c r="Q847" i="11" s="1"/>
  <c r="P783" i="11"/>
  <c r="Q783" i="11" s="1"/>
  <c r="P719" i="11"/>
  <c r="Q719" i="11" s="1"/>
  <c r="P495" i="11"/>
  <c r="Q495" i="11" s="1"/>
  <c r="P605" i="11"/>
  <c r="Q605" i="11" s="1"/>
  <c r="P638" i="11"/>
  <c r="Q638" i="11" s="1"/>
  <c r="P574" i="11"/>
  <c r="Q574" i="11" s="1"/>
  <c r="P666" i="11"/>
  <c r="Q666" i="11" s="1"/>
  <c r="P602" i="11"/>
  <c r="Q602" i="11" s="1"/>
  <c r="P466" i="11"/>
  <c r="Q466" i="11" s="1"/>
  <c r="P438" i="11"/>
  <c r="Q438" i="11" s="1"/>
  <c r="P393" i="11"/>
  <c r="Q393" i="11" s="1"/>
  <c r="P440" i="11"/>
  <c r="Q440" i="11" s="1"/>
  <c r="P564" i="11"/>
  <c r="Q564" i="11" s="1"/>
  <c r="P500" i="11"/>
  <c r="Q500" i="11" s="1"/>
  <c r="P305" i="11"/>
  <c r="Q305" i="11" s="1"/>
  <c r="P371" i="11"/>
  <c r="Q371" i="11" s="1"/>
  <c r="P307" i="11"/>
  <c r="Q307" i="11" s="1"/>
  <c r="P243" i="11"/>
  <c r="Q243" i="11" s="1"/>
  <c r="P207" i="11"/>
  <c r="Q207" i="11" s="1"/>
  <c r="P167" i="11"/>
  <c r="Q167" i="11" s="1"/>
  <c r="P391" i="11"/>
  <c r="Q391" i="11" s="1"/>
  <c r="P327" i="11"/>
  <c r="Q327" i="11" s="1"/>
  <c r="P122" i="11"/>
  <c r="Q122" i="11" s="1"/>
  <c r="P188" i="11"/>
  <c r="Q188" i="11" s="1"/>
  <c r="P124" i="11"/>
  <c r="Q124" i="11" s="1"/>
  <c r="P216" i="11"/>
  <c r="Q216" i="11" s="1"/>
  <c r="P152" i="11"/>
  <c r="Q152" i="11" s="1"/>
  <c r="P77" i="11"/>
  <c r="Q77" i="11" s="1"/>
  <c r="P41" i="11"/>
  <c r="Q41" i="11" s="1"/>
  <c r="P34" i="11"/>
  <c r="Q34" i="11" s="1"/>
  <c r="P1427" i="11"/>
  <c r="Q1427" i="11" s="1"/>
  <c r="P1336" i="11"/>
  <c r="Q1336" i="11" s="1"/>
  <c r="P1311" i="11"/>
  <c r="Q1311" i="11" s="1"/>
  <c r="P1451" i="11"/>
  <c r="Q1451" i="11" s="1"/>
  <c r="P1360" i="11"/>
  <c r="Q1360" i="11" s="1"/>
  <c r="P1431" i="11"/>
  <c r="Q1431" i="11" s="1"/>
  <c r="P1340" i="11"/>
  <c r="Q1340" i="11" s="1"/>
  <c r="P1239" i="11"/>
  <c r="Q1239" i="11" s="1"/>
  <c r="P1411" i="11"/>
  <c r="Q1411" i="11" s="1"/>
  <c r="P1320" i="11"/>
  <c r="Q1320" i="11" s="1"/>
  <c r="P1460" i="11"/>
  <c r="Q1460" i="11" s="1"/>
  <c r="P1295" i="11"/>
  <c r="Q1295" i="11" s="1"/>
  <c r="P1223" i="11"/>
  <c r="Q1223" i="11" s="1"/>
  <c r="P1339" i="11"/>
  <c r="Q1339" i="11" s="1"/>
  <c r="P1461" i="11"/>
  <c r="Q1461" i="11" s="1"/>
  <c r="P1397" i="11"/>
  <c r="Q1397" i="11" s="1"/>
  <c r="P1333" i="11"/>
  <c r="Q1333" i="11" s="1"/>
  <c r="P1269" i="11"/>
  <c r="Q1269" i="11" s="1"/>
  <c r="P1124" i="11"/>
  <c r="Q1124" i="11" s="1"/>
  <c r="P984" i="11"/>
  <c r="Q984" i="11" s="1"/>
  <c r="P1207" i="11"/>
  <c r="Q1207" i="11" s="1"/>
  <c r="P1173" i="11"/>
  <c r="Q1173" i="11" s="1"/>
  <c r="P1208" i="11"/>
  <c r="Q1208" i="11" s="1"/>
  <c r="P1180" i="11"/>
  <c r="Q1180" i="11" s="1"/>
  <c r="P1089" i="11"/>
  <c r="Q1089" i="11" s="1"/>
  <c r="P1465" i="11"/>
  <c r="Q1465" i="11" s="1"/>
  <c r="P1401" i="11"/>
  <c r="Q1401" i="11" s="1"/>
  <c r="P1337" i="11"/>
  <c r="Q1337" i="11" s="1"/>
  <c r="P1273" i="11"/>
  <c r="Q1273" i="11" s="1"/>
  <c r="P1209" i="11"/>
  <c r="Q1209" i="11" s="1"/>
  <c r="P1096" i="11"/>
  <c r="Q1096" i="11" s="1"/>
  <c r="P1113" i="11"/>
  <c r="Q1113" i="11" s="1"/>
  <c r="P1203" i="11"/>
  <c r="Q1203" i="11" s="1"/>
  <c r="P1088" i="11"/>
  <c r="Q1088" i="11" s="1"/>
  <c r="P1027" i="11"/>
  <c r="Q1027" i="11" s="1"/>
  <c r="P1204" i="11"/>
  <c r="Q1204" i="11" s="1"/>
  <c r="P1169" i="11"/>
  <c r="Q1169" i="11" s="1"/>
  <c r="P1182" i="11"/>
  <c r="Q1182" i="11" s="1"/>
  <c r="P1118" i="11"/>
  <c r="Q1118" i="11" s="1"/>
  <c r="P1054" i="11"/>
  <c r="Q1054" i="11" s="1"/>
  <c r="P1012" i="11"/>
  <c r="Q1012" i="11" s="1"/>
  <c r="P896" i="11"/>
  <c r="Q896" i="11" s="1"/>
  <c r="P915" i="11"/>
  <c r="Q915" i="11" s="1"/>
  <c r="P822" i="11"/>
  <c r="Q822" i="11" s="1"/>
  <c r="P1186" i="11"/>
  <c r="Q1186" i="11" s="1"/>
  <c r="P1122" i="11"/>
  <c r="Q1122" i="11" s="1"/>
  <c r="P1058" i="11"/>
  <c r="Q1058" i="11" s="1"/>
  <c r="P1023" i="11"/>
  <c r="Q1023" i="11" s="1"/>
  <c r="P932" i="11"/>
  <c r="Q932" i="11" s="1"/>
  <c r="P907" i="11"/>
  <c r="Q907" i="11" s="1"/>
  <c r="P781" i="11"/>
  <c r="Q781" i="11" s="1"/>
  <c r="P855" i="11"/>
  <c r="Q855" i="11" s="1"/>
  <c r="P833" i="11"/>
  <c r="Q833" i="11" s="1"/>
  <c r="P742" i="11"/>
  <c r="Q742" i="11" s="1"/>
  <c r="P904" i="11"/>
  <c r="Q904" i="11" s="1"/>
  <c r="P710" i="11"/>
  <c r="Q710" i="11" s="1"/>
  <c r="P981" i="11"/>
  <c r="Q981" i="11" s="1"/>
  <c r="P917" i="11"/>
  <c r="Q917" i="11" s="1"/>
  <c r="P853" i="11"/>
  <c r="Q853" i="11" s="1"/>
  <c r="P745" i="11"/>
  <c r="Q745" i="11" s="1"/>
  <c r="P993" i="11"/>
  <c r="Q993" i="11" s="1"/>
  <c r="P929" i="11"/>
  <c r="Q929" i="11" s="1"/>
  <c r="P865" i="11"/>
  <c r="Q865" i="11" s="1"/>
  <c r="P761" i="11"/>
  <c r="Q761" i="11" s="1"/>
  <c r="P669" i="11"/>
  <c r="Q669" i="11" s="1"/>
  <c r="P811" i="11"/>
  <c r="Q811" i="11" s="1"/>
  <c r="P747" i="11"/>
  <c r="Q747" i="11" s="1"/>
  <c r="P681" i="11"/>
  <c r="Q681" i="11" s="1"/>
  <c r="P442" i="11"/>
  <c r="Q442" i="11" s="1"/>
  <c r="P791" i="11"/>
  <c r="Q791" i="11" s="1"/>
  <c r="P727" i="11"/>
  <c r="Q727" i="11" s="1"/>
  <c r="P660" i="11"/>
  <c r="Q660" i="11" s="1"/>
  <c r="P569" i="11"/>
  <c r="Q569" i="11" s="1"/>
  <c r="P566" i="11"/>
  <c r="Q566" i="11" s="1"/>
  <c r="P475" i="11"/>
  <c r="Q475" i="11" s="1"/>
  <c r="P454" i="11"/>
  <c r="Q454" i="11" s="1"/>
  <c r="P414" i="11"/>
  <c r="Q414" i="11" s="1"/>
  <c r="P646" i="11"/>
  <c r="Q646" i="11" s="1"/>
  <c r="P582" i="11"/>
  <c r="Q582" i="11" s="1"/>
  <c r="P519" i="11"/>
  <c r="Q519" i="11" s="1"/>
  <c r="P674" i="11"/>
  <c r="Q674" i="11" s="1"/>
  <c r="P610" i="11"/>
  <c r="Q610" i="11" s="1"/>
  <c r="P562" i="11"/>
  <c r="Q562" i="11" s="1"/>
  <c r="P471" i="11"/>
  <c r="Q471" i="11" s="1"/>
  <c r="P325" i="11"/>
  <c r="Q325" i="11" s="1"/>
  <c r="P282" i="11"/>
  <c r="Q282" i="11" s="1"/>
  <c r="P430" i="11"/>
  <c r="Q430" i="11" s="1"/>
  <c r="P512" i="11"/>
  <c r="Q512" i="11" s="1"/>
  <c r="P448" i="11"/>
  <c r="Q448" i="11" s="1"/>
  <c r="P321" i="11"/>
  <c r="Q321" i="11" s="1"/>
  <c r="P237" i="11"/>
  <c r="Q237" i="11" s="1"/>
  <c r="P508" i="11"/>
  <c r="Q508" i="11" s="1"/>
  <c r="P444" i="11"/>
  <c r="Q444" i="11" s="1"/>
  <c r="P401" i="11"/>
  <c r="Q401" i="11" s="1"/>
  <c r="P310" i="11"/>
  <c r="Q310" i="11" s="1"/>
  <c r="P250" i="11"/>
  <c r="Q250" i="11" s="1"/>
  <c r="P379" i="11"/>
  <c r="Q379" i="11" s="1"/>
  <c r="P315" i="11"/>
  <c r="Q315" i="11" s="1"/>
  <c r="P135" i="11"/>
  <c r="Q135" i="11" s="1"/>
  <c r="P399" i="11"/>
  <c r="Q399" i="11" s="1"/>
  <c r="P335" i="11"/>
  <c r="Q335" i="11" s="1"/>
  <c r="P271" i="11"/>
  <c r="Q271" i="11" s="1"/>
  <c r="P75" i="11"/>
  <c r="Q75" i="11" s="1"/>
  <c r="P127" i="11"/>
  <c r="Q127" i="11" s="1"/>
  <c r="P138" i="11"/>
  <c r="Q138" i="11" s="1"/>
  <c r="P132" i="11"/>
  <c r="Q132" i="11" s="1"/>
  <c r="P224" i="11"/>
  <c r="Q224" i="11" s="1"/>
  <c r="P160" i="11"/>
  <c r="Q160" i="11" s="1"/>
  <c r="P87" i="11"/>
  <c r="Q87" i="11" s="1"/>
  <c r="P46" i="11"/>
  <c r="Q46" i="11" s="1"/>
  <c r="P57" i="11"/>
  <c r="Q57" i="11" s="1"/>
  <c r="P4" i="11"/>
  <c r="N1474" i="11"/>
  <c r="P11" i="11"/>
  <c r="Q11" i="11" s="1"/>
  <c r="P15" i="11"/>
  <c r="Q15" i="11" s="1"/>
  <c r="P1432" i="11"/>
  <c r="Q1432" i="11" s="1"/>
  <c r="P1267" i="11"/>
  <c r="Q1267" i="11" s="1"/>
  <c r="P1407" i="11"/>
  <c r="Q1407" i="11" s="1"/>
  <c r="P1316" i="11"/>
  <c r="Q1316" i="11" s="1"/>
  <c r="P1456" i="11"/>
  <c r="Q1456" i="11" s="1"/>
  <c r="P1291" i="11"/>
  <c r="Q1291" i="11" s="1"/>
  <c r="P1468" i="11"/>
  <c r="Q1468" i="11" s="1"/>
  <c r="P1436" i="11"/>
  <c r="Q1436" i="11" s="1"/>
  <c r="P1271" i="11"/>
  <c r="Q1271" i="11" s="1"/>
  <c r="P1416" i="11"/>
  <c r="Q1416" i="11" s="1"/>
  <c r="P1391" i="11"/>
  <c r="Q1391" i="11" s="1"/>
  <c r="P1300" i="11"/>
  <c r="Q1300" i="11" s="1"/>
  <c r="P1435" i="11"/>
  <c r="Q1435" i="11" s="1"/>
  <c r="P1344" i="11"/>
  <c r="Q1344" i="11" s="1"/>
  <c r="P1469" i="11"/>
  <c r="Q1469" i="11" s="1"/>
  <c r="P1405" i="11"/>
  <c r="Q1405" i="11" s="1"/>
  <c r="P1341" i="11"/>
  <c r="Q1341" i="11" s="1"/>
  <c r="P1277" i="11"/>
  <c r="Q1277" i="11" s="1"/>
  <c r="P1129" i="11"/>
  <c r="Q1129" i="11" s="1"/>
  <c r="P983" i="11"/>
  <c r="Q983" i="11" s="1"/>
  <c r="P1215" i="11"/>
  <c r="Q1215" i="11" s="1"/>
  <c r="P1104" i="11"/>
  <c r="Q1104" i="11" s="1"/>
  <c r="P1216" i="11"/>
  <c r="Q1216" i="11" s="1"/>
  <c r="P1185" i="11"/>
  <c r="Q1185" i="11" s="1"/>
  <c r="P1473" i="11"/>
  <c r="Q1473" i="11" s="1"/>
  <c r="P1409" i="11"/>
  <c r="Q1409" i="11" s="1"/>
  <c r="P1345" i="11"/>
  <c r="Q1345" i="11" s="1"/>
  <c r="P1281" i="11"/>
  <c r="Q1281" i="11" s="1"/>
  <c r="P1217" i="11"/>
  <c r="Q1217" i="11" s="1"/>
  <c r="P1101" i="11"/>
  <c r="Q1101" i="11" s="1"/>
  <c r="P1044" i="11"/>
  <c r="Q1044" i="11" s="1"/>
  <c r="P1211" i="11"/>
  <c r="Q1211" i="11" s="1"/>
  <c r="P1184" i="11"/>
  <c r="Q1184" i="11" s="1"/>
  <c r="P1093" i="11"/>
  <c r="Q1093" i="11" s="1"/>
  <c r="P1212" i="11"/>
  <c r="Q1212" i="11" s="1"/>
  <c r="P1100" i="11"/>
  <c r="Q1100" i="11" s="1"/>
  <c r="P1043" i="11"/>
  <c r="Q1043" i="11" s="1"/>
  <c r="P1126" i="11"/>
  <c r="Q1126" i="11" s="1"/>
  <c r="P1062" i="11"/>
  <c r="Q1062" i="11" s="1"/>
  <c r="P871" i="11"/>
  <c r="Q871" i="11" s="1"/>
  <c r="P733" i="11"/>
  <c r="Q733" i="11" s="1"/>
  <c r="P701" i="11"/>
  <c r="Q701" i="11" s="1"/>
  <c r="P920" i="11"/>
  <c r="Q920" i="11" s="1"/>
  <c r="P1130" i="11"/>
  <c r="Q1130" i="11" s="1"/>
  <c r="P1066" i="11"/>
  <c r="Q1066" i="11" s="1"/>
  <c r="P1028" i="11"/>
  <c r="Q1028" i="11" s="1"/>
  <c r="P863" i="11"/>
  <c r="Q863" i="11" s="1"/>
  <c r="P912" i="11"/>
  <c r="Q912" i="11" s="1"/>
  <c r="P818" i="11"/>
  <c r="Q818" i="11" s="1"/>
  <c r="P926" i="11"/>
  <c r="Q926" i="11" s="1"/>
  <c r="P989" i="11"/>
  <c r="Q989" i="11" s="1"/>
  <c r="P925" i="11"/>
  <c r="Q925" i="11" s="1"/>
  <c r="P861" i="11"/>
  <c r="Q861" i="11" s="1"/>
  <c r="P841" i="11"/>
  <c r="Q841" i="11" s="1"/>
  <c r="P750" i="11"/>
  <c r="Q750" i="11" s="1"/>
  <c r="P1001" i="11"/>
  <c r="Q1001" i="11" s="1"/>
  <c r="P937" i="11"/>
  <c r="Q937" i="11" s="1"/>
  <c r="P873" i="11"/>
  <c r="Q873" i="11" s="1"/>
  <c r="P766" i="11"/>
  <c r="Q766" i="11" s="1"/>
  <c r="P668" i="11"/>
  <c r="Q668" i="11" s="1"/>
  <c r="P819" i="11"/>
  <c r="Q819" i="11" s="1"/>
  <c r="P755" i="11"/>
  <c r="Q755" i="11" s="1"/>
  <c r="P691" i="11"/>
  <c r="Q691" i="11" s="1"/>
  <c r="P799" i="11"/>
  <c r="Q799" i="11" s="1"/>
  <c r="P735" i="11"/>
  <c r="Q735" i="11" s="1"/>
  <c r="P665" i="11"/>
  <c r="Q665" i="11" s="1"/>
  <c r="P491" i="11"/>
  <c r="Q491" i="11" s="1"/>
  <c r="P654" i="11"/>
  <c r="Q654" i="11" s="1"/>
  <c r="P590" i="11"/>
  <c r="Q590" i="11" s="1"/>
  <c r="P450" i="11"/>
  <c r="Q450" i="11" s="1"/>
  <c r="P682" i="11"/>
  <c r="Q682" i="11" s="1"/>
  <c r="P618" i="11"/>
  <c r="Q618" i="11" s="1"/>
  <c r="P345" i="11"/>
  <c r="Q345" i="11" s="1"/>
  <c r="P362" i="11"/>
  <c r="Q362" i="11" s="1"/>
  <c r="P520" i="11"/>
  <c r="Q520" i="11" s="1"/>
  <c r="P242" i="11"/>
  <c r="Q242" i="11" s="1"/>
  <c r="P516" i="11"/>
  <c r="Q516" i="11" s="1"/>
  <c r="P452" i="11"/>
  <c r="Q452" i="11" s="1"/>
  <c r="P406" i="11"/>
  <c r="Q406" i="11" s="1"/>
  <c r="P241" i="11"/>
  <c r="Q241" i="11" s="1"/>
  <c r="P387" i="11"/>
  <c r="Q387" i="11" s="1"/>
  <c r="P259" i="11"/>
  <c r="Q259" i="11" s="1"/>
  <c r="P407" i="11"/>
  <c r="Q407" i="11" s="1"/>
  <c r="P343" i="11"/>
  <c r="Q343" i="11" s="1"/>
  <c r="P279" i="11"/>
  <c r="Q279" i="11" s="1"/>
  <c r="P204" i="11"/>
  <c r="Q204" i="11" s="1"/>
  <c r="P168" i="11"/>
  <c r="Q168" i="11" s="1"/>
  <c r="P92" i="11"/>
  <c r="Q92" i="11" s="1"/>
  <c r="P93" i="11"/>
  <c r="Q93" i="11" s="1"/>
  <c r="P18" i="11"/>
  <c r="Q18" i="11" s="1"/>
  <c r="P65" i="11"/>
  <c r="Q65" i="11" s="1"/>
  <c r="P25" i="11"/>
  <c r="Q25" i="11" s="1"/>
  <c r="AB7" i="11"/>
  <c r="P19" i="11"/>
  <c r="Q19" i="11" s="1"/>
  <c r="P23" i="11"/>
  <c r="Q23" i="11" s="1"/>
  <c r="A1478" i="11"/>
  <c r="A1485" i="11"/>
  <c r="R5" i="11"/>
  <c r="R88" i="11"/>
  <c r="R114" i="11"/>
  <c r="R229" i="11"/>
  <c r="R279" i="11"/>
  <c r="R314" i="11"/>
  <c r="R359" i="11"/>
  <c r="R107" i="11"/>
  <c r="R126" i="11"/>
  <c r="R129" i="11"/>
  <c r="R167" i="11"/>
  <c r="R185" i="11"/>
  <c r="R195" i="11"/>
  <c r="R248" i="11"/>
  <c r="R267" i="11"/>
  <c r="R272" i="11"/>
  <c r="R308" i="11"/>
  <c r="R342" i="11"/>
  <c r="R348" i="11"/>
  <c r="R365" i="11"/>
  <c r="R368" i="11"/>
  <c r="R371" i="11"/>
  <c r="R377" i="11"/>
  <c r="R383" i="11"/>
  <c r="R386" i="11"/>
  <c r="R389" i="11"/>
  <c r="R392" i="11"/>
  <c r="R398" i="11"/>
  <c r="R401" i="11"/>
  <c r="R404" i="11"/>
  <c r="U404" i="11" s="1"/>
  <c r="R409" i="11"/>
  <c r="R429" i="11"/>
  <c r="R6" i="11"/>
  <c r="R10" i="11"/>
  <c r="R14" i="11"/>
  <c r="R18" i="11"/>
  <c r="R22" i="11"/>
  <c r="R26" i="11"/>
  <c r="U26" i="11" s="1"/>
  <c r="R30" i="11"/>
  <c r="R34" i="11"/>
  <c r="R38" i="11"/>
  <c r="R42" i="11"/>
  <c r="R46" i="11"/>
  <c r="R50" i="11"/>
  <c r="R54" i="11"/>
  <c r="R58" i="11"/>
  <c r="U58" i="11" s="1"/>
  <c r="R62" i="11"/>
  <c r="U62" i="11" s="1"/>
  <c r="R66" i="11"/>
  <c r="U66" i="11" s="1"/>
  <c r="R69" i="11"/>
  <c r="R76" i="11"/>
  <c r="U76" i="11" s="1"/>
  <c r="R79" i="11"/>
  <c r="R86" i="11"/>
  <c r="R92" i="11"/>
  <c r="R96" i="11"/>
  <c r="R100" i="11"/>
  <c r="R115" i="11"/>
  <c r="U115" i="11" s="1"/>
  <c r="R118" i="11"/>
  <c r="R139" i="11"/>
  <c r="U139" i="11" s="1"/>
  <c r="R142" i="11"/>
  <c r="R145" i="11"/>
  <c r="R148" i="11"/>
  <c r="R151" i="11"/>
  <c r="R158" i="11"/>
  <c r="U158" i="11" s="1"/>
  <c r="R161" i="11"/>
  <c r="R171" i="11"/>
  <c r="U171" i="11" s="1"/>
  <c r="R177" i="11"/>
  <c r="R180" i="11"/>
  <c r="R192" i="11"/>
  <c r="R199" i="11"/>
  <c r="R202" i="11"/>
  <c r="R205" i="11"/>
  <c r="R211" i="11"/>
  <c r="R214" i="11"/>
  <c r="R217" i="11"/>
  <c r="R220" i="11"/>
  <c r="R223" i="11"/>
  <c r="R230" i="11"/>
  <c r="R233" i="11"/>
  <c r="R240" i="11"/>
  <c r="U240" i="11" s="1"/>
  <c r="R263" i="11"/>
  <c r="R265" i="11"/>
  <c r="R270" i="11"/>
  <c r="R277" i="11"/>
  <c r="R284" i="11"/>
  <c r="R295" i="11"/>
  <c r="R303" i="11"/>
  <c r="R306" i="11"/>
  <c r="R315" i="11"/>
  <c r="R319" i="11"/>
  <c r="R325" i="11"/>
  <c r="R328" i="11"/>
  <c r="R331" i="11"/>
  <c r="R337" i="11"/>
  <c r="R340" i="11"/>
  <c r="U340" i="11" s="1"/>
  <c r="R345" i="11"/>
  <c r="R395" i="11"/>
  <c r="R83" i="11"/>
  <c r="U83" i="11" s="1"/>
  <c r="R89" i="11"/>
  <c r="R104" i="11"/>
  <c r="R108" i="11"/>
  <c r="R130" i="11"/>
  <c r="R133" i="11"/>
  <c r="R136" i="11"/>
  <c r="R155" i="11"/>
  <c r="R168" i="11"/>
  <c r="U168" i="11" s="1"/>
  <c r="R183" i="11"/>
  <c r="R186" i="11"/>
  <c r="R189" i="11"/>
  <c r="R196" i="11"/>
  <c r="R208" i="11"/>
  <c r="U208" i="11" s="1"/>
  <c r="R227" i="11"/>
  <c r="R237" i="11"/>
  <c r="R251" i="11"/>
  <c r="R256" i="11"/>
  <c r="R258" i="11"/>
  <c r="R288" i="11"/>
  <c r="R290" i="11"/>
  <c r="R298" i="11"/>
  <c r="R309" i="11"/>
  <c r="U309" i="11" s="1"/>
  <c r="R312" i="11"/>
  <c r="R334" i="11"/>
  <c r="R351" i="11"/>
  <c r="R354" i="11"/>
  <c r="R360" i="11"/>
  <c r="R372" i="11"/>
  <c r="R375" i="11"/>
  <c r="R378" i="11"/>
  <c r="R381" i="11"/>
  <c r="R402" i="11"/>
  <c r="U402" i="11" s="1"/>
  <c r="R410" i="11"/>
  <c r="R430" i="11"/>
  <c r="R436" i="11"/>
  <c r="R7" i="11"/>
  <c r="R11" i="11"/>
  <c r="R15" i="11"/>
  <c r="R19" i="11"/>
  <c r="R23" i="11"/>
  <c r="R27" i="11"/>
  <c r="R31" i="11"/>
  <c r="R35" i="11"/>
  <c r="U35" i="11" s="1"/>
  <c r="R39" i="11"/>
  <c r="R43" i="11"/>
  <c r="U43" i="11" s="1"/>
  <c r="R47" i="11"/>
  <c r="U47" i="11" s="1"/>
  <c r="R51" i="11"/>
  <c r="U51" i="11" s="1"/>
  <c r="R55" i="11"/>
  <c r="R59" i="11"/>
  <c r="R63" i="11"/>
  <c r="R70" i="11"/>
  <c r="R73" i="11"/>
  <c r="R80" i="11"/>
  <c r="R93" i="11"/>
  <c r="R97" i="11"/>
  <c r="U97" i="11" s="1"/>
  <c r="R101" i="11"/>
  <c r="U101" i="11" s="1"/>
  <c r="R112" i="11"/>
  <c r="R121" i="11"/>
  <c r="R124" i="11"/>
  <c r="R127" i="11"/>
  <c r="R152" i="11"/>
  <c r="R162" i="11"/>
  <c r="U162" i="11" s="1"/>
  <c r="R165" i="11"/>
  <c r="R172" i="11"/>
  <c r="R178" i="11"/>
  <c r="R215" i="11"/>
  <c r="R224" i="11"/>
  <c r="R231" i="11"/>
  <c r="R234" i="11"/>
  <c r="R246" i="11"/>
  <c r="R249" i="11"/>
  <c r="R254" i="11"/>
  <c r="R261" i="11"/>
  <c r="R268" i="11"/>
  <c r="R275" i="11"/>
  <c r="R280" i="11"/>
  <c r="R282" i="11"/>
  <c r="R286" i="11"/>
  <c r="R293" i="11"/>
  <c r="R301" i="11"/>
  <c r="R304" i="11"/>
  <c r="R316" i="11"/>
  <c r="R320" i="11"/>
  <c r="R323" i="11"/>
  <c r="R338" i="11"/>
  <c r="U338" i="11" s="1"/>
  <c r="R343" i="11"/>
  <c r="U343" i="11" s="1"/>
  <c r="R346" i="11"/>
  <c r="R349" i="11"/>
  <c r="R357" i="11"/>
  <c r="R363" i="11"/>
  <c r="R366" i="11"/>
  <c r="R369" i="11"/>
  <c r="R384" i="11"/>
  <c r="R387" i="11"/>
  <c r="R390" i="11"/>
  <c r="R393" i="11"/>
  <c r="R67" i="11"/>
  <c r="R77" i="11"/>
  <c r="R84" i="11"/>
  <c r="R87" i="11"/>
  <c r="R90" i="11"/>
  <c r="R105" i="11"/>
  <c r="R109" i="11"/>
  <c r="R116" i="11"/>
  <c r="R131" i="11"/>
  <c r="U131" i="11" s="1"/>
  <c r="R140" i="11"/>
  <c r="R143" i="11"/>
  <c r="R146" i="11"/>
  <c r="R149" i="11"/>
  <c r="R156" i="11"/>
  <c r="R159" i="11"/>
  <c r="R175" i="11"/>
  <c r="R190" i="11"/>
  <c r="R193" i="11"/>
  <c r="R200" i="11"/>
  <c r="R203" i="11"/>
  <c r="R206" i="11"/>
  <c r="U206" i="11" s="1"/>
  <c r="R212" i="11"/>
  <c r="R218" i="11"/>
  <c r="R221" i="11"/>
  <c r="R228" i="11"/>
  <c r="R238" i="11"/>
  <c r="U238" i="11" s="1"/>
  <c r="R241" i="11"/>
  <c r="R244" i="11"/>
  <c r="R271" i="11"/>
  <c r="R273" i="11"/>
  <c r="R278" i="11"/>
  <c r="R296" i="11"/>
  <c r="R313" i="11"/>
  <c r="R326" i="11"/>
  <c r="R329" i="11"/>
  <c r="R332" i="11"/>
  <c r="R335" i="11"/>
  <c r="R341" i="11"/>
  <c r="R413" i="11"/>
  <c r="R419" i="11"/>
  <c r="R431" i="11"/>
  <c r="R434" i="11"/>
  <c r="R440" i="11"/>
  <c r="R8" i="11"/>
  <c r="R12" i="11"/>
  <c r="R16" i="11"/>
  <c r="R20" i="11"/>
  <c r="U20" i="11" s="1"/>
  <c r="R24" i="11"/>
  <c r="U24" i="11" s="1"/>
  <c r="R28" i="11"/>
  <c r="R32" i="11"/>
  <c r="R36" i="11"/>
  <c r="R40" i="11"/>
  <c r="R44" i="11"/>
  <c r="R48" i="11"/>
  <c r="R52" i="11"/>
  <c r="U52" i="11" s="1"/>
  <c r="R56" i="11"/>
  <c r="R60" i="11"/>
  <c r="R64" i="11"/>
  <c r="R74" i="11"/>
  <c r="R94" i="11"/>
  <c r="R98" i="11"/>
  <c r="R102" i="11"/>
  <c r="R113" i="11"/>
  <c r="R119" i="11"/>
  <c r="R122" i="11"/>
  <c r="R128" i="11"/>
  <c r="R134" i="11"/>
  <c r="R137" i="11"/>
  <c r="R163" i="11"/>
  <c r="R166" i="11"/>
  <c r="U166" i="11" s="1"/>
  <c r="R169" i="11"/>
  <c r="R179" i="11"/>
  <c r="R181" i="11"/>
  <c r="R184" i="11"/>
  <c r="R187" i="11"/>
  <c r="R197" i="11"/>
  <c r="R209" i="11"/>
  <c r="R235" i="11"/>
  <c r="R247" i="11"/>
  <c r="R252" i="11"/>
  <c r="R259" i="11"/>
  <c r="R264" i="11"/>
  <c r="R266" i="11"/>
  <c r="R285" i="11"/>
  <c r="R289" i="11"/>
  <c r="R291" i="11"/>
  <c r="R299" i="11"/>
  <c r="R305" i="11"/>
  <c r="R307" i="11"/>
  <c r="R310" i="11"/>
  <c r="R317" i="11"/>
  <c r="R352" i="11"/>
  <c r="R355" i="11"/>
  <c r="R358" i="11"/>
  <c r="R361" i="11"/>
  <c r="R370" i="11"/>
  <c r="R373" i="11"/>
  <c r="R376" i="11"/>
  <c r="R379" i="11"/>
  <c r="R382" i="11"/>
  <c r="R388" i="11"/>
  <c r="U388" i="11" s="1"/>
  <c r="R68" i="11"/>
  <c r="R71" i="11"/>
  <c r="R78" i="11"/>
  <c r="R81" i="11"/>
  <c r="R91" i="11"/>
  <c r="R106" i="11"/>
  <c r="R110" i="11"/>
  <c r="R125" i="11"/>
  <c r="R144" i="11"/>
  <c r="R147" i="11"/>
  <c r="R150" i="11"/>
  <c r="R153" i="11"/>
  <c r="R160" i="11"/>
  <c r="R173" i="11"/>
  <c r="R176" i="11"/>
  <c r="R194" i="11"/>
  <c r="R204" i="11"/>
  <c r="R216" i="11"/>
  <c r="R222" i="11"/>
  <c r="U222" i="11" s="1"/>
  <c r="R225" i="11"/>
  <c r="R232" i="11"/>
  <c r="R242" i="11"/>
  <c r="R255" i="11"/>
  <c r="R257" i="11"/>
  <c r="R262" i="11"/>
  <c r="R269" i="11"/>
  <c r="R276" i="11"/>
  <c r="R283" i="11"/>
  <c r="R294" i="11"/>
  <c r="R302" i="11"/>
  <c r="R321" i="11"/>
  <c r="R324" i="11"/>
  <c r="U324" i="11" s="1"/>
  <c r="R327" i="11"/>
  <c r="R330" i="11"/>
  <c r="U330" i="11" s="1"/>
  <c r="R336" i="11"/>
  <c r="R339" i="11"/>
  <c r="R344" i="11"/>
  <c r="R347" i="11"/>
  <c r="R364" i="11"/>
  <c r="R367" i="11"/>
  <c r="R394" i="11"/>
  <c r="R405" i="11"/>
  <c r="R408" i="11"/>
  <c r="R415" i="11"/>
  <c r="R418" i="11"/>
  <c r="R435" i="11"/>
  <c r="R442" i="11"/>
  <c r="R445" i="11"/>
  <c r="R448" i="11"/>
  <c r="R473" i="11"/>
  <c r="R486" i="11"/>
  <c r="R489" i="11"/>
  <c r="R498" i="11"/>
  <c r="R501" i="11"/>
  <c r="R504" i="11"/>
  <c r="R516" i="11"/>
  <c r="R522" i="11"/>
  <c r="R525" i="11"/>
  <c r="R528" i="11"/>
  <c r="R531" i="11"/>
  <c r="R538" i="11"/>
  <c r="R556" i="11"/>
  <c r="R566" i="11"/>
  <c r="R569" i="11"/>
  <c r="R574" i="11"/>
  <c r="R586" i="11"/>
  <c r="R604" i="11"/>
  <c r="R609" i="11"/>
  <c r="R627" i="11"/>
  <c r="R653" i="11"/>
  <c r="R660" i="11"/>
  <c r="R667" i="11"/>
  <c r="U667" i="11" s="1"/>
  <c r="R680" i="11"/>
  <c r="R684" i="11"/>
  <c r="R691" i="11"/>
  <c r="R702" i="11"/>
  <c r="R705" i="11"/>
  <c r="R709" i="11"/>
  <c r="R716" i="11"/>
  <c r="R730" i="11"/>
  <c r="U730" i="11" s="1"/>
  <c r="R734" i="11"/>
  <c r="U734" i="11" s="1"/>
  <c r="R756" i="11"/>
  <c r="R763" i="11"/>
  <c r="R767" i="11"/>
  <c r="R774" i="11"/>
  <c r="R788" i="11"/>
  <c r="R798" i="11"/>
  <c r="R385" i="11"/>
  <c r="R422" i="11"/>
  <c r="R425" i="11"/>
  <c r="U425" i="11" s="1"/>
  <c r="R432" i="11"/>
  <c r="R439" i="11"/>
  <c r="R452" i="11"/>
  <c r="R455" i="11"/>
  <c r="R458" i="11"/>
  <c r="R467" i="11"/>
  <c r="R470" i="11"/>
  <c r="R483" i="11"/>
  <c r="R492" i="11"/>
  <c r="R495" i="11"/>
  <c r="R507" i="11"/>
  <c r="R513" i="11"/>
  <c r="R535" i="11"/>
  <c r="R542" i="11"/>
  <c r="R545" i="11"/>
  <c r="R548" i="11"/>
  <c r="R551" i="11"/>
  <c r="R554" i="11"/>
  <c r="R559" i="11"/>
  <c r="R561" i="11"/>
  <c r="R577" i="11"/>
  <c r="R580" i="11"/>
  <c r="R583" i="11"/>
  <c r="R589" i="11"/>
  <c r="R592" i="11"/>
  <c r="R598" i="11"/>
  <c r="R601" i="11"/>
  <c r="R616" i="11"/>
  <c r="R619" i="11"/>
  <c r="R622" i="11"/>
  <c r="U622" i="11" s="1"/>
  <c r="R642" i="11"/>
  <c r="R646" i="11"/>
  <c r="U646" i="11" s="1"/>
  <c r="R657" i="11"/>
  <c r="R664" i="11"/>
  <c r="R671" i="11"/>
  <c r="R674" i="11"/>
  <c r="R695" i="11"/>
  <c r="U695" i="11" s="1"/>
  <c r="R699" i="11"/>
  <c r="R713" i="11"/>
  <c r="R720" i="11"/>
  <c r="R724" i="11"/>
  <c r="R738" i="11"/>
  <c r="U738" i="11" s="1"/>
  <c r="R741" i="11"/>
  <c r="R745" i="11"/>
  <c r="R749" i="11"/>
  <c r="R753" i="11"/>
  <c r="R771" i="11"/>
  <c r="R778" i="11"/>
  <c r="U778" i="11" s="1"/>
  <c r="R782" i="11"/>
  <c r="U782" i="11" s="1"/>
  <c r="R786" i="11"/>
  <c r="R791" i="11"/>
  <c r="R796" i="11"/>
  <c r="R391" i="11"/>
  <c r="R406" i="11"/>
  <c r="R412" i="11"/>
  <c r="R416" i="11"/>
  <c r="R428" i="11"/>
  <c r="R443" i="11"/>
  <c r="R446" i="11"/>
  <c r="R449" i="11"/>
  <c r="R461" i="11"/>
  <c r="R464" i="11"/>
  <c r="R474" i="11"/>
  <c r="R477" i="11"/>
  <c r="R480" i="11"/>
  <c r="R510" i="11"/>
  <c r="R517" i="11"/>
  <c r="R520" i="11"/>
  <c r="R526" i="11"/>
  <c r="U526" i="11" s="1"/>
  <c r="R529" i="11"/>
  <c r="R532" i="11"/>
  <c r="R564" i="11"/>
  <c r="R572" i="11"/>
  <c r="R595" i="11"/>
  <c r="R607" i="11"/>
  <c r="R610" i="11"/>
  <c r="R613" i="11"/>
  <c r="R628" i="11"/>
  <c r="U628" i="11" s="1"/>
  <c r="R631" i="11"/>
  <c r="R634" i="11"/>
  <c r="R637" i="11"/>
  <c r="R640" i="11"/>
  <c r="U640" i="11" s="1"/>
  <c r="R650" i="11"/>
  <c r="R661" i="11"/>
  <c r="R668" i="11"/>
  <c r="R678" i="11"/>
  <c r="R681" i="11"/>
  <c r="R685" i="11"/>
  <c r="R688" i="11"/>
  <c r="R692" i="11"/>
  <c r="R703" i="11"/>
  <c r="R706" i="11"/>
  <c r="R717" i="11"/>
  <c r="R731" i="11"/>
  <c r="R735" i="11"/>
  <c r="R757" i="11"/>
  <c r="R760" i="11"/>
  <c r="R764" i="11"/>
  <c r="R775" i="11"/>
  <c r="R801" i="11"/>
  <c r="R810" i="11"/>
  <c r="R820" i="11"/>
  <c r="R399" i="11"/>
  <c r="R403" i="11"/>
  <c r="R433" i="11"/>
  <c r="R471" i="11"/>
  <c r="U471" i="11" s="1"/>
  <c r="R484" i="11"/>
  <c r="R487" i="11"/>
  <c r="R490" i="11"/>
  <c r="R496" i="11"/>
  <c r="R499" i="11"/>
  <c r="R502" i="11"/>
  <c r="R505" i="11"/>
  <c r="R508" i="11"/>
  <c r="U508" i="11" s="1"/>
  <c r="R514" i="11"/>
  <c r="R523" i="11"/>
  <c r="R539" i="11"/>
  <c r="R549" i="11"/>
  <c r="R557" i="11"/>
  <c r="R567" i="11"/>
  <c r="R570" i="11"/>
  <c r="R575" i="11"/>
  <c r="R584" i="11"/>
  <c r="R587" i="11"/>
  <c r="R590" i="11"/>
  <c r="R602" i="11"/>
  <c r="R620" i="11"/>
  <c r="U620" i="11" s="1"/>
  <c r="R625" i="11"/>
  <c r="R643" i="11"/>
  <c r="R647" i="11"/>
  <c r="U647" i="11" s="1"/>
  <c r="R654" i="11"/>
  <c r="R665" i="11"/>
  <c r="R675" i="11"/>
  <c r="R696" i="11"/>
  <c r="R710" i="11"/>
  <c r="R714" i="11"/>
  <c r="U714" i="11" s="1"/>
  <c r="R721" i="11"/>
  <c r="R725" i="11"/>
  <c r="R728" i="11"/>
  <c r="R739" i="11"/>
  <c r="R742" i="11"/>
  <c r="U742" i="11" s="1"/>
  <c r="R746" i="11"/>
  <c r="U746" i="11" s="1"/>
  <c r="R750" i="11"/>
  <c r="U750" i="11" s="1"/>
  <c r="R754" i="11"/>
  <c r="R768" i="11"/>
  <c r="R779" i="11"/>
  <c r="R783" i="11"/>
  <c r="R789" i="11"/>
  <c r="R794" i="11"/>
  <c r="R799" i="11"/>
  <c r="R807" i="11"/>
  <c r="R817" i="11"/>
  <c r="R824" i="11"/>
  <c r="R829" i="11"/>
  <c r="R847" i="11"/>
  <c r="R852" i="11"/>
  <c r="R857" i="11"/>
  <c r="R862" i="11"/>
  <c r="R870" i="11"/>
  <c r="R877" i="11"/>
  <c r="R882" i="11"/>
  <c r="R887" i="11"/>
  <c r="R374" i="11"/>
  <c r="R396" i="11"/>
  <c r="R420" i="11"/>
  <c r="R423" i="11"/>
  <c r="R426" i="11"/>
  <c r="R450" i="11"/>
  <c r="R453" i="11"/>
  <c r="R456" i="11"/>
  <c r="R459" i="11"/>
  <c r="R462" i="11"/>
  <c r="R465" i="11"/>
  <c r="R468" i="11"/>
  <c r="R475" i="11"/>
  <c r="U475" i="11" s="1"/>
  <c r="R478" i="11"/>
  <c r="R481" i="11"/>
  <c r="R493" i="11"/>
  <c r="R511" i="11"/>
  <c r="R533" i="11"/>
  <c r="R536" i="11"/>
  <c r="R543" i="11"/>
  <c r="R546" i="11"/>
  <c r="R562" i="11"/>
  <c r="R578" i="11"/>
  <c r="R581" i="11"/>
  <c r="R593" i="11"/>
  <c r="R596" i="11"/>
  <c r="R599" i="11"/>
  <c r="R605" i="11"/>
  <c r="R608" i="11"/>
  <c r="U608" i="11" s="1"/>
  <c r="R614" i="11"/>
  <c r="R617" i="11"/>
  <c r="R632" i="11"/>
  <c r="R635" i="11"/>
  <c r="R651" i="11"/>
  <c r="R658" i="11"/>
  <c r="R662" i="11"/>
  <c r="R672" i="11"/>
  <c r="R679" i="11"/>
  <c r="U679" i="11" s="1"/>
  <c r="R682" i="11"/>
  <c r="R689" i="11"/>
  <c r="R693" i="11"/>
  <c r="R700" i="11"/>
  <c r="R707" i="11"/>
  <c r="R732" i="11"/>
  <c r="R758" i="11"/>
  <c r="U758" i="11" s="1"/>
  <c r="R761" i="11"/>
  <c r="R765" i="11"/>
  <c r="R772" i="11"/>
  <c r="R787" i="11"/>
  <c r="R792" i="11"/>
  <c r="R804" i="11"/>
  <c r="R811" i="11"/>
  <c r="R400" i="11"/>
  <c r="R407" i="11"/>
  <c r="R414" i="11"/>
  <c r="R417" i="11"/>
  <c r="R437" i="11"/>
  <c r="R441" i="11"/>
  <c r="R444" i="11"/>
  <c r="R447" i="11"/>
  <c r="R497" i="11"/>
  <c r="R500" i="11"/>
  <c r="R518" i="11"/>
  <c r="R521" i="11"/>
  <c r="R524" i="11"/>
  <c r="R527" i="11"/>
  <c r="R530" i="11"/>
  <c r="R540" i="11"/>
  <c r="R552" i="11"/>
  <c r="R555" i="11"/>
  <c r="R558" i="11"/>
  <c r="R560" i="11"/>
  <c r="R565" i="11"/>
  <c r="R568" i="11"/>
  <c r="R573" i="11"/>
  <c r="R576" i="11"/>
  <c r="R588" i="11"/>
  <c r="R611" i="11"/>
  <c r="R623" i="11"/>
  <c r="R626" i="11"/>
  <c r="R629" i="11"/>
  <c r="R638" i="11"/>
  <c r="R641" i="11"/>
  <c r="R644" i="11"/>
  <c r="R648" i="11"/>
  <c r="R655" i="11"/>
  <c r="R669" i="11"/>
  <c r="R676" i="11"/>
  <c r="R686" i="11"/>
  <c r="R697" i="11"/>
  <c r="R711" i="11"/>
  <c r="R715" i="11"/>
  <c r="R718" i="11"/>
  <c r="U718" i="11" s="1"/>
  <c r="R722" i="11"/>
  <c r="R726" i="11"/>
  <c r="R729" i="11"/>
  <c r="R736" i="11"/>
  <c r="R743" i="11"/>
  <c r="R747" i="11"/>
  <c r="R751" i="11"/>
  <c r="R755" i="11"/>
  <c r="R769" i="11"/>
  <c r="R776" i="11"/>
  <c r="R780" i="11"/>
  <c r="R784" i="11"/>
  <c r="R797" i="11"/>
  <c r="R397" i="11"/>
  <c r="R411" i="11"/>
  <c r="R454" i="11"/>
  <c r="R457" i="11"/>
  <c r="R472" i="11"/>
  <c r="R482" i="11"/>
  <c r="R485" i="11"/>
  <c r="R488" i="11"/>
  <c r="R491" i="11"/>
  <c r="R494" i="11"/>
  <c r="R503" i="11"/>
  <c r="R506" i="11"/>
  <c r="R509" i="11"/>
  <c r="R515" i="11"/>
  <c r="R537" i="11"/>
  <c r="R550" i="11"/>
  <c r="R582" i="11"/>
  <c r="R585" i="11"/>
  <c r="R594" i="11"/>
  <c r="R600" i="11"/>
  <c r="R603" i="11"/>
  <c r="R606" i="11"/>
  <c r="R618" i="11"/>
  <c r="R636" i="11"/>
  <c r="R652" i="11"/>
  <c r="R659" i="11"/>
  <c r="R663" i="11"/>
  <c r="R666" i="11"/>
  <c r="R673" i="11"/>
  <c r="R683" i="11"/>
  <c r="R690" i="11"/>
  <c r="R701" i="11"/>
  <c r="R704" i="11"/>
  <c r="R708" i="11"/>
  <c r="R733" i="11"/>
  <c r="R759" i="11"/>
  <c r="R762" i="11"/>
  <c r="R766" i="11"/>
  <c r="R773" i="11"/>
  <c r="R790" i="11"/>
  <c r="R795" i="11"/>
  <c r="R815" i="11"/>
  <c r="R825" i="11"/>
  <c r="R380" i="11"/>
  <c r="R421" i="11"/>
  <c r="R424" i="11"/>
  <c r="R427" i="11"/>
  <c r="R438" i="11"/>
  <c r="R451" i="11"/>
  <c r="R460" i="11"/>
  <c r="R463" i="11"/>
  <c r="R466" i="11"/>
  <c r="R469" i="11"/>
  <c r="R476" i="11"/>
  <c r="R479" i="11"/>
  <c r="R512" i="11"/>
  <c r="R519" i="11"/>
  <c r="R534" i="11"/>
  <c r="R541" i="11"/>
  <c r="R544" i="11"/>
  <c r="R547" i="11"/>
  <c r="R553" i="11"/>
  <c r="R563" i="11"/>
  <c r="R571" i="11"/>
  <c r="R579" i="11"/>
  <c r="R591" i="11"/>
  <c r="R597" i="11"/>
  <c r="R612" i="11"/>
  <c r="R615" i="11"/>
  <c r="R621" i="11"/>
  <c r="R624" i="11"/>
  <c r="R630" i="11"/>
  <c r="R633" i="11"/>
  <c r="R639" i="11"/>
  <c r="R645" i="11"/>
  <c r="R649" i="11"/>
  <c r="R656" i="11"/>
  <c r="R670" i="11"/>
  <c r="R677" i="11"/>
  <c r="R687" i="11"/>
  <c r="R694" i="11"/>
  <c r="R698" i="11"/>
  <c r="R712" i="11"/>
  <c r="R719" i="11"/>
  <c r="R723" i="11"/>
  <c r="R727" i="11"/>
  <c r="R737" i="11"/>
  <c r="R740" i="11"/>
  <c r="R744" i="11"/>
  <c r="R748" i="11"/>
  <c r="R752" i="11"/>
  <c r="R770" i="11"/>
  <c r="R777" i="11"/>
  <c r="R781" i="11"/>
  <c r="R785" i="11"/>
  <c r="R793" i="11"/>
  <c r="R800" i="11"/>
  <c r="R805" i="11"/>
  <c r="R812" i="11"/>
  <c r="R819" i="11"/>
  <c r="R822" i="11"/>
  <c r="R833" i="11"/>
  <c r="R838" i="11"/>
  <c r="R843" i="11"/>
  <c r="R848" i="11"/>
  <c r="R866" i="11"/>
  <c r="R881" i="11"/>
  <c r="R883" i="11"/>
  <c r="R813" i="11"/>
  <c r="R828" i="11"/>
  <c r="R831" i="11"/>
  <c r="R834" i="11"/>
  <c r="R856" i="11"/>
  <c r="R859" i="11"/>
  <c r="R873" i="11"/>
  <c r="R878" i="11"/>
  <c r="R889" i="11"/>
  <c r="R897" i="11"/>
  <c r="R902" i="11"/>
  <c r="R909" i="11"/>
  <c r="R924" i="11"/>
  <c r="R934" i="11"/>
  <c r="R939" i="11"/>
  <c r="R949" i="11"/>
  <c r="R954" i="11"/>
  <c r="R968" i="11"/>
  <c r="R980" i="11"/>
  <c r="R983" i="11"/>
  <c r="R986" i="11"/>
  <c r="R991" i="11"/>
  <c r="R994" i="11"/>
  <c r="R1008" i="11"/>
  <c r="R1014" i="11"/>
  <c r="R1017" i="11"/>
  <c r="R1020" i="11"/>
  <c r="R1048" i="11"/>
  <c r="R1057" i="11"/>
  <c r="R1088" i="11"/>
  <c r="R1091" i="11"/>
  <c r="R1097" i="11"/>
  <c r="R1100" i="11"/>
  <c r="R1160" i="11"/>
  <c r="R1163" i="11"/>
  <c r="R1192" i="11"/>
  <c r="R1195" i="11"/>
  <c r="R1201" i="11"/>
  <c r="R1213" i="11"/>
  <c r="R1224" i="11"/>
  <c r="R1228" i="11"/>
  <c r="R1232" i="11"/>
  <c r="R1263" i="11"/>
  <c r="R1267" i="11"/>
  <c r="R1271" i="11"/>
  <c r="R1275" i="11"/>
  <c r="R1279" i="11"/>
  <c r="R1283" i="11"/>
  <c r="R1287" i="11"/>
  <c r="R1291" i="11"/>
  <c r="R1295" i="11"/>
  <c r="R1299" i="11"/>
  <c r="R1303" i="11"/>
  <c r="R1307" i="11"/>
  <c r="R1311" i="11"/>
  <c r="R1315" i="11"/>
  <c r="R1319" i="11"/>
  <c r="R826" i="11"/>
  <c r="R842" i="11"/>
  <c r="R845" i="11"/>
  <c r="R884" i="11"/>
  <c r="R892" i="11"/>
  <c r="R900" i="11"/>
  <c r="R907" i="11"/>
  <c r="R912" i="11"/>
  <c r="R917" i="11"/>
  <c r="R922" i="11"/>
  <c r="R929" i="11"/>
  <c r="R942" i="11"/>
  <c r="R952" i="11"/>
  <c r="R957" i="11"/>
  <c r="R963" i="11"/>
  <c r="R966" i="11"/>
  <c r="R989" i="11"/>
  <c r="R997" i="11"/>
  <c r="R1000" i="11"/>
  <c r="R1003" i="11"/>
  <c r="R1006" i="11"/>
  <c r="R1011" i="11"/>
  <c r="R1024" i="11"/>
  <c r="R1033" i="11"/>
  <c r="R1036" i="11"/>
  <c r="R1039" i="11"/>
  <c r="R1042" i="11"/>
  <c r="R1045" i="11"/>
  <c r="R1051" i="11"/>
  <c r="R1054" i="11"/>
  <c r="R1064" i="11"/>
  <c r="R1067" i="11"/>
  <c r="R1073" i="11"/>
  <c r="R1076" i="11"/>
  <c r="R1079" i="11"/>
  <c r="R1082" i="11"/>
  <c r="R1085" i="11"/>
  <c r="R1094" i="11"/>
  <c r="R1103" i="11"/>
  <c r="R1106" i="11"/>
  <c r="R1109" i="11"/>
  <c r="R1112" i="11"/>
  <c r="R1115" i="11"/>
  <c r="R1121" i="11"/>
  <c r="R1124" i="11"/>
  <c r="R1127" i="11"/>
  <c r="R1130" i="11"/>
  <c r="R1133" i="11"/>
  <c r="R1136" i="11"/>
  <c r="R1139" i="11"/>
  <c r="R1145" i="11"/>
  <c r="R1148" i="11"/>
  <c r="R1151" i="11"/>
  <c r="R1154" i="11"/>
  <c r="R1157" i="11"/>
  <c r="R1166" i="11"/>
  <c r="R1169" i="11"/>
  <c r="R1172" i="11"/>
  <c r="R1175" i="11"/>
  <c r="R1178" i="11"/>
  <c r="R1181" i="11"/>
  <c r="R1184" i="11"/>
  <c r="R1187" i="11"/>
  <c r="R1198" i="11"/>
  <c r="R1204" i="11"/>
  <c r="R1207" i="11"/>
  <c r="R1210" i="11"/>
  <c r="R1217" i="11"/>
  <c r="R1236" i="11"/>
  <c r="R1240" i="11"/>
  <c r="R802" i="11"/>
  <c r="R809" i="11"/>
  <c r="R818" i="11"/>
  <c r="R837" i="11"/>
  <c r="R840" i="11"/>
  <c r="R851" i="11"/>
  <c r="R854" i="11"/>
  <c r="R865" i="11"/>
  <c r="R868" i="11"/>
  <c r="R871" i="11"/>
  <c r="R895" i="11"/>
  <c r="R905" i="11"/>
  <c r="R920" i="11"/>
  <c r="R927" i="11"/>
  <c r="R932" i="11"/>
  <c r="R937" i="11"/>
  <c r="R945" i="11"/>
  <c r="R947" i="11"/>
  <c r="R960" i="11"/>
  <c r="R969" i="11"/>
  <c r="R972" i="11"/>
  <c r="R975" i="11"/>
  <c r="R978" i="11"/>
  <c r="R981" i="11"/>
  <c r="R1009" i="11"/>
  <c r="R1018" i="11"/>
  <c r="R1021" i="11"/>
  <c r="R1027" i="11"/>
  <c r="R1030" i="11"/>
  <c r="R1058" i="11"/>
  <c r="R1061" i="11"/>
  <c r="R1070" i="11"/>
  <c r="R1118" i="11"/>
  <c r="R1142" i="11"/>
  <c r="R1221" i="11"/>
  <c r="R1225" i="11"/>
  <c r="R1229" i="11"/>
  <c r="R1233" i="11"/>
  <c r="R1264" i="11"/>
  <c r="R1268" i="11"/>
  <c r="R1272" i="11"/>
  <c r="R1276" i="11"/>
  <c r="R1280" i="11"/>
  <c r="R814" i="11"/>
  <c r="R823" i="11"/>
  <c r="R832" i="11"/>
  <c r="R835" i="11"/>
  <c r="R874" i="11"/>
  <c r="R876" i="11"/>
  <c r="R879" i="11"/>
  <c r="R890" i="11"/>
  <c r="R898" i="11"/>
  <c r="R903" i="11"/>
  <c r="R910" i="11"/>
  <c r="R915" i="11"/>
  <c r="R925" i="11"/>
  <c r="R940" i="11"/>
  <c r="R950" i="11"/>
  <c r="R955" i="11"/>
  <c r="R992" i="11"/>
  <c r="R998" i="11"/>
  <c r="R1001" i="11"/>
  <c r="R1015" i="11"/>
  <c r="R1040" i="11"/>
  <c r="R1049" i="11"/>
  <c r="R1052" i="11"/>
  <c r="R1055" i="11"/>
  <c r="R1080" i="11"/>
  <c r="R1083" i="11"/>
  <c r="R1089" i="11"/>
  <c r="R1092" i="11"/>
  <c r="R1095" i="11"/>
  <c r="R1098" i="11"/>
  <c r="R1101" i="11"/>
  <c r="R1104" i="11"/>
  <c r="R1107" i="11"/>
  <c r="R1128" i="11"/>
  <c r="R1131" i="11"/>
  <c r="R1152" i="11"/>
  <c r="R1155" i="11"/>
  <c r="R1161" i="11"/>
  <c r="R1164" i="11"/>
  <c r="R1176" i="11"/>
  <c r="R1179" i="11"/>
  <c r="R1190" i="11"/>
  <c r="R1193" i="11"/>
  <c r="R1196" i="11"/>
  <c r="R1199" i="11"/>
  <c r="R1202" i="11"/>
  <c r="R1211" i="11"/>
  <c r="R1214" i="11"/>
  <c r="R1218" i="11"/>
  <c r="R1237" i="11"/>
  <c r="R1241" i="11"/>
  <c r="R1245" i="11"/>
  <c r="R1249" i="11"/>
  <c r="R1253" i="11"/>
  <c r="R1257" i="11"/>
  <c r="R806" i="11"/>
  <c r="R827" i="11"/>
  <c r="R846" i="11"/>
  <c r="R849" i="11"/>
  <c r="R860" i="11"/>
  <c r="R863" i="11"/>
  <c r="R885" i="11"/>
  <c r="R893" i="11"/>
  <c r="R901" i="11"/>
  <c r="R913" i="11"/>
  <c r="R918" i="11"/>
  <c r="R930" i="11"/>
  <c r="R935" i="11"/>
  <c r="R943" i="11"/>
  <c r="R953" i="11"/>
  <c r="R958" i="11"/>
  <c r="R961" i="11"/>
  <c r="R970" i="11"/>
  <c r="R973" i="11"/>
  <c r="R982" i="11"/>
  <c r="R984" i="11"/>
  <c r="R987" i="11"/>
  <c r="R990" i="11"/>
  <c r="R995" i="11"/>
  <c r="R1004" i="11"/>
  <c r="R1012" i="11"/>
  <c r="R1025" i="11"/>
  <c r="R1028" i="11"/>
  <c r="R1031" i="11"/>
  <c r="R1034" i="11"/>
  <c r="R1037" i="11"/>
  <c r="R1043" i="11"/>
  <c r="R1046" i="11"/>
  <c r="R1065" i="11"/>
  <c r="R1068" i="11"/>
  <c r="R1071" i="11"/>
  <c r="R1074" i="11"/>
  <c r="R1077" i="11"/>
  <c r="R1086" i="11"/>
  <c r="R1113" i="11"/>
  <c r="R1116" i="11"/>
  <c r="R1119" i="11"/>
  <c r="R1122" i="11"/>
  <c r="R1125" i="11"/>
  <c r="R1137" i="11"/>
  <c r="R1140" i="11"/>
  <c r="R1143" i="11"/>
  <c r="R1146" i="11"/>
  <c r="R1149" i="11"/>
  <c r="R1158" i="11"/>
  <c r="R1167" i="11"/>
  <c r="R1170" i="11"/>
  <c r="R1173" i="11"/>
  <c r="R1182" i="11"/>
  <c r="R1185" i="11"/>
  <c r="R1188" i="11"/>
  <c r="R1205" i="11"/>
  <c r="R1208" i="11"/>
  <c r="R1222" i="11"/>
  <c r="R1226" i="11"/>
  <c r="R1230" i="11"/>
  <c r="R1261" i="11"/>
  <c r="R1265" i="11"/>
  <c r="R1269" i="11"/>
  <c r="R1273" i="11"/>
  <c r="R1277" i="11"/>
  <c r="R1281" i="11"/>
  <c r="R1285" i="11"/>
  <c r="R1289" i="11"/>
  <c r="R1293" i="11"/>
  <c r="R1297" i="11"/>
  <c r="R1301" i="11"/>
  <c r="R1305" i="11"/>
  <c r="R1309" i="11"/>
  <c r="R803" i="11"/>
  <c r="R830" i="11"/>
  <c r="R841" i="11"/>
  <c r="R855" i="11"/>
  <c r="R858" i="11"/>
  <c r="R869" i="11"/>
  <c r="R872" i="11"/>
  <c r="R888" i="11"/>
  <c r="R896" i="11"/>
  <c r="R906" i="11"/>
  <c r="R908" i="11"/>
  <c r="R921" i="11"/>
  <c r="R923" i="11"/>
  <c r="R933" i="11"/>
  <c r="R938" i="11"/>
  <c r="R946" i="11"/>
  <c r="R948" i="11"/>
  <c r="R964" i="11"/>
  <c r="R967" i="11"/>
  <c r="R976" i="11"/>
  <c r="R979" i="11"/>
  <c r="R993" i="11"/>
  <c r="R1007" i="11"/>
  <c r="R1010" i="11"/>
  <c r="R1019" i="11"/>
  <c r="R1022" i="11"/>
  <c r="R1056" i="11"/>
  <c r="R1059" i="11"/>
  <c r="R1062" i="11"/>
  <c r="R1096" i="11"/>
  <c r="R1099" i="11"/>
  <c r="R1110" i="11"/>
  <c r="R1134" i="11"/>
  <c r="R1191" i="11"/>
  <c r="R1200" i="11"/>
  <c r="R1215" i="11"/>
  <c r="R1219" i="11"/>
  <c r="R1234" i="11"/>
  <c r="R1238" i="11"/>
  <c r="R1242" i="11"/>
  <c r="R1246" i="11"/>
  <c r="R1250" i="11"/>
  <c r="R1254" i="11"/>
  <c r="R1258" i="11"/>
  <c r="R1321" i="11"/>
  <c r="R1325" i="11"/>
  <c r="R1329" i="11"/>
  <c r="R1333" i="11"/>
  <c r="R1337" i="11"/>
  <c r="R1341" i="11"/>
  <c r="R816" i="11"/>
  <c r="R844" i="11"/>
  <c r="R880" i="11"/>
  <c r="R891" i="11"/>
  <c r="R899" i="11"/>
  <c r="R911" i="11"/>
  <c r="R916" i="11"/>
  <c r="R926" i="11"/>
  <c r="R928" i="11"/>
  <c r="R941" i="11"/>
  <c r="R951" i="11"/>
  <c r="R956" i="11"/>
  <c r="R962" i="11"/>
  <c r="R985" i="11"/>
  <c r="R999" i="11"/>
  <c r="R1002" i="11"/>
  <c r="R1005" i="11"/>
  <c r="R1013" i="11"/>
  <c r="R1016" i="11"/>
  <c r="R1032" i="11"/>
  <c r="R1041" i="11"/>
  <c r="R1044" i="11"/>
  <c r="R1047" i="11"/>
  <c r="R1050" i="11"/>
  <c r="R1053" i="11"/>
  <c r="R1072" i="11"/>
  <c r="R1075" i="11"/>
  <c r="R1081" i="11"/>
  <c r="R1084" i="11"/>
  <c r="R1087" i="11"/>
  <c r="R1090" i="11"/>
  <c r="R1093" i="11"/>
  <c r="R1105" i="11"/>
  <c r="R1108" i="11"/>
  <c r="R1120" i="11"/>
  <c r="R1123" i="11"/>
  <c r="R1129" i="11"/>
  <c r="R1132" i="11"/>
  <c r="R1144" i="11"/>
  <c r="R1147" i="11"/>
  <c r="R1153" i="11"/>
  <c r="R1156" i="11"/>
  <c r="R1159" i="11"/>
  <c r="R1162" i="11"/>
  <c r="R1165" i="11"/>
  <c r="R1168" i="11"/>
  <c r="R1171" i="11"/>
  <c r="R1177" i="11"/>
  <c r="R1180" i="11"/>
  <c r="R1194" i="11"/>
  <c r="R1197" i="11"/>
  <c r="R1203" i="11"/>
  <c r="R1209" i="11"/>
  <c r="R1212" i="11"/>
  <c r="R1223" i="11"/>
  <c r="R1227" i="11"/>
  <c r="R1231" i="11"/>
  <c r="R808" i="11"/>
  <c r="R821" i="11"/>
  <c r="R836" i="11"/>
  <c r="R839" i="11"/>
  <c r="R850" i="11"/>
  <c r="R853" i="11"/>
  <c r="R861" i="11"/>
  <c r="R864" i="11"/>
  <c r="R867" i="11"/>
  <c r="R875" i="11"/>
  <c r="R886" i="11"/>
  <c r="R894" i="11"/>
  <c r="R904" i="11"/>
  <c r="R914" i="11"/>
  <c r="R919" i="11"/>
  <c r="R931" i="11"/>
  <c r="R936" i="11"/>
  <c r="R944" i="11"/>
  <c r="R959" i="11"/>
  <c r="R965" i="11"/>
  <c r="R971" i="11"/>
  <c r="R974" i="11"/>
  <c r="R977" i="11"/>
  <c r="R988" i="11"/>
  <c r="R996" i="11"/>
  <c r="R1023" i="11"/>
  <c r="R1026" i="11"/>
  <c r="R1029" i="11"/>
  <c r="R1035" i="11"/>
  <c r="R1038" i="11"/>
  <c r="R1060" i="11"/>
  <c r="R1063" i="11"/>
  <c r="R1066" i="11"/>
  <c r="R1069" i="11"/>
  <c r="R1078" i="11"/>
  <c r="R1102" i="11"/>
  <c r="R1111" i="11"/>
  <c r="R1114" i="11"/>
  <c r="R1117" i="11"/>
  <c r="R1126" i="11"/>
  <c r="R1135" i="11"/>
  <c r="R1138" i="11"/>
  <c r="R1141" i="11"/>
  <c r="R1150" i="11"/>
  <c r="R1174" i="11"/>
  <c r="R1183" i="11"/>
  <c r="R1186" i="11"/>
  <c r="R1189" i="11"/>
  <c r="R1206" i="11"/>
  <c r="R1216" i="11"/>
  <c r="R1220" i="11"/>
  <c r="R1235" i="11"/>
  <c r="R1239" i="11"/>
  <c r="R1243" i="11"/>
  <c r="R1247" i="11"/>
  <c r="R1251" i="11"/>
  <c r="R1255" i="11"/>
  <c r="R1259" i="11"/>
  <c r="R1322" i="11"/>
  <c r="R1256" i="11"/>
  <c r="R1262" i="11"/>
  <c r="R1292" i="11"/>
  <c r="R1308" i="11"/>
  <c r="R1313" i="11"/>
  <c r="R1327" i="11"/>
  <c r="R1336" i="11"/>
  <c r="R1345" i="11"/>
  <c r="R1349" i="11"/>
  <c r="R1353" i="11"/>
  <c r="R1357" i="11"/>
  <c r="R1361" i="11"/>
  <c r="R1365" i="11"/>
  <c r="R1369" i="11"/>
  <c r="R1373" i="11"/>
  <c r="R1377" i="11"/>
  <c r="R1381" i="11"/>
  <c r="R1385" i="11"/>
  <c r="R1389" i="11"/>
  <c r="R1393" i="11"/>
  <c r="R1397" i="11"/>
  <c r="R1401" i="11"/>
  <c r="R1405" i="11"/>
  <c r="R1409" i="11"/>
  <c r="R1413" i="11"/>
  <c r="R1417" i="11"/>
  <c r="R1423" i="11"/>
  <c r="R1430" i="11"/>
  <c r="R1434" i="11"/>
  <c r="R1437" i="11"/>
  <c r="R1456" i="11"/>
  <c r="R1461" i="11"/>
  <c r="R1466" i="11"/>
  <c r="R1471" i="11"/>
  <c r="R4" i="11"/>
  <c r="R1244" i="11"/>
  <c r="R1282" i="11"/>
  <c r="R1298" i="11"/>
  <c r="R1318" i="11"/>
  <c r="R1323" i="11"/>
  <c r="R1332" i="11"/>
  <c r="R1420" i="11"/>
  <c r="R1427" i="11"/>
  <c r="R1441" i="11"/>
  <c r="R1446" i="11"/>
  <c r="R1451" i="11"/>
  <c r="R1469" i="11"/>
  <c r="R1270" i="11"/>
  <c r="R1288" i="11"/>
  <c r="R1304" i="11"/>
  <c r="R1314" i="11"/>
  <c r="R1328" i="11"/>
  <c r="R1342" i="11"/>
  <c r="R1346" i="11"/>
  <c r="R1350" i="11"/>
  <c r="R1354" i="11"/>
  <c r="R1358" i="11"/>
  <c r="R1362" i="11"/>
  <c r="R1366" i="11"/>
  <c r="R1370" i="11"/>
  <c r="R1374" i="11"/>
  <c r="R1378" i="11"/>
  <c r="R1382" i="11"/>
  <c r="R1386" i="11"/>
  <c r="R1390" i="11"/>
  <c r="R1394" i="11"/>
  <c r="R1398" i="11"/>
  <c r="R1402" i="11"/>
  <c r="R1406" i="11"/>
  <c r="R1410" i="11"/>
  <c r="R1414" i="11"/>
  <c r="R1418" i="11"/>
  <c r="R1424" i="11"/>
  <c r="R1431" i="11"/>
  <c r="R1438" i="11"/>
  <c r="R1449" i="11"/>
  <c r="R1454" i="11"/>
  <c r="R1459" i="11"/>
  <c r="R1464" i="11"/>
  <c r="R1252" i="11"/>
  <c r="R1294" i="11"/>
  <c r="R1310" i="11"/>
  <c r="R1324" i="11"/>
  <c r="R1338" i="11"/>
  <c r="R1428" i="11"/>
  <c r="R1435" i="11"/>
  <c r="R1444" i="11"/>
  <c r="R1457" i="11"/>
  <c r="R1467" i="11"/>
  <c r="R1472" i="11"/>
  <c r="R1278" i="11"/>
  <c r="R1284" i="11"/>
  <c r="R1300" i="11"/>
  <c r="R1320" i="11"/>
  <c r="R1334" i="11"/>
  <c r="R1343" i="11"/>
  <c r="R1347" i="11"/>
  <c r="R1351" i="11"/>
  <c r="R1355" i="11"/>
  <c r="R1359" i="11"/>
  <c r="R1363" i="11"/>
  <c r="R1367" i="11"/>
  <c r="R1371" i="11"/>
  <c r="R1375" i="11"/>
  <c r="R1379" i="11"/>
  <c r="R1383" i="11"/>
  <c r="R1387" i="11"/>
  <c r="R1391" i="11"/>
  <c r="R1395" i="11"/>
  <c r="R1399" i="11"/>
  <c r="R1403" i="11"/>
  <c r="R1407" i="11"/>
  <c r="R1411" i="11"/>
  <c r="R1415" i="11"/>
  <c r="R1421" i="11"/>
  <c r="R1425" i="11"/>
  <c r="R1432" i="11"/>
  <c r="R1439" i="11"/>
  <c r="R1442" i="11"/>
  <c r="R1447" i="11"/>
  <c r="R1452" i="11"/>
  <c r="R1462" i="11"/>
  <c r="R1260" i="11"/>
  <c r="R1266" i="11"/>
  <c r="R1290" i="11"/>
  <c r="R1306" i="11"/>
  <c r="R1316" i="11"/>
  <c r="R1330" i="11"/>
  <c r="R1339" i="11"/>
  <c r="R1419" i="11"/>
  <c r="R1436" i="11"/>
  <c r="R1455" i="11"/>
  <c r="R1460" i="11"/>
  <c r="R1465" i="11"/>
  <c r="R1470" i="11"/>
  <c r="R1468" i="11"/>
  <c r="R1248" i="11"/>
  <c r="R1296" i="11"/>
  <c r="R1312" i="11"/>
  <c r="R1326" i="11"/>
  <c r="R1335" i="11"/>
  <c r="R1344" i="11"/>
  <c r="R1348" i="11"/>
  <c r="R1352" i="11"/>
  <c r="R1356" i="11"/>
  <c r="R1360" i="11"/>
  <c r="R1364" i="11"/>
  <c r="R1368" i="11"/>
  <c r="R1372" i="11"/>
  <c r="R1376" i="11"/>
  <c r="R1380" i="11"/>
  <c r="R1384" i="11"/>
  <c r="R1388" i="11"/>
  <c r="R1392" i="11"/>
  <c r="R1396" i="11"/>
  <c r="R1400" i="11"/>
  <c r="R1404" i="11"/>
  <c r="R1408" i="11"/>
  <c r="R1412" i="11"/>
  <c r="R1416" i="11"/>
  <c r="R1422" i="11"/>
  <c r="R1426" i="11"/>
  <c r="R1429" i="11"/>
  <c r="R1433" i="11"/>
  <c r="R1440" i="11"/>
  <c r="R1445" i="11"/>
  <c r="R1450" i="11"/>
  <c r="R1473" i="11"/>
  <c r="R1274" i="11"/>
  <c r="R1286" i="11"/>
  <c r="R1302" i="11"/>
  <c r="R1317" i="11"/>
  <c r="R1331" i="11"/>
  <c r="R1340" i="11"/>
  <c r="R1443" i="11"/>
  <c r="R1448" i="11"/>
  <c r="R1453" i="11"/>
  <c r="R1458" i="11"/>
  <c r="R1463" i="11"/>
  <c r="U100" i="11" l="1"/>
  <c r="R138" i="11"/>
  <c r="R61" i="11"/>
  <c r="R45" i="11"/>
  <c r="R207" i="11"/>
  <c r="R188" i="11"/>
  <c r="U15" i="11"/>
  <c r="R21" i="11"/>
  <c r="R300" i="11"/>
  <c r="R245" i="11"/>
  <c r="R164" i="11"/>
  <c r="R82" i="11"/>
  <c r="R297" i="11"/>
  <c r="R219" i="11"/>
  <c r="R170" i="11"/>
  <c r="R103" i="11"/>
  <c r="R57" i="11"/>
  <c r="R356" i="11"/>
  <c r="R292" i="11"/>
  <c r="R243" i="11"/>
  <c r="R154" i="11"/>
  <c r="R72" i="11"/>
  <c r="R287" i="11"/>
  <c r="R213" i="11"/>
  <c r="R157" i="11"/>
  <c r="R99" i="11"/>
  <c r="U99" i="11" s="1"/>
  <c r="R53" i="11"/>
  <c r="R353" i="11"/>
  <c r="R274" i="11"/>
  <c r="R226" i="11"/>
  <c r="R135" i="11"/>
  <c r="R362" i="11"/>
  <c r="R281" i="11"/>
  <c r="R210" i="11"/>
  <c r="R141" i="11"/>
  <c r="R95" i="11"/>
  <c r="U95" i="11" s="1"/>
  <c r="R49" i="11"/>
  <c r="U49" i="11" s="1"/>
  <c r="R25" i="11"/>
  <c r="R350" i="11"/>
  <c r="R250" i="11"/>
  <c r="R201" i="11"/>
  <c r="R132" i="11"/>
  <c r="R85" i="11"/>
  <c r="R41" i="11"/>
  <c r="R322" i="11"/>
  <c r="R260" i="11"/>
  <c r="R182" i="11"/>
  <c r="U182" i="11" s="1"/>
  <c r="R120" i="11"/>
  <c r="R333" i="11"/>
  <c r="R239" i="11"/>
  <c r="R198" i="11"/>
  <c r="U198" i="11" s="1"/>
  <c r="R123" i="11"/>
  <c r="R75" i="11"/>
  <c r="R37" i="11"/>
  <c r="R311" i="11"/>
  <c r="R253" i="11"/>
  <c r="R174" i="11"/>
  <c r="U174" i="11" s="1"/>
  <c r="R111" i="11"/>
  <c r="U111" i="11" s="1"/>
  <c r="R318" i="11"/>
  <c r="R236" i="11"/>
  <c r="R191" i="11"/>
  <c r="R117" i="11"/>
  <c r="R65" i="11"/>
  <c r="U65" i="11" s="1"/>
  <c r="R17" i="11"/>
  <c r="R13" i="11"/>
  <c r="R9" i="11"/>
  <c r="R33" i="11"/>
  <c r="U33" i="11" s="1"/>
  <c r="R29" i="11"/>
  <c r="AV6" i="11"/>
  <c r="U335" i="11"/>
  <c r="U152" i="11"/>
  <c r="AB17" i="11"/>
  <c r="Q4" i="11"/>
  <c r="U4" i="11" s="1"/>
  <c r="P1474" i="11"/>
  <c r="AB3" i="11" s="1"/>
  <c r="B1477" i="11" a="1"/>
  <c r="B1489" i="11" s="1"/>
  <c r="F1489" i="11" s="1"/>
  <c r="S1274" i="11"/>
  <c r="T1274" i="11" s="1"/>
  <c r="W1274" i="11" s="1"/>
  <c r="V1274" i="11"/>
  <c r="U1274" i="11"/>
  <c r="S1388" i="11"/>
  <c r="T1388" i="11" s="1"/>
  <c r="W1388" i="11" s="1"/>
  <c r="V1388" i="11"/>
  <c r="U1388" i="11"/>
  <c r="S1248" i="11"/>
  <c r="T1248" i="11" s="1"/>
  <c r="W1248" i="11" s="1"/>
  <c r="U1248" i="11"/>
  <c r="V1248" i="11"/>
  <c r="V1452" i="11"/>
  <c r="S1452" i="11"/>
  <c r="T1452" i="11" s="1"/>
  <c r="W1452" i="11" s="1"/>
  <c r="U1452" i="11"/>
  <c r="V1379" i="11"/>
  <c r="S1379" i="11"/>
  <c r="T1379" i="11" s="1"/>
  <c r="W1379" i="11" s="1"/>
  <c r="U1379" i="11"/>
  <c r="V1467" i="11"/>
  <c r="S1467" i="11"/>
  <c r="U1467" i="11"/>
  <c r="V1424" i="11"/>
  <c r="S1424" i="11"/>
  <c r="U1424" i="11"/>
  <c r="S1358" i="11"/>
  <c r="T1358" i="11" s="1"/>
  <c r="W1358" i="11" s="1"/>
  <c r="V1358" i="11"/>
  <c r="U1358" i="11"/>
  <c r="S1332" i="11"/>
  <c r="T1332" i="11" s="1"/>
  <c r="W1332" i="11" s="1"/>
  <c r="V1332" i="11"/>
  <c r="U1332" i="11"/>
  <c r="V1413" i="11"/>
  <c r="S1413" i="11"/>
  <c r="T1413" i="11" s="1"/>
  <c r="W1413" i="11" s="1"/>
  <c r="U1413" i="11"/>
  <c r="V965" i="11"/>
  <c r="S965" i="11"/>
  <c r="T965" i="11" s="1"/>
  <c r="W965" i="11" s="1"/>
  <c r="U965" i="11"/>
  <c r="V1448" i="11"/>
  <c r="U1448" i="11"/>
  <c r="S1448" i="11"/>
  <c r="T1448" i="11" s="1"/>
  <c r="W1448" i="11" s="1"/>
  <c r="V1473" i="11"/>
  <c r="U1473" i="11"/>
  <c r="S1473" i="11"/>
  <c r="T1473" i="11" s="1"/>
  <c r="W1473" i="11" s="1"/>
  <c r="S1416" i="11"/>
  <c r="T1416" i="11" s="1"/>
  <c r="W1416" i="11" s="1"/>
  <c r="V1416" i="11"/>
  <c r="U1416" i="11"/>
  <c r="S1384" i="11"/>
  <c r="T1384" i="11" s="1"/>
  <c r="W1384" i="11" s="1"/>
  <c r="V1384" i="11"/>
  <c r="U1384" i="11"/>
  <c r="S1352" i="11"/>
  <c r="T1352" i="11" s="1"/>
  <c r="W1352" i="11" s="1"/>
  <c r="V1352" i="11"/>
  <c r="U1352" i="11"/>
  <c r="V1468" i="11"/>
  <c r="U1468" i="11"/>
  <c r="S1468" i="11"/>
  <c r="T1468" i="11" s="1"/>
  <c r="W1468" i="11" s="1"/>
  <c r="S1330" i="11"/>
  <c r="T1330" i="11" s="1"/>
  <c r="W1330" i="11" s="1"/>
  <c r="V1330" i="11"/>
  <c r="U1330" i="11"/>
  <c r="V1447" i="11"/>
  <c r="S1447" i="11"/>
  <c r="T1447" i="11" s="1"/>
  <c r="W1447" i="11" s="1"/>
  <c r="U1447" i="11"/>
  <c r="V1407" i="11"/>
  <c r="S1407" i="11"/>
  <c r="T1407" i="11" s="1"/>
  <c r="W1407" i="11" s="1"/>
  <c r="U1407" i="11"/>
  <c r="V1375" i="11"/>
  <c r="S1375" i="11"/>
  <c r="T1375" i="11" s="1"/>
  <c r="W1375" i="11" s="1"/>
  <c r="U1375" i="11"/>
  <c r="V1343" i="11"/>
  <c r="S1343" i="11"/>
  <c r="T1343" i="11" s="1"/>
  <c r="W1343" i="11" s="1"/>
  <c r="U1343" i="11"/>
  <c r="V1457" i="11"/>
  <c r="U1457" i="11"/>
  <c r="S1457" i="11"/>
  <c r="T1457" i="11" s="1"/>
  <c r="W1457" i="11" s="1"/>
  <c r="S1252" i="11"/>
  <c r="T1252" i="11" s="1"/>
  <c r="W1252" i="11" s="1"/>
  <c r="V1252" i="11"/>
  <c r="U1252" i="11"/>
  <c r="S1418" i="11"/>
  <c r="T1418" i="11" s="1"/>
  <c r="W1418" i="11" s="1"/>
  <c r="V1418" i="11"/>
  <c r="U1418" i="11"/>
  <c r="S1386" i="11"/>
  <c r="T1386" i="11" s="1"/>
  <c r="W1386" i="11" s="1"/>
  <c r="V1386" i="11"/>
  <c r="U1386" i="11"/>
  <c r="S1354" i="11"/>
  <c r="V1354" i="11"/>
  <c r="U1354" i="11"/>
  <c r="S1270" i="11"/>
  <c r="T1270" i="11" s="1"/>
  <c r="W1270" i="11" s="1"/>
  <c r="V1270" i="11"/>
  <c r="U1270" i="11"/>
  <c r="V1323" i="11"/>
  <c r="S1323" i="11"/>
  <c r="T1323" i="11" s="1"/>
  <c r="W1323" i="11" s="1"/>
  <c r="U1323" i="11"/>
  <c r="V1461" i="11"/>
  <c r="U1461" i="11"/>
  <c r="S1461" i="11"/>
  <c r="T1461" i="11" s="1"/>
  <c r="W1461" i="11" s="1"/>
  <c r="V1409" i="11"/>
  <c r="S1409" i="11"/>
  <c r="T1409" i="11" s="1"/>
  <c r="W1409" i="11" s="1"/>
  <c r="U1409" i="11"/>
  <c r="V1377" i="11"/>
  <c r="S1377" i="11"/>
  <c r="T1377" i="11" s="1"/>
  <c r="W1377" i="11" s="1"/>
  <c r="U1377" i="11"/>
  <c r="V1345" i="11"/>
  <c r="S1345" i="11"/>
  <c r="T1345" i="11" s="1"/>
  <c r="W1345" i="11" s="1"/>
  <c r="U1345" i="11"/>
  <c r="S1322" i="11"/>
  <c r="V1322" i="11"/>
  <c r="U1322" i="11"/>
  <c r="V1220" i="11"/>
  <c r="S1220" i="11"/>
  <c r="T1220" i="11" s="1"/>
  <c r="W1220" i="11" s="1"/>
  <c r="U1220" i="11"/>
  <c r="V1141" i="11"/>
  <c r="S1141" i="11"/>
  <c r="T1141" i="11" s="1"/>
  <c r="W1141" i="11" s="1"/>
  <c r="U1141" i="11"/>
  <c r="V1078" i="11"/>
  <c r="S1078" i="11"/>
  <c r="T1078" i="11" s="1"/>
  <c r="W1078" i="11" s="1"/>
  <c r="U1078" i="11"/>
  <c r="V1026" i="11"/>
  <c r="S1026" i="11"/>
  <c r="U1026" i="11"/>
  <c r="V959" i="11"/>
  <c r="U959" i="11"/>
  <c r="S959" i="11"/>
  <c r="V886" i="11"/>
  <c r="S886" i="11"/>
  <c r="U886" i="11"/>
  <c r="V836" i="11"/>
  <c r="U836" i="11"/>
  <c r="S836" i="11"/>
  <c r="T836" i="11" s="1"/>
  <c r="W836" i="11" s="1"/>
  <c r="V1203" i="11"/>
  <c r="S1203" i="11"/>
  <c r="T1203" i="11" s="1"/>
  <c r="W1203" i="11" s="1"/>
  <c r="U1203" i="11"/>
  <c r="V1162" i="11"/>
  <c r="U1162" i="11"/>
  <c r="S1162" i="11"/>
  <c r="T1162" i="11" s="1"/>
  <c r="W1162" i="11" s="1"/>
  <c r="V1123" i="11"/>
  <c r="S1123" i="11"/>
  <c r="T1123" i="11" s="1"/>
  <c r="W1123" i="11" s="1"/>
  <c r="U1123" i="11"/>
  <c r="V1081" i="11"/>
  <c r="S1081" i="11"/>
  <c r="T1081" i="11" s="1"/>
  <c r="W1081" i="11" s="1"/>
  <c r="U1081" i="11"/>
  <c r="V1032" i="11"/>
  <c r="S1032" i="11"/>
  <c r="U1032" i="11"/>
  <c r="V956" i="11"/>
  <c r="U956" i="11"/>
  <c r="S956" i="11"/>
  <c r="T956" i="11" s="1"/>
  <c r="W956" i="11" s="1"/>
  <c r="V891" i="11"/>
  <c r="U891" i="11"/>
  <c r="S891" i="11"/>
  <c r="T891" i="11" s="1"/>
  <c r="W891" i="11" s="1"/>
  <c r="V1325" i="11"/>
  <c r="S1325" i="11"/>
  <c r="U1325" i="11"/>
  <c r="S1234" i="11"/>
  <c r="V1234" i="11"/>
  <c r="U1234" i="11"/>
  <c r="V1096" i="11"/>
  <c r="S1096" i="11"/>
  <c r="T1096" i="11" s="1"/>
  <c r="W1096" i="11" s="1"/>
  <c r="U1096" i="11"/>
  <c r="V993" i="11"/>
  <c r="S993" i="11"/>
  <c r="T993" i="11" s="1"/>
  <c r="W993" i="11" s="1"/>
  <c r="U993" i="11"/>
  <c r="V933" i="11"/>
  <c r="S933" i="11"/>
  <c r="U933" i="11"/>
  <c r="V869" i="11"/>
  <c r="U869" i="11"/>
  <c r="S869" i="11"/>
  <c r="V1301" i="11"/>
  <c r="S1301" i="11"/>
  <c r="U1301" i="11"/>
  <c r="V1269" i="11"/>
  <c r="S1269" i="11"/>
  <c r="U1269" i="11"/>
  <c r="V1188" i="11"/>
  <c r="S1188" i="11"/>
  <c r="U1188" i="11"/>
  <c r="S1146" i="11"/>
  <c r="T1146" i="11" s="1"/>
  <c r="W1146" i="11" s="1"/>
  <c r="U1146" i="11"/>
  <c r="V1146" i="11"/>
  <c r="V1113" i="11"/>
  <c r="S1113" i="11"/>
  <c r="T1113" i="11" s="1"/>
  <c r="W1113" i="11" s="1"/>
  <c r="U1113" i="11"/>
  <c r="U1043" i="11"/>
  <c r="S1043" i="11"/>
  <c r="T1043" i="11" s="1"/>
  <c r="W1043" i="11" s="1"/>
  <c r="V1043" i="11"/>
  <c r="V995" i="11"/>
  <c r="U995" i="11"/>
  <c r="S995" i="11"/>
  <c r="V958" i="11"/>
  <c r="S958" i="11"/>
  <c r="U958" i="11"/>
  <c r="V893" i="11"/>
  <c r="S893" i="11"/>
  <c r="U893" i="11"/>
  <c r="V1257" i="11"/>
  <c r="S1257" i="11"/>
  <c r="T1257" i="11" s="1"/>
  <c r="W1257" i="11" s="1"/>
  <c r="U1257" i="11"/>
  <c r="V1211" i="11"/>
  <c r="S1211" i="11"/>
  <c r="T1211" i="11" s="1"/>
  <c r="W1211" i="11" s="1"/>
  <c r="U1211" i="11"/>
  <c r="V1164" i="11"/>
  <c r="U1164" i="11"/>
  <c r="S1164" i="11"/>
  <c r="V1101" i="11"/>
  <c r="U1101" i="11"/>
  <c r="S1101" i="11"/>
  <c r="T1101" i="11" s="1"/>
  <c r="W1101" i="11" s="1"/>
  <c r="V1052" i="11"/>
  <c r="S1052" i="11"/>
  <c r="T1052" i="11" s="1"/>
  <c r="W1052" i="11" s="1"/>
  <c r="U1052" i="11"/>
  <c r="V950" i="11"/>
  <c r="U950" i="11"/>
  <c r="S950" i="11"/>
  <c r="V879" i="11"/>
  <c r="U879" i="11"/>
  <c r="S879" i="11"/>
  <c r="T879" i="11" s="1"/>
  <c r="W879" i="11" s="1"/>
  <c r="S1276" i="11"/>
  <c r="V1276" i="11"/>
  <c r="U1276" i="11"/>
  <c r="V1142" i="11"/>
  <c r="S1142" i="11"/>
  <c r="T1142" i="11" s="1"/>
  <c r="W1142" i="11" s="1"/>
  <c r="U1142" i="11"/>
  <c r="V1018" i="11"/>
  <c r="U1018" i="11"/>
  <c r="S1018" i="11"/>
  <c r="V947" i="11"/>
  <c r="U947" i="11"/>
  <c r="S947" i="11"/>
  <c r="T947" i="11" s="1"/>
  <c r="W947" i="11" s="1"/>
  <c r="V871" i="11"/>
  <c r="U871" i="11"/>
  <c r="S871" i="11"/>
  <c r="V809" i="11"/>
  <c r="S809" i="11"/>
  <c r="T809" i="11" s="1"/>
  <c r="W809" i="11" s="1"/>
  <c r="U809" i="11"/>
  <c r="V1198" i="11"/>
  <c r="S1198" i="11"/>
  <c r="U1198" i="11"/>
  <c r="V1166" i="11"/>
  <c r="S1166" i="11"/>
  <c r="U1166" i="11"/>
  <c r="V1133" i="11"/>
  <c r="U1133" i="11"/>
  <c r="S1133" i="11"/>
  <c r="T1133" i="11" s="1"/>
  <c r="W1133" i="11" s="1"/>
  <c r="V1106" i="11"/>
  <c r="U1106" i="11"/>
  <c r="S1106" i="11"/>
  <c r="T1106" i="11" s="1"/>
  <c r="W1106" i="11" s="1"/>
  <c r="V1067" i="11"/>
  <c r="S1067" i="11"/>
  <c r="T1067" i="11" s="1"/>
  <c r="W1067" i="11" s="1"/>
  <c r="U1067" i="11"/>
  <c r="V1033" i="11"/>
  <c r="U1033" i="11"/>
  <c r="S1033" i="11"/>
  <c r="V966" i="11"/>
  <c r="S966" i="11"/>
  <c r="U966" i="11"/>
  <c r="V912" i="11"/>
  <c r="U912" i="11"/>
  <c r="S912" i="11"/>
  <c r="T912" i="11" s="1"/>
  <c r="W912" i="11" s="1"/>
  <c r="V1319" i="11"/>
  <c r="S1319" i="11"/>
  <c r="T1319" i="11" s="1"/>
  <c r="W1319" i="11" s="1"/>
  <c r="U1319" i="11"/>
  <c r="V1287" i="11"/>
  <c r="S1287" i="11"/>
  <c r="T1287" i="11" s="1"/>
  <c r="W1287" i="11" s="1"/>
  <c r="U1287" i="11"/>
  <c r="V1228" i="11"/>
  <c r="S1228" i="11"/>
  <c r="T1228" i="11" s="1"/>
  <c r="W1228" i="11" s="1"/>
  <c r="U1228" i="11"/>
  <c r="V1100" i="11"/>
  <c r="U1100" i="11"/>
  <c r="S1100" i="11"/>
  <c r="T1100" i="11" s="1"/>
  <c r="W1100" i="11" s="1"/>
  <c r="V1014" i="11"/>
  <c r="U1014" i="11"/>
  <c r="S1014" i="11"/>
  <c r="U954" i="11"/>
  <c r="V954" i="11"/>
  <c r="S954" i="11"/>
  <c r="V889" i="11"/>
  <c r="S889" i="11"/>
  <c r="U889" i="11"/>
  <c r="V813" i="11"/>
  <c r="S813" i="11"/>
  <c r="U813" i="11"/>
  <c r="V822" i="11"/>
  <c r="S822" i="11"/>
  <c r="T822" i="11" s="1"/>
  <c r="W822" i="11" s="1"/>
  <c r="U822" i="11"/>
  <c r="V777" i="11"/>
  <c r="S777" i="11"/>
  <c r="U777" i="11"/>
  <c r="S723" i="11"/>
  <c r="V723" i="11"/>
  <c r="U723" i="11"/>
  <c r="V656" i="11"/>
  <c r="S656" i="11"/>
  <c r="T656" i="11" s="1"/>
  <c r="W656" i="11" s="1"/>
  <c r="U656" i="11"/>
  <c r="U615" i="11"/>
  <c r="V615" i="11"/>
  <c r="S615" i="11"/>
  <c r="U547" i="11"/>
  <c r="V547" i="11"/>
  <c r="S547" i="11"/>
  <c r="T547" i="11" s="1"/>
  <c r="W547" i="11" s="1"/>
  <c r="V469" i="11"/>
  <c r="U469" i="11"/>
  <c r="S469" i="11"/>
  <c r="T469" i="11" s="1"/>
  <c r="W469" i="11" s="1"/>
  <c r="V421" i="11"/>
  <c r="S421" i="11"/>
  <c r="U421" i="11"/>
  <c r="V762" i="11"/>
  <c r="S762" i="11"/>
  <c r="T762" i="11" s="1"/>
  <c r="W762" i="11" s="1"/>
  <c r="U762" i="11"/>
  <c r="V673" i="11"/>
  <c r="S673" i="11"/>
  <c r="U673" i="11"/>
  <c r="U603" i="11"/>
  <c r="S603" i="11"/>
  <c r="V603" i="11"/>
  <c r="V509" i="11"/>
  <c r="S509" i="11"/>
  <c r="T509" i="11" s="1"/>
  <c r="W509" i="11" s="1"/>
  <c r="U509" i="11"/>
  <c r="V472" i="11"/>
  <c r="S472" i="11"/>
  <c r="U472" i="11"/>
  <c r="S776" i="11"/>
  <c r="T776" i="11" s="1"/>
  <c r="W776" i="11" s="1"/>
  <c r="U776" i="11"/>
  <c r="V776" i="11"/>
  <c r="V726" i="11"/>
  <c r="S726" i="11"/>
  <c r="U726" i="11"/>
  <c r="V1443" i="11"/>
  <c r="S1443" i="11"/>
  <c r="U1443" i="11"/>
  <c r="V1450" i="11"/>
  <c r="U1450" i="11"/>
  <c r="S1450" i="11"/>
  <c r="T1450" i="11" s="1"/>
  <c r="W1450" i="11" s="1"/>
  <c r="S1412" i="11"/>
  <c r="T1412" i="11" s="1"/>
  <c r="W1412" i="11" s="1"/>
  <c r="V1412" i="11"/>
  <c r="U1412" i="11"/>
  <c r="S1380" i="11"/>
  <c r="T1380" i="11" s="1"/>
  <c r="W1380" i="11" s="1"/>
  <c r="V1380" i="11"/>
  <c r="U1380" i="11"/>
  <c r="S1348" i="11"/>
  <c r="T1348" i="11" s="1"/>
  <c r="W1348" i="11" s="1"/>
  <c r="V1348" i="11"/>
  <c r="U1348" i="11"/>
  <c r="V1470" i="11"/>
  <c r="U1470" i="11"/>
  <c r="S1470" i="11"/>
  <c r="S1316" i="11"/>
  <c r="V1316" i="11"/>
  <c r="U1316" i="11"/>
  <c r="V1442" i="11"/>
  <c r="U1442" i="11"/>
  <c r="S1442" i="11"/>
  <c r="T1442" i="11" s="1"/>
  <c r="W1442" i="11" s="1"/>
  <c r="V1403" i="11"/>
  <c r="S1403" i="11"/>
  <c r="T1403" i="11" s="1"/>
  <c r="W1403" i="11" s="1"/>
  <c r="U1403" i="11"/>
  <c r="V1371" i="11"/>
  <c r="S1371" i="11"/>
  <c r="T1371" i="11" s="1"/>
  <c r="W1371" i="11" s="1"/>
  <c r="U1371" i="11"/>
  <c r="S1334" i="11"/>
  <c r="T1334" i="11" s="1"/>
  <c r="W1334" i="11" s="1"/>
  <c r="V1334" i="11"/>
  <c r="U1334" i="11"/>
  <c r="V1444" i="11"/>
  <c r="U1444" i="11"/>
  <c r="S1444" i="11"/>
  <c r="V1464" i="11"/>
  <c r="S1464" i="11"/>
  <c r="T1464" i="11" s="1"/>
  <c r="W1464" i="11" s="1"/>
  <c r="U1464" i="11"/>
  <c r="S1414" i="11"/>
  <c r="T1414" i="11" s="1"/>
  <c r="W1414" i="11" s="1"/>
  <c r="V1414" i="11"/>
  <c r="U1414" i="11"/>
  <c r="S1382" i="11"/>
  <c r="V1382" i="11"/>
  <c r="U1382" i="11"/>
  <c r="S1350" i="11"/>
  <c r="T1350" i="11" s="1"/>
  <c r="W1350" i="11" s="1"/>
  <c r="V1350" i="11"/>
  <c r="U1350" i="11"/>
  <c r="V1469" i="11"/>
  <c r="U1469" i="11"/>
  <c r="S1469" i="11"/>
  <c r="S1318" i="11"/>
  <c r="U1318" i="11"/>
  <c r="V1318" i="11"/>
  <c r="V1456" i="11"/>
  <c r="S1456" i="11"/>
  <c r="T1456" i="11" s="1"/>
  <c r="W1456" i="11" s="1"/>
  <c r="U1456" i="11"/>
  <c r="V1405" i="11"/>
  <c r="S1405" i="11"/>
  <c r="T1405" i="11" s="1"/>
  <c r="W1405" i="11" s="1"/>
  <c r="U1405" i="11"/>
  <c r="V1373" i="11"/>
  <c r="S1373" i="11"/>
  <c r="T1373" i="11" s="1"/>
  <c r="W1373" i="11" s="1"/>
  <c r="U1373" i="11"/>
  <c r="S1336" i="11"/>
  <c r="V1336" i="11"/>
  <c r="U1336" i="11"/>
  <c r="V1259" i="11"/>
  <c r="S1259" i="11"/>
  <c r="T1259" i="11" s="1"/>
  <c r="W1259" i="11" s="1"/>
  <c r="U1259" i="11"/>
  <c r="V1216" i="11"/>
  <c r="S1216" i="11"/>
  <c r="T1216" i="11" s="1"/>
  <c r="W1216" i="11" s="1"/>
  <c r="U1216" i="11"/>
  <c r="V1138" i="11"/>
  <c r="S1138" i="11"/>
  <c r="T1138" i="11" s="1"/>
  <c r="W1138" i="11" s="1"/>
  <c r="U1138" i="11"/>
  <c r="V1069" i="11"/>
  <c r="S1069" i="11"/>
  <c r="T1069" i="11" s="1"/>
  <c r="W1069" i="11" s="1"/>
  <c r="U1069" i="11"/>
  <c r="V1023" i="11"/>
  <c r="S1023" i="11"/>
  <c r="T1023" i="11" s="1"/>
  <c r="W1023" i="11" s="1"/>
  <c r="U1023" i="11"/>
  <c r="V944" i="11"/>
  <c r="U944" i="11"/>
  <c r="S944" i="11"/>
  <c r="T944" i="11" s="1"/>
  <c r="W944" i="11" s="1"/>
  <c r="V875" i="11"/>
  <c r="U875" i="11"/>
  <c r="S875" i="11"/>
  <c r="T875" i="11" s="1"/>
  <c r="W875" i="11" s="1"/>
  <c r="V821" i="11"/>
  <c r="U821" i="11"/>
  <c r="S821" i="11"/>
  <c r="V1197" i="11"/>
  <c r="U1197" i="11"/>
  <c r="S1197" i="11"/>
  <c r="T1197" i="11" s="1"/>
  <c r="W1197" i="11" s="1"/>
  <c r="V1159" i="11"/>
  <c r="S1159" i="11"/>
  <c r="T1159" i="11" s="1"/>
  <c r="W1159" i="11" s="1"/>
  <c r="U1159" i="11"/>
  <c r="V1120" i="11"/>
  <c r="S1120" i="11"/>
  <c r="T1120" i="11" s="1"/>
  <c r="W1120" i="11" s="1"/>
  <c r="U1120" i="11"/>
  <c r="V1075" i="11"/>
  <c r="S1075" i="11"/>
  <c r="T1075" i="11" s="1"/>
  <c r="W1075" i="11" s="1"/>
  <c r="U1075" i="11"/>
  <c r="V1016" i="11"/>
  <c r="U1016" i="11"/>
  <c r="S1016" i="11"/>
  <c r="T1016" i="11" s="1"/>
  <c r="W1016" i="11" s="1"/>
  <c r="V951" i="11"/>
  <c r="U951" i="11"/>
  <c r="S951" i="11"/>
  <c r="T951" i="11" s="1"/>
  <c r="W951" i="11" s="1"/>
  <c r="V880" i="11"/>
  <c r="U880" i="11"/>
  <c r="S880" i="11"/>
  <c r="T880" i="11" s="1"/>
  <c r="W880" i="11" s="1"/>
  <c r="V1321" i="11"/>
  <c r="S1321" i="11"/>
  <c r="U1321" i="11"/>
  <c r="V1219" i="11"/>
  <c r="S1219" i="11"/>
  <c r="T1219" i="11" s="1"/>
  <c r="W1219" i="11" s="1"/>
  <c r="U1219" i="11"/>
  <c r="V1062" i="11"/>
  <c r="U1062" i="11"/>
  <c r="S1062" i="11"/>
  <c r="T1062" i="11" s="1"/>
  <c r="W1062" i="11" s="1"/>
  <c r="V979" i="11"/>
  <c r="U979" i="11"/>
  <c r="S979" i="11"/>
  <c r="T979" i="11" s="1"/>
  <c r="W979" i="11" s="1"/>
  <c r="V923" i="11"/>
  <c r="U923" i="11"/>
  <c r="S923" i="11"/>
  <c r="T923" i="11" s="1"/>
  <c r="W923" i="11" s="1"/>
  <c r="V858" i="11"/>
  <c r="S858" i="11"/>
  <c r="T858" i="11" s="1"/>
  <c r="W858" i="11" s="1"/>
  <c r="U858" i="11"/>
  <c r="V1297" i="11"/>
  <c r="S1297" i="11"/>
  <c r="U1297" i="11"/>
  <c r="V1265" i="11"/>
  <c r="S1265" i="11"/>
  <c r="T1265" i="11" s="1"/>
  <c r="W1265" i="11" s="1"/>
  <c r="U1265" i="11"/>
  <c r="V1185" i="11"/>
  <c r="U1185" i="11"/>
  <c r="S1185" i="11"/>
  <c r="T1185" i="11" s="1"/>
  <c r="W1185" i="11" s="1"/>
  <c r="V1143" i="11"/>
  <c r="S1143" i="11"/>
  <c r="U1143" i="11"/>
  <c r="V1086" i="11"/>
  <c r="S1086" i="11"/>
  <c r="T1086" i="11" s="1"/>
  <c r="W1086" i="11" s="1"/>
  <c r="U1086" i="11"/>
  <c r="V1037" i="11"/>
  <c r="S1037" i="11"/>
  <c r="U1037" i="11"/>
  <c r="V990" i="11"/>
  <c r="U990" i="11"/>
  <c r="S990" i="11"/>
  <c r="V953" i="11"/>
  <c r="U953" i="11"/>
  <c r="S953" i="11"/>
  <c r="V885" i="11"/>
  <c r="S885" i="11"/>
  <c r="T885" i="11" s="1"/>
  <c r="W885" i="11" s="1"/>
  <c r="U885" i="11"/>
  <c r="V1253" i="11"/>
  <c r="S1253" i="11"/>
  <c r="U1253" i="11"/>
  <c r="V1202" i="11"/>
  <c r="U1202" i="11"/>
  <c r="S1202" i="11"/>
  <c r="V1161" i="11"/>
  <c r="U1161" i="11"/>
  <c r="S1161" i="11"/>
  <c r="T1161" i="11" s="1"/>
  <c r="W1161" i="11" s="1"/>
  <c r="V1098" i="11"/>
  <c r="S1098" i="11"/>
  <c r="T1098" i="11" s="1"/>
  <c r="W1098" i="11" s="1"/>
  <c r="U1098" i="11"/>
  <c r="V1049" i="11"/>
  <c r="U1049" i="11"/>
  <c r="S1049" i="11"/>
  <c r="T1049" i="11" s="1"/>
  <c r="W1049" i="11" s="1"/>
  <c r="V940" i="11"/>
  <c r="U940" i="11"/>
  <c r="S940" i="11"/>
  <c r="T940" i="11" s="1"/>
  <c r="W940" i="11" s="1"/>
  <c r="V876" i="11"/>
  <c r="U876" i="11"/>
  <c r="S876" i="11"/>
  <c r="T876" i="11" s="1"/>
  <c r="W876" i="11" s="1"/>
  <c r="S1272" i="11"/>
  <c r="V1272" i="11"/>
  <c r="U1272" i="11"/>
  <c r="V1118" i="11"/>
  <c r="U1118" i="11"/>
  <c r="S1118" i="11"/>
  <c r="T1118" i="11" s="1"/>
  <c r="W1118" i="11" s="1"/>
  <c r="V1009" i="11"/>
  <c r="S1009" i="11"/>
  <c r="T1009" i="11" s="1"/>
  <c r="W1009" i="11" s="1"/>
  <c r="U1009" i="11"/>
  <c r="S945" i="11"/>
  <c r="U945" i="11"/>
  <c r="V945" i="11"/>
  <c r="V868" i="11"/>
  <c r="U868" i="11"/>
  <c r="S868" i="11"/>
  <c r="V802" i="11"/>
  <c r="U802" i="11"/>
  <c r="S802" i="11"/>
  <c r="V1187" i="11"/>
  <c r="S1187" i="11"/>
  <c r="T1187" i="11" s="1"/>
  <c r="W1187" i="11" s="1"/>
  <c r="U1187" i="11"/>
  <c r="V1157" i="11"/>
  <c r="U1157" i="11"/>
  <c r="S1157" i="11"/>
  <c r="T1157" i="11" s="1"/>
  <c r="W1157" i="11" s="1"/>
  <c r="V1130" i="11"/>
  <c r="S1130" i="11"/>
  <c r="T1130" i="11" s="1"/>
  <c r="W1130" i="11" s="1"/>
  <c r="U1130" i="11"/>
  <c r="V1103" i="11"/>
  <c r="S1103" i="11"/>
  <c r="T1103" i="11" s="1"/>
  <c r="W1103" i="11" s="1"/>
  <c r="U1103" i="11"/>
  <c r="V1064" i="11"/>
  <c r="S1064" i="11"/>
  <c r="T1064" i="11" s="1"/>
  <c r="W1064" i="11" s="1"/>
  <c r="U1064" i="11"/>
  <c r="V1024" i="11"/>
  <c r="S1024" i="11"/>
  <c r="U1024" i="11"/>
  <c r="V963" i="11"/>
  <c r="U963" i="11"/>
  <c r="S963" i="11"/>
  <c r="V907" i="11"/>
  <c r="U907" i="11"/>
  <c r="S907" i="11"/>
  <c r="T907" i="11" s="1"/>
  <c r="W907" i="11" s="1"/>
  <c r="V1315" i="11"/>
  <c r="S1315" i="11"/>
  <c r="T1315" i="11" s="1"/>
  <c r="W1315" i="11" s="1"/>
  <c r="U1315" i="11"/>
  <c r="V1283" i="11"/>
  <c r="S1283" i="11"/>
  <c r="T1283" i="11" s="1"/>
  <c r="W1283" i="11" s="1"/>
  <c r="U1283" i="11"/>
  <c r="V1224" i="11"/>
  <c r="U1224" i="11"/>
  <c r="S1224" i="11"/>
  <c r="T1224" i="11" s="1"/>
  <c r="W1224" i="11" s="1"/>
  <c r="V1097" i="11"/>
  <c r="U1097" i="11"/>
  <c r="S1097" i="11"/>
  <c r="T1097" i="11" s="1"/>
  <c r="W1097" i="11" s="1"/>
  <c r="V1008" i="11"/>
  <c r="U1008" i="11"/>
  <c r="S1008" i="11"/>
  <c r="V949" i="11"/>
  <c r="U949" i="11"/>
  <c r="S949" i="11"/>
  <c r="T949" i="11" s="1"/>
  <c r="W949" i="11" s="1"/>
  <c r="U878" i="11"/>
  <c r="S878" i="11"/>
  <c r="V878" i="11"/>
  <c r="V883" i="11"/>
  <c r="U883" i="11"/>
  <c r="S883" i="11"/>
  <c r="T883" i="11" s="1"/>
  <c r="W883" i="11" s="1"/>
  <c r="V819" i="11"/>
  <c r="S819" i="11"/>
  <c r="U819" i="11"/>
  <c r="V770" i="11"/>
  <c r="S770" i="11"/>
  <c r="T770" i="11" s="1"/>
  <c r="W770" i="11" s="1"/>
  <c r="U770" i="11"/>
  <c r="S719" i="11"/>
  <c r="T719" i="11" s="1"/>
  <c r="W719" i="11" s="1"/>
  <c r="V719" i="11"/>
  <c r="U719" i="11"/>
  <c r="V649" i="11"/>
  <c r="S649" i="11"/>
  <c r="T649" i="11" s="1"/>
  <c r="W649" i="11" s="1"/>
  <c r="U649" i="11"/>
  <c r="V612" i="11"/>
  <c r="S612" i="11"/>
  <c r="T612" i="11" s="1"/>
  <c r="W612" i="11" s="1"/>
  <c r="U612" i="11"/>
  <c r="V544" i="11"/>
  <c r="S544" i="11"/>
  <c r="U544" i="11"/>
  <c r="S466" i="11"/>
  <c r="T466" i="11" s="1"/>
  <c r="W466" i="11" s="1"/>
  <c r="V466" i="11"/>
  <c r="U466" i="11"/>
  <c r="V380" i="11"/>
  <c r="S380" i="11"/>
  <c r="T380" i="11" s="1"/>
  <c r="W380" i="11" s="1"/>
  <c r="U380" i="11"/>
  <c r="V759" i="11"/>
  <c r="S759" i="11"/>
  <c r="U759" i="11"/>
  <c r="V666" i="11"/>
  <c r="S666" i="11"/>
  <c r="T666" i="11" s="1"/>
  <c r="W666" i="11" s="1"/>
  <c r="U666" i="11"/>
  <c r="V600" i="11"/>
  <c r="S600" i="11"/>
  <c r="U600" i="11"/>
  <c r="S1340" i="11"/>
  <c r="T1340" i="11" s="1"/>
  <c r="W1340" i="11" s="1"/>
  <c r="V1340" i="11"/>
  <c r="U1340" i="11"/>
  <c r="V1445" i="11"/>
  <c r="S1445" i="11"/>
  <c r="U1445" i="11"/>
  <c r="V1408" i="11"/>
  <c r="S1408" i="11"/>
  <c r="T1408" i="11" s="1"/>
  <c r="W1408" i="11" s="1"/>
  <c r="U1408" i="11"/>
  <c r="S1376" i="11"/>
  <c r="T1376" i="11" s="1"/>
  <c r="W1376" i="11" s="1"/>
  <c r="V1376" i="11"/>
  <c r="U1376" i="11"/>
  <c r="S1344" i="11"/>
  <c r="T1344" i="11" s="1"/>
  <c r="W1344" i="11" s="1"/>
  <c r="V1344" i="11"/>
  <c r="U1344" i="11"/>
  <c r="V1465" i="11"/>
  <c r="U1465" i="11"/>
  <c r="S1465" i="11"/>
  <c r="S1306" i="11"/>
  <c r="V1306" i="11"/>
  <c r="U1306" i="11"/>
  <c r="V1439" i="11"/>
  <c r="S1439" i="11"/>
  <c r="T1439" i="11" s="1"/>
  <c r="W1439" i="11" s="1"/>
  <c r="U1439" i="11"/>
  <c r="V1399" i="11"/>
  <c r="S1399" i="11"/>
  <c r="T1399" i="11" s="1"/>
  <c r="W1399" i="11" s="1"/>
  <c r="U1399" i="11"/>
  <c r="V1367" i="11"/>
  <c r="S1367" i="11"/>
  <c r="T1367" i="11" s="1"/>
  <c r="W1367" i="11" s="1"/>
  <c r="U1367" i="11"/>
  <c r="S1320" i="11"/>
  <c r="U1320" i="11"/>
  <c r="V1320" i="11"/>
  <c r="V1435" i="11"/>
  <c r="S1435" i="11"/>
  <c r="T1435" i="11" s="1"/>
  <c r="W1435" i="11" s="1"/>
  <c r="U1435" i="11"/>
  <c r="V1459" i="11"/>
  <c r="S1459" i="11"/>
  <c r="U1459" i="11"/>
  <c r="V1410" i="11"/>
  <c r="S1410" i="11"/>
  <c r="T1410" i="11" s="1"/>
  <c r="W1410" i="11" s="1"/>
  <c r="U1410" i="11"/>
  <c r="V1378" i="11"/>
  <c r="S1378" i="11"/>
  <c r="U1378" i="11"/>
  <c r="S1346" i="11"/>
  <c r="T1346" i="11" s="1"/>
  <c r="W1346" i="11" s="1"/>
  <c r="V1346" i="11"/>
  <c r="U1346" i="11"/>
  <c r="V1451" i="11"/>
  <c r="S1451" i="11"/>
  <c r="T1451" i="11" s="1"/>
  <c r="W1451" i="11" s="1"/>
  <c r="U1451" i="11"/>
  <c r="S1298" i="11"/>
  <c r="V1298" i="11"/>
  <c r="U1298" i="11"/>
  <c r="V1437" i="11"/>
  <c r="S1437" i="11"/>
  <c r="T1437" i="11" s="1"/>
  <c r="W1437" i="11" s="1"/>
  <c r="U1437" i="11"/>
  <c r="V1401" i="11"/>
  <c r="S1401" i="11"/>
  <c r="T1401" i="11" s="1"/>
  <c r="W1401" i="11" s="1"/>
  <c r="U1401" i="11"/>
  <c r="V1369" i="11"/>
  <c r="S1369" i="11"/>
  <c r="T1369" i="11" s="1"/>
  <c r="W1369" i="11" s="1"/>
  <c r="U1369" i="11"/>
  <c r="V1327" i="11"/>
  <c r="S1327" i="11"/>
  <c r="T1327" i="11" s="1"/>
  <c r="W1327" i="11" s="1"/>
  <c r="U1327" i="11"/>
  <c r="V1255" i="11"/>
  <c r="S1255" i="11"/>
  <c r="T1255" i="11" s="1"/>
  <c r="W1255" i="11" s="1"/>
  <c r="U1255" i="11"/>
  <c r="V1206" i="11"/>
  <c r="S1206" i="11"/>
  <c r="U1206" i="11"/>
  <c r="V1135" i="11"/>
  <c r="S1135" i="11"/>
  <c r="T1135" i="11" s="1"/>
  <c r="W1135" i="11" s="1"/>
  <c r="U1135" i="11"/>
  <c r="V1066" i="11"/>
  <c r="S1066" i="11"/>
  <c r="T1066" i="11" s="1"/>
  <c r="W1066" i="11" s="1"/>
  <c r="U1066" i="11"/>
  <c r="V996" i="11"/>
  <c r="S996" i="11"/>
  <c r="T996" i="11" s="1"/>
  <c r="W996" i="11" s="1"/>
  <c r="U996" i="11"/>
  <c r="V936" i="11"/>
  <c r="U936" i="11"/>
  <c r="S936" i="11"/>
  <c r="T936" i="11" s="1"/>
  <c r="W936" i="11" s="1"/>
  <c r="V867" i="11"/>
  <c r="U867" i="11"/>
  <c r="S867" i="11"/>
  <c r="T867" i="11" s="1"/>
  <c r="W867" i="11" s="1"/>
  <c r="V808" i="11"/>
  <c r="S808" i="11"/>
  <c r="T808" i="11" s="1"/>
  <c r="W808" i="11" s="1"/>
  <c r="U808" i="11"/>
  <c r="V1194" i="11"/>
  <c r="S1194" i="11"/>
  <c r="T1194" i="11" s="1"/>
  <c r="W1194" i="11" s="1"/>
  <c r="U1194" i="11"/>
  <c r="V1156" i="11"/>
  <c r="U1156" i="11"/>
  <c r="S1156" i="11"/>
  <c r="V1108" i="11"/>
  <c r="U1108" i="11"/>
  <c r="S1108" i="11"/>
  <c r="T1108" i="11" s="1"/>
  <c r="W1108" i="11" s="1"/>
  <c r="V1072" i="11"/>
  <c r="S1072" i="11"/>
  <c r="T1072" i="11" s="1"/>
  <c r="W1072" i="11" s="1"/>
  <c r="U1072" i="11"/>
  <c r="V1013" i="11"/>
  <c r="S1013" i="11"/>
  <c r="U1013" i="11"/>
  <c r="U941" i="11"/>
  <c r="V941" i="11"/>
  <c r="S941" i="11"/>
  <c r="V844" i="11"/>
  <c r="U844" i="11"/>
  <c r="S844" i="11"/>
  <c r="T844" i="11" s="1"/>
  <c r="W844" i="11" s="1"/>
  <c r="S1258" i="11"/>
  <c r="T1258" i="11" s="1"/>
  <c r="W1258" i="11" s="1"/>
  <c r="V1258" i="11"/>
  <c r="U1258" i="11"/>
  <c r="V1215" i="11"/>
  <c r="S1215" i="11"/>
  <c r="T1215" i="11" s="1"/>
  <c r="W1215" i="11" s="1"/>
  <c r="U1215" i="11"/>
  <c r="V1059" i="11"/>
  <c r="U1059" i="11"/>
  <c r="S1059" i="11"/>
  <c r="T1059" i="11" s="1"/>
  <c r="W1059" i="11" s="1"/>
  <c r="V976" i="11"/>
  <c r="U976" i="11"/>
  <c r="S976" i="11"/>
  <c r="V921" i="11"/>
  <c r="U921" i="11"/>
  <c r="S921" i="11"/>
  <c r="T921" i="11" s="1"/>
  <c r="W921" i="11" s="1"/>
  <c r="V855" i="11"/>
  <c r="U855" i="11"/>
  <c r="S855" i="11"/>
  <c r="V1293" i="11"/>
  <c r="S1293" i="11"/>
  <c r="U1293" i="11"/>
  <c r="V1261" i="11"/>
  <c r="S1261" i="11"/>
  <c r="U1261" i="11"/>
  <c r="V1182" i="11"/>
  <c r="S1182" i="11"/>
  <c r="U1182" i="11"/>
  <c r="V1140" i="11"/>
  <c r="U1140" i="11"/>
  <c r="S1140" i="11"/>
  <c r="T1140" i="11" s="1"/>
  <c r="W1140" i="11" s="1"/>
  <c r="V1077" i="11"/>
  <c r="S1077" i="11"/>
  <c r="T1077" i="11" s="1"/>
  <c r="W1077" i="11" s="1"/>
  <c r="U1077" i="11"/>
  <c r="V1034" i="11"/>
  <c r="S1034" i="11"/>
  <c r="T1034" i="11" s="1"/>
  <c r="W1034" i="11" s="1"/>
  <c r="U1034" i="11"/>
  <c r="V987" i="11"/>
  <c r="S987" i="11"/>
  <c r="U987" i="11"/>
  <c r="V943" i="11"/>
  <c r="U943" i="11"/>
  <c r="S943" i="11"/>
  <c r="T943" i="11" s="1"/>
  <c r="W943" i="11" s="1"/>
  <c r="V863" i="11"/>
  <c r="S863" i="11"/>
  <c r="U863" i="11"/>
  <c r="V1249" i="11"/>
  <c r="S1249" i="11"/>
  <c r="T1249" i="11" s="1"/>
  <c r="W1249" i="11" s="1"/>
  <c r="U1249" i="11"/>
  <c r="V1199" i="11"/>
  <c r="S1199" i="11"/>
  <c r="T1199" i="11" s="1"/>
  <c r="W1199" i="11" s="1"/>
  <c r="U1199" i="11"/>
  <c r="V1155" i="11"/>
  <c r="S1155" i="11"/>
  <c r="T1155" i="11" s="1"/>
  <c r="W1155" i="11" s="1"/>
  <c r="U1155" i="11"/>
  <c r="V1095" i="11"/>
  <c r="S1095" i="11"/>
  <c r="U1095" i="11"/>
  <c r="V1040" i="11"/>
  <c r="S1040" i="11"/>
  <c r="U1040" i="11"/>
  <c r="V925" i="11"/>
  <c r="S925" i="11"/>
  <c r="T925" i="11" s="1"/>
  <c r="W925" i="11" s="1"/>
  <c r="U925" i="11"/>
  <c r="V874" i="11"/>
  <c r="U874" i="11"/>
  <c r="S874" i="11"/>
  <c r="S1268" i="11"/>
  <c r="V1268" i="11"/>
  <c r="U1268" i="11"/>
  <c r="V1070" i="11"/>
  <c r="U1070" i="11"/>
  <c r="S1070" i="11"/>
  <c r="T1070" i="11" s="1"/>
  <c r="W1070" i="11" s="1"/>
  <c r="V981" i="11"/>
  <c r="S981" i="11"/>
  <c r="U981" i="11"/>
  <c r="V937" i="11"/>
  <c r="U937" i="11"/>
  <c r="S937" i="11"/>
  <c r="V865" i="11"/>
  <c r="U865" i="11"/>
  <c r="S865" i="11"/>
  <c r="V1240" i="11"/>
  <c r="S1240" i="11"/>
  <c r="T1240" i="11" s="1"/>
  <c r="W1240" i="11" s="1"/>
  <c r="U1240" i="11"/>
  <c r="V1184" i="11"/>
  <c r="S1184" i="11"/>
  <c r="U1184" i="11"/>
  <c r="V1154" i="11"/>
  <c r="S1154" i="11"/>
  <c r="T1154" i="11" s="1"/>
  <c r="W1154" i="11" s="1"/>
  <c r="U1154" i="11"/>
  <c r="V1127" i="11"/>
  <c r="S1127" i="11"/>
  <c r="T1127" i="11" s="1"/>
  <c r="W1127" i="11" s="1"/>
  <c r="U1127" i="11"/>
  <c r="V1094" i="11"/>
  <c r="U1094" i="11"/>
  <c r="S1094" i="11"/>
  <c r="T1094" i="11" s="1"/>
  <c r="W1094" i="11" s="1"/>
  <c r="V1054" i="11"/>
  <c r="U1054" i="11"/>
  <c r="S1054" i="11"/>
  <c r="V1011" i="11"/>
  <c r="U1011" i="11"/>
  <c r="S1011" i="11"/>
  <c r="S957" i="11"/>
  <c r="U957" i="11"/>
  <c r="V957" i="11"/>
  <c r="V900" i="11"/>
  <c r="U900" i="11"/>
  <c r="S900" i="11"/>
  <c r="T900" i="11" s="1"/>
  <c r="W900" i="11" s="1"/>
  <c r="V1311" i="11"/>
  <c r="S1311" i="11"/>
  <c r="U1311" i="11"/>
  <c r="V1279" i="11"/>
  <c r="S1279" i="11"/>
  <c r="T1279" i="11" s="1"/>
  <c r="W1279" i="11" s="1"/>
  <c r="U1279" i="11"/>
  <c r="V1213" i="11"/>
  <c r="S1213" i="11"/>
  <c r="T1213" i="11" s="1"/>
  <c r="W1213" i="11" s="1"/>
  <c r="U1213" i="11"/>
  <c r="V1091" i="11"/>
  <c r="S1091" i="11"/>
  <c r="T1091" i="11" s="1"/>
  <c r="W1091" i="11" s="1"/>
  <c r="U1091" i="11"/>
  <c r="V994" i="11"/>
  <c r="U994" i="11"/>
  <c r="S994" i="11"/>
  <c r="V939" i="11"/>
  <c r="U939" i="11"/>
  <c r="S939" i="11"/>
  <c r="T939" i="11" s="1"/>
  <c r="W939" i="11" s="1"/>
  <c r="V873" i="11"/>
  <c r="S873" i="11"/>
  <c r="U873" i="11"/>
  <c r="V881" i="11"/>
  <c r="S881" i="11"/>
  <c r="U881" i="11"/>
  <c r="V812" i="11"/>
  <c r="U812" i="11"/>
  <c r="S812" i="11"/>
  <c r="T812" i="11" s="1"/>
  <c r="W812" i="11" s="1"/>
  <c r="S752" i="11"/>
  <c r="U752" i="11"/>
  <c r="V752" i="11"/>
  <c r="V712" i="11"/>
  <c r="U712" i="11"/>
  <c r="S712" i="11"/>
  <c r="V645" i="11"/>
  <c r="S645" i="11"/>
  <c r="T645" i="11" s="1"/>
  <c r="W645" i="11" s="1"/>
  <c r="U645" i="11"/>
  <c r="U597" i="11"/>
  <c r="V597" i="11"/>
  <c r="S597" i="11"/>
  <c r="T597" i="11" s="1"/>
  <c r="W597" i="11" s="1"/>
  <c r="V541" i="11"/>
  <c r="S541" i="11"/>
  <c r="U541" i="11"/>
  <c r="V463" i="11"/>
  <c r="S463" i="11"/>
  <c r="T463" i="11" s="1"/>
  <c r="W463" i="11" s="1"/>
  <c r="U463" i="11"/>
  <c r="V825" i="11"/>
  <c r="S825" i="11"/>
  <c r="T825" i="11" s="1"/>
  <c r="W825" i="11" s="1"/>
  <c r="U825" i="11"/>
  <c r="V733" i="11"/>
  <c r="S733" i="11"/>
  <c r="U733" i="11"/>
  <c r="V663" i="11"/>
  <c r="S663" i="11"/>
  <c r="U663" i="11"/>
  <c r="U594" i="11"/>
  <c r="V594" i="11"/>
  <c r="S594" i="11"/>
  <c r="V1440" i="11"/>
  <c r="U1440" i="11"/>
  <c r="S1440" i="11"/>
  <c r="T1440" i="11" s="1"/>
  <c r="W1440" i="11" s="1"/>
  <c r="S1372" i="11"/>
  <c r="T1372" i="11" s="1"/>
  <c r="W1372" i="11" s="1"/>
  <c r="V1372" i="11"/>
  <c r="U1372" i="11"/>
  <c r="V1460" i="11"/>
  <c r="U1460" i="11"/>
  <c r="S1460" i="11"/>
  <c r="T1460" i="11" s="1"/>
  <c r="W1460" i="11" s="1"/>
  <c r="S1290" i="11"/>
  <c r="T1290" i="11" s="1"/>
  <c r="W1290" i="11" s="1"/>
  <c r="V1290" i="11"/>
  <c r="U1290" i="11"/>
  <c r="V1395" i="11"/>
  <c r="S1395" i="11"/>
  <c r="T1395" i="11" s="1"/>
  <c r="W1395" i="11" s="1"/>
  <c r="U1395" i="11"/>
  <c r="S1300" i="11"/>
  <c r="V1300" i="11"/>
  <c r="U1300" i="11"/>
  <c r="V1454" i="11"/>
  <c r="U1454" i="11"/>
  <c r="S1454" i="11"/>
  <c r="T1454" i="11" s="1"/>
  <c r="W1454" i="11" s="1"/>
  <c r="V1374" i="11"/>
  <c r="S1374" i="11"/>
  <c r="T1374" i="11" s="1"/>
  <c r="W1374" i="11" s="1"/>
  <c r="U1374" i="11"/>
  <c r="V1446" i="11"/>
  <c r="U1446" i="11"/>
  <c r="S1446" i="11"/>
  <c r="V1434" i="11"/>
  <c r="S1434" i="11"/>
  <c r="T1434" i="11" s="1"/>
  <c r="W1434" i="11" s="1"/>
  <c r="U1434" i="11"/>
  <c r="V1397" i="11"/>
  <c r="S1397" i="11"/>
  <c r="T1397" i="11" s="1"/>
  <c r="W1397" i="11" s="1"/>
  <c r="U1397" i="11"/>
  <c r="V1365" i="11"/>
  <c r="S1365" i="11"/>
  <c r="T1365" i="11" s="1"/>
  <c r="W1365" i="11" s="1"/>
  <c r="U1365" i="11"/>
  <c r="V1313" i="11"/>
  <c r="S1313" i="11"/>
  <c r="U1313" i="11"/>
  <c r="V1189" i="11"/>
  <c r="U1189" i="11"/>
  <c r="S1189" i="11"/>
  <c r="V1126" i="11"/>
  <c r="U1126" i="11"/>
  <c r="S1126" i="11"/>
  <c r="T1126" i="11" s="1"/>
  <c r="W1126" i="11" s="1"/>
  <c r="V1063" i="11"/>
  <c r="S1063" i="11"/>
  <c r="T1063" i="11" s="1"/>
  <c r="W1063" i="11" s="1"/>
  <c r="U1063" i="11"/>
  <c r="V988" i="11"/>
  <c r="U988" i="11"/>
  <c r="S988" i="11"/>
  <c r="T988" i="11" s="1"/>
  <c r="W988" i="11" s="1"/>
  <c r="V931" i="11"/>
  <c r="U931" i="11"/>
  <c r="S931" i="11"/>
  <c r="T931" i="11" s="1"/>
  <c r="W931" i="11" s="1"/>
  <c r="V864" i="11"/>
  <c r="U864" i="11"/>
  <c r="S864" i="11"/>
  <c r="T864" i="11" s="1"/>
  <c r="W864" i="11" s="1"/>
  <c r="V1231" i="11"/>
  <c r="S1231" i="11"/>
  <c r="T1231" i="11" s="1"/>
  <c r="W1231" i="11" s="1"/>
  <c r="U1231" i="11"/>
  <c r="V1180" i="11"/>
  <c r="S1180" i="11"/>
  <c r="T1180" i="11" s="1"/>
  <c r="W1180" i="11" s="1"/>
  <c r="U1180" i="11"/>
  <c r="V1153" i="11"/>
  <c r="S1153" i="11"/>
  <c r="T1153" i="11" s="1"/>
  <c r="W1153" i="11" s="1"/>
  <c r="U1153" i="11"/>
  <c r="V1105" i="11"/>
  <c r="S1105" i="11"/>
  <c r="U1105" i="11"/>
  <c r="V1053" i="11"/>
  <c r="U1053" i="11"/>
  <c r="S1053" i="11"/>
  <c r="T1053" i="11" s="1"/>
  <c r="W1053" i="11" s="1"/>
  <c r="V1005" i="11"/>
  <c r="S1005" i="11"/>
  <c r="T1005" i="11" s="1"/>
  <c r="W1005" i="11" s="1"/>
  <c r="U1005" i="11"/>
  <c r="V928" i="11"/>
  <c r="U928" i="11"/>
  <c r="S928" i="11"/>
  <c r="T928" i="11" s="1"/>
  <c r="W928" i="11" s="1"/>
  <c r="V816" i="11"/>
  <c r="S816" i="11"/>
  <c r="U816" i="11"/>
  <c r="S1254" i="11"/>
  <c r="T1254" i="11" s="1"/>
  <c r="W1254" i="11" s="1"/>
  <c r="U1254" i="11"/>
  <c r="V1254" i="11"/>
  <c r="V1200" i="11"/>
  <c r="S1200" i="11"/>
  <c r="T1200" i="11" s="1"/>
  <c r="W1200" i="11" s="1"/>
  <c r="U1200" i="11"/>
  <c r="V1056" i="11"/>
  <c r="S1056" i="11"/>
  <c r="U1056" i="11"/>
  <c r="V967" i="11"/>
  <c r="U967" i="11"/>
  <c r="S967" i="11"/>
  <c r="V908" i="11"/>
  <c r="U908" i="11"/>
  <c r="S908" i="11"/>
  <c r="T908" i="11" s="1"/>
  <c r="W908" i="11" s="1"/>
  <c r="V841" i="11"/>
  <c r="S841" i="11"/>
  <c r="T841" i="11" s="1"/>
  <c r="W841" i="11" s="1"/>
  <c r="U841" i="11"/>
  <c r="V1289" i="11"/>
  <c r="S1289" i="11"/>
  <c r="U1289" i="11"/>
  <c r="S1230" i="11"/>
  <c r="T1230" i="11" s="1"/>
  <c r="W1230" i="11" s="1"/>
  <c r="V1230" i="11"/>
  <c r="U1230" i="11"/>
  <c r="V1173" i="11"/>
  <c r="U1173" i="11"/>
  <c r="S1173" i="11"/>
  <c r="T1173" i="11" s="1"/>
  <c r="W1173" i="11" s="1"/>
  <c r="V1137" i="11"/>
  <c r="U1137" i="11"/>
  <c r="S1137" i="11"/>
  <c r="T1137" i="11" s="1"/>
  <c r="W1137" i="11" s="1"/>
  <c r="V1074" i="11"/>
  <c r="S1074" i="11"/>
  <c r="T1074" i="11" s="1"/>
  <c r="W1074" i="11" s="1"/>
  <c r="U1074" i="11"/>
  <c r="V1031" i="11"/>
  <c r="S1031" i="11"/>
  <c r="T1031" i="11" s="1"/>
  <c r="W1031" i="11" s="1"/>
  <c r="U1031" i="11"/>
  <c r="V984" i="11"/>
  <c r="U984" i="11"/>
  <c r="S984" i="11"/>
  <c r="V935" i="11"/>
  <c r="U935" i="11"/>
  <c r="S935" i="11"/>
  <c r="T935" i="11" s="1"/>
  <c r="W935" i="11" s="1"/>
  <c r="V860" i="11"/>
  <c r="S860" i="11"/>
  <c r="T860" i="11" s="1"/>
  <c r="W860" i="11" s="1"/>
  <c r="U860" i="11"/>
  <c r="V1245" i="11"/>
  <c r="S1245" i="11"/>
  <c r="U1245" i="11"/>
  <c r="V1196" i="11"/>
  <c r="U1196" i="11"/>
  <c r="S1196" i="11"/>
  <c r="V1152" i="11"/>
  <c r="S1152" i="11"/>
  <c r="U1152" i="11"/>
  <c r="V1092" i="11"/>
  <c r="S1092" i="11"/>
  <c r="T1092" i="11" s="1"/>
  <c r="W1092" i="11" s="1"/>
  <c r="U1092" i="11"/>
  <c r="V1015" i="11"/>
  <c r="U1015" i="11"/>
  <c r="S1015" i="11"/>
  <c r="V915" i="11"/>
  <c r="U915" i="11"/>
  <c r="S915" i="11"/>
  <c r="T915" i="11" s="1"/>
  <c r="W915" i="11" s="1"/>
  <c r="V835" i="11"/>
  <c r="S835" i="11"/>
  <c r="T835" i="11" s="1"/>
  <c r="W835" i="11" s="1"/>
  <c r="U835" i="11"/>
  <c r="S1264" i="11"/>
  <c r="V1264" i="11"/>
  <c r="U1264" i="11"/>
  <c r="V1061" i="11"/>
  <c r="S1061" i="11"/>
  <c r="T1061" i="11" s="1"/>
  <c r="W1061" i="11" s="1"/>
  <c r="U1061" i="11"/>
  <c r="V978" i="11"/>
  <c r="U978" i="11"/>
  <c r="S978" i="11"/>
  <c r="V932" i="11"/>
  <c r="U932" i="11"/>
  <c r="S932" i="11"/>
  <c r="V854" i="11"/>
  <c r="S854" i="11"/>
  <c r="T854" i="11" s="1"/>
  <c r="W854" i="11" s="1"/>
  <c r="U854" i="11"/>
  <c r="V1236" i="11"/>
  <c r="S1236" i="11"/>
  <c r="T1236" i="11" s="1"/>
  <c r="W1236" i="11" s="1"/>
  <c r="U1236" i="11"/>
  <c r="V1181" i="11"/>
  <c r="U1181" i="11"/>
  <c r="S1181" i="11"/>
  <c r="T1181" i="11" s="1"/>
  <c r="W1181" i="11" s="1"/>
  <c r="V1151" i="11"/>
  <c r="S1151" i="11"/>
  <c r="T1151" i="11" s="1"/>
  <c r="W1151" i="11" s="1"/>
  <c r="U1151" i="11"/>
  <c r="V1124" i="11"/>
  <c r="U1124" i="11"/>
  <c r="S1124" i="11"/>
  <c r="T1124" i="11" s="1"/>
  <c r="W1124" i="11" s="1"/>
  <c r="V1085" i="11"/>
  <c r="U1085" i="11"/>
  <c r="S1085" i="11"/>
  <c r="T1085" i="11" s="1"/>
  <c r="W1085" i="11" s="1"/>
  <c r="V1051" i="11"/>
  <c r="S1051" i="11"/>
  <c r="U1051" i="11"/>
  <c r="V1006" i="11"/>
  <c r="U1006" i="11"/>
  <c r="S1006" i="11"/>
  <c r="V952" i="11"/>
  <c r="U952" i="11"/>
  <c r="S952" i="11"/>
  <c r="T952" i="11" s="1"/>
  <c r="W952" i="11" s="1"/>
  <c r="V892" i="11"/>
  <c r="U892" i="11"/>
  <c r="S892" i="11"/>
  <c r="T892" i="11" s="1"/>
  <c r="W892" i="11" s="1"/>
  <c r="V1307" i="11"/>
  <c r="S1307" i="11"/>
  <c r="U1307" i="11"/>
  <c r="V1275" i="11"/>
  <c r="S1275" i="11"/>
  <c r="T1275" i="11" s="1"/>
  <c r="W1275" i="11" s="1"/>
  <c r="U1275" i="11"/>
  <c r="V1201" i="11"/>
  <c r="U1201" i="11"/>
  <c r="S1201" i="11"/>
  <c r="T1201" i="11" s="1"/>
  <c r="W1201" i="11" s="1"/>
  <c r="V1088" i="11"/>
  <c r="S1088" i="11"/>
  <c r="T1088" i="11" s="1"/>
  <c r="W1088" i="11" s="1"/>
  <c r="U1088" i="11"/>
  <c r="V991" i="11"/>
  <c r="U991" i="11"/>
  <c r="S991" i="11"/>
  <c r="T991" i="11" s="1"/>
  <c r="W991" i="11" s="1"/>
  <c r="V934" i="11"/>
  <c r="U934" i="11"/>
  <c r="S934" i="11"/>
  <c r="V859" i="11"/>
  <c r="U859" i="11"/>
  <c r="S859" i="11"/>
  <c r="U866" i="11"/>
  <c r="S866" i="11"/>
  <c r="V866" i="11"/>
  <c r="V805" i="11"/>
  <c r="S805" i="11"/>
  <c r="U805" i="11"/>
  <c r="V748" i="11"/>
  <c r="S748" i="11"/>
  <c r="U748" i="11"/>
  <c r="V698" i="11"/>
  <c r="S698" i="11"/>
  <c r="T698" i="11" s="1"/>
  <c r="W698" i="11" s="1"/>
  <c r="U698" i="11"/>
  <c r="V639" i="11"/>
  <c r="S639" i="11"/>
  <c r="T639" i="11" s="1"/>
  <c r="W639" i="11" s="1"/>
  <c r="U639" i="11"/>
  <c r="S591" i="11"/>
  <c r="T591" i="11" s="1"/>
  <c r="W591" i="11" s="1"/>
  <c r="U591" i="11"/>
  <c r="V591" i="11"/>
  <c r="V534" i="11"/>
  <c r="U534" i="11"/>
  <c r="S534" i="11"/>
  <c r="V460" i="11"/>
  <c r="U460" i="11"/>
  <c r="S460" i="11"/>
  <c r="V815" i="11"/>
  <c r="S815" i="11"/>
  <c r="T815" i="11" s="1"/>
  <c r="W815" i="11" s="1"/>
  <c r="U815" i="11"/>
  <c r="V708" i="11"/>
  <c r="S708" i="11"/>
  <c r="U708" i="11"/>
  <c r="V659" i="11"/>
  <c r="S659" i="11"/>
  <c r="T659" i="11" s="1"/>
  <c r="W659" i="11" s="1"/>
  <c r="U659" i="11"/>
  <c r="U585" i="11"/>
  <c r="V585" i="11"/>
  <c r="S585" i="11"/>
  <c r="V494" i="11"/>
  <c r="S494" i="11"/>
  <c r="U494" i="11"/>
  <c r="V411" i="11"/>
  <c r="U411" i="11"/>
  <c r="S411" i="11"/>
  <c r="S751" i="11"/>
  <c r="V751" i="11"/>
  <c r="U751" i="11"/>
  <c r="V715" i="11"/>
  <c r="S715" i="11"/>
  <c r="U715" i="11"/>
  <c r="V644" i="11"/>
  <c r="S644" i="11"/>
  <c r="T644" i="11" s="1"/>
  <c r="W644" i="11" s="1"/>
  <c r="U644" i="11"/>
  <c r="V576" i="11"/>
  <c r="U576" i="11"/>
  <c r="S576" i="11"/>
  <c r="V540" i="11"/>
  <c r="S540" i="11"/>
  <c r="T540" i="11" s="1"/>
  <c r="W540" i="11" s="1"/>
  <c r="U540" i="11"/>
  <c r="V447" i="11"/>
  <c r="U447" i="11"/>
  <c r="S447" i="11"/>
  <c r="V811" i="11"/>
  <c r="S811" i="11"/>
  <c r="U811" i="11"/>
  <c r="S732" i="11"/>
  <c r="V732" i="11"/>
  <c r="U732" i="11"/>
  <c r="V662" i="11"/>
  <c r="S662" i="11"/>
  <c r="T662" i="11" s="1"/>
  <c r="W662" i="11" s="1"/>
  <c r="U662" i="11"/>
  <c r="V1331" i="11"/>
  <c r="S1331" i="11"/>
  <c r="U1331" i="11"/>
  <c r="S1404" i="11"/>
  <c r="T1404" i="11" s="1"/>
  <c r="W1404" i="11" s="1"/>
  <c r="V1404" i="11"/>
  <c r="U1404" i="11"/>
  <c r="V1335" i="11"/>
  <c r="S1335" i="11"/>
  <c r="T1335" i="11" s="1"/>
  <c r="W1335" i="11" s="1"/>
  <c r="U1335" i="11"/>
  <c r="V1432" i="11"/>
  <c r="S1432" i="11"/>
  <c r="U1432" i="11"/>
  <c r="V1363" i="11"/>
  <c r="S1363" i="11"/>
  <c r="T1363" i="11" s="1"/>
  <c r="W1363" i="11" s="1"/>
  <c r="U1363" i="11"/>
  <c r="V1428" i="11"/>
  <c r="S1428" i="11"/>
  <c r="T1428" i="11" s="1"/>
  <c r="W1428" i="11" s="1"/>
  <c r="U1428" i="11"/>
  <c r="S1406" i="11"/>
  <c r="T1406" i="11" s="1"/>
  <c r="W1406" i="11" s="1"/>
  <c r="V1406" i="11"/>
  <c r="U1406" i="11"/>
  <c r="S1342" i="11"/>
  <c r="T1342" i="11" s="1"/>
  <c r="W1342" i="11" s="1"/>
  <c r="V1342" i="11"/>
  <c r="U1342" i="11"/>
  <c r="S1282" i="11"/>
  <c r="T1282" i="11" s="1"/>
  <c r="W1282" i="11" s="1"/>
  <c r="V1282" i="11"/>
  <c r="U1282" i="11"/>
  <c r="V1251" i="11"/>
  <c r="S1251" i="11"/>
  <c r="T1251" i="11" s="1"/>
  <c r="W1251" i="11" s="1"/>
  <c r="U1251" i="11"/>
  <c r="V1317" i="11"/>
  <c r="S1317" i="11"/>
  <c r="U1317" i="11"/>
  <c r="V1433" i="11"/>
  <c r="S1433" i="11"/>
  <c r="U1433" i="11"/>
  <c r="S1400" i="11"/>
  <c r="T1400" i="11" s="1"/>
  <c r="W1400" i="11" s="1"/>
  <c r="V1400" i="11"/>
  <c r="U1400" i="11"/>
  <c r="S1368" i="11"/>
  <c r="T1368" i="11" s="1"/>
  <c r="W1368" i="11" s="1"/>
  <c r="V1368" i="11"/>
  <c r="U1368" i="11"/>
  <c r="S1326" i="11"/>
  <c r="V1326" i="11"/>
  <c r="U1326" i="11"/>
  <c r="V1455" i="11"/>
  <c r="S1455" i="11"/>
  <c r="T1455" i="11" s="1"/>
  <c r="W1455" i="11" s="1"/>
  <c r="U1455" i="11"/>
  <c r="S1266" i="11"/>
  <c r="T1266" i="11" s="1"/>
  <c r="W1266" i="11" s="1"/>
  <c r="V1266" i="11"/>
  <c r="U1266" i="11"/>
  <c r="V1425" i="11"/>
  <c r="S1425" i="11"/>
  <c r="U1425" i="11"/>
  <c r="V1391" i="11"/>
  <c r="S1391" i="11"/>
  <c r="T1391" i="11" s="1"/>
  <c r="W1391" i="11" s="1"/>
  <c r="U1391" i="11"/>
  <c r="V1359" i="11"/>
  <c r="S1359" i="11"/>
  <c r="T1359" i="11" s="1"/>
  <c r="W1359" i="11" s="1"/>
  <c r="U1359" i="11"/>
  <c r="S1284" i="11"/>
  <c r="V1284" i="11"/>
  <c r="U1284" i="11"/>
  <c r="S1338" i="11"/>
  <c r="V1338" i="11"/>
  <c r="U1338" i="11"/>
  <c r="V1449" i="11"/>
  <c r="U1449" i="11"/>
  <c r="S1449" i="11"/>
  <c r="T1449" i="11" s="1"/>
  <c r="W1449" i="11" s="1"/>
  <c r="S1402" i="11"/>
  <c r="T1402" i="11" s="1"/>
  <c r="W1402" i="11" s="1"/>
  <c r="V1402" i="11"/>
  <c r="U1402" i="11"/>
  <c r="S1370" i="11"/>
  <c r="T1370" i="11" s="1"/>
  <c r="W1370" i="11" s="1"/>
  <c r="V1370" i="11"/>
  <c r="U1370" i="11"/>
  <c r="S1328" i="11"/>
  <c r="V1328" i="11"/>
  <c r="U1328" i="11"/>
  <c r="V1441" i="11"/>
  <c r="S1441" i="11"/>
  <c r="U1441" i="11"/>
  <c r="S1244" i="11"/>
  <c r="T1244" i="11" s="1"/>
  <c r="W1244" i="11" s="1"/>
  <c r="V1244" i="11"/>
  <c r="U1244" i="11"/>
  <c r="V1430" i="11"/>
  <c r="S1430" i="11"/>
  <c r="T1430" i="11" s="1"/>
  <c r="W1430" i="11" s="1"/>
  <c r="U1430" i="11"/>
  <c r="V1393" i="11"/>
  <c r="S1393" i="11"/>
  <c r="T1393" i="11" s="1"/>
  <c r="W1393" i="11" s="1"/>
  <c r="U1393" i="11"/>
  <c r="V1361" i="11"/>
  <c r="S1361" i="11"/>
  <c r="T1361" i="11" s="1"/>
  <c r="W1361" i="11" s="1"/>
  <c r="U1361" i="11"/>
  <c r="S1308" i="11"/>
  <c r="V1308" i="11"/>
  <c r="U1308" i="11"/>
  <c r="V1247" i="11"/>
  <c r="S1247" i="11"/>
  <c r="T1247" i="11" s="1"/>
  <c r="W1247" i="11" s="1"/>
  <c r="U1247" i="11"/>
  <c r="S1186" i="11"/>
  <c r="T1186" i="11" s="1"/>
  <c r="W1186" i="11" s="1"/>
  <c r="U1186" i="11"/>
  <c r="V1186" i="11"/>
  <c r="V1117" i="11"/>
  <c r="U1117" i="11"/>
  <c r="S1117" i="11"/>
  <c r="T1117" i="11" s="1"/>
  <c r="W1117" i="11" s="1"/>
  <c r="V1060" i="11"/>
  <c r="S1060" i="11"/>
  <c r="U1060" i="11"/>
  <c r="V977" i="11"/>
  <c r="S977" i="11"/>
  <c r="T977" i="11" s="1"/>
  <c r="W977" i="11" s="1"/>
  <c r="U977" i="11"/>
  <c r="V919" i="11"/>
  <c r="U919" i="11"/>
  <c r="S919" i="11"/>
  <c r="T919" i="11" s="1"/>
  <c r="W919" i="11" s="1"/>
  <c r="V861" i="11"/>
  <c r="S861" i="11"/>
  <c r="U861" i="11"/>
  <c r="V1227" i="11"/>
  <c r="S1227" i="11"/>
  <c r="U1227" i="11"/>
  <c r="V1177" i="11"/>
  <c r="U1177" i="11"/>
  <c r="S1177" i="11"/>
  <c r="T1177" i="11" s="1"/>
  <c r="W1177" i="11" s="1"/>
  <c r="V1147" i="11"/>
  <c r="S1147" i="11"/>
  <c r="T1147" i="11" s="1"/>
  <c r="W1147" i="11" s="1"/>
  <c r="U1147" i="11"/>
  <c r="V1093" i="11"/>
  <c r="U1093" i="11"/>
  <c r="S1093" i="11"/>
  <c r="T1093" i="11" s="1"/>
  <c r="W1093" i="11" s="1"/>
  <c r="V1050" i="11"/>
  <c r="U1050" i="11"/>
  <c r="S1050" i="11"/>
  <c r="T1050" i="11" s="1"/>
  <c r="W1050" i="11" s="1"/>
  <c r="V1002" i="11"/>
  <c r="U1002" i="11"/>
  <c r="S1002" i="11"/>
  <c r="V926" i="11"/>
  <c r="U926" i="11"/>
  <c r="S926" i="11"/>
  <c r="V1341" i="11"/>
  <c r="S1341" i="11"/>
  <c r="T1341" i="11" s="1"/>
  <c r="W1341" i="11" s="1"/>
  <c r="U1341" i="11"/>
  <c r="S1250" i="11"/>
  <c r="T1250" i="11" s="1"/>
  <c r="W1250" i="11" s="1"/>
  <c r="V1250" i="11"/>
  <c r="U1250" i="11"/>
  <c r="V1191" i="11"/>
  <c r="S1191" i="11"/>
  <c r="T1191" i="11" s="1"/>
  <c r="W1191" i="11" s="1"/>
  <c r="U1191" i="11"/>
  <c r="V1022" i="11"/>
  <c r="S1022" i="11"/>
  <c r="U1022" i="11"/>
  <c r="V964" i="11"/>
  <c r="U964" i="11"/>
  <c r="S964" i="11"/>
  <c r="V906" i="11"/>
  <c r="U906" i="11"/>
  <c r="S906" i="11"/>
  <c r="V830" i="11"/>
  <c r="U830" i="11"/>
  <c r="S830" i="11"/>
  <c r="T830" i="11" s="1"/>
  <c r="W830" i="11" s="1"/>
  <c r="V1285" i="11"/>
  <c r="S1285" i="11"/>
  <c r="U1285" i="11"/>
  <c r="S1226" i="11"/>
  <c r="T1226" i="11" s="1"/>
  <c r="W1226" i="11" s="1"/>
  <c r="V1226" i="11"/>
  <c r="U1226" i="11"/>
  <c r="S1170" i="11"/>
  <c r="T1170" i="11" s="1"/>
  <c r="W1170" i="11" s="1"/>
  <c r="V1170" i="11"/>
  <c r="U1170" i="11"/>
  <c r="V1125" i="11"/>
  <c r="U1125" i="11"/>
  <c r="S1125" i="11"/>
  <c r="T1125" i="11" s="1"/>
  <c r="W1125" i="11" s="1"/>
  <c r="V1071" i="11"/>
  <c r="S1071" i="11"/>
  <c r="T1071" i="11" s="1"/>
  <c r="W1071" i="11" s="1"/>
  <c r="U1071" i="11"/>
  <c r="V1028" i="11"/>
  <c r="S1028" i="11"/>
  <c r="T1028" i="11" s="1"/>
  <c r="W1028" i="11" s="1"/>
  <c r="U1028" i="11"/>
  <c r="V982" i="11"/>
  <c r="U982" i="11"/>
  <c r="S982" i="11"/>
  <c r="S930" i="11"/>
  <c r="V930" i="11"/>
  <c r="U930" i="11"/>
  <c r="V849" i="11"/>
  <c r="U849" i="11"/>
  <c r="S849" i="11"/>
  <c r="V1241" i="11"/>
  <c r="S1241" i="11"/>
  <c r="T1241" i="11" s="1"/>
  <c r="W1241" i="11" s="1"/>
  <c r="U1241" i="11"/>
  <c r="V1193" i="11"/>
  <c r="S1193" i="11"/>
  <c r="U1193" i="11"/>
  <c r="V1131" i="11"/>
  <c r="S1131" i="11"/>
  <c r="T1131" i="11" s="1"/>
  <c r="W1131" i="11" s="1"/>
  <c r="U1131" i="11"/>
  <c r="V1089" i="11"/>
  <c r="U1089" i="11"/>
  <c r="S1089" i="11"/>
  <c r="T1089" i="11" s="1"/>
  <c r="W1089" i="11" s="1"/>
  <c r="V1001" i="11"/>
  <c r="U1001" i="11"/>
  <c r="S1001" i="11"/>
  <c r="U910" i="11"/>
  <c r="V910" i="11"/>
  <c r="S910" i="11"/>
  <c r="V832" i="11"/>
  <c r="S832" i="11"/>
  <c r="T832" i="11" s="1"/>
  <c r="W832" i="11" s="1"/>
  <c r="U832" i="11"/>
  <c r="V1233" i="11"/>
  <c r="S1233" i="11"/>
  <c r="T1233" i="11" s="1"/>
  <c r="W1233" i="11" s="1"/>
  <c r="U1233" i="11"/>
  <c r="V1058" i="11"/>
  <c r="S1058" i="11"/>
  <c r="T1058" i="11" s="1"/>
  <c r="W1058" i="11" s="1"/>
  <c r="U1058" i="11"/>
  <c r="V975" i="11"/>
  <c r="U975" i="11"/>
  <c r="S975" i="11"/>
  <c r="V927" i="11"/>
  <c r="U927" i="11"/>
  <c r="S927" i="11"/>
  <c r="V851" i="11"/>
  <c r="S851" i="11"/>
  <c r="T851" i="11" s="1"/>
  <c r="W851" i="11" s="1"/>
  <c r="U851" i="11"/>
  <c r="V1217" i="11"/>
  <c r="S1217" i="11"/>
  <c r="T1217" i="11" s="1"/>
  <c r="W1217" i="11" s="1"/>
  <c r="U1217" i="11"/>
  <c r="V1178" i="11"/>
  <c r="U1178" i="11"/>
  <c r="S1178" i="11"/>
  <c r="T1178" i="11" s="1"/>
  <c r="W1178" i="11" s="1"/>
  <c r="V1148" i="11"/>
  <c r="U1148" i="11"/>
  <c r="S1148" i="11"/>
  <c r="V1121" i="11"/>
  <c r="S1121" i="11"/>
  <c r="T1121" i="11" s="1"/>
  <c r="W1121" i="11" s="1"/>
  <c r="U1121" i="11"/>
  <c r="V1082" i="11"/>
  <c r="S1082" i="11"/>
  <c r="T1082" i="11" s="1"/>
  <c r="W1082" i="11" s="1"/>
  <c r="U1082" i="11"/>
  <c r="V1045" i="11"/>
  <c r="U1045" i="11"/>
  <c r="S1045" i="11"/>
  <c r="T1045" i="11" s="1"/>
  <c r="W1045" i="11" s="1"/>
  <c r="V1003" i="11"/>
  <c r="U1003" i="11"/>
  <c r="S1003" i="11"/>
  <c r="U942" i="11"/>
  <c r="V942" i="11"/>
  <c r="S942" i="11"/>
  <c r="V884" i="11"/>
  <c r="U884" i="11"/>
  <c r="S884" i="11"/>
  <c r="T884" i="11" s="1"/>
  <c r="W884" i="11" s="1"/>
  <c r="V1303" i="11"/>
  <c r="S1303" i="11"/>
  <c r="T1303" i="11" s="1"/>
  <c r="W1303" i="11" s="1"/>
  <c r="U1303" i="11"/>
  <c r="V1271" i="11"/>
  <c r="S1271" i="11"/>
  <c r="T1271" i="11" s="1"/>
  <c r="W1271" i="11" s="1"/>
  <c r="U1271" i="11"/>
  <c r="V1195" i="11"/>
  <c r="S1195" i="11"/>
  <c r="T1195" i="11" s="1"/>
  <c r="W1195" i="11" s="1"/>
  <c r="U1195" i="11"/>
  <c r="V1057" i="11"/>
  <c r="S1057" i="11"/>
  <c r="U1057" i="11"/>
  <c r="V986" i="11"/>
  <c r="S986" i="11"/>
  <c r="U986" i="11"/>
  <c r="V924" i="11"/>
  <c r="U924" i="11"/>
  <c r="S924" i="11"/>
  <c r="T924" i="11" s="1"/>
  <c r="W924" i="11" s="1"/>
  <c r="V856" i="11"/>
  <c r="U856" i="11"/>
  <c r="S856" i="11"/>
  <c r="T856" i="11" s="1"/>
  <c r="W856" i="11" s="1"/>
  <c r="V848" i="11"/>
  <c r="S848" i="11"/>
  <c r="T848" i="11" s="1"/>
  <c r="W848" i="11" s="1"/>
  <c r="U848" i="11"/>
  <c r="V800" i="11"/>
  <c r="U800" i="11"/>
  <c r="S800" i="11"/>
  <c r="V744" i="11"/>
  <c r="S744" i="11"/>
  <c r="U744" i="11"/>
  <c r="V694" i="11"/>
  <c r="S694" i="11"/>
  <c r="T694" i="11" s="1"/>
  <c r="W694" i="11" s="1"/>
  <c r="U694" i="11"/>
  <c r="V633" i="11"/>
  <c r="U633" i="11"/>
  <c r="S633" i="11"/>
  <c r="T633" i="11" s="1"/>
  <c r="W633" i="11" s="1"/>
  <c r="S579" i="11"/>
  <c r="T579" i="11" s="1"/>
  <c r="W579" i="11" s="1"/>
  <c r="U579" i="11"/>
  <c r="V579" i="11"/>
  <c r="V519" i="11"/>
  <c r="U519" i="11"/>
  <c r="S519" i="11"/>
  <c r="V451" i="11"/>
  <c r="U451" i="11"/>
  <c r="S451" i="11"/>
  <c r="T451" i="11" s="1"/>
  <c r="W451" i="11" s="1"/>
  <c r="V795" i="11"/>
  <c r="U795" i="11"/>
  <c r="S795" i="11"/>
  <c r="T795" i="11" s="1"/>
  <c r="W795" i="11" s="1"/>
  <c r="V704" i="11"/>
  <c r="U704" i="11"/>
  <c r="S704" i="11"/>
  <c r="V652" i="11"/>
  <c r="S652" i="11"/>
  <c r="T652" i="11" s="1"/>
  <c r="W652" i="11" s="1"/>
  <c r="U652" i="11"/>
  <c r="U582" i="11"/>
  <c r="V582" i="11"/>
  <c r="S582" i="11"/>
  <c r="T582" i="11" s="1"/>
  <c r="W582" i="11" s="1"/>
  <c r="V491" i="11"/>
  <c r="S491" i="11"/>
  <c r="U491" i="11"/>
  <c r="V397" i="11"/>
  <c r="S397" i="11"/>
  <c r="T397" i="11" s="1"/>
  <c r="W397" i="11" s="1"/>
  <c r="U397" i="11"/>
  <c r="S747" i="11"/>
  <c r="V747" i="11"/>
  <c r="U747" i="11"/>
  <c r="S711" i="11"/>
  <c r="V711" i="11"/>
  <c r="U711" i="11"/>
  <c r="V641" i="11"/>
  <c r="S641" i="11"/>
  <c r="T641" i="11" s="1"/>
  <c r="W641" i="11" s="1"/>
  <c r="U641" i="11"/>
  <c r="V573" i="11"/>
  <c r="U573" i="11"/>
  <c r="S573" i="11"/>
  <c r="V530" i="11"/>
  <c r="U530" i="11"/>
  <c r="S530" i="11"/>
  <c r="T530" i="11" s="1"/>
  <c r="W530" i="11" s="1"/>
  <c r="V444" i="11"/>
  <c r="U444" i="11"/>
  <c r="S444" i="11"/>
  <c r="V804" i="11"/>
  <c r="U804" i="11"/>
  <c r="S804" i="11"/>
  <c r="T804" i="11" s="1"/>
  <c r="W804" i="11" s="1"/>
  <c r="S707" i="11"/>
  <c r="T707" i="11" s="1"/>
  <c r="W707" i="11" s="1"/>
  <c r="V707" i="11"/>
  <c r="U707" i="11"/>
  <c r="V658" i="11"/>
  <c r="S658" i="11"/>
  <c r="U658" i="11"/>
  <c r="S599" i="11"/>
  <c r="T599" i="11" s="1"/>
  <c r="W599" i="11" s="1"/>
  <c r="U599" i="11"/>
  <c r="V599" i="11"/>
  <c r="V536" i="11"/>
  <c r="S536" i="11"/>
  <c r="T536" i="11" s="1"/>
  <c r="W536" i="11" s="1"/>
  <c r="U536" i="11"/>
  <c r="V465" i="11"/>
  <c r="S465" i="11"/>
  <c r="T465" i="11" s="1"/>
  <c r="W465" i="11" s="1"/>
  <c r="U465" i="11"/>
  <c r="V420" i="11"/>
  <c r="U420" i="11"/>
  <c r="S420" i="11"/>
  <c r="V857" i="11"/>
  <c r="S857" i="11"/>
  <c r="U857" i="11"/>
  <c r="V1463" i="11"/>
  <c r="S1463" i="11"/>
  <c r="T1463" i="11" s="1"/>
  <c r="W1463" i="11" s="1"/>
  <c r="U1463" i="11"/>
  <c r="S1302" i="11"/>
  <c r="U1302" i="11"/>
  <c r="V1302" i="11"/>
  <c r="V1429" i="11"/>
  <c r="U1429" i="11"/>
  <c r="S1429" i="11"/>
  <c r="S1396" i="11"/>
  <c r="T1396" i="11" s="1"/>
  <c r="W1396" i="11" s="1"/>
  <c r="V1396" i="11"/>
  <c r="U1396" i="11"/>
  <c r="S1364" i="11"/>
  <c r="T1364" i="11" s="1"/>
  <c r="W1364" i="11" s="1"/>
  <c r="V1364" i="11"/>
  <c r="U1364" i="11"/>
  <c r="S1312" i="11"/>
  <c r="V1312" i="11"/>
  <c r="U1312" i="11"/>
  <c r="V1436" i="11"/>
  <c r="U1436" i="11"/>
  <c r="S1436" i="11"/>
  <c r="S1260" i="11"/>
  <c r="V1260" i="11"/>
  <c r="U1260" i="11"/>
  <c r="V1421" i="11"/>
  <c r="S1421" i="11"/>
  <c r="U1421" i="11"/>
  <c r="V1387" i="11"/>
  <c r="S1387" i="11"/>
  <c r="T1387" i="11" s="1"/>
  <c r="W1387" i="11" s="1"/>
  <c r="U1387" i="11"/>
  <c r="V1355" i="11"/>
  <c r="S1355" i="11"/>
  <c r="T1355" i="11" s="1"/>
  <c r="W1355" i="11" s="1"/>
  <c r="U1355" i="11"/>
  <c r="S1278" i="11"/>
  <c r="T1278" i="11" s="1"/>
  <c r="W1278" i="11" s="1"/>
  <c r="U1278" i="11"/>
  <c r="V1278" i="11"/>
  <c r="S1324" i="11"/>
  <c r="V1324" i="11"/>
  <c r="U1324" i="11"/>
  <c r="V1438" i="11"/>
  <c r="S1438" i="11"/>
  <c r="U1438" i="11"/>
  <c r="S1398" i="11"/>
  <c r="T1398" i="11" s="1"/>
  <c r="W1398" i="11" s="1"/>
  <c r="V1398" i="11"/>
  <c r="U1398" i="11"/>
  <c r="S1366" i="11"/>
  <c r="V1366" i="11"/>
  <c r="U1366" i="11"/>
  <c r="S1314" i="11"/>
  <c r="V1314" i="11"/>
  <c r="U1314" i="11"/>
  <c r="V1427" i="11"/>
  <c r="S1427" i="11"/>
  <c r="U1427" i="11"/>
  <c r="V4" i="11"/>
  <c r="S4" i="11"/>
  <c r="V1423" i="11"/>
  <c r="S1423" i="11"/>
  <c r="U1423" i="11"/>
  <c r="V1389" i="11"/>
  <c r="S1389" i="11"/>
  <c r="T1389" i="11" s="1"/>
  <c r="W1389" i="11" s="1"/>
  <c r="U1389" i="11"/>
  <c r="V1357" i="11"/>
  <c r="S1357" i="11"/>
  <c r="T1357" i="11" s="1"/>
  <c r="W1357" i="11" s="1"/>
  <c r="U1357" i="11"/>
  <c r="S1292" i="11"/>
  <c r="V1292" i="11"/>
  <c r="U1292" i="11"/>
  <c r="V1243" i="11"/>
  <c r="S1243" i="11"/>
  <c r="T1243" i="11" s="1"/>
  <c r="W1243" i="11" s="1"/>
  <c r="U1243" i="11"/>
  <c r="V1183" i="11"/>
  <c r="S1183" i="11"/>
  <c r="T1183" i="11" s="1"/>
  <c r="W1183" i="11" s="1"/>
  <c r="U1183" i="11"/>
  <c r="V1114" i="11"/>
  <c r="U1114" i="11"/>
  <c r="S1114" i="11"/>
  <c r="T1114" i="11" s="1"/>
  <c r="W1114" i="11" s="1"/>
  <c r="V1038" i="11"/>
  <c r="S1038" i="11"/>
  <c r="U1038" i="11"/>
  <c r="V974" i="11"/>
  <c r="U974" i="11"/>
  <c r="S974" i="11"/>
  <c r="V914" i="11"/>
  <c r="U914" i="11"/>
  <c r="S914" i="11"/>
  <c r="V853" i="11"/>
  <c r="S853" i="11"/>
  <c r="U853" i="11"/>
  <c r="V1223" i="11"/>
  <c r="S1223" i="11"/>
  <c r="T1223" i="11" s="1"/>
  <c r="W1223" i="11" s="1"/>
  <c r="U1223" i="11"/>
  <c r="V1171" i="11"/>
  <c r="S1171" i="11"/>
  <c r="T1171" i="11" s="1"/>
  <c r="W1171" i="11" s="1"/>
  <c r="U1171" i="11"/>
  <c r="V1144" i="11"/>
  <c r="S1144" i="11"/>
  <c r="U1144" i="11"/>
  <c r="V1090" i="11"/>
  <c r="U1090" i="11"/>
  <c r="S1090" i="11"/>
  <c r="V1047" i="11"/>
  <c r="S1047" i="11"/>
  <c r="T1047" i="11" s="1"/>
  <c r="W1047" i="11" s="1"/>
  <c r="U1047" i="11"/>
  <c r="V999" i="11"/>
  <c r="S999" i="11"/>
  <c r="T999" i="11" s="1"/>
  <c r="W999" i="11" s="1"/>
  <c r="U999" i="11"/>
  <c r="V916" i="11"/>
  <c r="U916" i="11"/>
  <c r="S916" i="11"/>
  <c r="T916" i="11" s="1"/>
  <c r="W916" i="11" s="1"/>
  <c r="V1337" i="11"/>
  <c r="S1337" i="11"/>
  <c r="T1337" i="11" s="1"/>
  <c r="W1337" i="11" s="1"/>
  <c r="U1337" i="11"/>
  <c r="S1246" i="11"/>
  <c r="T1246" i="11" s="1"/>
  <c r="W1246" i="11" s="1"/>
  <c r="V1246" i="11"/>
  <c r="U1246" i="11"/>
  <c r="V1134" i="11"/>
  <c r="U1134" i="11"/>
  <c r="S1134" i="11"/>
  <c r="T1134" i="11" s="1"/>
  <c r="W1134" i="11" s="1"/>
  <c r="V1019" i="11"/>
  <c r="S1019" i="11"/>
  <c r="T1019" i="11" s="1"/>
  <c r="W1019" i="11" s="1"/>
  <c r="U1019" i="11"/>
  <c r="V948" i="11"/>
  <c r="U948" i="11"/>
  <c r="S948" i="11"/>
  <c r="T948" i="11" s="1"/>
  <c r="W948" i="11" s="1"/>
  <c r="V896" i="11"/>
  <c r="U896" i="11"/>
  <c r="S896" i="11"/>
  <c r="V803" i="11"/>
  <c r="U803" i="11"/>
  <c r="S803" i="11"/>
  <c r="T803" i="11" s="1"/>
  <c r="W803" i="11" s="1"/>
  <c r="V1281" i="11"/>
  <c r="S1281" i="11"/>
  <c r="U1281" i="11"/>
  <c r="S1222" i="11"/>
  <c r="T1222" i="11" s="1"/>
  <c r="W1222" i="11" s="1"/>
  <c r="V1222" i="11"/>
  <c r="U1222" i="11"/>
  <c r="V1167" i="11"/>
  <c r="S1167" i="11"/>
  <c r="T1167" i="11" s="1"/>
  <c r="W1167" i="11" s="1"/>
  <c r="U1167" i="11"/>
  <c r="V1122" i="11"/>
  <c r="U1122" i="11"/>
  <c r="S1122" i="11"/>
  <c r="T1122" i="11" s="1"/>
  <c r="W1122" i="11" s="1"/>
  <c r="V1068" i="11"/>
  <c r="S1068" i="11"/>
  <c r="T1068" i="11" s="1"/>
  <c r="W1068" i="11" s="1"/>
  <c r="U1068" i="11"/>
  <c r="V1025" i="11"/>
  <c r="U1025" i="11"/>
  <c r="S1025" i="11"/>
  <c r="V973" i="11"/>
  <c r="S973" i="11"/>
  <c r="U973" i="11"/>
  <c r="U918" i="11"/>
  <c r="V918" i="11"/>
  <c r="S918" i="11"/>
  <c r="V846" i="11"/>
  <c r="U846" i="11"/>
  <c r="S846" i="11"/>
  <c r="T846" i="11" s="1"/>
  <c r="W846" i="11" s="1"/>
  <c r="V1237" i="11"/>
  <c r="S1237" i="11"/>
  <c r="T1237" i="11" s="1"/>
  <c r="W1237" i="11" s="1"/>
  <c r="U1237" i="11"/>
  <c r="V1190" i="11"/>
  <c r="U1190" i="11"/>
  <c r="S1190" i="11"/>
  <c r="T1190" i="11" s="1"/>
  <c r="W1190" i="11" s="1"/>
  <c r="V1128" i="11"/>
  <c r="S1128" i="11"/>
  <c r="T1128" i="11" s="1"/>
  <c r="W1128" i="11" s="1"/>
  <c r="U1128" i="11"/>
  <c r="V1083" i="11"/>
  <c r="U1083" i="11"/>
  <c r="S1083" i="11"/>
  <c r="T1083" i="11" s="1"/>
  <c r="W1083" i="11" s="1"/>
  <c r="V998" i="11"/>
  <c r="S998" i="11"/>
  <c r="U998" i="11"/>
  <c r="V903" i="11"/>
  <c r="U903" i="11"/>
  <c r="S903" i="11"/>
  <c r="T903" i="11" s="1"/>
  <c r="W903" i="11" s="1"/>
  <c r="V823" i="11"/>
  <c r="S823" i="11"/>
  <c r="T823" i="11" s="1"/>
  <c r="W823" i="11" s="1"/>
  <c r="U823" i="11"/>
  <c r="V1229" i="11"/>
  <c r="S1229" i="11"/>
  <c r="T1229" i="11" s="1"/>
  <c r="W1229" i="11" s="1"/>
  <c r="U1229" i="11"/>
  <c r="V1030" i="11"/>
  <c r="S1030" i="11"/>
  <c r="T1030" i="11" s="1"/>
  <c r="W1030" i="11" s="1"/>
  <c r="U1030" i="11"/>
  <c r="V972" i="11"/>
  <c r="S972" i="11"/>
  <c r="T972" i="11" s="1"/>
  <c r="W972" i="11" s="1"/>
  <c r="U972" i="11"/>
  <c r="V920" i="11"/>
  <c r="U920" i="11"/>
  <c r="S920" i="11"/>
  <c r="T920" i="11" s="1"/>
  <c r="W920" i="11" s="1"/>
  <c r="V840" i="11"/>
  <c r="U840" i="11"/>
  <c r="S840" i="11"/>
  <c r="T840" i="11" s="1"/>
  <c r="W840" i="11" s="1"/>
  <c r="V1210" i="11"/>
  <c r="U1210" i="11"/>
  <c r="S1210" i="11"/>
  <c r="T1210" i="11" s="1"/>
  <c r="W1210" i="11" s="1"/>
  <c r="V1175" i="11"/>
  <c r="S1175" i="11"/>
  <c r="U1175" i="11"/>
  <c r="V1145" i="11"/>
  <c r="S1145" i="11"/>
  <c r="T1145" i="11" s="1"/>
  <c r="W1145" i="11" s="1"/>
  <c r="U1145" i="11"/>
  <c r="V1115" i="11"/>
  <c r="S1115" i="11"/>
  <c r="T1115" i="11" s="1"/>
  <c r="W1115" i="11" s="1"/>
  <c r="U1115" i="11"/>
  <c r="V1079" i="11"/>
  <c r="S1079" i="11"/>
  <c r="U1079" i="11"/>
  <c r="V1042" i="11"/>
  <c r="S1042" i="11"/>
  <c r="U1042" i="11"/>
  <c r="V1000" i="11"/>
  <c r="S1000" i="11"/>
  <c r="U1000" i="11"/>
  <c r="V929" i="11"/>
  <c r="U929" i="11"/>
  <c r="S929" i="11"/>
  <c r="T929" i="11" s="1"/>
  <c r="W929" i="11" s="1"/>
  <c r="V845" i="11"/>
  <c r="S845" i="11"/>
  <c r="U845" i="11"/>
  <c r="V1299" i="11"/>
  <c r="S1299" i="11"/>
  <c r="U1299" i="11"/>
  <c r="V1267" i="11"/>
  <c r="S1267" i="11"/>
  <c r="U1267" i="11"/>
  <c r="V1192" i="11"/>
  <c r="S1192" i="11"/>
  <c r="T1192" i="11" s="1"/>
  <c r="W1192" i="11" s="1"/>
  <c r="U1192" i="11"/>
  <c r="V1048" i="11"/>
  <c r="S1048" i="11"/>
  <c r="U1048" i="11"/>
  <c r="V983" i="11"/>
  <c r="U983" i="11"/>
  <c r="S983" i="11"/>
  <c r="V909" i="11"/>
  <c r="U909" i="11"/>
  <c r="S909" i="11"/>
  <c r="T909" i="11" s="1"/>
  <c r="W909" i="11" s="1"/>
  <c r="V834" i="11"/>
  <c r="U834" i="11"/>
  <c r="S834" i="11"/>
  <c r="T834" i="11" s="1"/>
  <c r="W834" i="11" s="1"/>
  <c r="V843" i="11"/>
  <c r="U843" i="11"/>
  <c r="S843" i="11"/>
  <c r="T843" i="11" s="1"/>
  <c r="W843" i="11" s="1"/>
  <c r="V793" i="11"/>
  <c r="S793" i="11"/>
  <c r="U793" i="11"/>
  <c r="V740" i="11"/>
  <c r="U740" i="11"/>
  <c r="S740" i="11"/>
  <c r="S687" i="11"/>
  <c r="V687" i="11"/>
  <c r="U687" i="11"/>
  <c r="V630" i="11"/>
  <c r="S630" i="11"/>
  <c r="U630" i="11"/>
  <c r="V571" i="11"/>
  <c r="S571" i="11"/>
  <c r="U571" i="11"/>
  <c r="V512" i="11"/>
  <c r="U512" i="11"/>
  <c r="S512" i="11"/>
  <c r="T512" i="11" s="1"/>
  <c r="W512" i="11" s="1"/>
  <c r="V438" i="11"/>
  <c r="U438" i="11"/>
  <c r="S438" i="11"/>
  <c r="V790" i="11"/>
  <c r="U790" i="11"/>
  <c r="S790" i="11"/>
  <c r="V701" i="11"/>
  <c r="S701" i="11"/>
  <c r="T701" i="11" s="1"/>
  <c r="W701" i="11" s="1"/>
  <c r="U701" i="11"/>
  <c r="V636" i="11"/>
  <c r="S636" i="11"/>
  <c r="U636" i="11"/>
  <c r="V550" i="11"/>
  <c r="U550" i="11"/>
  <c r="S550" i="11"/>
  <c r="V488" i="11"/>
  <c r="U488" i="11"/>
  <c r="S488" i="11"/>
  <c r="T488" i="11" s="1"/>
  <c r="W488" i="11" s="1"/>
  <c r="V797" i="11"/>
  <c r="S797" i="11"/>
  <c r="U797" i="11"/>
  <c r="V743" i="11"/>
  <c r="S743" i="11"/>
  <c r="U743" i="11"/>
  <c r="V1458" i="11"/>
  <c r="U1458" i="11"/>
  <c r="S1458" i="11"/>
  <c r="T1458" i="11" s="1"/>
  <c r="W1458" i="11" s="1"/>
  <c r="S1286" i="11"/>
  <c r="T1286" i="11" s="1"/>
  <c r="W1286" i="11" s="1"/>
  <c r="V1286" i="11"/>
  <c r="U1286" i="11"/>
  <c r="V1426" i="11"/>
  <c r="U1426" i="11"/>
  <c r="S1426" i="11"/>
  <c r="V1392" i="11"/>
  <c r="S1392" i="11"/>
  <c r="T1392" i="11" s="1"/>
  <c r="W1392" i="11" s="1"/>
  <c r="U1392" i="11"/>
  <c r="S1360" i="11"/>
  <c r="T1360" i="11" s="1"/>
  <c r="W1360" i="11" s="1"/>
  <c r="V1360" i="11"/>
  <c r="U1360" i="11"/>
  <c r="S1296" i="11"/>
  <c r="U1296" i="11"/>
  <c r="V1296" i="11"/>
  <c r="S1419" i="11"/>
  <c r="V1419" i="11"/>
  <c r="U1419" i="11"/>
  <c r="V1462" i="11"/>
  <c r="U1462" i="11"/>
  <c r="S1462" i="11"/>
  <c r="T1462" i="11" s="1"/>
  <c r="W1462" i="11" s="1"/>
  <c r="V1415" i="11"/>
  <c r="S1415" i="11"/>
  <c r="T1415" i="11" s="1"/>
  <c r="W1415" i="11" s="1"/>
  <c r="U1415" i="11"/>
  <c r="V1383" i="11"/>
  <c r="S1383" i="11"/>
  <c r="T1383" i="11" s="1"/>
  <c r="W1383" i="11" s="1"/>
  <c r="U1383" i="11"/>
  <c r="V1351" i="11"/>
  <c r="S1351" i="11"/>
  <c r="T1351" i="11" s="1"/>
  <c r="W1351" i="11" s="1"/>
  <c r="U1351" i="11"/>
  <c r="V1472" i="11"/>
  <c r="S1472" i="11"/>
  <c r="T1472" i="11" s="1"/>
  <c r="W1472" i="11" s="1"/>
  <c r="U1472" i="11"/>
  <c r="S1310" i="11"/>
  <c r="V1310" i="11"/>
  <c r="U1310" i="11"/>
  <c r="V1431" i="11"/>
  <c r="S1431" i="11"/>
  <c r="U1431" i="11"/>
  <c r="V1394" i="11"/>
  <c r="S1394" i="11"/>
  <c r="T1394" i="11" s="1"/>
  <c r="W1394" i="11" s="1"/>
  <c r="U1394" i="11"/>
  <c r="S1362" i="11"/>
  <c r="T1362" i="11" s="1"/>
  <c r="W1362" i="11" s="1"/>
  <c r="V1362" i="11"/>
  <c r="U1362" i="11"/>
  <c r="S1304" i="11"/>
  <c r="V1304" i="11"/>
  <c r="U1304" i="11"/>
  <c r="V1420" i="11"/>
  <c r="S1420" i="11"/>
  <c r="U1420" i="11"/>
  <c r="V1471" i="11"/>
  <c r="S1471" i="11"/>
  <c r="U1471" i="11"/>
  <c r="V1417" i="11"/>
  <c r="S1417" i="11"/>
  <c r="T1417" i="11" s="1"/>
  <c r="W1417" i="11" s="1"/>
  <c r="U1417" i="11"/>
  <c r="V1385" i="11"/>
  <c r="S1385" i="11"/>
  <c r="T1385" i="11" s="1"/>
  <c r="W1385" i="11" s="1"/>
  <c r="U1385" i="11"/>
  <c r="V1353" i="11"/>
  <c r="S1353" i="11"/>
  <c r="T1353" i="11" s="1"/>
  <c r="W1353" i="11" s="1"/>
  <c r="U1353" i="11"/>
  <c r="S1262" i="11"/>
  <c r="T1262" i="11" s="1"/>
  <c r="W1262" i="11" s="1"/>
  <c r="U1262" i="11"/>
  <c r="V1262" i="11"/>
  <c r="V1239" i="11"/>
  <c r="S1239" i="11"/>
  <c r="U1239" i="11"/>
  <c r="V1174" i="11"/>
  <c r="S1174" i="11"/>
  <c r="U1174" i="11"/>
  <c r="V1111" i="11"/>
  <c r="S1111" i="11"/>
  <c r="T1111" i="11" s="1"/>
  <c r="W1111" i="11" s="1"/>
  <c r="U1111" i="11"/>
  <c r="V1035" i="11"/>
  <c r="S1035" i="11"/>
  <c r="U1035" i="11"/>
  <c r="V971" i="11"/>
  <c r="U971" i="11"/>
  <c r="S971" i="11"/>
  <c r="V904" i="11"/>
  <c r="U904" i="11"/>
  <c r="S904" i="11"/>
  <c r="T904" i="11" s="1"/>
  <c r="W904" i="11" s="1"/>
  <c r="V850" i="11"/>
  <c r="S850" i="11"/>
  <c r="T850" i="11" s="1"/>
  <c r="W850" i="11" s="1"/>
  <c r="U850" i="11"/>
  <c r="V1212" i="11"/>
  <c r="U1212" i="11"/>
  <c r="S1212" i="11"/>
  <c r="V1168" i="11"/>
  <c r="U1168" i="11"/>
  <c r="S1168" i="11"/>
  <c r="V1132" i="11"/>
  <c r="U1132" i="11"/>
  <c r="S1132" i="11"/>
  <c r="T1132" i="11" s="1"/>
  <c r="W1132" i="11" s="1"/>
  <c r="V1087" i="11"/>
  <c r="S1087" i="11"/>
  <c r="T1087" i="11" s="1"/>
  <c r="W1087" i="11" s="1"/>
  <c r="U1087" i="11"/>
  <c r="V1044" i="11"/>
  <c r="S1044" i="11"/>
  <c r="T1044" i="11" s="1"/>
  <c r="W1044" i="11" s="1"/>
  <c r="U1044" i="11"/>
  <c r="V985" i="11"/>
  <c r="S985" i="11"/>
  <c r="U985" i="11"/>
  <c r="V911" i="11"/>
  <c r="U911" i="11"/>
  <c r="S911" i="11"/>
  <c r="T911" i="11" s="1"/>
  <c r="W911" i="11" s="1"/>
  <c r="V1333" i="11"/>
  <c r="S1333" i="11"/>
  <c r="U1333" i="11"/>
  <c r="S1242" i="11"/>
  <c r="T1242" i="11" s="1"/>
  <c r="W1242" i="11" s="1"/>
  <c r="V1242" i="11"/>
  <c r="U1242" i="11"/>
  <c r="V1110" i="11"/>
  <c r="S1110" i="11"/>
  <c r="T1110" i="11" s="1"/>
  <c r="W1110" i="11" s="1"/>
  <c r="U1110" i="11"/>
  <c r="V1010" i="11"/>
  <c r="U1010" i="11"/>
  <c r="S1010" i="11"/>
  <c r="U946" i="11"/>
  <c r="V946" i="11"/>
  <c r="S946" i="11"/>
  <c r="V888" i="11"/>
  <c r="U888" i="11"/>
  <c r="S888" i="11"/>
  <c r="T888" i="11" s="1"/>
  <c r="W888" i="11" s="1"/>
  <c r="V1309" i="11"/>
  <c r="S1309" i="11"/>
  <c r="U1309" i="11"/>
  <c r="V1277" i="11"/>
  <c r="S1277" i="11"/>
  <c r="U1277" i="11"/>
  <c r="V1208" i="11"/>
  <c r="U1208" i="11"/>
  <c r="S1208" i="11"/>
  <c r="T1208" i="11" s="1"/>
  <c r="W1208" i="11" s="1"/>
  <c r="V1158" i="11"/>
  <c r="U1158" i="11"/>
  <c r="S1158" i="11"/>
  <c r="T1158" i="11" s="1"/>
  <c r="W1158" i="11" s="1"/>
  <c r="V1119" i="11"/>
  <c r="S1119" i="11"/>
  <c r="T1119" i="11" s="1"/>
  <c r="W1119" i="11" s="1"/>
  <c r="U1119" i="11"/>
  <c r="V1065" i="11"/>
  <c r="S1065" i="11"/>
  <c r="T1065" i="11" s="1"/>
  <c r="W1065" i="11" s="1"/>
  <c r="U1065" i="11"/>
  <c r="V1012" i="11"/>
  <c r="S1012" i="11"/>
  <c r="T1012" i="11" s="1"/>
  <c r="W1012" i="11" s="1"/>
  <c r="U1012" i="11"/>
  <c r="V970" i="11"/>
  <c r="S970" i="11"/>
  <c r="U970" i="11"/>
  <c r="V913" i="11"/>
  <c r="S913" i="11"/>
  <c r="U913" i="11"/>
  <c r="V827" i="11"/>
  <c r="U827" i="11"/>
  <c r="S827" i="11"/>
  <c r="T827" i="11" s="1"/>
  <c r="W827" i="11" s="1"/>
  <c r="V1218" i="11"/>
  <c r="S1218" i="11"/>
  <c r="T1218" i="11" s="1"/>
  <c r="W1218" i="11" s="1"/>
  <c r="U1218" i="11"/>
  <c r="V1179" i="11"/>
  <c r="S1179" i="11"/>
  <c r="T1179" i="11" s="1"/>
  <c r="W1179" i="11" s="1"/>
  <c r="U1179" i="11"/>
  <c r="V1107" i="11"/>
  <c r="S1107" i="11"/>
  <c r="T1107" i="11" s="1"/>
  <c r="W1107" i="11" s="1"/>
  <c r="U1107" i="11"/>
  <c r="V1080" i="11"/>
  <c r="S1080" i="11"/>
  <c r="T1080" i="11" s="1"/>
  <c r="W1080" i="11" s="1"/>
  <c r="U1080" i="11"/>
  <c r="V992" i="11"/>
  <c r="U992" i="11"/>
  <c r="S992" i="11"/>
  <c r="T992" i="11" s="1"/>
  <c r="W992" i="11" s="1"/>
  <c r="V898" i="11"/>
  <c r="S898" i="11"/>
  <c r="U898" i="11"/>
  <c r="V814" i="11"/>
  <c r="U814" i="11"/>
  <c r="S814" i="11"/>
  <c r="T814" i="11" s="1"/>
  <c r="W814" i="11" s="1"/>
  <c r="V1225" i="11"/>
  <c r="S1225" i="11"/>
  <c r="T1225" i="11" s="1"/>
  <c r="W1225" i="11" s="1"/>
  <c r="U1225" i="11"/>
  <c r="V1027" i="11"/>
  <c r="S1027" i="11"/>
  <c r="U1027" i="11"/>
  <c r="V969" i="11"/>
  <c r="S969" i="11"/>
  <c r="U969" i="11"/>
  <c r="S905" i="11"/>
  <c r="V905" i="11"/>
  <c r="U905" i="11"/>
  <c r="V837" i="11"/>
  <c r="S837" i="11"/>
  <c r="T837" i="11" s="1"/>
  <c r="W837" i="11" s="1"/>
  <c r="U837" i="11"/>
  <c r="V1207" i="11"/>
  <c r="S1207" i="11"/>
  <c r="U1207" i="11"/>
  <c r="V1172" i="11"/>
  <c r="U1172" i="11"/>
  <c r="S1172" i="11"/>
  <c r="V1139" i="11"/>
  <c r="S1139" i="11"/>
  <c r="T1139" i="11" s="1"/>
  <c r="W1139" i="11" s="1"/>
  <c r="U1139" i="11"/>
  <c r="V1112" i="11"/>
  <c r="S1112" i="11"/>
  <c r="T1112" i="11" s="1"/>
  <c r="W1112" i="11" s="1"/>
  <c r="U1112" i="11"/>
  <c r="V1076" i="11"/>
  <c r="S1076" i="11"/>
  <c r="T1076" i="11" s="1"/>
  <c r="W1076" i="11" s="1"/>
  <c r="U1076" i="11"/>
  <c r="V1039" i="11"/>
  <c r="S1039" i="11"/>
  <c r="T1039" i="11" s="1"/>
  <c r="W1039" i="11" s="1"/>
  <c r="U1039" i="11"/>
  <c r="V997" i="11"/>
  <c r="S997" i="11"/>
  <c r="T997" i="11" s="1"/>
  <c r="W997" i="11" s="1"/>
  <c r="U997" i="11"/>
  <c r="V922" i="11"/>
  <c r="U922" i="11"/>
  <c r="S922" i="11"/>
  <c r="V842" i="11"/>
  <c r="S842" i="11"/>
  <c r="U842" i="11"/>
  <c r="V1295" i="11"/>
  <c r="S1295" i="11"/>
  <c r="U1295" i="11"/>
  <c r="V1263" i="11"/>
  <c r="S1263" i="11"/>
  <c r="U1263" i="11"/>
  <c r="V1163" i="11"/>
  <c r="S1163" i="11"/>
  <c r="T1163" i="11" s="1"/>
  <c r="W1163" i="11" s="1"/>
  <c r="U1163" i="11"/>
  <c r="V1020" i="11"/>
  <c r="S1020" i="11"/>
  <c r="T1020" i="11" s="1"/>
  <c r="W1020" i="11" s="1"/>
  <c r="U1020" i="11"/>
  <c r="V980" i="11"/>
  <c r="S980" i="11"/>
  <c r="T980" i="11" s="1"/>
  <c r="W980" i="11" s="1"/>
  <c r="U980" i="11"/>
  <c r="U902" i="11"/>
  <c r="S902" i="11"/>
  <c r="V902" i="11"/>
  <c r="V831" i="11"/>
  <c r="S831" i="11"/>
  <c r="T831" i="11" s="1"/>
  <c r="W831" i="11" s="1"/>
  <c r="U831" i="11"/>
  <c r="V838" i="11"/>
  <c r="S838" i="11"/>
  <c r="T838" i="11" s="1"/>
  <c r="W838" i="11" s="1"/>
  <c r="U838" i="11"/>
  <c r="V785" i="11"/>
  <c r="S785" i="11"/>
  <c r="U785" i="11"/>
  <c r="V737" i="11"/>
  <c r="S737" i="11"/>
  <c r="U737" i="11"/>
  <c r="V677" i="11"/>
  <c r="S677" i="11"/>
  <c r="U677" i="11"/>
  <c r="V624" i="11"/>
  <c r="S624" i="11"/>
  <c r="T624" i="11" s="1"/>
  <c r="W624" i="11" s="1"/>
  <c r="U624" i="11"/>
  <c r="S563" i="11"/>
  <c r="V563" i="11"/>
  <c r="U563" i="11"/>
  <c r="V479" i="11"/>
  <c r="S479" i="11"/>
  <c r="T479" i="11" s="1"/>
  <c r="W479" i="11" s="1"/>
  <c r="U479" i="11"/>
  <c r="V427" i="11"/>
  <c r="U427" i="11"/>
  <c r="S427" i="11"/>
  <c r="T427" i="11" s="1"/>
  <c r="W427" i="11" s="1"/>
  <c r="V773" i="11"/>
  <c r="S773" i="11"/>
  <c r="U773" i="11"/>
  <c r="V690" i="11"/>
  <c r="S690" i="11"/>
  <c r="T690" i="11" s="1"/>
  <c r="W690" i="11" s="1"/>
  <c r="U690" i="11"/>
  <c r="V618" i="11"/>
  <c r="U618" i="11"/>
  <c r="S618" i="11"/>
  <c r="T618" i="11" s="1"/>
  <c r="W618" i="11" s="1"/>
  <c r="V537" i="11"/>
  <c r="S537" i="11"/>
  <c r="T537" i="11" s="1"/>
  <c r="W537" i="11" s="1"/>
  <c r="U537" i="11"/>
  <c r="V485" i="11"/>
  <c r="U485" i="11"/>
  <c r="S485" i="11"/>
  <c r="T485" i="11" s="1"/>
  <c r="W485" i="11" s="1"/>
  <c r="U784" i="11"/>
  <c r="V784" i="11"/>
  <c r="S784" i="11"/>
  <c r="T784" i="11" s="1"/>
  <c r="W784" i="11" s="1"/>
  <c r="U736" i="11"/>
  <c r="V736" i="11"/>
  <c r="S736" i="11"/>
  <c r="V686" i="11"/>
  <c r="S686" i="11"/>
  <c r="T686" i="11" s="1"/>
  <c r="W686" i="11" s="1"/>
  <c r="U686" i="11"/>
  <c r="U629" i="11"/>
  <c r="V629" i="11"/>
  <c r="S629" i="11"/>
  <c r="V565" i="11"/>
  <c r="U565" i="11"/>
  <c r="S565" i="11"/>
  <c r="V524" i="11"/>
  <c r="S524" i="11"/>
  <c r="T524" i="11" s="1"/>
  <c r="W524" i="11" s="1"/>
  <c r="U524" i="11"/>
  <c r="V437" i="11"/>
  <c r="S437" i="11"/>
  <c r="T437" i="11" s="1"/>
  <c r="W437" i="11" s="1"/>
  <c r="U437" i="11"/>
  <c r="V787" i="11"/>
  <c r="U787" i="11"/>
  <c r="S787" i="11"/>
  <c r="T787" i="11" s="1"/>
  <c r="W787" i="11" s="1"/>
  <c r="S693" i="11"/>
  <c r="V693" i="11"/>
  <c r="U693" i="11"/>
  <c r="V635" i="11"/>
  <c r="S635" i="11"/>
  <c r="T635" i="11" s="1"/>
  <c r="W635" i="11" s="1"/>
  <c r="U635" i="11"/>
  <c r="V1453" i="11"/>
  <c r="S1453" i="11"/>
  <c r="T1453" i="11" s="1"/>
  <c r="W1453" i="11" s="1"/>
  <c r="U1453" i="11"/>
  <c r="V1422" i="11"/>
  <c r="S1422" i="11"/>
  <c r="U1422" i="11"/>
  <c r="S1356" i="11"/>
  <c r="T1356" i="11" s="1"/>
  <c r="W1356" i="11" s="1"/>
  <c r="V1356" i="11"/>
  <c r="U1356" i="11"/>
  <c r="V1339" i="11"/>
  <c r="S1339" i="11"/>
  <c r="T1339" i="11" s="1"/>
  <c r="W1339" i="11" s="1"/>
  <c r="U1339" i="11"/>
  <c r="V1411" i="11"/>
  <c r="S1411" i="11"/>
  <c r="T1411" i="11" s="1"/>
  <c r="W1411" i="11" s="1"/>
  <c r="U1411" i="11"/>
  <c r="V1347" i="11"/>
  <c r="S1347" i="11"/>
  <c r="T1347" i="11" s="1"/>
  <c r="W1347" i="11" s="1"/>
  <c r="U1347" i="11"/>
  <c r="S1294" i="11"/>
  <c r="T1294" i="11" s="1"/>
  <c r="W1294" i="11" s="1"/>
  <c r="U1294" i="11"/>
  <c r="V1294" i="11"/>
  <c r="S1390" i="11"/>
  <c r="T1390" i="11" s="1"/>
  <c r="W1390" i="11" s="1"/>
  <c r="V1390" i="11"/>
  <c r="U1390" i="11"/>
  <c r="S1288" i="11"/>
  <c r="U1288" i="11"/>
  <c r="V1288" i="11"/>
  <c r="V1466" i="11"/>
  <c r="U1466" i="11"/>
  <c r="S1466" i="11"/>
  <c r="T1466" i="11" s="1"/>
  <c r="W1466" i="11" s="1"/>
  <c r="V1381" i="11"/>
  <c r="S1381" i="11"/>
  <c r="T1381" i="11" s="1"/>
  <c r="W1381" i="11" s="1"/>
  <c r="U1381" i="11"/>
  <c r="V1349" i="11"/>
  <c r="S1349" i="11"/>
  <c r="T1349" i="11" s="1"/>
  <c r="W1349" i="11" s="1"/>
  <c r="U1349" i="11"/>
  <c r="S1256" i="11"/>
  <c r="T1256" i="11" s="1"/>
  <c r="W1256" i="11" s="1"/>
  <c r="U1256" i="11"/>
  <c r="V1256" i="11"/>
  <c r="V1235" i="11"/>
  <c r="S1235" i="11"/>
  <c r="T1235" i="11" s="1"/>
  <c r="W1235" i="11" s="1"/>
  <c r="U1235" i="11"/>
  <c r="V1150" i="11"/>
  <c r="S1150" i="11"/>
  <c r="T1150" i="11" s="1"/>
  <c r="W1150" i="11" s="1"/>
  <c r="U1150" i="11"/>
  <c r="V1102" i="11"/>
  <c r="S1102" i="11"/>
  <c r="T1102" i="11" s="1"/>
  <c r="W1102" i="11" s="1"/>
  <c r="U1102" i="11"/>
  <c r="V1029" i="11"/>
  <c r="S1029" i="11"/>
  <c r="U1029" i="11"/>
  <c r="V894" i="11"/>
  <c r="S894" i="11"/>
  <c r="U894" i="11"/>
  <c r="V839" i="11"/>
  <c r="S839" i="11"/>
  <c r="T839" i="11" s="1"/>
  <c r="W839" i="11" s="1"/>
  <c r="U839" i="11"/>
  <c r="V1209" i="11"/>
  <c r="U1209" i="11"/>
  <c r="S1209" i="11"/>
  <c r="T1209" i="11" s="1"/>
  <c r="W1209" i="11" s="1"/>
  <c r="V1165" i="11"/>
  <c r="S1165" i="11"/>
  <c r="T1165" i="11" s="1"/>
  <c r="W1165" i="11" s="1"/>
  <c r="U1165" i="11"/>
  <c r="V1129" i="11"/>
  <c r="U1129" i="11"/>
  <c r="S1129" i="11"/>
  <c r="T1129" i="11" s="1"/>
  <c r="W1129" i="11" s="1"/>
  <c r="V1084" i="11"/>
  <c r="U1084" i="11"/>
  <c r="S1084" i="11"/>
  <c r="T1084" i="11" s="1"/>
  <c r="W1084" i="11" s="1"/>
  <c r="V1041" i="11"/>
  <c r="S1041" i="11"/>
  <c r="U1041" i="11"/>
  <c r="V962" i="11"/>
  <c r="S962" i="11"/>
  <c r="U962" i="11"/>
  <c r="V899" i="11"/>
  <c r="U899" i="11"/>
  <c r="S899" i="11"/>
  <c r="T899" i="11" s="1"/>
  <c r="W899" i="11" s="1"/>
  <c r="V1329" i="11"/>
  <c r="S1329" i="11"/>
  <c r="U1329" i="11"/>
  <c r="S1238" i="11"/>
  <c r="T1238" i="11" s="1"/>
  <c r="W1238" i="11" s="1"/>
  <c r="V1238" i="11"/>
  <c r="U1238" i="11"/>
  <c r="V1099" i="11"/>
  <c r="S1099" i="11"/>
  <c r="T1099" i="11" s="1"/>
  <c r="W1099" i="11" s="1"/>
  <c r="U1099" i="11"/>
  <c r="V1007" i="11"/>
  <c r="U1007" i="11"/>
  <c r="S1007" i="11"/>
  <c r="V938" i="11"/>
  <c r="S938" i="11"/>
  <c r="U938" i="11"/>
  <c r="V872" i="11"/>
  <c r="U872" i="11"/>
  <c r="S872" i="11"/>
  <c r="T872" i="11" s="1"/>
  <c r="W872" i="11" s="1"/>
  <c r="V1305" i="11"/>
  <c r="S1305" i="11"/>
  <c r="U1305" i="11"/>
  <c r="V1273" i="11"/>
  <c r="S1273" i="11"/>
  <c r="U1273" i="11"/>
  <c r="V1205" i="11"/>
  <c r="U1205" i="11"/>
  <c r="S1205" i="11"/>
  <c r="T1205" i="11" s="1"/>
  <c r="W1205" i="11" s="1"/>
  <c r="V1149" i="11"/>
  <c r="U1149" i="11"/>
  <c r="S1149" i="11"/>
  <c r="T1149" i="11" s="1"/>
  <c r="W1149" i="11" s="1"/>
  <c r="V1116" i="11"/>
  <c r="U1116" i="11"/>
  <c r="S1116" i="11"/>
  <c r="T1116" i="11" s="1"/>
  <c r="W1116" i="11" s="1"/>
  <c r="V1046" i="11"/>
  <c r="S1046" i="11"/>
  <c r="T1046" i="11" s="1"/>
  <c r="W1046" i="11" s="1"/>
  <c r="U1046" i="11"/>
  <c r="V1004" i="11"/>
  <c r="S1004" i="11"/>
  <c r="T1004" i="11" s="1"/>
  <c r="W1004" i="11" s="1"/>
  <c r="U1004" i="11"/>
  <c r="V961" i="11"/>
  <c r="S961" i="11"/>
  <c r="T961" i="11" s="1"/>
  <c r="W961" i="11" s="1"/>
  <c r="U961" i="11"/>
  <c r="V901" i="11"/>
  <c r="S901" i="11"/>
  <c r="U901" i="11"/>
  <c r="V806" i="11"/>
  <c r="S806" i="11"/>
  <c r="U806" i="11"/>
  <c r="V1214" i="11"/>
  <c r="U1214" i="11"/>
  <c r="S1214" i="11"/>
  <c r="T1214" i="11" s="1"/>
  <c r="W1214" i="11" s="1"/>
  <c r="V1176" i="11"/>
  <c r="S1176" i="11"/>
  <c r="U1176" i="11"/>
  <c r="V1104" i="11"/>
  <c r="S1104" i="11"/>
  <c r="T1104" i="11" s="1"/>
  <c r="W1104" i="11" s="1"/>
  <c r="U1104" i="11"/>
  <c r="V1055" i="11"/>
  <c r="S1055" i="11"/>
  <c r="T1055" i="11" s="1"/>
  <c r="W1055" i="11" s="1"/>
  <c r="U1055" i="11"/>
  <c r="V955" i="11"/>
  <c r="U955" i="11"/>
  <c r="S955" i="11"/>
  <c r="T955" i="11" s="1"/>
  <c r="W955" i="11" s="1"/>
  <c r="U890" i="11"/>
  <c r="V890" i="11"/>
  <c r="S890" i="11"/>
  <c r="S1280" i="11"/>
  <c r="U1280" i="11"/>
  <c r="V1280" i="11"/>
  <c r="V1221" i="11"/>
  <c r="S1221" i="11"/>
  <c r="T1221" i="11" s="1"/>
  <c r="W1221" i="11" s="1"/>
  <c r="U1221" i="11"/>
  <c r="V1021" i="11"/>
  <c r="S1021" i="11"/>
  <c r="T1021" i="11" s="1"/>
  <c r="W1021" i="11" s="1"/>
  <c r="U1021" i="11"/>
  <c r="V960" i="11"/>
  <c r="U960" i="11"/>
  <c r="S960" i="11"/>
  <c r="T960" i="11" s="1"/>
  <c r="W960" i="11" s="1"/>
  <c r="V895" i="11"/>
  <c r="U895" i="11"/>
  <c r="S895" i="11"/>
  <c r="T895" i="11" s="1"/>
  <c r="W895" i="11" s="1"/>
  <c r="V818" i="11"/>
  <c r="U818" i="11"/>
  <c r="S818" i="11"/>
  <c r="T818" i="11" s="1"/>
  <c r="W818" i="11" s="1"/>
  <c r="V1204" i="11"/>
  <c r="S1204" i="11"/>
  <c r="T1204" i="11" s="1"/>
  <c r="W1204" i="11" s="1"/>
  <c r="U1204" i="11"/>
  <c r="V1169" i="11"/>
  <c r="U1169" i="11"/>
  <c r="S1169" i="11"/>
  <c r="T1169" i="11" s="1"/>
  <c r="W1169" i="11" s="1"/>
  <c r="V1136" i="11"/>
  <c r="U1136" i="11"/>
  <c r="S1136" i="11"/>
  <c r="T1136" i="11" s="1"/>
  <c r="W1136" i="11" s="1"/>
  <c r="V1109" i="11"/>
  <c r="U1109" i="11"/>
  <c r="S1109" i="11"/>
  <c r="T1109" i="11" s="1"/>
  <c r="W1109" i="11" s="1"/>
  <c r="V1073" i="11"/>
  <c r="S1073" i="11"/>
  <c r="T1073" i="11" s="1"/>
  <c r="W1073" i="11" s="1"/>
  <c r="U1073" i="11"/>
  <c r="V1036" i="11"/>
  <c r="S1036" i="11"/>
  <c r="T1036" i="11" s="1"/>
  <c r="W1036" i="11" s="1"/>
  <c r="U1036" i="11"/>
  <c r="V989" i="11"/>
  <c r="S989" i="11"/>
  <c r="T989" i="11" s="1"/>
  <c r="W989" i="11" s="1"/>
  <c r="U989" i="11"/>
  <c r="V917" i="11"/>
  <c r="U917" i="11"/>
  <c r="S917" i="11"/>
  <c r="V826" i="11"/>
  <c r="U826" i="11"/>
  <c r="S826" i="11"/>
  <c r="T826" i="11" s="1"/>
  <c r="W826" i="11" s="1"/>
  <c r="V1291" i="11"/>
  <c r="S1291" i="11"/>
  <c r="T1291" i="11" s="1"/>
  <c r="W1291" i="11" s="1"/>
  <c r="U1291" i="11"/>
  <c r="V1232" i="11"/>
  <c r="U1232" i="11"/>
  <c r="S1232" i="11"/>
  <c r="T1232" i="11" s="1"/>
  <c r="W1232" i="11" s="1"/>
  <c r="V1160" i="11"/>
  <c r="U1160" i="11"/>
  <c r="S1160" i="11"/>
  <c r="V1017" i="11"/>
  <c r="S1017" i="11"/>
  <c r="T1017" i="11" s="1"/>
  <c r="W1017" i="11" s="1"/>
  <c r="U1017" i="11"/>
  <c r="V968" i="11"/>
  <c r="U968" i="11"/>
  <c r="S968" i="11"/>
  <c r="T968" i="11" s="1"/>
  <c r="W968" i="11" s="1"/>
  <c r="U897" i="11"/>
  <c r="V897" i="11"/>
  <c r="S897" i="11"/>
  <c r="T897" i="11" s="1"/>
  <c r="W897" i="11" s="1"/>
  <c r="V828" i="11"/>
  <c r="S828" i="11"/>
  <c r="U828" i="11"/>
  <c r="V833" i="11"/>
  <c r="S833" i="11"/>
  <c r="T833" i="11" s="1"/>
  <c r="W833" i="11" s="1"/>
  <c r="U833" i="11"/>
  <c r="V781" i="11"/>
  <c r="S781" i="11"/>
  <c r="U781" i="11"/>
  <c r="S727" i="11"/>
  <c r="V727" i="11"/>
  <c r="U727" i="11"/>
  <c r="V670" i="11"/>
  <c r="S670" i="11"/>
  <c r="T670" i="11" s="1"/>
  <c r="W670" i="11" s="1"/>
  <c r="U670" i="11"/>
  <c r="S621" i="11"/>
  <c r="U621" i="11"/>
  <c r="V621" i="11"/>
  <c r="V553" i="11"/>
  <c r="U553" i="11"/>
  <c r="S553" i="11"/>
  <c r="V476" i="11"/>
  <c r="U476" i="11"/>
  <c r="S476" i="11"/>
  <c r="V424" i="11"/>
  <c r="S424" i="11"/>
  <c r="T424" i="11" s="1"/>
  <c r="W424" i="11" s="1"/>
  <c r="U424" i="11"/>
  <c r="V766" i="11"/>
  <c r="S766" i="11"/>
  <c r="U766" i="11"/>
  <c r="V683" i="11"/>
  <c r="S683" i="11"/>
  <c r="U683" i="11"/>
  <c r="V606" i="11"/>
  <c r="S606" i="11"/>
  <c r="U606" i="11"/>
  <c r="V515" i="11"/>
  <c r="U515" i="11"/>
  <c r="S515" i="11"/>
  <c r="T515" i="11" s="1"/>
  <c r="W515" i="11" s="1"/>
  <c r="V482" i="11"/>
  <c r="S482" i="11"/>
  <c r="U482" i="11"/>
  <c r="V780" i="11"/>
  <c r="U780" i="11"/>
  <c r="S780" i="11"/>
  <c r="V729" i="11"/>
  <c r="S729" i="11"/>
  <c r="U729" i="11"/>
  <c r="V676" i="11"/>
  <c r="S676" i="11"/>
  <c r="U676" i="11"/>
  <c r="V626" i="11"/>
  <c r="S626" i="11"/>
  <c r="U626" i="11"/>
  <c r="V560" i="11"/>
  <c r="S560" i="11"/>
  <c r="U560" i="11"/>
  <c r="V521" i="11"/>
  <c r="S521" i="11"/>
  <c r="T521" i="11" s="1"/>
  <c r="W521" i="11" s="1"/>
  <c r="U521" i="11"/>
  <c r="V417" i="11"/>
  <c r="U417" i="11"/>
  <c r="S417" i="11"/>
  <c r="V772" i="11"/>
  <c r="S772" i="11"/>
  <c r="T772" i="11" s="1"/>
  <c r="W772" i="11" s="1"/>
  <c r="U772" i="11"/>
  <c r="S689" i="11"/>
  <c r="V689" i="11"/>
  <c r="U689" i="11"/>
  <c r="V632" i="11"/>
  <c r="S632" i="11"/>
  <c r="T632" i="11" s="1"/>
  <c r="W632" i="11" s="1"/>
  <c r="U632" i="11"/>
  <c r="S581" i="11"/>
  <c r="U581" i="11"/>
  <c r="V581" i="11"/>
  <c r="V493" i="11"/>
  <c r="U493" i="11"/>
  <c r="S493" i="11"/>
  <c r="T493" i="11" s="1"/>
  <c r="W493" i="11" s="1"/>
  <c r="V456" i="11"/>
  <c r="U456" i="11"/>
  <c r="S456" i="11"/>
  <c r="T456" i="11" s="1"/>
  <c r="W456" i="11" s="1"/>
  <c r="V887" i="11"/>
  <c r="U887" i="11"/>
  <c r="S887" i="11"/>
  <c r="T887" i="11" s="1"/>
  <c r="W887" i="11" s="1"/>
  <c r="V829" i="11"/>
  <c r="S829" i="11"/>
  <c r="T829" i="11" s="1"/>
  <c r="W829" i="11" s="1"/>
  <c r="U829" i="11"/>
  <c r="V779" i="11"/>
  <c r="S779" i="11"/>
  <c r="T779" i="11" s="1"/>
  <c r="W779" i="11" s="1"/>
  <c r="U779" i="11"/>
  <c r="V697" i="11"/>
  <c r="S697" i="11"/>
  <c r="T697" i="11" s="1"/>
  <c r="W697" i="11" s="1"/>
  <c r="U697" i="11"/>
  <c r="V638" i="11"/>
  <c r="S638" i="11"/>
  <c r="T638" i="11" s="1"/>
  <c r="W638" i="11" s="1"/>
  <c r="U638" i="11"/>
  <c r="V568" i="11"/>
  <c r="S568" i="11"/>
  <c r="U568" i="11"/>
  <c r="V527" i="11"/>
  <c r="U527" i="11"/>
  <c r="S527" i="11"/>
  <c r="T527" i="11" s="1"/>
  <c r="W527" i="11" s="1"/>
  <c r="V441" i="11"/>
  <c r="S441" i="11"/>
  <c r="T441" i="11" s="1"/>
  <c r="W441" i="11" s="1"/>
  <c r="V792" i="11"/>
  <c r="U792" i="11"/>
  <c r="S792" i="11"/>
  <c r="V700" i="11"/>
  <c r="S700" i="11"/>
  <c r="T700" i="11" s="1"/>
  <c r="W700" i="11" s="1"/>
  <c r="U700" i="11"/>
  <c r="V651" i="11"/>
  <c r="S651" i="11"/>
  <c r="T651" i="11" s="1"/>
  <c r="W651" i="11" s="1"/>
  <c r="V596" i="11"/>
  <c r="S596" i="11"/>
  <c r="T596" i="11" s="1"/>
  <c r="W596" i="11" s="1"/>
  <c r="V533" i="11"/>
  <c r="S533" i="11"/>
  <c r="U533" i="11"/>
  <c r="V462" i="11"/>
  <c r="S462" i="11"/>
  <c r="U462" i="11"/>
  <c r="V396" i="11"/>
  <c r="S396" i="11"/>
  <c r="T396" i="11" s="1"/>
  <c r="W396" i="11" s="1"/>
  <c r="V852" i="11"/>
  <c r="U852" i="11"/>
  <c r="S852" i="11"/>
  <c r="T852" i="11" s="1"/>
  <c r="W852" i="11" s="1"/>
  <c r="V789" i="11"/>
  <c r="S789" i="11"/>
  <c r="U789" i="11"/>
  <c r="S739" i="11"/>
  <c r="V739" i="11"/>
  <c r="U739" i="11"/>
  <c r="V665" i="11"/>
  <c r="S665" i="11"/>
  <c r="U665" i="11"/>
  <c r="S587" i="11"/>
  <c r="T587" i="11" s="1"/>
  <c r="W587" i="11" s="1"/>
  <c r="U587" i="11"/>
  <c r="V587" i="11"/>
  <c r="U523" i="11"/>
  <c r="S523" i="11"/>
  <c r="T523" i="11" s="1"/>
  <c r="W523" i="11" s="1"/>
  <c r="V523" i="11"/>
  <c r="U487" i="11"/>
  <c r="V487" i="11"/>
  <c r="S487" i="11"/>
  <c r="V801" i="11"/>
  <c r="S801" i="11"/>
  <c r="T801" i="11" s="1"/>
  <c r="W801" i="11" s="1"/>
  <c r="U801" i="11"/>
  <c r="V706" i="11"/>
  <c r="S706" i="11"/>
  <c r="T706" i="11" s="1"/>
  <c r="W706" i="11" s="1"/>
  <c r="S661" i="11"/>
  <c r="T661" i="11" s="1"/>
  <c r="W661" i="11" s="1"/>
  <c r="V661" i="11"/>
  <c r="U661" i="11"/>
  <c r="V610" i="11"/>
  <c r="S610" i="11"/>
  <c r="V520" i="11"/>
  <c r="S520" i="11"/>
  <c r="U520" i="11"/>
  <c r="V449" i="11"/>
  <c r="S449" i="11"/>
  <c r="V796" i="11"/>
  <c r="U796" i="11"/>
  <c r="S796" i="11"/>
  <c r="V745" i="11"/>
  <c r="S745" i="11"/>
  <c r="U745" i="11"/>
  <c r="V674" i="11"/>
  <c r="S674" i="11"/>
  <c r="T674" i="11" s="1"/>
  <c r="W674" i="11" s="1"/>
  <c r="V616" i="11"/>
  <c r="S616" i="11"/>
  <c r="T616" i="11" s="1"/>
  <c r="W616" i="11" s="1"/>
  <c r="U616" i="11"/>
  <c r="V561" i="11"/>
  <c r="U561" i="11"/>
  <c r="S561" i="11"/>
  <c r="V513" i="11"/>
  <c r="S513" i="11"/>
  <c r="U455" i="11"/>
  <c r="S455" i="11"/>
  <c r="V455" i="11"/>
  <c r="V788" i="11"/>
  <c r="U788" i="11"/>
  <c r="S788" i="11"/>
  <c r="V709" i="11"/>
  <c r="S709" i="11"/>
  <c r="T709" i="11" s="1"/>
  <c r="W709" i="11" s="1"/>
  <c r="U709" i="11"/>
  <c r="V653" i="11"/>
  <c r="S653" i="11"/>
  <c r="U653" i="11"/>
  <c r="V556" i="11"/>
  <c r="S556" i="11"/>
  <c r="T556" i="11" s="1"/>
  <c r="W556" i="11" s="1"/>
  <c r="V501" i="11"/>
  <c r="S501" i="11"/>
  <c r="U501" i="11"/>
  <c r="V435" i="11"/>
  <c r="S435" i="11"/>
  <c r="T435" i="11" s="1"/>
  <c r="W435" i="11" s="1"/>
  <c r="U435" i="11"/>
  <c r="V347" i="11"/>
  <c r="S347" i="11"/>
  <c r="U347" i="11"/>
  <c r="U302" i="11"/>
  <c r="V302" i="11"/>
  <c r="S302" i="11"/>
  <c r="V242" i="11"/>
  <c r="S242" i="11"/>
  <c r="T242" i="11" s="1"/>
  <c r="W242" i="11" s="1"/>
  <c r="U242" i="11"/>
  <c r="V173" i="11"/>
  <c r="U173" i="11"/>
  <c r="S173" i="11"/>
  <c r="T173" i="11" s="1"/>
  <c r="W173" i="11" s="1"/>
  <c r="V106" i="11"/>
  <c r="S106" i="11"/>
  <c r="T106" i="11" s="1"/>
  <c r="W106" i="11" s="1"/>
  <c r="U106" i="11"/>
  <c r="V379" i="11"/>
  <c r="U379" i="11"/>
  <c r="S379" i="11"/>
  <c r="T379" i="11" s="1"/>
  <c r="W379" i="11" s="1"/>
  <c r="V317" i="11"/>
  <c r="U317" i="11"/>
  <c r="S317" i="11"/>
  <c r="T317" i="11" s="1"/>
  <c r="W317" i="11" s="1"/>
  <c r="S266" i="11"/>
  <c r="T266" i="11" s="1"/>
  <c r="W266" i="11" s="1"/>
  <c r="U266" i="11"/>
  <c r="V266" i="11"/>
  <c r="V187" i="11"/>
  <c r="S187" i="11"/>
  <c r="T187" i="11" s="1"/>
  <c r="W187" i="11" s="1"/>
  <c r="U187" i="11"/>
  <c r="V134" i="11"/>
  <c r="S134" i="11"/>
  <c r="T134" i="11" s="1"/>
  <c r="W134" i="11" s="1"/>
  <c r="U134" i="11"/>
  <c r="V74" i="11"/>
  <c r="S74" i="11"/>
  <c r="T74" i="11" s="1"/>
  <c r="W74" i="11" s="1"/>
  <c r="V36" i="11"/>
  <c r="S36" i="11"/>
  <c r="V332" i="11"/>
  <c r="S332" i="11"/>
  <c r="T332" i="11" s="1"/>
  <c r="W332" i="11" s="1"/>
  <c r="V244" i="11"/>
  <c r="U244" i="11"/>
  <c r="S244" i="11"/>
  <c r="V203" i="11"/>
  <c r="S203" i="11"/>
  <c r="T203" i="11" s="1"/>
  <c r="W203" i="11" s="1"/>
  <c r="U203" i="11"/>
  <c r="V146" i="11"/>
  <c r="S146" i="11"/>
  <c r="V87" i="11"/>
  <c r="S87" i="11"/>
  <c r="T87" i="11" s="1"/>
  <c r="W87" i="11" s="1"/>
  <c r="U87" i="11"/>
  <c r="V369" i="11"/>
  <c r="U369" i="11"/>
  <c r="S369" i="11"/>
  <c r="T369" i="11" s="1"/>
  <c r="W369" i="11" s="1"/>
  <c r="V323" i="11"/>
  <c r="S323" i="11"/>
  <c r="U323" i="11"/>
  <c r="V280" i="11"/>
  <c r="S280" i="11"/>
  <c r="T280" i="11" s="1"/>
  <c r="W280" i="11" s="1"/>
  <c r="U280" i="11"/>
  <c r="V231" i="11"/>
  <c r="S231" i="11"/>
  <c r="T231" i="11" s="1"/>
  <c r="W231" i="11" s="1"/>
  <c r="S127" i="11"/>
  <c r="T127" i="11" s="1"/>
  <c r="W127" i="11" s="1"/>
  <c r="U127" i="11"/>
  <c r="V127" i="11"/>
  <c r="V73" i="11"/>
  <c r="U73" i="11"/>
  <c r="S73" i="11"/>
  <c r="T73" i="11" s="1"/>
  <c r="W73" i="11" s="1"/>
  <c r="V39" i="11"/>
  <c r="S39" i="11"/>
  <c r="V7" i="11"/>
  <c r="U7" i="11"/>
  <c r="S7" i="11"/>
  <c r="V372" i="11"/>
  <c r="S372" i="11"/>
  <c r="T372" i="11" s="1"/>
  <c r="W372" i="11" s="1"/>
  <c r="S290" i="11"/>
  <c r="T290" i="11" s="1"/>
  <c r="W290" i="11" s="1"/>
  <c r="V290" i="11"/>
  <c r="U290" i="11"/>
  <c r="V196" i="11"/>
  <c r="S196" i="11"/>
  <c r="T196" i="11" s="1"/>
  <c r="W196" i="11" s="1"/>
  <c r="U196" i="11"/>
  <c r="V130" i="11"/>
  <c r="S130" i="11"/>
  <c r="T130" i="11" s="1"/>
  <c r="W130" i="11" s="1"/>
  <c r="U337" i="11"/>
  <c r="V337" i="11"/>
  <c r="S337" i="11"/>
  <c r="T337" i="11" s="1"/>
  <c r="W337" i="11" s="1"/>
  <c r="S295" i="11"/>
  <c r="T295" i="11" s="1"/>
  <c r="W295" i="11" s="1"/>
  <c r="U295" i="11"/>
  <c r="V295" i="11"/>
  <c r="V230" i="11"/>
  <c r="S230" i="11"/>
  <c r="V199" i="11"/>
  <c r="S199" i="11"/>
  <c r="T199" i="11" s="1"/>
  <c r="W199" i="11" s="1"/>
  <c r="V148" i="11"/>
  <c r="U148" i="11"/>
  <c r="S148" i="11"/>
  <c r="T148" i="11" s="1"/>
  <c r="W148" i="11" s="1"/>
  <c r="V92" i="11"/>
  <c r="S92" i="11"/>
  <c r="T92" i="11" s="1"/>
  <c r="W92" i="11" s="1"/>
  <c r="V54" i="11"/>
  <c r="S54" i="11"/>
  <c r="V22" i="11"/>
  <c r="S22" i="11"/>
  <c r="U401" i="11"/>
  <c r="V401" i="11"/>
  <c r="S401" i="11"/>
  <c r="T401" i="11" s="1"/>
  <c r="W401" i="11" s="1"/>
  <c r="V368" i="11"/>
  <c r="S368" i="11"/>
  <c r="T368" i="11" s="1"/>
  <c r="W368" i="11" s="1"/>
  <c r="U368" i="11"/>
  <c r="V308" i="11"/>
  <c r="S308" i="11"/>
  <c r="U308" i="11"/>
  <c r="V248" i="11"/>
  <c r="S248" i="11"/>
  <c r="T248" i="11" s="1"/>
  <c r="W248" i="11" s="1"/>
  <c r="U248" i="11"/>
  <c r="V167" i="11"/>
  <c r="S167" i="11"/>
  <c r="U167" i="11"/>
  <c r="V107" i="11"/>
  <c r="U107" i="11"/>
  <c r="S107" i="11"/>
  <c r="T107" i="11" s="1"/>
  <c r="W107" i="11" s="1"/>
  <c r="V314" i="11"/>
  <c r="U314" i="11"/>
  <c r="S314" i="11"/>
  <c r="T314" i="11" s="1"/>
  <c r="W314" i="11" s="1"/>
  <c r="V229" i="11"/>
  <c r="S229" i="11"/>
  <c r="T229" i="11" s="1"/>
  <c r="W229" i="11" s="1"/>
  <c r="U229" i="11"/>
  <c r="V188" i="11"/>
  <c r="U188" i="11"/>
  <c r="S188" i="11"/>
  <c r="T188" i="11" s="1"/>
  <c r="W188" i="11" s="1"/>
  <c r="V114" i="11"/>
  <c r="S114" i="11"/>
  <c r="T114" i="11" s="1"/>
  <c r="W114" i="11" s="1"/>
  <c r="V61" i="11"/>
  <c r="U61" i="11"/>
  <c r="S61" i="11"/>
  <c r="V29" i="11"/>
  <c r="S29" i="11"/>
  <c r="U29" i="11"/>
  <c r="U513" i="11"/>
  <c r="U230" i="11"/>
  <c r="U114" i="11"/>
  <c r="U593" i="11"/>
  <c r="V593" i="11"/>
  <c r="S593" i="11"/>
  <c r="V511" i="11"/>
  <c r="U511" i="11"/>
  <c r="S511" i="11"/>
  <c r="T511" i="11" s="1"/>
  <c r="W511" i="11" s="1"/>
  <c r="V459" i="11"/>
  <c r="U459" i="11"/>
  <c r="S459" i="11"/>
  <c r="T459" i="11" s="1"/>
  <c r="W459" i="11" s="1"/>
  <c r="V374" i="11"/>
  <c r="U374" i="11"/>
  <c r="S374" i="11"/>
  <c r="V847" i="11"/>
  <c r="S847" i="11"/>
  <c r="T847" i="11" s="1"/>
  <c r="W847" i="11" s="1"/>
  <c r="U847" i="11"/>
  <c r="S783" i="11"/>
  <c r="V783" i="11"/>
  <c r="U783" i="11"/>
  <c r="U728" i="11"/>
  <c r="V728" i="11"/>
  <c r="S728" i="11"/>
  <c r="V654" i="11"/>
  <c r="U654" i="11"/>
  <c r="S654" i="11"/>
  <c r="T654" i="11" s="1"/>
  <c r="W654" i="11" s="1"/>
  <c r="V584" i="11"/>
  <c r="S584" i="11"/>
  <c r="U584" i="11"/>
  <c r="V514" i="11"/>
  <c r="S514" i="11"/>
  <c r="T514" i="11" s="1"/>
  <c r="W514" i="11" s="1"/>
  <c r="V484" i="11"/>
  <c r="U484" i="11"/>
  <c r="S484" i="11"/>
  <c r="V775" i="11"/>
  <c r="S775" i="11"/>
  <c r="U775" i="11"/>
  <c r="S703" i="11"/>
  <c r="V703" i="11"/>
  <c r="V650" i="11"/>
  <c r="S650" i="11"/>
  <c r="S607" i="11"/>
  <c r="U607" i="11"/>
  <c r="V607" i="11"/>
  <c r="V517" i="11"/>
  <c r="U517" i="11"/>
  <c r="S517" i="11"/>
  <c r="V446" i="11"/>
  <c r="S446" i="11"/>
  <c r="T446" i="11" s="1"/>
  <c r="W446" i="11" s="1"/>
  <c r="U446" i="11"/>
  <c r="V791" i="11"/>
  <c r="U791" i="11"/>
  <c r="S791" i="11"/>
  <c r="T791" i="11" s="1"/>
  <c r="W791" i="11" s="1"/>
  <c r="V741" i="11"/>
  <c r="S741" i="11"/>
  <c r="U741" i="11"/>
  <c r="V671" i="11"/>
  <c r="S671" i="11"/>
  <c r="S601" i="11"/>
  <c r="V601" i="11"/>
  <c r="U601" i="11"/>
  <c r="S559" i="11"/>
  <c r="T559" i="11" s="1"/>
  <c r="W559" i="11" s="1"/>
  <c r="V559" i="11"/>
  <c r="U559" i="11"/>
  <c r="V507" i="11"/>
  <c r="S507" i="11"/>
  <c r="T507" i="11" s="1"/>
  <c r="W507" i="11" s="1"/>
  <c r="V452" i="11"/>
  <c r="U452" i="11"/>
  <c r="S452" i="11"/>
  <c r="V774" i="11"/>
  <c r="S774" i="11"/>
  <c r="V705" i="11"/>
  <c r="S705" i="11"/>
  <c r="T705" i="11" s="1"/>
  <c r="W705" i="11" s="1"/>
  <c r="U705" i="11"/>
  <c r="U627" i="11"/>
  <c r="S627" i="11"/>
  <c r="V627" i="11"/>
  <c r="V538" i="11"/>
  <c r="S538" i="11"/>
  <c r="T538" i="11" s="1"/>
  <c r="W538" i="11" s="1"/>
  <c r="U538" i="11"/>
  <c r="V498" i="11"/>
  <c r="S498" i="11"/>
  <c r="U498" i="11"/>
  <c r="V418" i="11"/>
  <c r="U418" i="11"/>
  <c r="S418" i="11"/>
  <c r="T418" i="11" s="1"/>
  <c r="W418" i="11" s="1"/>
  <c r="V344" i="11"/>
  <c r="S344" i="11"/>
  <c r="T344" i="11" s="1"/>
  <c r="W344" i="11" s="1"/>
  <c r="U344" i="11"/>
  <c r="V294" i="11"/>
  <c r="U294" i="11"/>
  <c r="S294" i="11"/>
  <c r="T294" i="11" s="1"/>
  <c r="W294" i="11" s="1"/>
  <c r="V232" i="11"/>
  <c r="U232" i="11"/>
  <c r="S232" i="11"/>
  <c r="T232" i="11" s="1"/>
  <c r="W232" i="11" s="1"/>
  <c r="V160" i="11"/>
  <c r="S160" i="11"/>
  <c r="T160" i="11" s="1"/>
  <c r="W160" i="11" s="1"/>
  <c r="V91" i="11"/>
  <c r="S91" i="11"/>
  <c r="T91" i="11" s="1"/>
  <c r="W91" i="11" s="1"/>
  <c r="U91" i="11"/>
  <c r="V376" i="11"/>
  <c r="S376" i="11"/>
  <c r="T376" i="11" s="1"/>
  <c r="W376" i="11" s="1"/>
  <c r="U376" i="11"/>
  <c r="V310" i="11"/>
  <c r="U310" i="11"/>
  <c r="S310" i="11"/>
  <c r="V264" i="11"/>
  <c r="S264" i="11"/>
  <c r="T264" i="11" s="1"/>
  <c r="W264" i="11" s="1"/>
  <c r="U264" i="11"/>
  <c r="V184" i="11"/>
  <c r="U184" i="11"/>
  <c r="S184" i="11"/>
  <c r="V128" i="11"/>
  <c r="U128" i="11"/>
  <c r="S128" i="11"/>
  <c r="V64" i="11"/>
  <c r="S64" i="11"/>
  <c r="U64" i="11"/>
  <c r="V32" i="11"/>
  <c r="S32" i="11"/>
  <c r="U32" i="11"/>
  <c r="V440" i="11"/>
  <c r="U440" i="11"/>
  <c r="S440" i="11"/>
  <c r="V329" i="11"/>
  <c r="S329" i="11"/>
  <c r="U329" i="11"/>
  <c r="V241" i="11"/>
  <c r="U241" i="11"/>
  <c r="S241" i="11"/>
  <c r="T241" i="11" s="1"/>
  <c r="W241" i="11" s="1"/>
  <c r="V200" i="11"/>
  <c r="U200" i="11"/>
  <c r="S200" i="11"/>
  <c r="T200" i="11" s="1"/>
  <c r="W200" i="11" s="1"/>
  <c r="V143" i="11"/>
  <c r="S143" i="11"/>
  <c r="U143" i="11"/>
  <c r="V84" i="11"/>
  <c r="S84" i="11"/>
  <c r="U84" i="11"/>
  <c r="V366" i="11"/>
  <c r="S366" i="11"/>
  <c r="T366" i="11" s="1"/>
  <c r="W366" i="11" s="1"/>
  <c r="U366" i="11"/>
  <c r="V320" i="11"/>
  <c r="S320" i="11"/>
  <c r="T320" i="11" s="1"/>
  <c r="W320" i="11" s="1"/>
  <c r="U320" i="11"/>
  <c r="V275" i="11"/>
  <c r="U275" i="11"/>
  <c r="S275" i="11"/>
  <c r="T275" i="11" s="1"/>
  <c r="W275" i="11" s="1"/>
  <c r="V224" i="11"/>
  <c r="S224" i="11"/>
  <c r="T224" i="11" s="1"/>
  <c r="W224" i="11" s="1"/>
  <c r="V124" i="11"/>
  <c r="U124" i="11"/>
  <c r="S124" i="11"/>
  <c r="T124" i="11" s="1"/>
  <c r="W124" i="11" s="1"/>
  <c r="V70" i="11"/>
  <c r="S70" i="11"/>
  <c r="V35" i="11"/>
  <c r="S35" i="11"/>
  <c r="V436" i="11"/>
  <c r="S436" i="11"/>
  <c r="T436" i="11" s="1"/>
  <c r="W436" i="11" s="1"/>
  <c r="U436" i="11"/>
  <c r="V360" i="11"/>
  <c r="U360" i="11"/>
  <c r="S360" i="11"/>
  <c r="T360" i="11" s="1"/>
  <c r="W360" i="11" s="1"/>
  <c r="V288" i="11"/>
  <c r="S288" i="11"/>
  <c r="T288" i="11" s="1"/>
  <c r="W288" i="11" s="1"/>
  <c r="U288" i="11"/>
  <c r="V189" i="11"/>
  <c r="U189" i="11"/>
  <c r="S189" i="11"/>
  <c r="T189" i="11" s="1"/>
  <c r="W189" i="11" s="1"/>
  <c r="V108" i="11"/>
  <c r="S108" i="11"/>
  <c r="T108" i="11" s="1"/>
  <c r="W108" i="11" s="1"/>
  <c r="V331" i="11"/>
  <c r="S331" i="11"/>
  <c r="T331" i="11" s="1"/>
  <c r="W331" i="11" s="1"/>
  <c r="U331" i="11"/>
  <c r="S284" i="11"/>
  <c r="T284" i="11" s="1"/>
  <c r="W284" i="11" s="1"/>
  <c r="U284" i="11"/>
  <c r="V284" i="11"/>
  <c r="V223" i="11"/>
  <c r="U223" i="11"/>
  <c r="S223" i="11"/>
  <c r="V192" i="11"/>
  <c r="S192" i="11"/>
  <c r="T192" i="11" s="1"/>
  <c r="W192" i="11" s="1"/>
  <c r="V145" i="11"/>
  <c r="S145" i="11"/>
  <c r="T145" i="11" s="1"/>
  <c r="W145" i="11" s="1"/>
  <c r="U145" i="11"/>
  <c r="V86" i="11"/>
  <c r="S86" i="11"/>
  <c r="U86" i="11"/>
  <c r="V50" i="11"/>
  <c r="S50" i="11"/>
  <c r="V18" i="11"/>
  <c r="S18" i="11"/>
  <c r="U18" i="11"/>
  <c r="V398" i="11"/>
  <c r="U398" i="11"/>
  <c r="S398" i="11"/>
  <c r="T398" i="11" s="1"/>
  <c r="W398" i="11" s="1"/>
  <c r="V365" i="11"/>
  <c r="U365" i="11"/>
  <c r="S365" i="11"/>
  <c r="T365" i="11" s="1"/>
  <c r="W365" i="11" s="1"/>
  <c r="S300" i="11"/>
  <c r="T300" i="11" s="1"/>
  <c r="W300" i="11" s="1"/>
  <c r="U300" i="11"/>
  <c r="V300" i="11"/>
  <c r="V245" i="11"/>
  <c r="S245" i="11"/>
  <c r="U245" i="11"/>
  <c r="V164" i="11"/>
  <c r="U164" i="11"/>
  <c r="S164" i="11"/>
  <c r="T164" i="11" s="1"/>
  <c r="W164" i="11" s="1"/>
  <c r="V82" i="11"/>
  <c r="S82" i="11"/>
  <c r="S297" i="11"/>
  <c r="U297" i="11"/>
  <c r="V297" i="11"/>
  <c r="V219" i="11"/>
  <c r="U219" i="11"/>
  <c r="S219" i="11"/>
  <c r="T219" i="11" s="1"/>
  <c r="W219" i="11" s="1"/>
  <c r="V170" i="11"/>
  <c r="S170" i="11"/>
  <c r="U170" i="11"/>
  <c r="V103" i="11"/>
  <c r="U103" i="11"/>
  <c r="S103" i="11"/>
  <c r="T103" i="11" s="1"/>
  <c r="W103" i="11" s="1"/>
  <c r="V57" i="11"/>
  <c r="S57" i="11"/>
  <c r="U57" i="11"/>
  <c r="V25" i="11"/>
  <c r="S25" i="11"/>
  <c r="U25" i="11"/>
  <c r="U92" i="11"/>
  <c r="U706" i="11"/>
  <c r="U108" i="11"/>
  <c r="V725" i="11"/>
  <c r="S725" i="11"/>
  <c r="U725" i="11"/>
  <c r="V647" i="11"/>
  <c r="S647" i="11"/>
  <c r="V575" i="11"/>
  <c r="U575" i="11"/>
  <c r="S575" i="11"/>
  <c r="T575" i="11" s="1"/>
  <c r="W575" i="11" s="1"/>
  <c r="V508" i="11"/>
  <c r="S508" i="11"/>
  <c r="V471" i="11"/>
  <c r="S471" i="11"/>
  <c r="T471" i="11" s="1"/>
  <c r="W471" i="11" s="1"/>
  <c r="U764" i="11"/>
  <c r="V764" i="11"/>
  <c r="S764" i="11"/>
  <c r="V692" i="11"/>
  <c r="S692" i="11"/>
  <c r="T692" i="11" s="1"/>
  <c r="W692" i="11" s="1"/>
  <c r="U692" i="11"/>
  <c r="V640" i="11"/>
  <c r="S640" i="11"/>
  <c r="S595" i="11"/>
  <c r="T595" i="11" s="1"/>
  <c r="W595" i="11" s="1"/>
  <c r="U595" i="11"/>
  <c r="V595" i="11"/>
  <c r="V510" i="11"/>
  <c r="U510" i="11"/>
  <c r="S510" i="11"/>
  <c r="V443" i="11"/>
  <c r="S443" i="11"/>
  <c r="T443" i="11" s="1"/>
  <c r="W443" i="11" s="1"/>
  <c r="V786" i="11"/>
  <c r="S786" i="11"/>
  <c r="T786" i="11" s="1"/>
  <c r="W786" i="11" s="1"/>
  <c r="V738" i="11"/>
  <c r="S738" i="11"/>
  <c r="T738" i="11" s="1"/>
  <c r="W738" i="11" s="1"/>
  <c r="S664" i="11"/>
  <c r="V664" i="11"/>
  <c r="U664" i="11"/>
  <c r="U598" i="11"/>
  <c r="V598" i="11"/>
  <c r="S598" i="11"/>
  <c r="T598" i="11" s="1"/>
  <c r="W598" i="11" s="1"/>
  <c r="V554" i="11"/>
  <c r="S554" i="11"/>
  <c r="T554" i="11" s="1"/>
  <c r="W554" i="11" s="1"/>
  <c r="U554" i="11"/>
  <c r="V495" i="11"/>
  <c r="U495" i="11"/>
  <c r="S495" i="11"/>
  <c r="T495" i="11" s="1"/>
  <c r="W495" i="11" s="1"/>
  <c r="V439" i="11"/>
  <c r="U439" i="11"/>
  <c r="S439" i="11"/>
  <c r="T439" i="11" s="1"/>
  <c r="W439" i="11" s="1"/>
  <c r="S767" i="11"/>
  <c r="V767" i="11"/>
  <c r="U767" i="11"/>
  <c r="V702" i="11"/>
  <c r="S702" i="11"/>
  <c r="T702" i="11" s="1"/>
  <c r="W702" i="11" s="1"/>
  <c r="V609" i="11"/>
  <c r="S609" i="11"/>
  <c r="U609" i="11"/>
  <c r="U531" i="11"/>
  <c r="S531" i="11"/>
  <c r="T531" i="11" s="1"/>
  <c r="W531" i="11" s="1"/>
  <c r="V531" i="11"/>
  <c r="V489" i="11"/>
  <c r="S489" i="11"/>
  <c r="V415" i="11"/>
  <c r="S415" i="11"/>
  <c r="T415" i="11" s="1"/>
  <c r="W415" i="11" s="1"/>
  <c r="U415" i="11"/>
  <c r="V339" i="11"/>
  <c r="S339" i="11"/>
  <c r="T339" i="11" s="1"/>
  <c r="W339" i="11" s="1"/>
  <c r="U339" i="11"/>
  <c r="V283" i="11"/>
  <c r="U283" i="11"/>
  <c r="S283" i="11"/>
  <c r="V225" i="11"/>
  <c r="U225" i="11"/>
  <c r="S225" i="11"/>
  <c r="V153" i="11"/>
  <c r="S153" i="11"/>
  <c r="T153" i="11" s="1"/>
  <c r="W153" i="11" s="1"/>
  <c r="U153" i="11"/>
  <c r="V81" i="11"/>
  <c r="U81" i="11"/>
  <c r="S81" i="11"/>
  <c r="T81" i="11" s="1"/>
  <c r="W81" i="11" s="1"/>
  <c r="V373" i="11"/>
  <c r="U373" i="11"/>
  <c r="S373" i="11"/>
  <c r="T373" i="11" s="1"/>
  <c r="W373" i="11" s="1"/>
  <c r="S307" i="11"/>
  <c r="T307" i="11" s="1"/>
  <c r="W307" i="11" s="1"/>
  <c r="V307" i="11"/>
  <c r="U307" i="11"/>
  <c r="V259" i="11"/>
  <c r="U259" i="11"/>
  <c r="S259" i="11"/>
  <c r="V181" i="11"/>
  <c r="S181" i="11"/>
  <c r="U181" i="11"/>
  <c r="V122" i="11"/>
  <c r="S122" i="11"/>
  <c r="V60" i="11"/>
  <c r="U60" i="11"/>
  <c r="S60" i="11"/>
  <c r="V28" i="11"/>
  <c r="S28" i="11"/>
  <c r="V434" i="11"/>
  <c r="S434" i="11"/>
  <c r="T434" i="11" s="1"/>
  <c r="W434" i="11" s="1"/>
  <c r="U434" i="11"/>
  <c r="V326" i="11"/>
  <c r="S326" i="11"/>
  <c r="U326" i="11"/>
  <c r="V238" i="11"/>
  <c r="S238" i="11"/>
  <c r="T238" i="11" s="1"/>
  <c r="W238" i="11" s="1"/>
  <c r="V193" i="11"/>
  <c r="U193" i="11"/>
  <c r="S193" i="11"/>
  <c r="V140" i="11"/>
  <c r="U140" i="11"/>
  <c r="S140" i="11"/>
  <c r="T140" i="11" s="1"/>
  <c r="W140" i="11" s="1"/>
  <c r="V77" i="11"/>
  <c r="S77" i="11"/>
  <c r="T77" i="11" s="1"/>
  <c r="W77" i="11" s="1"/>
  <c r="U77" i="11"/>
  <c r="V363" i="11"/>
  <c r="S363" i="11"/>
  <c r="T363" i="11" s="1"/>
  <c r="W363" i="11" s="1"/>
  <c r="U363" i="11"/>
  <c r="V316" i="11"/>
  <c r="U316" i="11"/>
  <c r="S316" i="11"/>
  <c r="S268" i="11"/>
  <c r="T268" i="11" s="1"/>
  <c r="W268" i="11" s="1"/>
  <c r="U268" i="11"/>
  <c r="V268" i="11"/>
  <c r="V215" i="11"/>
  <c r="S215" i="11"/>
  <c r="U215" i="11"/>
  <c r="V121" i="11"/>
  <c r="S121" i="11"/>
  <c r="T121" i="11" s="1"/>
  <c r="W121" i="11" s="1"/>
  <c r="U121" i="11"/>
  <c r="V63" i="11"/>
  <c r="S63" i="11"/>
  <c r="V31" i="11"/>
  <c r="S31" i="11"/>
  <c r="V430" i="11"/>
  <c r="S430" i="11"/>
  <c r="U430" i="11"/>
  <c r="V354" i="11"/>
  <c r="U354" i="11"/>
  <c r="S354" i="11"/>
  <c r="T354" i="11" s="1"/>
  <c r="W354" i="11" s="1"/>
  <c r="U258" i="11"/>
  <c r="S258" i="11"/>
  <c r="T258" i="11" s="1"/>
  <c r="W258" i="11" s="1"/>
  <c r="V258" i="11"/>
  <c r="V186" i="11"/>
  <c r="U186" i="11"/>
  <c r="S186" i="11"/>
  <c r="T186" i="11" s="1"/>
  <c r="W186" i="11" s="1"/>
  <c r="V104" i="11"/>
  <c r="S104" i="11"/>
  <c r="V328" i="11"/>
  <c r="U328" i="11"/>
  <c r="S328" i="11"/>
  <c r="T328" i="11" s="1"/>
  <c r="W328" i="11" s="1"/>
  <c r="S277" i="11"/>
  <c r="T277" i="11" s="1"/>
  <c r="W277" i="11" s="1"/>
  <c r="U277" i="11"/>
  <c r="V277" i="11"/>
  <c r="V220" i="11"/>
  <c r="U220" i="11"/>
  <c r="S220" i="11"/>
  <c r="T220" i="11" s="1"/>
  <c r="W220" i="11" s="1"/>
  <c r="V180" i="11"/>
  <c r="U180" i="11"/>
  <c r="S180" i="11"/>
  <c r="T180" i="11" s="1"/>
  <c r="W180" i="11" s="1"/>
  <c r="V142" i="11"/>
  <c r="S142" i="11"/>
  <c r="T142" i="11" s="1"/>
  <c r="W142" i="11" s="1"/>
  <c r="U142" i="11"/>
  <c r="V79" i="11"/>
  <c r="S79" i="11"/>
  <c r="U79" i="11"/>
  <c r="V46" i="11"/>
  <c r="S46" i="11"/>
  <c r="V14" i="11"/>
  <c r="S14" i="11"/>
  <c r="T14" i="11" s="1"/>
  <c r="W14" i="11" s="1"/>
  <c r="U14" i="11"/>
  <c r="S392" i="11"/>
  <c r="U392" i="11"/>
  <c r="V392" i="11"/>
  <c r="V356" i="11"/>
  <c r="S356" i="11"/>
  <c r="T356" i="11" s="1"/>
  <c r="W356" i="11" s="1"/>
  <c r="S292" i="11"/>
  <c r="U292" i="11"/>
  <c r="V292" i="11"/>
  <c r="V243" i="11"/>
  <c r="S243" i="11"/>
  <c r="U243" i="11"/>
  <c r="V154" i="11"/>
  <c r="S154" i="11"/>
  <c r="T154" i="11" s="1"/>
  <c r="W154" i="11" s="1"/>
  <c r="U154" i="11"/>
  <c r="V72" i="11"/>
  <c r="S72" i="11"/>
  <c r="S287" i="11"/>
  <c r="T287" i="11" s="1"/>
  <c r="W287" i="11" s="1"/>
  <c r="U287" i="11"/>
  <c r="V287" i="11"/>
  <c r="V213" i="11"/>
  <c r="S213" i="11"/>
  <c r="U213" i="11"/>
  <c r="U157" i="11"/>
  <c r="V157" i="11"/>
  <c r="S157" i="11"/>
  <c r="T157" i="11" s="1"/>
  <c r="W157" i="11" s="1"/>
  <c r="V99" i="11"/>
  <c r="S99" i="11"/>
  <c r="T99" i="11" s="1"/>
  <c r="W99" i="11" s="1"/>
  <c r="V53" i="11"/>
  <c r="S53" i="11"/>
  <c r="V21" i="11"/>
  <c r="S21" i="11"/>
  <c r="U146" i="11"/>
  <c r="U674" i="11"/>
  <c r="U702" i="11"/>
  <c r="U74" i="11"/>
  <c r="U50" i="11"/>
  <c r="U82" i="11"/>
  <c r="V669" i="11"/>
  <c r="S669" i="11"/>
  <c r="U669" i="11"/>
  <c r="U623" i="11"/>
  <c r="S623" i="11"/>
  <c r="V623" i="11"/>
  <c r="V558" i="11"/>
  <c r="S558" i="11"/>
  <c r="U558" i="11"/>
  <c r="V518" i="11"/>
  <c r="U518" i="11"/>
  <c r="S518" i="11"/>
  <c r="V414" i="11"/>
  <c r="U414" i="11"/>
  <c r="S414" i="11"/>
  <c r="T414" i="11" s="1"/>
  <c r="W414" i="11" s="1"/>
  <c r="V765" i="11"/>
  <c r="S765" i="11"/>
  <c r="U765" i="11"/>
  <c r="V682" i="11"/>
  <c r="S682" i="11"/>
  <c r="T682" i="11" s="1"/>
  <c r="W682" i="11" s="1"/>
  <c r="S617" i="11"/>
  <c r="U617" i="11"/>
  <c r="V617" i="11"/>
  <c r="U578" i="11"/>
  <c r="V578" i="11"/>
  <c r="S578" i="11"/>
  <c r="T578" i="11" s="1"/>
  <c r="W578" i="11" s="1"/>
  <c r="V481" i="11"/>
  <c r="S481" i="11"/>
  <c r="T481" i="11" s="1"/>
  <c r="W481" i="11" s="1"/>
  <c r="V453" i="11"/>
  <c r="U453" i="11"/>
  <c r="S453" i="11"/>
  <c r="V882" i="11"/>
  <c r="U882" i="11"/>
  <c r="S882" i="11"/>
  <c r="V824" i="11"/>
  <c r="S824" i="11"/>
  <c r="T824" i="11" s="1"/>
  <c r="W824" i="11" s="1"/>
  <c r="U768" i="11"/>
  <c r="V768" i="11"/>
  <c r="S768" i="11"/>
  <c r="T768" i="11" s="1"/>
  <c r="W768" i="11" s="1"/>
  <c r="V721" i="11"/>
  <c r="S721" i="11"/>
  <c r="U721" i="11"/>
  <c r="V643" i="11"/>
  <c r="S643" i="11"/>
  <c r="T643" i="11" s="1"/>
  <c r="W643" i="11" s="1"/>
  <c r="V570" i="11"/>
  <c r="U570" i="11"/>
  <c r="S570" i="11"/>
  <c r="T570" i="11" s="1"/>
  <c r="W570" i="11" s="1"/>
  <c r="V505" i="11"/>
  <c r="S505" i="11"/>
  <c r="U505" i="11"/>
  <c r="V433" i="11"/>
  <c r="S433" i="11"/>
  <c r="T433" i="11" s="1"/>
  <c r="W433" i="11" s="1"/>
  <c r="U433" i="11"/>
  <c r="V760" i="11"/>
  <c r="S760" i="11"/>
  <c r="U760" i="11"/>
  <c r="V688" i="11"/>
  <c r="S688" i="11"/>
  <c r="T688" i="11" s="1"/>
  <c r="W688" i="11" s="1"/>
  <c r="U688" i="11"/>
  <c r="V637" i="11"/>
  <c r="U637" i="11"/>
  <c r="S637" i="11"/>
  <c r="T637" i="11" s="1"/>
  <c r="W637" i="11" s="1"/>
  <c r="V572" i="11"/>
  <c r="U572" i="11"/>
  <c r="S572" i="11"/>
  <c r="T572" i="11" s="1"/>
  <c r="W572" i="11" s="1"/>
  <c r="V480" i="11"/>
  <c r="U480" i="11"/>
  <c r="S480" i="11"/>
  <c r="T480" i="11" s="1"/>
  <c r="W480" i="11" s="1"/>
  <c r="V428" i="11"/>
  <c r="U428" i="11"/>
  <c r="S428" i="11"/>
  <c r="V782" i="11"/>
  <c r="S782" i="11"/>
  <c r="S724" i="11"/>
  <c r="T724" i="11" s="1"/>
  <c r="W724" i="11" s="1"/>
  <c r="V724" i="11"/>
  <c r="U724" i="11"/>
  <c r="V657" i="11"/>
  <c r="S657" i="11"/>
  <c r="T657" i="11" s="1"/>
  <c r="W657" i="11" s="1"/>
  <c r="V592" i="11"/>
  <c r="S592" i="11"/>
  <c r="U592" i="11"/>
  <c r="V551" i="11"/>
  <c r="U551" i="11"/>
  <c r="S551" i="11"/>
  <c r="T551" i="11" s="1"/>
  <c r="W551" i="11" s="1"/>
  <c r="V492" i="11"/>
  <c r="S492" i="11"/>
  <c r="T492" i="11" s="1"/>
  <c r="W492" i="11" s="1"/>
  <c r="V432" i="11"/>
  <c r="U432" i="11"/>
  <c r="S432" i="11"/>
  <c r="T432" i="11" s="1"/>
  <c r="W432" i="11" s="1"/>
  <c r="V763" i="11"/>
  <c r="S763" i="11"/>
  <c r="U763" i="11"/>
  <c r="S691" i="11"/>
  <c r="T691" i="11" s="1"/>
  <c r="W691" i="11" s="1"/>
  <c r="V691" i="11"/>
  <c r="U691" i="11"/>
  <c r="V604" i="11"/>
  <c r="U604" i="11"/>
  <c r="S604" i="11"/>
  <c r="T604" i="11" s="1"/>
  <c r="W604" i="11" s="1"/>
  <c r="U528" i="11"/>
  <c r="S528" i="11"/>
  <c r="T528" i="11" s="1"/>
  <c r="W528" i="11" s="1"/>
  <c r="V528" i="11"/>
  <c r="V486" i="11"/>
  <c r="S486" i="11"/>
  <c r="T486" i="11" s="1"/>
  <c r="W486" i="11" s="1"/>
  <c r="U486" i="11"/>
  <c r="V408" i="11"/>
  <c r="U408" i="11"/>
  <c r="S408" i="11"/>
  <c r="T408" i="11" s="1"/>
  <c r="W408" i="11" s="1"/>
  <c r="V336" i="11"/>
  <c r="S336" i="11"/>
  <c r="U336" i="11"/>
  <c r="V276" i="11"/>
  <c r="U276" i="11"/>
  <c r="S276" i="11"/>
  <c r="V222" i="11"/>
  <c r="S222" i="11"/>
  <c r="V150" i="11"/>
  <c r="S150" i="11"/>
  <c r="T150" i="11" s="1"/>
  <c r="W150" i="11" s="1"/>
  <c r="U150" i="11"/>
  <c r="V78" i="11"/>
  <c r="S78" i="11"/>
  <c r="T78" i="11" s="1"/>
  <c r="W78" i="11" s="1"/>
  <c r="V370" i="11"/>
  <c r="U370" i="11"/>
  <c r="S370" i="11"/>
  <c r="S305" i="11"/>
  <c r="T305" i="11" s="1"/>
  <c r="W305" i="11" s="1"/>
  <c r="V305" i="11"/>
  <c r="S252" i="11"/>
  <c r="T252" i="11" s="1"/>
  <c r="W252" i="11" s="1"/>
  <c r="V252" i="11"/>
  <c r="U252" i="11"/>
  <c r="V179" i="11"/>
  <c r="S179" i="11"/>
  <c r="T179" i="11" s="1"/>
  <c r="W179" i="11" s="1"/>
  <c r="U179" i="11"/>
  <c r="V119" i="11"/>
  <c r="S119" i="11"/>
  <c r="T119" i="11" s="1"/>
  <c r="W119" i="11" s="1"/>
  <c r="U119" i="11"/>
  <c r="V56" i="11"/>
  <c r="S56" i="11"/>
  <c r="U56" i="11"/>
  <c r="V24" i="11"/>
  <c r="S24" i="11"/>
  <c r="V431" i="11"/>
  <c r="S431" i="11"/>
  <c r="T431" i="11" s="1"/>
  <c r="W431" i="11" s="1"/>
  <c r="V313" i="11"/>
  <c r="S313" i="11"/>
  <c r="T313" i="11" s="1"/>
  <c r="W313" i="11" s="1"/>
  <c r="U313" i="11"/>
  <c r="V228" i="11"/>
  <c r="S228" i="11"/>
  <c r="T228" i="11" s="1"/>
  <c r="W228" i="11" s="1"/>
  <c r="U228" i="11"/>
  <c r="V190" i="11"/>
  <c r="S190" i="11"/>
  <c r="V131" i="11"/>
  <c r="S131" i="11"/>
  <c r="V67" i="11"/>
  <c r="S67" i="11"/>
  <c r="U67" i="11"/>
  <c r="V357" i="11"/>
  <c r="U357" i="11"/>
  <c r="S357" i="11"/>
  <c r="T357" i="11" s="1"/>
  <c r="W357" i="11" s="1"/>
  <c r="V304" i="11"/>
  <c r="S304" i="11"/>
  <c r="T304" i="11" s="1"/>
  <c r="W304" i="11" s="1"/>
  <c r="U304" i="11"/>
  <c r="S261" i="11"/>
  <c r="T261" i="11" s="1"/>
  <c r="W261" i="11" s="1"/>
  <c r="U261" i="11"/>
  <c r="V261" i="11"/>
  <c r="V178" i="11"/>
  <c r="S178" i="11"/>
  <c r="T178" i="11" s="1"/>
  <c r="W178" i="11" s="1"/>
  <c r="U178" i="11"/>
  <c r="S112" i="11"/>
  <c r="T112" i="11" s="1"/>
  <c r="W112" i="11" s="1"/>
  <c r="U112" i="11"/>
  <c r="V112" i="11"/>
  <c r="V59" i="11"/>
  <c r="S59" i="11"/>
  <c r="V27" i="11"/>
  <c r="S27" i="11"/>
  <c r="V410" i="11"/>
  <c r="U410" i="11"/>
  <c r="S410" i="11"/>
  <c r="V351" i="11"/>
  <c r="U351" i="11"/>
  <c r="S351" i="11"/>
  <c r="V256" i="11"/>
  <c r="S256" i="11"/>
  <c r="T256" i="11" s="1"/>
  <c r="W256" i="11" s="1"/>
  <c r="U256" i="11"/>
  <c r="V183" i="11"/>
  <c r="S183" i="11"/>
  <c r="U183" i="11"/>
  <c r="V89" i="11"/>
  <c r="S89" i="11"/>
  <c r="T89" i="11" s="1"/>
  <c r="W89" i="11" s="1"/>
  <c r="U89" i="11"/>
  <c r="V325" i="11"/>
  <c r="U325" i="11"/>
  <c r="S325" i="11"/>
  <c r="T325" i="11" s="1"/>
  <c r="W325" i="11" s="1"/>
  <c r="S270" i="11"/>
  <c r="T270" i="11" s="1"/>
  <c r="W270" i="11" s="1"/>
  <c r="V270" i="11"/>
  <c r="U270" i="11"/>
  <c r="V217" i="11"/>
  <c r="S217" i="11"/>
  <c r="T217" i="11" s="1"/>
  <c r="W217" i="11" s="1"/>
  <c r="U217" i="11"/>
  <c r="V177" i="11"/>
  <c r="U177" i="11"/>
  <c r="S177" i="11"/>
  <c r="T177" i="11" s="1"/>
  <c r="W177" i="11" s="1"/>
  <c r="V139" i="11"/>
  <c r="S139" i="11"/>
  <c r="T139" i="11" s="1"/>
  <c r="W139" i="11" s="1"/>
  <c r="V76" i="11"/>
  <c r="S76" i="11"/>
  <c r="V42" i="11"/>
  <c r="S42" i="11"/>
  <c r="V10" i="11"/>
  <c r="S10" i="11"/>
  <c r="T10" i="11" s="1"/>
  <c r="W10" i="11" s="1"/>
  <c r="U10" i="11"/>
  <c r="V389" i="11"/>
  <c r="S389" i="11"/>
  <c r="T389" i="11" s="1"/>
  <c r="W389" i="11" s="1"/>
  <c r="U389" i="11"/>
  <c r="V353" i="11"/>
  <c r="U353" i="11"/>
  <c r="S353" i="11"/>
  <c r="T353" i="11" s="1"/>
  <c r="W353" i="11" s="1"/>
  <c r="S274" i="11"/>
  <c r="V274" i="11"/>
  <c r="U274" i="11"/>
  <c r="V226" i="11"/>
  <c r="S226" i="11"/>
  <c r="T226" i="11" s="1"/>
  <c r="W226" i="11" s="1"/>
  <c r="U226" i="11"/>
  <c r="V135" i="11"/>
  <c r="S135" i="11"/>
  <c r="T135" i="11" s="1"/>
  <c r="W135" i="11" s="1"/>
  <c r="U135" i="11"/>
  <c r="V362" i="11"/>
  <c r="S362" i="11"/>
  <c r="T362" i="11" s="1"/>
  <c r="W362" i="11" s="1"/>
  <c r="U362" i="11"/>
  <c r="S281" i="11"/>
  <c r="T281" i="11" s="1"/>
  <c r="W281" i="11" s="1"/>
  <c r="U281" i="11"/>
  <c r="V281" i="11"/>
  <c r="V210" i="11"/>
  <c r="S210" i="11"/>
  <c r="T210" i="11" s="1"/>
  <c r="W210" i="11" s="1"/>
  <c r="U210" i="11"/>
  <c r="U141" i="11"/>
  <c r="S141" i="11"/>
  <c r="T141" i="11" s="1"/>
  <c r="W141" i="11" s="1"/>
  <c r="V141" i="11"/>
  <c r="V95" i="11"/>
  <c r="S95" i="11"/>
  <c r="T95" i="11" s="1"/>
  <c r="W95" i="11" s="1"/>
  <c r="V49" i="11"/>
  <c r="S49" i="11"/>
  <c r="V17" i="11"/>
  <c r="U17" i="11"/>
  <c r="S17" i="11"/>
  <c r="U507" i="11"/>
  <c r="U396" i="11"/>
  <c r="U657" i="11"/>
  <c r="U774" i="11"/>
  <c r="U53" i="11"/>
  <c r="U703" i="11"/>
  <c r="U54" i="11"/>
  <c r="U372" i="11"/>
  <c r="U63" i="11"/>
  <c r="V506" i="11"/>
  <c r="S506" i="11"/>
  <c r="U506" i="11"/>
  <c r="V457" i="11"/>
  <c r="S457" i="11"/>
  <c r="V769" i="11"/>
  <c r="S769" i="11"/>
  <c r="U769" i="11"/>
  <c r="V722" i="11"/>
  <c r="S722" i="11"/>
  <c r="T722" i="11" s="1"/>
  <c r="W722" i="11" s="1"/>
  <c r="V655" i="11"/>
  <c r="S655" i="11"/>
  <c r="T655" i="11" s="1"/>
  <c r="W655" i="11" s="1"/>
  <c r="U655" i="11"/>
  <c r="U611" i="11"/>
  <c r="S611" i="11"/>
  <c r="T611" i="11" s="1"/>
  <c r="W611" i="11" s="1"/>
  <c r="V611" i="11"/>
  <c r="U555" i="11"/>
  <c r="V555" i="11"/>
  <c r="S555" i="11"/>
  <c r="T555" i="11" s="1"/>
  <c r="W555" i="11" s="1"/>
  <c r="V500" i="11"/>
  <c r="S500" i="11"/>
  <c r="U500" i="11"/>
  <c r="V407" i="11"/>
  <c r="S407" i="11"/>
  <c r="T407" i="11" s="1"/>
  <c r="W407" i="11" s="1"/>
  <c r="U407" i="11"/>
  <c r="V761" i="11"/>
  <c r="S761" i="11"/>
  <c r="U761" i="11"/>
  <c r="S679" i="11"/>
  <c r="V679" i="11"/>
  <c r="V614" i="11"/>
  <c r="S614" i="11"/>
  <c r="V562" i="11"/>
  <c r="U562" i="11"/>
  <c r="S562" i="11"/>
  <c r="T562" i="11" s="1"/>
  <c r="W562" i="11" s="1"/>
  <c r="V478" i="11"/>
  <c r="S478" i="11"/>
  <c r="T478" i="11" s="1"/>
  <c r="W478" i="11" s="1"/>
  <c r="U478" i="11"/>
  <c r="V450" i="11"/>
  <c r="U450" i="11"/>
  <c r="S450" i="11"/>
  <c r="V877" i="11"/>
  <c r="U877" i="11"/>
  <c r="S877" i="11"/>
  <c r="T877" i="11" s="1"/>
  <c r="W877" i="11" s="1"/>
  <c r="V817" i="11"/>
  <c r="U817" i="11"/>
  <c r="S817" i="11"/>
  <c r="T817" i="11" s="1"/>
  <c r="W817" i="11" s="1"/>
  <c r="V754" i="11"/>
  <c r="S754" i="11"/>
  <c r="T754" i="11" s="1"/>
  <c r="W754" i="11" s="1"/>
  <c r="V714" i="11"/>
  <c r="S714" i="11"/>
  <c r="V625" i="11"/>
  <c r="U625" i="11"/>
  <c r="S625" i="11"/>
  <c r="V567" i="11"/>
  <c r="S567" i="11"/>
  <c r="T567" i="11" s="1"/>
  <c r="W567" i="11" s="1"/>
  <c r="U567" i="11"/>
  <c r="U502" i="11"/>
  <c r="V502" i="11"/>
  <c r="S502" i="11"/>
  <c r="T502" i="11" s="1"/>
  <c r="W502" i="11" s="1"/>
  <c r="V403" i="11"/>
  <c r="S403" i="11"/>
  <c r="U403" i="11"/>
  <c r="V757" i="11"/>
  <c r="S757" i="11"/>
  <c r="U757" i="11"/>
  <c r="V685" i="11"/>
  <c r="S685" i="11"/>
  <c r="U685" i="11"/>
  <c r="V634" i="11"/>
  <c r="S634" i="11"/>
  <c r="U634" i="11"/>
  <c r="V564" i="11"/>
  <c r="U564" i="11"/>
  <c r="S564" i="11"/>
  <c r="T564" i="11" s="1"/>
  <c r="W564" i="11" s="1"/>
  <c r="V477" i="11"/>
  <c r="U477" i="11"/>
  <c r="S477" i="11"/>
  <c r="T477" i="11" s="1"/>
  <c r="W477" i="11" s="1"/>
  <c r="V416" i="11"/>
  <c r="S416" i="11"/>
  <c r="T416" i="11" s="1"/>
  <c r="W416" i="11" s="1"/>
  <c r="U416" i="11"/>
  <c r="V778" i="11"/>
  <c r="S778" i="11"/>
  <c r="S720" i="11"/>
  <c r="U720" i="11"/>
  <c r="V720" i="11"/>
  <c r="V646" i="11"/>
  <c r="S646" i="11"/>
  <c r="T646" i="11" s="1"/>
  <c r="W646" i="11" s="1"/>
  <c r="V589" i="11"/>
  <c r="U589" i="11"/>
  <c r="S589" i="11"/>
  <c r="V548" i="11"/>
  <c r="S548" i="11"/>
  <c r="T548" i="11" s="1"/>
  <c r="W548" i="11" s="1"/>
  <c r="V483" i="11"/>
  <c r="U483" i="11"/>
  <c r="S483" i="11"/>
  <c r="V425" i="11"/>
  <c r="S425" i="11"/>
  <c r="T425" i="11" s="1"/>
  <c r="W425" i="11" s="1"/>
  <c r="V756" i="11"/>
  <c r="S756" i="11"/>
  <c r="U756" i="11"/>
  <c r="V684" i="11"/>
  <c r="U684" i="11"/>
  <c r="S684" i="11"/>
  <c r="T684" i="11" s="1"/>
  <c r="W684" i="11" s="1"/>
  <c r="V586" i="11"/>
  <c r="U586" i="11"/>
  <c r="S586" i="11"/>
  <c r="V525" i="11"/>
  <c r="S525" i="11"/>
  <c r="T525" i="11" s="1"/>
  <c r="W525" i="11" s="1"/>
  <c r="U525" i="11"/>
  <c r="V473" i="11"/>
  <c r="S473" i="11"/>
  <c r="T473" i="11" s="1"/>
  <c r="W473" i="11" s="1"/>
  <c r="V405" i="11"/>
  <c r="U405" i="11"/>
  <c r="S405" i="11"/>
  <c r="T405" i="11" s="1"/>
  <c r="W405" i="11" s="1"/>
  <c r="V330" i="11"/>
  <c r="S330" i="11"/>
  <c r="T330" i="11" s="1"/>
  <c r="W330" i="11" s="1"/>
  <c r="S269" i="11"/>
  <c r="T269" i="11" s="1"/>
  <c r="W269" i="11" s="1"/>
  <c r="U269" i="11"/>
  <c r="V269" i="11"/>
  <c r="V216" i="11"/>
  <c r="S216" i="11"/>
  <c r="T216" i="11" s="1"/>
  <c r="W216" i="11" s="1"/>
  <c r="U216" i="11"/>
  <c r="V147" i="11"/>
  <c r="S147" i="11"/>
  <c r="T147" i="11" s="1"/>
  <c r="W147" i="11" s="1"/>
  <c r="U71" i="11"/>
  <c r="V71" i="11"/>
  <c r="S71" i="11"/>
  <c r="T71" i="11" s="1"/>
  <c r="W71" i="11" s="1"/>
  <c r="V361" i="11"/>
  <c r="S361" i="11"/>
  <c r="U361" i="11"/>
  <c r="S299" i="11"/>
  <c r="U299" i="11"/>
  <c r="V299" i="11"/>
  <c r="V247" i="11"/>
  <c r="S247" i="11"/>
  <c r="T247" i="11" s="1"/>
  <c r="W247" i="11" s="1"/>
  <c r="U247" i="11"/>
  <c r="S169" i="11"/>
  <c r="T169" i="11" s="1"/>
  <c r="W169" i="11" s="1"/>
  <c r="U169" i="11"/>
  <c r="V169" i="11"/>
  <c r="V113" i="11"/>
  <c r="S113" i="11"/>
  <c r="T113" i="11" s="1"/>
  <c r="W113" i="11" s="1"/>
  <c r="V52" i="11"/>
  <c r="S52" i="11"/>
  <c r="V20" i="11"/>
  <c r="S20" i="11"/>
  <c r="T20" i="11" s="1"/>
  <c r="W20" i="11" s="1"/>
  <c r="V419" i="11"/>
  <c r="U419" i="11"/>
  <c r="S419" i="11"/>
  <c r="V296" i="11"/>
  <c r="S296" i="11"/>
  <c r="T296" i="11" s="1"/>
  <c r="W296" i="11" s="1"/>
  <c r="U296" i="11"/>
  <c r="V221" i="11"/>
  <c r="U221" i="11"/>
  <c r="S221" i="11"/>
  <c r="T221" i="11" s="1"/>
  <c r="W221" i="11" s="1"/>
  <c r="V175" i="11"/>
  <c r="S175" i="11"/>
  <c r="U175" i="11"/>
  <c r="V116" i="11"/>
  <c r="U116" i="11"/>
  <c r="S116" i="11"/>
  <c r="T116" i="11" s="1"/>
  <c r="W116" i="11" s="1"/>
  <c r="V393" i="11"/>
  <c r="U393" i="11"/>
  <c r="S393" i="11"/>
  <c r="V349" i="11"/>
  <c r="U349" i="11"/>
  <c r="S349" i="11"/>
  <c r="T349" i="11" s="1"/>
  <c r="W349" i="11" s="1"/>
  <c r="S301" i="11"/>
  <c r="T301" i="11" s="1"/>
  <c r="W301" i="11" s="1"/>
  <c r="V301" i="11"/>
  <c r="U301" i="11"/>
  <c r="S254" i="11"/>
  <c r="T254" i="11" s="1"/>
  <c r="W254" i="11" s="1"/>
  <c r="U254" i="11"/>
  <c r="V254" i="11"/>
  <c r="V172" i="11"/>
  <c r="S172" i="11"/>
  <c r="T172" i="11" s="1"/>
  <c r="W172" i="11" s="1"/>
  <c r="U172" i="11"/>
  <c r="V101" i="11"/>
  <c r="S101" i="11"/>
  <c r="V55" i="11"/>
  <c r="S55" i="11"/>
  <c r="V23" i="11"/>
  <c r="S23" i="11"/>
  <c r="V402" i="11"/>
  <c r="S402" i="11"/>
  <c r="V334" i="11"/>
  <c r="S334" i="11"/>
  <c r="T334" i="11" s="1"/>
  <c r="W334" i="11" s="1"/>
  <c r="U334" i="11"/>
  <c r="V251" i="11"/>
  <c r="U251" i="11"/>
  <c r="S251" i="11"/>
  <c r="V168" i="11"/>
  <c r="S168" i="11"/>
  <c r="T168" i="11" s="1"/>
  <c r="W168" i="11" s="1"/>
  <c r="V83" i="11"/>
  <c r="S83" i="11"/>
  <c r="V319" i="11"/>
  <c r="U319" i="11"/>
  <c r="S319" i="11"/>
  <c r="T319" i="11" s="1"/>
  <c r="W319" i="11" s="1"/>
  <c r="S265" i="11"/>
  <c r="T265" i="11" s="1"/>
  <c r="W265" i="11" s="1"/>
  <c r="U265" i="11"/>
  <c r="V265" i="11"/>
  <c r="V214" i="11"/>
  <c r="S214" i="11"/>
  <c r="T214" i="11" s="1"/>
  <c r="W214" i="11" s="1"/>
  <c r="U214" i="11"/>
  <c r="V171" i="11"/>
  <c r="S171" i="11"/>
  <c r="T171" i="11" s="1"/>
  <c r="W171" i="11" s="1"/>
  <c r="V118" i="11"/>
  <c r="S118" i="11"/>
  <c r="T118" i="11" s="1"/>
  <c r="W118" i="11" s="1"/>
  <c r="U118" i="11"/>
  <c r="V69" i="11"/>
  <c r="U69" i="11"/>
  <c r="S69" i="11"/>
  <c r="T69" i="11" s="1"/>
  <c r="W69" i="11" s="1"/>
  <c r="V38" i="11"/>
  <c r="S38" i="11"/>
  <c r="V6" i="11"/>
  <c r="U6" i="11"/>
  <c r="S6" i="11"/>
  <c r="V386" i="11"/>
  <c r="S386" i="11"/>
  <c r="T386" i="11" s="1"/>
  <c r="W386" i="11" s="1"/>
  <c r="U386" i="11"/>
  <c r="V348" i="11"/>
  <c r="U348" i="11"/>
  <c r="S348" i="11"/>
  <c r="T348" i="11" s="1"/>
  <c r="W348" i="11" s="1"/>
  <c r="V272" i="11"/>
  <c r="S272" i="11"/>
  <c r="T272" i="11" s="1"/>
  <c r="W272" i="11" s="1"/>
  <c r="U272" i="11"/>
  <c r="V195" i="11"/>
  <c r="S195" i="11"/>
  <c r="V129" i="11"/>
  <c r="U129" i="11"/>
  <c r="S129" i="11"/>
  <c r="T129" i="11" s="1"/>
  <c r="W129" i="11" s="1"/>
  <c r="V359" i="11"/>
  <c r="S359" i="11"/>
  <c r="T359" i="11" s="1"/>
  <c r="W359" i="11" s="1"/>
  <c r="U359" i="11"/>
  <c r="S279" i="11"/>
  <c r="T279" i="11" s="1"/>
  <c r="W279" i="11" s="1"/>
  <c r="V279" i="11"/>
  <c r="U279" i="11"/>
  <c r="V207" i="11"/>
  <c r="S207" i="11"/>
  <c r="U207" i="11"/>
  <c r="V138" i="11"/>
  <c r="U138" i="11"/>
  <c r="S138" i="11"/>
  <c r="T138" i="11" s="1"/>
  <c r="W138" i="11" s="1"/>
  <c r="V88" i="11"/>
  <c r="U88" i="11"/>
  <c r="S88" i="11"/>
  <c r="V45" i="11"/>
  <c r="S45" i="11"/>
  <c r="U45" i="11"/>
  <c r="V13" i="11"/>
  <c r="U13" i="11"/>
  <c r="S13" i="11"/>
  <c r="U824" i="11"/>
  <c r="U489" i="11"/>
  <c r="U682" i="11"/>
  <c r="U231" i="11"/>
  <c r="U610" i="11"/>
  <c r="U614" i="11"/>
  <c r="U55" i="11"/>
  <c r="U514" i="11"/>
  <c r="U72" i="11"/>
  <c r="U21" i="11"/>
  <c r="U199" i="11"/>
  <c r="U31" i="11"/>
  <c r="U22" i="11"/>
  <c r="U356" i="11"/>
  <c r="U70" i="11"/>
  <c r="U78" i="11"/>
  <c r="U160" i="11"/>
  <c r="V503" i="11"/>
  <c r="S503" i="11"/>
  <c r="T503" i="11" s="1"/>
  <c r="W503" i="11" s="1"/>
  <c r="U503" i="11"/>
  <c r="V454" i="11"/>
  <c r="U454" i="11"/>
  <c r="S454" i="11"/>
  <c r="S755" i="11"/>
  <c r="V755" i="11"/>
  <c r="U755" i="11"/>
  <c r="V718" i="11"/>
  <c r="S718" i="11"/>
  <c r="T718" i="11" s="1"/>
  <c r="W718" i="11" s="1"/>
  <c r="V648" i="11"/>
  <c r="S648" i="11"/>
  <c r="T648" i="11" s="1"/>
  <c r="W648" i="11" s="1"/>
  <c r="V588" i="11"/>
  <c r="S588" i="11"/>
  <c r="T588" i="11" s="1"/>
  <c r="W588" i="11" s="1"/>
  <c r="V552" i="11"/>
  <c r="S552" i="11"/>
  <c r="U552" i="11"/>
  <c r="V497" i="11"/>
  <c r="U497" i="11"/>
  <c r="S497" i="11"/>
  <c r="V400" i="11"/>
  <c r="S400" i="11"/>
  <c r="T400" i="11" s="1"/>
  <c r="W400" i="11" s="1"/>
  <c r="U400" i="11"/>
  <c r="V758" i="11"/>
  <c r="S758" i="11"/>
  <c r="V672" i="11"/>
  <c r="U672" i="11"/>
  <c r="S672" i="11"/>
  <c r="V608" i="11"/>
  <c r="S608" i="11"/>
  <c r="V546" i="11"/>
  <c r="U546" i="11"/>
  <c r="S546" i="11"/>
  <c r="T546" i="11" s="1"/>
  <c r="W546" i="11" s="1"/>
  <c r="V475" i="11"/>
  <c r="S475" i="11"/>
  <c r="T475" i="11" s="1"/>
  <c r="W475" i="11" s="1"/>
  <c r="V426" i="11"/>
  <c r="S426" i="11"/>
  <c r="U426" i="11"/>
  <c r="U870" i="11"/>
  <c r="S870" i="11"/>
  <c r="V870" i="11"/>
  <c r="V807" i="11"/>
  <c r="S807" i="11"/>
  <c r="V750" i="11"/>
  <c r="S750" i="11"/>
  <c r="T750" i="11" s="1"/>
  <c r="W750" i="11" s="1"/>
  <c r="V710" i="11"/>
  <c r="S710" i="11"/>
  <c r="T710" i="11" s="1"/>
  <c r="W710" i="11" s="1"/>
  <c r="V620" i="11"/>
  <c r="S620" i="11"/>
  <c r="V557" i="11"/>
  <c r="S557" i="11"/>
  <c r="T557" i="11" s="1"/>
  <c r="W557" i="11" s="1"/>
  <c r="U557" i="11"/>
  <c r="V499" i="11"/>
  <c r="U499" i="11"/>
  <c r="S499" i="11"/>
  <c r="V399" i="11"/>
  <c r="S399" i="11"/>
  <c r="T399" i="11" s="1"/>
  <c r="W399" i="11" s="1"/>
  <c r="U399" i="11"/>
  <c r="S735" i="11"/>
  <c r="V735" i="11"/>
  <c r="U735" i="11"/>
  <c r="S681" i="11"/>
  <c r="T681" i="11" s="1"/>
  <c r="W681" i="11" s="1"/>
  <c r="V681" i="11"/>
  <c r="U681" i="11"/>
  <c r="U631" i="11"/>
  <c r="S631" i="11"/>
  <c r="V631" i="11"/>
  <c r="V532" i="11"/>
  <c r="S532" i="11"/>
  <c r="T532" i="11" s="1"/>
  <c r="W532" i="11" s="1"/>
  <c r="U532" i="11"/>
  <c r="V474" i="11"/>
  <c r="S474" i="11"/>
  <c r="T474" i="11" s="1"/>
  <c r="W474" i="11" s="1"/>
  <c r="U474" i="11"/>
  <c r="V412" i="11"/>
  <c r="U412" i="11"/>
  <c r="S412" i="11"/>
  <c r="T412" i="11" s="1"/>
  <c r="W412" i="11" s="1"/>
  <c r="V771" i="11"/>
  <c r="S771" i="11"/>
  <c r="U771" i="11"/>
  <c r="V713" i="11"/>
  <c r="S713" i="11"/>
  <c r="U713" i="11"/>
  <c r="V642" i="11"/>
  <c r="S642" i="11"/>
  <c r="T642" i="11" s="1"/>
  <c r="W642" i="11" s="1"/>
  <c r="U642" i="11"/>
  <c r="S583" i="11"/>
  <c r="T583" i="11" s="1"/>
  <c r="W583" i="11" s="1"/>
  <c r="U583" i="11"/>
  <c r="V583" i="11"/>
  <c r="V545" i="11"/>
  <c r="U545" i="11"/>
  <c r="S545" i="11"/>
  <c r="T545" i="11" s="1"/>
  <c r="W545" i="11" s="1"/>
  <c r="U470" i="11"/>
  <c r="V470" i="11"/>
  <c r="S470" i="11"/>
  <c r="V422" i="11"/>
  <c r="U422" i="11"/>
  <c r="S422" i="11"/>
  <c r="V734" i="11"/>
  <c r="S734" i="11"/>
  <c r="V680" i="11"/>
  <c r="U680" i="11"/>
  <c r="S680" i="11"/>
  <c r="U574" i="11"/>
  <c r="V574" i="11"/>
  <c r="S574" i="11"/>
  <c r="T574" i="11" s="1"/>
  <c r="W574" i="11" s="1"/>
  <c r="V522" i="11"/>
  <c r="U522" i="11"/>
  <c r="S522" i="11"/>
  <c r="T522" i="11" s="1"/>
  <c r="W522" i="11" s="1"/>
  <c r="V448" i="11"/>
  <c r="U448" i="11"/>
  <c r="S448" i="11"/>
  <c r="T448" i="11" s="1"/>
  <c r="W448" i="11" s="1"/>
  <c r="V394" i="11"/>
  <c r="U394" i="11"/>
  <c r="S394" i="11"/>
  <c r="T394" i="11" s="1"/>
  <c r="W394" i="11" s="1"/>
  <c r="V327" i="11"/>
  <c r="S327" i="11"/>
  <c r="U327" i="11"/>
  <c r="U262" i="11"/>
  <c r="V262" i="11"/>
  <c r="S262" i="11"/>
  <c r="T262" i="11" s="1"/>
  <c r="W262" i="11" s="1"/>
  <c r="V204" i="11"/>
  <c r="U204" i="11"/>
  <c r="S204" i="11"/>
  <c r="V144" i="11"/>
  <c r="U144" i="11"/>
  <c r="S144" i="11"/>
  <c r="V68" i="11"/>
  <c r="S68" i="11"/>
  <c r="V358" i="11"/>
  <c r="S358" i="11"/>
  <c r="U358" i="11"/>
  <c r="U291" i="11"/>
  <c r="S291" i="11"/>
  <c r="V291" i="11"/>
  <c r="V235" i="11"/>
  <c r="S235" i="11"/>
  <c r="V166" i="11"/>
  <c r="S166" i="11"/>
  <c r="T166" i="11" s="1"/>
  <c r="W166" i="11" s="1"/>
  <c r="V102" i="11"/>
  <c r="U102" i="11"/>
  <c r="S102" i="11"/>
  <c r="T102" i="11" s="1"/>
  <c r="W102" i="11" s="1"/>
  <c r="V48" i="11"/>
  <c r="U48" i="11"/>
  <c r="S48" i="11"/>
  <c r="V16" i="11"/>
  <c r="U16" i="11"/>
  <c r="S16" i="11"/>
  <c r="V413" i="11"/>
  <c r="S413" i="11"/>
  <c r="T413" i="11" s="1"/>
  <c r="W413" i="11" s="1"/>
  <c r="S278" i="11"/>
  <c r="T278" i="11" s="1"/>
  <c r="W278" i="11" s="1"/>
  <c r="U278" i="11"/>
  <c r="V278" i="11"/>
  <c r="V218" i="11"/>
  <c r="S218" i="11"/>
  <c r="T218" i="11" s="1"/>
  <c r="W218" i="11" s="1"/>
  <c r="U218" i="11"/>
  <c r="V159" i="11"/>
  <c r="U159" i="11"/>
  <c r="S159" i="11"/>
  <c r="V109" i="11"/>
  <c r="S109" i="11"/>
  <c r="U109" i="11"/>
  <c r="V390" i="11"/>
  <c r="S390" i="11"/>
  <c r="U390" i="11"/>
  <c r="V346" i="11"/>
  <c r="U346" i="11"/>
  <c r="S346" i="11"/>
  <c r="T346" i="11" s="1"/>
  <c r="W346" i="11" s="1"/>
  <c r="S293" i="11"/>
  <c r="T293" i="11" s="1"/>
  <c r="W293" i="11" s="1"/>
  <c r="U293" i="11"/>
  <c r="V293" i="11"/>
  <c r="S249" i="11"/>
  <c r="T249" i="11" s="1"/>
  <c r="W249" i="11" s="1"/>
  <c r="U249" i="11"/>
  <c r="V249" i="11"/>
  <c r="V165" i="11"/>
  <c r="U165" i="11"/>
  <c r="S165" i="11"/>
  <c r="T165" i="11" s="1"/>
  <c r="W165" i="11" s="1"/>
  <c r="V97" i="11"/>
  <c r="S97" i="11"/>
  <c r="V51" i="11"/>
  <c r="S51" i="11"/>
  <c r="V19" i="11"/>
  <c r="S19" i="11"/>
  <c r="V381" i="11"/>
  <c r="S381" i="11"/>
  <c r="T381" i="11" s="1"/>
  <c r="W381" i="11" s="1"/>
  <c r="U381" i="11"/>
  <c r="V312" i="11"/>
  <c r="U312" i="11"/>
  <c r="S312" i="11"/>
  <c r="T312" i="11" s="1"/>
  <c r="W312" i="11" s="1"/>
  <c r="V237" i="11"/>
  <c r="U237" i="11"/>
  <c r="S237" i="11"/>
  <c r="T237" i="11" s="1"/>
  <c r="W237" i="11" s="1"/>
  <c r="V155" i="11"/>
  <c r="S155" i="11"/>
  <c r="T155" i="11" s="1"/>
  <c r="W155" i="11" s="1"/>
  <c r="U155" i="11"/>
  <c r="V395" i="11"/>
  <c r="S395" i="11"/>
  <c r="T395" i="11" s="1"/>
  <c r="W395" i="11" s="1"/>
  <c r="U395" i="11"/>
  <c r="V315" i="11"/>
  <c r="U315" i="11"/>
  <c r="S315" i="11"/>
  <c r="T315" i="11" s="1"/>
  <c r="W315" i="11" s="1"/>
  <c r="S263" i="11"/>
  <c r="T263" i="11" s="1"/>
  <c r="W263" i="11" s="1"/>
  <c r="V263" i="11"/>
  <c r="U263" i="11"/>
  <c r="V211" i="11"/>
  <c r="S211" i="11"/>
  <c r="T211" i="11" s="1"/>
  <c r="W211" i="11" s="1"/>
  <c r="U211" i="11"/>
  <c r="V161" i="11"/>
  <c r="S161" i="11"/>
  <c r="T161" i="11" s="1"/>
  <c r="W161" i="11" s="1"/>
  <c r="U161" i="11"/>
  <c r="V115" i="11"/>
  <c r="S115" i="11"/>
  <c r="T115" i="11" s="1"/>
  <c r="W115" i="11" s="1"/>
  <c r="V66" i="11"/>
  <c r="S66" i="11"/>
  <c r="V34" i="11"/>
  <c r="S34" i="11"/>
  <c r="S429" i="11"/>
  <c r="U429" i="11"/>
  <c r="V429" i="11"/>
  <c r="V383" i="11"/>
  <c r="S383" i="11"/>
  <c r="T383" i="11" s="1"/>
  <c r="W383" i="11" s="1"/>
  <c r="U383" i="11"/>
  <c r="V342" i="11"/>
  <c r="S342" i="11"/>
  <c r="U342" i="11"/>
  <c r="V267" i="11"/>
  <c r="U267" i="11"/>
  <c r="S267" i="11"/>
  <c r="V185" i="11"/>
  <c r="S185" i="11"/>
  <c r="T185" i="11" s="1"/>
  <c r="W185" i="11" s="1"/>
  <c r="U185" i="11"/>
  <c r="V126" i="11"/>
  <c r="S126" i="11"/>
  <c r="T126" i="11" s="1"/>
  <c r="W126" i="11" s="1"/>
  <c r="U126" i="11"/>
  <c r="V350" i="11"/>
  <c r="S350" i="11"/>
  <c r="U350" i="11"/>
  <c r="S250" i="11"/>
  <c r="T250" i="11" s="1"/>
  <c r="W250" i="11" s="1"/>
  <c r="V250" i="11"/>
  <c r="U250" i="11"/>
  <c r="V201" i="11"/>
  <c r="S201" i="11"/>
  <c r="T201" i="11" s="1"/>
  <c r="W201" i="11" s="1"/>
  <c r="U201" i="11"/>
  <c r="V132" i="11"/>
  <c r="U132" i="11"/>
  <c r="S132" i="11"/>
  <c r="T132" i="11" s="1"/>
  <c r="W132" i="11" s="1"/>
  <c r="V85" i="11"/>
  <c r="S85" i="11"/>
  <c r="T85" i="11" s="1"/>
  <c r="W85" i="11" s="1"/>
  <c r="U85" i="11"/>
  <c r="V41" i="11"/>
  <c r="U41" i="11"/>
  <c r="S41" i="11"/>
  <c r="V9" i="11"/>
  <c r="U9" i="11"/>
  <c r="S9" i="11"/>
  <c r="U443" i="11"/>
  <c r="U643" i="11"/>
  <c r="U786" i="11"/>
  <c r="U651" i="11"/>
  <c r="U710" i="11"/>
  <c r="U36" i="11"/>
  <c r="U596" i="11"/>
  <c r="U671" i="11"/>
  <c r="U68" i="11"/>
  <c r="U147" i="11"/>
  <c r="U27" i="11"/>
  <c r="U195" i="11"/>
  <c r="U28" i="11"/>
  <c r="U104" i="11"/>
  <c r="U548" i="11"/>
  <c r="U38" i="11"/>
  <c r="V605" i="11"/>
  <c r="U605" i="11"/>
  <c r="S605" i="11"/>
  <c r="V543" i="11"/>
  <c r="U543" i="11"/>
  <c r="S543" i="11"/>
  <c r="T543" i="11" s="1"/>
  <c r="W543" i="11" s="1"/>
  <c r="V468" i="11"/>
  <c r="S468" i="11"/>
  <c r="T468" i="11" s="1"/>
  <c r="W468" i="11" s="1"/>
  <c r="U468" i="11"/>
  <c r="V423" i="11"/>
  <c r="S423" i="11"/>
  <c r="U423" i="11"/>
  <c r="V862" i="11"/>
  <c r="U862" i="11"/>
  <c r="S862" i="11"/>
  <c r="T862" i="11" s="1"/>
  <c r="W862" i="11" s="1"/>
  <c r="V799" i="11"/>
  <c r="U799" i="11"/>
  <c r="S799" i="11"/>
  <c r="T799" i="11" s="1"/>
  <c r="W799" i="11" s="1"/>
  <c r="V746" i="11"/>
  <c r="S746" i="11"/>
  <c r="V696" i="11"/>
  <c r="U696" i="11"/>
  <c r="S696" i="11"/>
  <c r="T696" i="11" s="1"/>
  <c r="W696" i="11" s="1"/>
  <c r="V602" i="11"/>
  <c r="S602" i="11"/>
  <c r="U602" i="11"/>
  <c r="V549" i="11"/>
  <c r="U549" i="11"/>
  <c r="S549" i="11"/>
  <c r="T549" i="11" s="1"/>
  <c r="W549" i="11" s="1"/>
  <c r="V496" i="11"/>
  <c r="S496" i="11"/>
  <c r="T496" i="11" s="1"/>
  <c r="W496" i="11" s="1"/>
  <c r="U496" i="11"/>
  <c r="V820" i="11"/>
  <c r="U820" i="11"/>
  <c r="S820" i="11"/>
  <c r="S731" i="11"/>
  <c r="V731" i="11"/>
  <c r="U731" i="11"/>
  <c r="V678" i="11"/>
  <c r="S678" i="11"/>
  <c r="T678" i="11" s="1"/>
  <c r="W678" i="11" s="1"/>
  <c r="V628" i="11"/>
  <c r="S628" i="11"/>
  <c r="V529" i="11"/>
  <c r="S529" i="11"/>
  <c r="U529" i="11"/>
  <c r="V464" i="11"/>
  <c r="U464" i="11"/>
  <c r="S464" i="11"/>
  <c r="V406" i="11"/>
  <c r="S406" i="11"/>
  <c r="U406" i="11"/>
  <c r="V753" i="11"/>
  <c r="S753" i="11"/>
  <c r="U753" i="11"/>
  <c r="S699" i="11"/>
  <c r="V699" i="11"/>
  <c r="U699" i="11"/>
  <c r="V622" i="11"/>
  <c r="S622" i="11"/>
  <c r="V580" i="11"/>
  <c r="S580" i="11"/>
  <c r="U580" i="11"/>
  <c r="V542" i="11"/>
  <c r="U542" i="11"/>
  <c r="S542" i="11"/>
  <c r="V467" i="11"/>
  <c r="S467" i="11"/>
  <c r="T467" i="11" s="1"/>
  <c r="W467" i="11" s="1"/>
  <c r="U467" i="11"/>
  <c r="V385" i="11"/>
  <c r="U385" i="11"/>
  <c r="S385" i="11"/>
  <c r="T385" i="11" s="1"/>
  <c r="W385" i="11" s="1"/>
  <c r="V730" i="11"/>
  <c r="S730" i="11"/>
  <c r="T730" i="11" s="1"/>
  <c r="W730" i="11" s="1"/>
  <c r="S667" i="11"/>
  <c r="V667" i="11"/>
  <c r="V569" i="11"/>
  <c r="U569" i="11"/>
  <c r="S569" i="11"/>
  <c r="V516" i="11"/>
  <c r="U516" i="11"/>
  <c r="S516" i="11"/>
  <c r="T516" i="11" s="1"/>
  <c r="W516" i="11" s="1"/>
  <c r="V445" i="11"/>
  <c r="S445" i="11"/>
  <c r="T445" i="11" s="1"/>
  <c r="W445" i="11" s="1"/>
  <c r="U445" i="11"/>
  <c r="V367" i="11"/>
  <c r="S367" i="11"/>
  <c r="T367" i="11" s="1"/>
  <c r="W367" i="11" s="1"/>
  <c r="U367" i="11"/>
  <c r="V324" i="11"/>
  <c r="S324" i="11"/>
  <c r="T324" i="11" s="1"/>
  <c r="W324" i="11" s="1"/>
  <c r="S257" i="11"/>
  <c r="U257" i="11"/>
  <c r="V257" i="11"/>
  <c r="V194" i="11"/>
  <c r="S194" i="11"/>
  <c r="T194" i="11" s="1"/>
  <c r="W194" i="11" s="1"/>
  <c r="U125" i="11"/>
  <c r="V125" i="11"/>
  <c r="S125" i="11"/>
  <c r="T125" i="11" s="1"/>
  <c r="W125" i="11" s="1"/>
  <c r="V388" i="11"/>
  <c r="S388" i="11"/>
  <c r="T388" i="11" s="1"/>
  <c r="W388" i="11" s="1"/>
  <c r="V355" i="11"/>
  <c r="S355" i="11"/>
  <c r="U355" i="11"/>
  <c r="U289" i="11"/>
  <c r="V289" i="11"/>
  <c r="S289" i="11"/>
  <c r="V209" i="11"/>
  <c r="U209" i="11"/>
  <c r="S209" i="11"/>
  <c r="V163" i="11"/>
  <c r="S163" i="11"/>
  <c r="T163" i="11" s="1"/>
  <c r="W163" i="11" s="1"/>
  <c r="U163" i="11"/>
  <c r="V98" i="11"/>
  <c r="U98" i="11"/>
  <c r="S98" i="11"/>
  <c r="T98" i="11" s="1"/>
  <c r="W98" i="11" s="1"/>
  <c r="V44" i="11"/>
  <c r="S44" i="11"/>
  <c r="U44" i="11"/>
  <c r="V12" i="11"/>
  <c r="U12" i="11"/>
  <c r="S12" i="11"/>
  <c r="V341" i="11"/>
  <c r="S341" i="11"/>
  <c r="T341" i="11" s="1"/>
  <c r="W341" i="11" s="1"/>
  <c r="U341" i="11"/>
  <c r="S273" i="11"/>
  <c r="T273" i="11" s="1"/>
  <c r="W273" i="11" s="1"/>
  <c r="U273" i="11"/>
  <c r="V273" i="11"/>
  <c r="V212" i="11"/>
  <c r="U212" i="11"/>
  <c r="S212" i="11"/>
  <c r="T212" i="11" s="1"/>
  <c r="W212" i="11" s="1"/>
  <c r="V156" i="11"/>
  <c r="U156" i="11"/>
  <c r="S156" i="11"/>
  <c r="T156" i="11" s="1"/>
  <c r="W156" i="11" s="1"/>
  <c r="V105" i="11"/>
  <c r="S105" i="11"/>
  <c r="U105" i="11"/>
  <c r="V387" i="11"/>
  <c r="U387" i="11"/>
  <c r="S387" i="11"/>
  <c r="T387" i="11" s="1"/>
  <c r="W387" i="11" s="1"/>
  <c r="V343" i="11"/>
  <c r="S343" i="11"/>
  <c r="T343" i="11" s="1"/>
  <c r="W343" i="11" s="1"/>
  <c r="S286" i="11"/>
  <c r="T286" i="11" s="1"/>
  <c r="W286" i="11" s="1"/>
  <c r="V286" i="11"/>
  <c r="U286" i="11"/>
  <c r="V246" i="11"/>
  <c r="S246" i="11"/>
  <c r="T246" i="11" s="1"/>
  <c r="W246" i="11" s="1"/>
  <c r="U246" i="11"/>
  <c r="V162" i="11"/>
  <c r="S162" i="11"/>
  <c r="T162" i="11" s="1"/>
  <c r="W162" i="11" s="1"/>
  <c r="V93" i="11"/>
  <c r="U93" i="11"/>
  <c r="S93" i="11"/>
  <c r="V47" i="11"/>
  <c r="S47" i="11"/>
  <c r="V15" i="11"/>
  <c r="S15" i="11"/>
  <c r="T15" i="11" s="1"/>
  <c r="W15" i="11" s="1"/>
  <c r="V378" i="11"/>
  <c r="S378" i="11"/>
  <c r="U378" i="11"/>
  <c r="V309" i="11"/>
  <c r="S309" i="11"/>
  <c r="T309" i="11" s="1"/>
  <c r="W309" i="11" s="1"/>
  <c r="V227" i="11"/>
  <c r="S227" i="11"/>
  <c r="U227" i="11"/>
  <c r="V136" i="11"/>
  <c r="S136" i="11"/>
  <c r="V345" i="11"/>
  <c r="S345" i="11"/>
  <c r="U345" i="11"/>
  <c r="V306" i="11"/>
  <c r="U306" i="11"/>
  <c r="S306" i="11"/>
  <c r="T306" i="11" s="1"/>
  <c r="W306" i="11" s="1"/>
  <c r="V240" i="11"/>
  <c r="S240" i="11"/>
  <c r="T240" i="11" s="1"/>
  <c r="W240" i="11" s="1"/>
  <c r="V205" i="11"/>
  <c r="U205" i="11"/>
  <c r="S205" i="11"/>
  <c r="T205" i="11" s="1"/>
  <c r="W205" i="11" s="1"/>
  <c r="V158" i="11"/>
  <c r="S158" i="11"/>
  <c r="T158" i="11" s="1"/>
  <c r="W158" i="11" s="1"/>
  <c r="V100" i="11"/>
  <c r="S100" i="11"/>
  <c r="T100" i="11" s="1"/>
  <c r="W100" i="11" s="1"/>
  <c r="V62" i="11"/>
  <c r="S62" i="11"/>
  <c r="V30" i="11"/>
  <c r="S30" i="11"/>
  <c r="V409" i="11"/>
  <c r="S409" i="11"/>
  <c r="U409" i="11"/>
  <c r="V377" i="11"/>
  <c r="S377" i="11"/>
  <c r="U377" i="11"/>
  <c r="V322" i="11"/>
  <c r="U322" i="11"/>
  <c r="S322" i="11"/>
  <c r="S260" i="11"/>
  <c r="T260" i="11" s="1"/>
  <c r="W260" i="11" s="1"/>
  <c r="V260" i="11"/>
  <c r="U260" i="11"/>
  <c r="V182" i="11"/>
  <c r="S182" i="11"/>
  <c r="T182" i="11" s="1"/>
  <c r="W182" i="11" s="1"/>
  <c r="V120" i="11"/>
  <c r="U120" i="11"/>
  <c r="S120" i="11"/>
  <c r="V333" i="11"/>
  <c r="S333" i="11"/>
  <c r="T333" i="11" s="1"/>
  <c r="W333" i="11" s="1"/>
  <c r="U333" i="11"/>
  <c r="V239" i="11"/>
  <c r="S239" i="11"/>
  <c r="U239" i="11"/>
  <c r="V198" i="11"/>
  <c r="S198" i="11"/>
  <c r="T198" i="11" s="1"/>
  <c r="W198" i="11" s="1"/>
  <c r="V123" i="11"/>
  <c r="S123" i="11"/>
  <c r="U123" i="11"/>
  <c r="V75" i="11"/>
  <c r="U75" i="11"/>
  <c r="S75" i="11"/>
  <c r="V37" i="11"/>
  <c r="S37" i="11"/>
  <c r="U37" i="11"/>
  <c r="V5" i="11"/>
  <c r="S5" i="11"/>
  <c r="U5" i="11"/>
  <c r="U648" i="11"/>
  <c r="U235" i="11"/>
  <c r="U754" i="11"/>
  <c r="U556" i="11"/>
  <c r="U678" i="11"/>
  <c r="U113" i="11"/>
  <c r="U650" i="11"/>
  <c r="U807" i="11"/>
  <c r="U46" i="11"/>
  <c r="U194" i="11"/>
  <c r="U192" i="11"/>
  <c r="U332" i="11"/>
  <c r="U42" i="11"/>
  <c r="U224" i="11"/>
  <c r="U492" i="11"/>
  <c r="U34" i="11"/>
  <c r="U130" i="11"/>
  <c r="U481" i="11"/>
  <c r="V794" i="11"/>
  <c r="U794" i="11"/>
  <c r="S794" i="11"/>
  <c r="V742" i="11"/>
  <c r="S742" i="11"/>
  <c r="T742" i="11" s="1"/>
  <c r="W742" i="11" s="1"/>
  <c r="S675" i="11"/>
  <c r="T675" i="11" s="1"/>
  <c r="W675" i="11" s="1"/>
  <c r="V675" i="11"/>
  <c r="U675" i="11"/>
  <c r="V590" i="11"/>
  <c r="U590" i="11"/>
  <c r="S590" i="11"/>
  <c r="T590" i="11" s="1"/>
  <c r="W590" i="11" s="1"/>
  <c r="U539" i="11"/>
  <c r="V539" i="11"/>
  <c r="S539" i="11"/>
  <c r="T539" i="11" s="1"/>
  <c r="W539" i="11" s="1"/>
  <c r="V490" i="11"/>
  <c r="S490" i="11"/>
  <c r="T490" i="11" s="1"/>
  <c r="W490" i="11" s="1"/>
  <c r="U490" i="11"/>
  <c r="V810" i="11"/>
  <c r="U810" i="11"/>
  <c r="S810" i="11"/>
  <c r="V717" i="11"/>
  <c r="S717" i="11"/>
  <c r="U717" i="11"/>
  <c r="S668" i="11"/>
  <c r="V668" i="11"/>
  <c r="U668" i="11"/>
  <c r="U613" i="11"/>
  <c r="V613" i="11"/>
  <c r="S613" i="11"/>
  <c r="V526" i="11"/>
  <c r="S526" i="11"/>
  <c r="V461" i="11"/>
  <c r="U461" i="11"/>
  <c r="S461" i="11"/>
  <c r="V391" i="11"/>
  <c r="S391" i="11"/>
  <c r="T391" i="11" s="1"/>
  <c r="W391" i="11" s="1"/>
  <c r="U391" i="11"/>
  <c r="V749" i="11"/>
  <c r="S749" i="11"/>
  <c r="U749" i="11"/>
  <c r="S695" i="11"/>
  <c r="V695" i="11"/>
  <c r="U619" i="11"/>
  <c r="S619" i="11"/>
  <c r="V619" i="11"/>
  <c r="V577" i="11"/>
  <c r="U577" i="11"/>
  <c r="S577" i="11"/>
  <c r="V535" i="11"/>
  <c r="U535" i="11"/>
  <c r="S535" i="11"/>
  <c r="V458" i="11"/>
  <c r="S458" i="11"/>
  <c r="T458" i="11" s="1"/>
  <c r="W458" i="11" s="1"/>
  <c r="U458" i="11"/>
  <c r="V798" i="11"/>
  <c r="U798" i="11"/>
  <c r="S798" i="11"/>
  <c r="V716" i="11"/>
  <c r="U716" i="11"/>
  <c r="S716" i="11"/>
  <c r="V660" i="11"/>
  <c r="S660" i="11"/>
  <c r="T660" i="11" s="1"/>
  <c r="W660" i="11" s="1"/>
  <c r="U660" i="11"/>
  <c r="U566" i="11"/>
  <c r="V566" i="11"/>
  <c r="S566" i="11"/>
  <c r="T566" i="11" s="1"/>
  <c r="W566" i="11" s="1"/>
  <c r="V504" i="11"/>
  <c r="S504" i="11"/>
  <c r="U504" i="11"/>
  <c r="V442" i="11"/>
  <c r="S442" i="11"/>
  <c r="T442" i="11" s="1"/>
  <c r="W442" i="11" s="1"/>
  <c r="U442" i="11"/>
  <c r="V364" i="11"/>
  <c r="S364" i="11"/>
  <c r="T364" i="11" s="1"/>
  <c r="W364" i="11" s="1"/>
  <c r="U364" i="11"/>
  <c r="V321" i="11"/>
  <c r="S321" i="11"/>
  <c r="T321" i="11" s="1"/>
  <c r="W321" i="11" s="1"/>
  <c r="U321" i="11"/>
  <c r="S255" i="11"/>
  <c r="T255" i="11" s="1"/>
  <c r="W255" i="11" s="1"/>
  <c r="V255" i="11"/>
  <c r="U255" i="11"/>
  <c r="V176" i="11"/>
  <c r="S176" i="11"/>
  <c r="V110" i="11"/>
  <c r="S110" i="11"/>
  <c r="T110" i="11" s="1"/>
  <c r="W110" i="11" s="1"/>
  <c r="U110" i="11"/>
  <c r="V382" i="11"/>
  <c r="S382" i="11"/>
  <c r="T382" i="11" s="1"/>
  <c r="W382" i="11" s="1"/>
  <c r="U382" i="11"/>
  <c r="V352" i="11"/>
  <c r="S352" i="11"/>
  <c r="U352" i="11"/>
  <c r="U285" i="11"/>
  <c r="V285" i="11"/>
  <c r="S285" i="11"/>
  <c r="V197" i="11"/>
  <c r="U197" i="11"/>
  <c r="S197" i="11"/>
  <c r="T197" i="11" s="1"/>
  <c r="W197" i="11" s="1"/>
  <c r="V137" i="11"/>
  <c r="U137" i="11"/>
  <c r="S137" i="11"/>
  <c r="T137" i="11" s="1"/>
  <c r="W137" i="11" s="1"/>
  <c r="V94" i="11"/>
  <c r="U94" i="11"/>
  <c r="S94" i="11"/>
  <c r="T94" i="11" s="1"/>
  <c r="W94" i="11" s="1"/>
  <c r="V40" i="11"/>
  <c r="U40" i="11"/>
  <c r="S40" i="11"/>
  <c r="V8" i="11"/>
  <c r="U8" i="11"/>
  <c r="S8" i="11"/>
  <c r="V335" i="11"/>
  <c r="S335" i="11"/>
  <c r="S271" i="11"/>
  <c r="T271" i="11" s="1"/>
  <c r="W271" i="11" s="1"/>
  <c r="V271" i="11"/>
  <c r="U271" i="11"/>
  <c r="V206" i="11"/>
  <c r="S206" i="11"/>
  <c r="T206" i="11" s="1"/>
  <c r="W206" i="11" s="1"/>
  <c r="U149" i="11"/>
  <c r="V149" i="11"/>
  <c r="S149" i="11"/>
  <c r="T149" i="11" s="1"/>
  <c r="W149" i="11" s="1"/>
  <c r="V90" i="11"/>
  <c r="S90" i="11"/>
  <c r="T90" i="11" s="1"/>
  <c r="W90" i="11" s="1"/>
  <c r="U90" i="11"/>
  <c r="V384" i="11"/>
  <c r="U384" i="11"/>
  <c r="S384" i="11"/>
  <c r="T384" i="11" s="1"/>
  <c r="W384" i="11" s="1"/>
  <c r="V338" i="11"/>
  <c r="S338" i="11"/>
  <c r="S282" i="11"/>
  <c r="U282" i="11"/>
  <c r="V282" i="11"/>
  <c r="V234" i="11"/>
  <c r="S234" i="11"/>
  <c r="U234" i="11"/>
  <c r="V152" i="11"/>
  <c r="S152" i="11"/>
  <c r="T152" i="11" s="1"/>
  <c r="W152" i="11" s="1"/>
  <c r="V80" i="11"/>
  <c r="U80" i="11"/>
  <c r="S80" i="11"/>
  <c r="V43" i="11"/>
  <c r="S43" i="11"/>
  <c r="V11" i="11"/>
  <c r="S11" i="11"/>
  <c r="T11" i="11" s="1"/>
  <c r="W11" i="11" s="1"/>
  <c r="U11" i="11"/>
  <c r="V375" i="11"/>
  <c r="U375" i="11"/>
  <c r="S375" i="11"/>
  <c r="S298" i="11"/>
  <c r="T298" i="11" s="1"/>
  <c r="W298" i="11" s="1"/>
  <c r="V298" i="11"/>
  <c r="U298" i="11"/>
  <c r="V208" i="11"/>
  <c r="S208" i="11"/>
  <c r="T208" i="11" s="1"/>
  <c r="W208" i="11" s="1"/>
  <c r="V133" i="11"/>
  <c r="U133" i="11"/>
  <c r="S133" i="11"/>
  <c r="T133" i="11" s="1"/>
  <c r="W133" i="11" s="1"/>
  <c r="V340" i="11"/>
  <c r="S340" i="11"/>
  <c r="T340" i="11" s="1"/>
  <c r="W340" i="11" s="1"/>
  <c r="S303" i="11"/>
  <c r="T303" i="11" s="1"/>
  <c r="W303" i="11" s="1"/>
  <c r="V303" i="11"/>
  <c r="U303" i="11"/>
  <c r="V233" i="11"/>
  <c r="U233" i="11"/>
  <c r="S233" i="11"/>
  <c r="T233" i="11" s="1"/>
  <c r="W233" i="11" s="1"/>
  <c r="V202" i="11"/>
  <c r="S202" i="11"/>
  <c r="U202" i="11"/>
  <c r="V151" i="11"/>
  <c r="U151" i="11"/>
  <c r="S151" i="11"/>
  <c r="V96" i="11"/>
  <c r="S96" i="11"/>
  <c r="V58" i="11"/>
  <c r="S58" i="11"/>
  <c r="V26" i="11"/>
  <c r="S26" i="11"/>
  <c r="V404" i="11"/>
  <c r="S404" i="11"/>
  <c r="T404" i="11" s="1"/>
  <c r="W404" i="11" s="1"/>
  <c r="V371" i="11"/>
  <c r="S371" i="11"/>
  <c r="T371" i="11" s="1"/>
  <c r="W371" i="11" s="1"/>
  <c r="U371" i="11"/>
  <c r="S311" i="11"/>
  <c r="T311" i="11" s="1"/>
  <c r="W311" i="11" s="1"/>
  <c r="V311" i="11"/>
  <c r="U311" i="11"/>
  <c r="S253" i="11"/>
  <c r="T253" i="11" s="1"/>
  <c r="W253" i="11" s="1"/>
  <c r="U253" i="11"/>
  <c r="V253" i="11"/>
  <c r="V174" i="11"/>
  <c r="S174" i="11"/>
  <c r="T174" i="11" s="1"/>
  <c r="W174" i="11" s="1"/>
  <c r="V111" i="11"/>
  <c r="S111" i="11"/>
  <c r="T111" i="11" s="1"/>
  <c r="W111" i="11" s="1"/>
  <c r="V318" i="11"/>
  <c r="S318" i="11"/>
  <c r="T318" i="11" s="1"/>
  <c r="W318" i="11" s="1"/>
  <c r="U318" i="11"/>
  <c r="V236" i="11"/>
  <c r="U236" i="11"/>
  <c r="S236" i="11"/>
  <c r="T236" i="11" s="1"/>
  <c r="W236" i="11" s="1"/>
  <c r="V191" i="11"/>
  <c r="U191" i="11"/>
  <c r="S191" i="11"/>
  <c r="T191" i="11" s="1"/>
  <c r="W191" i="11" s="1"/>
  <c r="V117" i="11"/>
  <c r="S117" i="11"/>
  <c r="T117" i="11" s="1"/>
  <c r="W117" i="11" s="1"/>
  <c r="U117" i="11"/>
  <c r="V65" i="11"/>
  <c r="S65" i="11"/>
  <c r="V33" i="11"/>
  <c r="S33" i="11"/>
  <c r="U305" i="11"/>
  <c r="U588" i="11"/>
  <c r="U431" i="11"/>
  <c r="U722" i="11"/>
  <c r="U413" i="11"/>
  <c r="U30" i="11"/>
  <c r="U473" i="11"/>
  <c r="U19" i="11"/>
  <c r="U39" i="11"/>
  <c r="U122" i="11"/>
  <c r="U190" i="11"/>
  <c r="U136" i="11"/>
  <c r="U23" i="11"/>
  <c r="U176" i="11"/>
  <c r="U449" i="11"/>
  <c r="U457" i="11"/>
  <c r="U59" i="11"/>
  <c r="U441" i="11"/>
  <c r="U96" i="11"/>
  <c r="AZ5" i="11" a="1"/>
  <c r="AW4" i="11" l="1"/>
  <c r="AW5" i="11" s="1"/>
  <c r="AW8" i="11" s="1"/>
  <c r="B1482" i="11"/>
  <c r="F1482" i="11" s="1"/>
  <c r="B1478" i="11"/>
  <c r="F1478" i="11" s="1"/>
  <c r="AV4" i="11"/>
  <c r="AV5" i="11" s="1"/>
  <c r="AZ10" i="11"/>
  <c r="BA31" i="11"/>
  <c r="BB52" i="11"/>
  <c r="AZ74" i="11"/>
  <c r="BA95" i="11"/>
  <c r="AZ13" i="11"/>
  <c r="BA34" i="11"/>
  <c r="BB55" i="11"/>
  <c r="AZ77" i="11"/>
  <c r="BA98" i="11"/>
  <c r="BB119" i="11"/>
  <c r="AZ141" i="11"/>
  <c r="BA162" i="11"/>
  <c r="BB183" i="11"/>
  <c r="AZ205" i="11"/>
  <c r="BA226" i="11"/>
  <c r="BA21" i="11"/>
  <c r="BB42" i="11"/>
  <c r="AZ64" i="11"/>
  <c r="BA85" i="11"/>
  <c r="BB106" i="11"/>
  <c r="AZ128" i="11"/>
  <c r="BA149" i="11"/>
  <c r="BB170" i="11"/>
  <c r="AZ192" i="11"/>
  <c r="BA213" i="11"/>
  <c r="BA8" i="11"/>
  <c r="BB29" i="11"/>
  <c r="AZ51" i="11"/>
  <c r="BA72" i="11"/>
  <c r="BB93" i="11"/>
  <c r="AZ115" i="11"/>
  <c r="BA136" i="11"/>
  <c r="BB157" i="11"/>
  <c r="AZ179" i="11"/>
  <c r="BA200" i="11"/>
  <c r="AZ6" i="11"/>
  <c r="BA27" i="11"/>
  <c r="BB48" i="11"/>
  <c r="AZ70" i="11"/>
  <c r="BA91" i="11"/>
  <c r="BB112" i="11"/>
  <c r="AZ134" i="11"/>
  <c r="BA155" i="11"/>
  <c r="BB176" i="11"/>
  <c r="AZ198" i="11"/>
  <c r="BA219" i="11"/>
  <c r="BA14" i="11"/>
  <c r="BB35" i="11"/>
  <c r="AZ57" i="11"/>
  <c r="BA78" i="11"/>
  <c r="BB99" i="11"/>
  <c r="AZ121" i="11"/>
  <c r="BA142" i="11"/>
  <c r="BB163" i="11"/>
  <c r="AZ12" i="11"/>
  <c r="BA33" i="11"/>
  <c r="BB54" i="11"/>
  <c r="AZ76" i="11"/>
  <c r="BA97" i="11"/>
  <c r="BB118" i="11"/>
  <c r="AZ140" i="11"/>
  <c r="AZ15" i="11"/>
  <c r="BA36" i="11"/>
  <c r="BB57" i="11"/>
  <c r="AZ79" i="11"/>
  <c r="BA100" i="11"/>
  <c r="BB121" i="11"/>
  <c r="AZ143" i="11"/>
  <c r="BB12" i="11"/>
  <c r="AZ34" i="11"/>
  <c r="BA55" i="11"/>
  <c r="BB76" i="11"/>
  <c r="AZ98" i="11"/>
  <c r="BB15" i="11"/>
  <c r="AZ37" i="11"/>
  <c r="BA58" i="11"/>
  <c r="BB79" i="11"/>
  <c r="AZ101" i="11"/>
  <c r="BA122" i="11"/>
  <c r="BB143" i="11"/>
  <c r="AZ165" i="11"/>
  <c r="BA186" i="11"/>
  <c r="BB207" i="11"/>
  <c r="AZ229" i="11"/>
  <c r="AZ24" i="11"/>
  <c r="BA45" i="11"/>
  <c r="BB66" i="11"/>
  <c r="AZ88" i="11"/>
  <c r="BA109" i="11"/>
  <c r="BB130" i="11"/>
  <c r="AZ152" i="11"/>
  <c r="BA173" i="11"/>
  <c r="BB194" i="11"/>
  <c r="AZ216" i="11"/>
  <c r="AZ11" i="11"/>
  <c r="BA32" i="11"/>
  <c r="BB53" i="11"/>
  <c r="AZ75" i="11"/>
  <c r="BA96" i="11"/>
  <c r="BB117" i="11"/>
  <c r="AZ139" i="11"/>
  <c r="BA160" i="11"/>
  <c r="BB181" i="11"/>
  <c r="AZ203" i="11"/>
  <c r="BB8" i="11"/>
  <c r="AZ30" i="11"/>
  <c r="BA51" i="11"/>
  <c r="BB72" i="11"/>
  <c r="AZ94" i="11"/>
  <c r="BA115" i="11"/>
  <c r="BB136" i="11"/>
  <c r="AZ158" i="11"/>
  <c r="BA179" i="11"/>
  <c r="BB200" i="11"/>
  <c r="AZ222" i="11"/>
  <c r="AZ17" i="11"/>
  <c r="BA38" i="11"/>
  <c r="BB59" i="11"/>
  <c r="AZ81" i="11"/>
  <c r="BA102" i="11"/>
  <c r="BB123" i="11"/>
  <c r="AZ145" i="11"/>
  <c r="BA166" i="11"/>
  <c r="BB14" i="11"/>
  <c r="AZ36" i="11"/>
  <c r="BA57" i="11"/>
  <c r="BB78" i="11"/>
  <c r="AZ100" i="11"/>
  <c r="BA121" i="11"/>
  <c r="BB142" i="11"/>
  <c r="BB17" i="11"/>
  <c r="AZ39" i="11"/>
  <c r="BA60" i="11"/>
  <c r="BB81" i="11"/>
  <c r="AZ103" i="11"/>
  <c r="BA124" i="11"/>
  <c r="BB145" i="11"/>
  <c r="AZ167" i="11"/>
  <c r="BA15" i="11"/>
  <c r="BB36" i="11"/>
  <c r="AZ58" i="11"/>
  <c r="BA79" i="11"/>
  <c r="BB100" i="11"/>
  <c r="BA18" i="11"/>
  <c r="BB39" i="11"/>
  <c r="AZ61" i="11"/>
  <c r="BA82" i="11"/>
  <c r="BB103" i="11"/>
  <c r="AZ125" i="11"/>
  <c r="BA146" i="11"/>
  <c r="BB167" i="11"/>
  <c r="AZ189" i="11"/>
  <c r="BA210" i="11"/>
  <c r="BA5" i="11"/>
  <c r="BC5" i="11" s="1"/>
  <c r="BB26" i="11"/>
  <c r="AZ48" i="11"/>
  <c r="BA69" i="11"/>
  <c r="BB90" i="11"/>
  <c r="AZ112" i="11"/>
  <c r="BA133" i="11"/>
  <c r="BB154" i="11"/>
  <c r="AZ176" i="11"/>
  <c r="BA197" i="11"/>
  <c r="BB218" i="11"/>
  <c r="BB13" i="11"/>
  <c r="AZ35" i="11"/>
  <c r="BA56" i="11"/>
  <c r="BB77" i="11"/>
  <c r="AZ99" i="11"/>
  <c r="BA120" i="11"/>
  <c r="BB141" i="11"/>
  <c r="AZ163" i="11"/>
  <c r="BA184" i="11"/>
  <c r="BB205" i="11"/>
  <c r="BA11" i="11"/>
  <c r="BB32" i="11"/>
  <c r="AZ54" i="11"/>
  <c r="BA75" i="11"/>
  <c r="BB96" i="11"/>
  <c r="AZ118" i="11"/>
  <c r="BA139" i="11"/>
  <c r="BB160" i="11"/>
  <c r="AZ182" i="11"/>
  <c r="BA203" i="11"/>
  <c r="BB224" i="11"/>
  <c r="BB19" i="11"/>
  <c r="AZ41" i="11"/>
  <c r="BA62" i="11"/>
  <c r="BB83" i="11"/>
  <c r="AZ105" i="11"/>
  <c r="BA126" i="11"/>
  <c r="BB147" i="11"/>
  <c r="AZ169" i="11"/>
  <c r="BA17" i="11"/>
  <c r="BB38" i="11"/>
  <c r="AZ60" i="11"/>
  <c r="BA81" i="11"/>
  <c r="BB102" i="11"/>
  <c r="AZ124" i="11"/>
  <c r="BA145" i="11"/>
  <c r="BA20" i="11"/>
  <c r="BB41" i="11"/>
  <c r="AZ63" i="11"/>
  <c r="BA84" i="11"/>
  <c r="BB105" i="11"/>
  <c r="AZ127" i="11"/>
  <c r="BA148" i="11"/>
  <c r="BB169" i="11"/>
  <c r="AZ18" i="11"/>
  <c r="BA39" i="11"/>
  <c r="BB60" i="11"/>
  <c r="AZ82" i="11"/>
  <c r="BA103" i="11"/>
  <c r="AZ21" i="11"/>
  <c r="BA42" i="11"/>
  <c r="BB63" i="11"/>
  <c r="AZ85" i="11"/>
  <c r="BA106" i="11"/>
  <c r="BB127" i="11"/>
  <c r="AZ149" i="11"/>
  <c r="BA170" i="11"/>
  <c r="BB191" i="11"/>
  <c r="AZ213" i="11"/>
  <c r="AZ8" i="11"/>
  <c r="BA29" i="11"/>
  <c r="BB50" i="11"/>
  <c r="AZ72" i="11"/>
  <c r="BA93" i="11"/>
  <c r="BB114" i="11"/>
  <c r="AZ136" i="11"/>
  <c r="BA157" i="11"/>
  <c r="BB178" i="11"/>
  <c r="AZ200" i="11"/>
  <c r="BA221" i="11"/>
  <c r="BA16" i="11"/>
  <c r="BB37" i="11"/>
  <c r="AZ59" i="11"/>
  <c r="BA80" i="11"/>
  <c r="BB101" i="11"/>
  <c r="AZ123" i="11"/>
  <c r="BA144" i="11"/>
  <c r="BB165" i="11"/>
  <c r="AZ187" i="11"/>
  <c r="BA208" i="11"/>
  <c r="AZ14" i="11"/>
  <c r="BA35" i="11"/>
  <c r="BB56" i="11"/>
  <c r="AZ78" i="11"/>
  <c r="BA99" i="11"/>
  <c r="BB120" i="11"/>
  <c r="AZ142" i="11"/>
  <c r="BA163" i="11"/>
  <c r="BB184" i="11"/>
  <c r="AZ206" i="11"/>
  <c r="BA227" i="11"/>
  <c r="BA22" i="11"/>
  <c r="BB43" i="11"/>
  <c r="AZ65" i="11"/>
  <c r="BA86" i="11"/>
  <c r="BB107" i="11"/>
  <c r="AZ129" i="11"/>
  <c r="BA150" i="11"/>
  <c r="BB171" i="11"/>
  <c r="AZ20" i="11"/>
  <c r="BA41" i="11"/>
  <c r="BB62" i="11"/>
  <c r="AZ84" i="11"/>
  <c r="BA105" i="11"/>
  <c r="BB126" i="11"/>
  <c r="AZ148" i="11"/>
  <c r="AZ23" i="11"/>
  <c r="BA44" i="11"/>
  <c r="BB65" i="11"/>
  <c r="AZ87" i="11"/>
  <c r="BA108" i="11"/>
  <c r="BB129" i="11"/>
  <c r="AZ151" i="11"/>
  <c r="BA172" i="11"/>
  <c r="BB190" i="11"/>
  <c r="BB230" i="11"/>
  <c r="AZ252" i="11"/>
  <c r="BA273" i="11"/>
  <c r="BB294" i="11"/>
  <c r="AZ316" i="11"/>
  <c r="BA337" i="11"/>
  <c r="BB358" i="11"/>
  <c r="AZ380" i="11"/>
  <c r="BA401" i="11"/>
  <c r="BA153" i="11"/>
  <c r="AZ207" i="11"/>
  <c r="AZ239" i="11"/>
  <c r="BA260" i="11"/>
  <c r="BB281" i="11"/>
  <c r="AZ303" i="11"/>
  <c r="BA324" i="11"/>
  <c r="BB345" i="11"/>
  <c r="AZ367" i="11"/>
  <c r="BA388" i="11"/>
  <c r="BB409" i="11"/>
  <c r="BA191" i="11"/>
  <c r="BA231" i="11"/>
  <c r="BB252" i="11"/>
  <c r="AZ274" i="11"/>
  <c r="BA295" i="11"/>
  <c r="BB316" i="11"/>
  <c r="AZ338" i="11"/>
  <c r="BA359" i="11"/>
  <c r="BB380" i="11"/>
  <c r="AZ402" i="11"/>
  <c r="BA182" i="11"/>
  <c r="BA223" i="11"/>
  <c r="BB247" i="11"/>
  <c r="AZ269" i="11"/>
  <c r="BA290" i="11"/>
  <c r="BB311" i="11"/>
  <c r="AZ333" i="11"/>
  <c r="BA354" i="11"/>
  <c r="BB375" i="11"/>
  <c r="BB140" i="11"/>
  <c r="AZ204" i="11"/>
  <c r="BA237" i="11"/>
  <c r="BB258" i="11"/>
  <c r="AZ280" i="11"/>
  <c r="BA301" i="11"/>
  <c r="BB322" i="11"/>
  <c r="AZ344" i="11"/>
  <c r="BA365" i="11"/>
  <c r="BB386" i="11"/>
  <c r="BA188" i="11"/>
  <c r="BB228" i="11"/>
  <c r="AZ251" i="11"/>
  <c r="BA272" i="11"/>
  <c r="BB293" i="11"/>
  <c r="AZ315" i="11"/>
  <c r="BA336" i="11"/>
  <c r="BB357" i="11"/>
  <c r="AZ379" i="11"/>
  <c r="AZ194" i="11"/>
  <c r="BB232" i="11"/>
  <c r="AZ254" i="11"/>
  <c r="BA275" i="11"/>
  <c r="BB296" i="11"/>
  <c r="AZ318" i="11"/>
  <c r="BA339" i="11"/>
  <c r="BB360" i="11"/>
  <c r="BB179" i="11"/>
  <c r="BB221" i="11"/>
  <c r="BA246" i="11"/>
  <c r="BB20" i="11"/>
  <c r="AZ42" i="11"/>
  <c r="BA63" i="11"/>
  <c r="BB84" i="11"/>
  <c r="AZ106" i="11"/>
  <c r="BB23" i="11"/>
  <c r="AZ45" i="11"/>
  <c r="BA66" i="11"/>
  <c r="BB87" i="11"/>
  <c r="AZ109" i="11"/>
  <c r="BA130" i="11"/>
  <c r="BB151" i="11"/>
  <c r="AZ173" i="11"/>
  <c r="BA194" i="11"/>
  <c r="BB215" i="11"/>
  <c r="BB10" i="11"/>
  <c r="AZ32" i="11"/>
  <c r="BA53" i="11"/>
  <c r="BB74" i="11"/>
  <c r="AZ96" i="11"/>
  <c r="BA117" i="11"/>
  <c r="BB138" i="11"/>
  <c r="AZ160" i="11"/>
  <c r="BA181" i="11"/>
  <c r="BB202" i="11"/>
  <c r="AZ224" i="11"/>
  <c r="AZ19" i="11"/>
  <c r="BA40" i="11"/>
  <c r="BB61" i="11"/>
  <c r="AZ83" i="11"/>
  <c r="BA104" i="11"/>
  <c r="BB125" i="11"/>
  <c r="AZ147" i="11"/>
  <c r="BA168" i="11"/>
  <c r="BB189" i="11"/>
  <c r="AZ211" i="11"/>
  <c r="BB16" i="11"/>
  <c r="AZ38" i="11"/>
  <c r="BA59" i="11"/>
  <c r="BB80" i="11"/>
  <c r="AZ102" i="11"/>
  <c r="BA123" i="11"/>
  <c r="BB144" i="11"/>
  <c r="AZ166" i="11"/>
  <c r="BA187" i="11"/>
  <c r="BB208" i="11"/>
  <c r="AZ230" i="11"/>
  <c r="AZ25" i="11"/>
  <c r="BA46" i="11"/>
  <c r="BB67" i="11"/>
  <c r="AZ89" i="11"/>
  <c r="BA110" i="11"/>
  <c r="BB131" i="11"/>
  <c r="AZ153" i="11"/>
  <c r="BA174" i="11"/>
  <c r="BB22" i="11"/>
  <c r="AZ44" i="11"/>
  <c r="BA65" i="11"/>
  <c r="BB86" i="11"/>
  <c r="AZ108" i="11"/>
  <c r="BA129" i="11"/>
  <c r="BB150" i="11"/>
  <c r="BB25" i="11"/>
  <c r="AZ47" i="11"/>
  <c r="BA68" i="11"/>
  <c r="BB89" i="11"/>
  <c r="AZ111" i="11"/>
  <c r="BA132" i="11"/>
  <c r="BB153" i="11"/>
  <c r="BB108" i="11"/>
  <c r="AZ196" i="11"/>
  <c r="BA233" i="11"/>
  <c r="BB254" i="11"/>
  <c r="AZ276" i="11"/>
  <c r="BA297" i="11"/>
  <c r="BB318" i="11"/>
  <c r="AZ340" i="11"/>
  <c r="BA361" i="11"/>
  <c r="BB382" i="11"/>
  <c r="AZ404" i="11"/>
  <c r="AZ164" i="11"/>
  <c r="BA212" i="11"/>
  <c r="BB241" i="11"/>
  <c r="AZ263" i="11"/>
  <c r="BA284" i="11"/>
  <c r="BB305" i="11"/>
  <c r="BA23" i="11"/>
  <c r="BB44" i="11"/>
  <c r="AZ66" i="11"/>
  <c r="BA87" i="11"/>
  <c r="AZ5" i="11"/>
  <c r="BA26" i="11"/>
  <c r="BB47" i="11"/>
  <c r="AZ69" i="11"/>
  <c r="BA90" i="11"/>
  <c r="BB111" i="11"/>
  <c r="AZ133" i="11"/>
  <c r="BA154" i="11"/>
  <c r="BB175" i="11"/>
  <c r="AZ197" i="11"/>
  <c r="BA218" i="11"/>
  <c r="BA13" i="11"/>
  <c r="BB34" i="11"/>
  <c r="AZ56" i="11"/>
  <c r="BA77" i="11"/>
  <c r="BB98" i="11"/>
  <c r="AZ120" i="11"/>
  <c r="BA141" i="11"/>
  <c r="BB162" i="11"/>
  <c r="AZ184" i="11"/>
  <c r="BA205" i="11"/>
  <c r="BB226" i="11"/>
  <c r="BB21" i="11"/>
  <c r="AZ43" i="11"/>
  <c r="BA64" i="11"/>
  <c r="BB85" i="11"/>
  <c r="AZ107" i="11"/>
  <c r="BA128" i="11"/>
  <c r="BB149" i="11"/>
  <c r="AZ171" i="11"/>
  <c r="BA192" i="11"/>
  <c r="BB213" i="11"/>
  <c r="BA19" i="11"/>
  <c r="BB40" i="11"/>
  <c r="AZ62" i="11"/>
  <c r="BA83" i="11"/>
  <c r="BB104" i="11"/>
  <c r="AZ126" i="11"/>
  <c r="BA147" i="11"/>
  <c r="BB168" i="11"/>
  <c r="AZ190" i="11"/>
  <c r="BA211" i="11"/>
  <c r="BA6" i="11"/>
  <c r="BB27" i="11"/>
  <c r="AZ49" i="11"/>
  <c r="BA70" i="11"/>
  <c r="BB91" i="11"/>
  <c r="AZ113" i="11"/>
  <c r="BA134" i="11"/>
  <c r="BB155" i="11"/>
  <c r="AZ177" i="11"/>
  <c r="BA25" i="11"/>
  <c r="BB46" i="11"/>
  <c r="AZ68" i="11"/>
  <c r="BA89" i="11"/>
  <c r="BB110" i="11"/>
  <c r="AZ132" i="11"/>
  <c r="AZ7" i="11"/>
  <c r="BA28" i="11"/>
  <c r="BB49" i="11"/>
  <c r="AZ71" i="11"/>
  <c r="BA92" i="11"/>
  <c r="BB113" i="11"/>
  <c r="AZ135" i="11"/>
  <c r="AZ26" i="11"/>
  <c r="BA47" i="11"/>
  <c r="BB68" i="11"/>
  <c r="AZ90" i="11"/>
  <c r="BB7" i="11"/>
  <c r="AZ29" i="11"/>
  <c r="BA50" i="11"/>
  <c r="BB71" i="11"/>
  <c r="AZ93" i="11"/>
  <c r="BA114" i="11"/>
  <c r="BB135" i="11"/>
  <c r="AZ157" i="11"/>
  <c r="BA178" i="11"/>
  <c r="BB199" i="11"/>
  <c r="AZ221" i="11"/>
  <c r="AZ16" i="11"/>
  <c r="BA37" i="11"/>
  <c r="BB58" i="11"/>
  <c r="AZ80" i="11"/>
  <c r="BA101" i="11"/>
  <c r="BB122" i="11"/>
  <c r="AZ144" i="11"/>
  <c r="BA165" i="11"/>
  <c r="BB186" i="11"/>
  <c r="AZ208" i="11"/>
  <c r="BA229" i="11"/>
  <c r="BA24" i="11"/>
  <c r="BB45" i="11"/>
  <c r="AZ67" i="11"/>
  <c r="BA88" i="11"/>
  <c r="BB109" i="11"/>
  <c r="AZ131" i="11"/>
  <c r="BA152" i="11"/>
  <c r="BB173" i="11"/>
  <c r="AZ195" i="11"/>
  <c r="BA216" i="11"/>
  <c r="AZ22" i="11"/>
  <c r="BA43" i="11"/>
  <c r="BB64" i="11"/>
  <c r="AZ86" i="11"/>
  <c r="BA107" i="11"/>
  <c r="BB128" i="11"/>
  <c r="AZ150" i="11"/>
  <c r="BA171" i="11"/>
  <c r="BB192" i="11"/>
  <c r="AZ214" i="11"/>
  <c r="AZ9" i="11"/>
  <c r="BA30" i="11"/>
  <c r="BB51" i="11"/>
  <c r="AZ73" i="11"/>
  <c r="BA94" i="11"/>
  <c r="BB115" i="11"/>
  <c r="AZ137" i="11"/>
  <c r="BA158" i="11"/>
  <c r="BB6" i="11"/>
  <c r="AZ28" i="11"/>
  <c r="BA49" i="11"/>
  <c r="BB70" i="11"/>
  <c r="AZ92" i="11"/>
  <c r="BA113" i="11"/>
  <c r="BB134" i="11"/>
  <c r="BB9" i="11"/>
  <c r="AZ31" i="11"/>
  <c r="BA52" i="11"/>
  <c r="BB73" i="11"/>
  <c r="AZ95" i="11"/>
  <c r="BA116" i="11"/>
  <c r="BB137" i="11"/>
  <c r="AZ159" i="11"/>
  <c r="BA151" i="11"/>
  <c r="BB206" i="11"/>
  <c r="BB238" i="11"/>
  <c r="AZ260" i="11"/>
  <c r="BA281" i="11"/>
  <c r="BB302" i="11"/>
  <c r="AZ324" i="11"/>
  <c r="BA345" i="11"/>
  <c r="BB366" i="11"/>
  <c r="AZ388" i="11"/>
  <c r="BA409" i="11"/>
  <c r="BA180" i="11"/>
  <c r="BB222" i="11"/>
  <c r="AZ247" i="11"/>
  <c r="BA268" i="11"/>
  <c r="BB289" i="11"/>
  <c r="AZ311" i="11"/>
  <c r="BA332" i="11"/>
  <c r="BB353" i="11"/>
  <c r="AZ375" i="11"/>
  <c r="BA396" i="11"/>
  <c r="AZ154" i="11"/>
  <c r="BA207" i="11"/>
  <c r="BA239" i="11"/>
  <c r="BB260" i="11"/>
  <c r="AZ282" i="11"/>
  <c r="BA303" i="11"/>
  <c r="BB324" i="11"/>
  <c r="AZ346" i="11"/>
  <c r="BA367" i="11"/>
  <c r="BB388" i="11"/>
  <c r="BB116" i="11"/>
  <c r="BA198" i="11"/>
  <c r="BA234" i="11"/>
  <c r="BB255" i="11"/>
  <c r="AZ277" i="11"/>
  <c r="BA298" i="11"/>
  <c r="BB319" i="11"/>
  <c r="AZ341" i="11"/>
  <c r="BA362" i="11"/>
  <c r="BB383" i="11"/>
  <c r="BA177" i="11"/>
  <c r="AZ220" i="11"/>
  <c r="BA245" i="11"/>
  <c r="BB266" i="11"/>
  <c r="AZ288" i="11"/>
  <c r="BA309" i="11"/>
  <c r="BB330" i="11"/>
  <c r="AZ352" i="11"/>
  <c r="BA373" i="11"/>
  <c r="BA143" i="11"/>
  <c r="BA204" i="11"/>
  <c r="BB237" i="11"/>
  <c r="AZ259" i="11"/>
  <c r="BA280" i="11"/>
  <c r="BB301" i="11"/>
  <c r="AZ323" i="11"/>
  <c r="BA344" i="11"/>
  <c r="BB365" i="11"/>
  <c r="BA159" i="11"/>
  <c r="AZ210" i="11"/>
  <c r="BB240" i="11"/>
  <c r="AZ262" i="11"/>
  <c r="BA283" i="11"/>
  <c r="BB304" i="11"/>
  <c r="AZ326" i="11"/>
  <c r="BA347" i="11"/>
  <c r="BB368" i="11"/>
  <c r="BB195" i="11"/>
  <c r="BA71" i="11"/>
  <c r="BA138" i="11"/>
  <c r="BB82" i="11"/>
  <c r="AZ27" i="11"/>
  <c r="BB197" i="11"/>
  <c r="BB152" i="11"/>
  <c r="AZ97" i="11"/>
  <c r="BB94" i="11"/>
  <c r="AZ119" i="11"/>
  <c r="AZ180" i="11"/>
  <c r="BA241" i="11"/>
  <c r="BB270" i="11"/>
  <c r="AZ308" i="11"/>
  <c r="BB342" i="11"/>
  <c r="BB374" i="11"/>
  <c r="AZ412" i="11"/>
  <c r="BB201" i="11"/>
  <c r="BA252" i="11"/>
  <c r="AZ287" i="11"/>
  <c r="AZ319" i="11"/>
  <c r="BA348" i="11"/>
  <c r="BB377" i="11"/>
  <c r="BA404" i="11"/>
  <c r="BB196" i="11"/>
  <c r="AZ242" i="11"/>
  <c r="BB268" i="11"/>
  <c r="AZ298" i="11"/>
  <c r="BA327" i="11"/>
  <c r="AZ354" i="11"/>
  <c r="BA383" i="11"/>
  <c r="AZ138" i="11"/>
  <c r="BA214" i="11"/>
  <c r="BA250" i="11"/>
  <c r="BB279" i="11"/>
  <c r="BA306" i="11"/>
  <c r="BB335" i="11"/>
  <c r="AZ365" i="11"/>
  <c r="BB391" i="11"/>
  <c r="BA209" i="11"/>
  <c r="AZ248" i="11"/>
  <c r="BB274" i="11"/>
  <c r="AZ304" i="11"/>
  <c r="BA333" i="11"/>
  <c r="AZ360" i="11"/>
  <c r="BA389" i="11"/>
  <c r="BB209" i="11"/>
  <c r="BB245" i="11"/>
  <c r="AZ275" i="11"/>
  <c r="BA304" i="11"/>
  <c r="AZ331" i="11"/>
  <c r="BA360" i="11"/>
  <c r="AZ170" i="11"/>
  <c r="BA225" i="11"/>
  <c r="BB256" i="11"/>
  <c r="AZ286" i="11"/>
  <c r="BB312" i="11"/>
  <c r="AZ342" i="11"/>
  <c r="BA127" i="11"/>
  <c r="BB211" i="11"/>
  <c r="BB243" i="11"/>
  <c r="BB267" i="11"/>
  <c r="AZ289" i="11"/>
  <c r="BA310" i="11"/>
  <c r="BB331" i="11"/>
  <c r="AZ353" i="11"/>
  <c r="BA374" i="11"/>
  <c r="BA371" i="11"/>
  <c r="AZ417" i="11"/>
  <c r="BA438" i="11"/>
  <c r="BB459" i="11"/>
  <c r="AZ481" i="11"/>
  <c r="BA502" i="11"/>
  <c r="BB523" i="11"/>
  <c r="AZ545" i="11"/>
  <c r="BA566" i="11"/>
  <c r="BB587" i="11"/>
  <c r="AZ609" i="11"/>
  <c r="BA630" i="11"/>
  <c r="BB651" i="11"/>
  <c r="BA403" i="11"/>
  <c r="AZ428" i="11"/>
  <c r="BA449" i="11"/>
  <c r="BB470" i="11"/>
  <c r="AZ492" i="11"/>
  <c r="BA513" i="11"/>
  <c r="BB534" i="11"/>
  <c r="AZ556" i="11"/>
  <c r="BA577" i="11"/>
  <c r="BB598" i="11"/>
  <c r="AZ620" i="11"/>
  <c r="BA641" i="11"/>
  <c r="BA395" i="11"/>
  <c r="AZ423" i="11"/>
  <c r="BA444" i="11"/>
  <c r="BB465" i="11"/>
  <c r="AZ487" i="11"/>
  <c r="BA508" i="11"/>
  <c r="BB529" i="11"/>
  <c r="AZ551" i="11"/>
  <c r="BA572" i="11"/>
  <c r="BB593" i="11"/>
  <c r="AZ615" i="11"/>
  <c r="BA636" i="11"/>
  <c r="BB408" i="11"/>
  <c r="BA431" i="11"/>
  <c r="BB452" i="11"/>
  <c r="AZ474" i="11"/>
  <c r="BA495" i="11"/>
  <c r="BB516" i="11"/>
  <c r="AZ538" i="11"/>
  <c r="BA559" i="11"/>
  <c r="BB580" i="11"/>
  <c r="AZ602" i="11"/>
  <c r="BB381" i="11"/>
  <c r="BA418" i="11"/>
  <c r="BB439" i="11"/>
  <c r="AZ461" i="11"/>
  <c r="BA482" i="11"/>
  <c r="BB503" i="11"/>
  <c r="AZ525" i="11"/>
  <c r="BA546" i="11"/>
  <c r="BB567" i="11"/>
  <c r="AZ589" i="11"/>
  <c r="BA610" i="11"/>
  <c r="BA392" i="11"/>
  <c r="BA421" i="11"/>
  <c r="BB442" i="11"/>
  <c r="AZ464" i="11"/>
  <c r="BA485" i="11"/>
  <c r="BB506" i="11"/>
  <c r="AZ528" i="11"/>
  <c r="BA549" i="11"/>
  <c r="BB570" i="11"/>
  <c r="AZ592" i="11"/>
  <c r="BA613" i="11"/>
  <c r="BA413" i="11"/>
  <c r="AZ435" i="11"/>
  <c r="BA456" i="11"/>
  <c r="BB477" i="11"/>
  <c r="AZ499" i="11"/>
  <c r="BA520" i="11"/>
  <c r="BB541" i="11"/>
  <c r="AZ563" i="11"/>
  <c r="BA584" i="11"/>
  <c r="BB402" i="11"/>
  <c r="BA427" i="11"/>
  <c r="BB448" i="11"/>
  <c r="AZ470" i="11"/>
  <c r="BA491" i="11"/>
  <c r="BB512" i="11"/>
  <c r="AZ534" i="11"/>
  <c r="BA555" i="11"/>
  <c r="BB576" i="11"/>
  <c r="AZ598" i="11"/>
  <c r="BB616" i="11"/>
  <c r="BB652" i="11"/>
  <c r="BA675" i="11"/>
  <c r="BB696" i="11"/>
  <c r="AZ718" i="11"/>
  <c r="BA739" i="11"/>
  <c r="BB760" i="11"/>
  <c r="AZ782" i="11"/>
  <c r="BA803" i="11"/>
  <c r="BB824" i="11"/>
  <c r="AZ846" i="11"/>
  <c r="BA867" i="11"/>
  <c r="BA600" i="11"/>
  <c r="BB649" i="11"/>
  <c r="AZ673" i="11"/>
  <c r="BA694" i="11"/>
  <c r="BB715" i="11"/>
  <c r="AZ737" i="11"/>
  <c r="BA758" i="11"/>
  <c r="BB779" i="11"/>
  <c r="AZ801" i="11"/>
  <c r="BA822" i="11"/>
  <c r="BB843" i="11"/>
  <c r="AZ865" i="11"/>
  <c r="BA886" i="11"/>
  <c r="BB642" i="11"/>
  <c r="AZ668" i="11"/>
  <c r="BA689" i="11"/>
  <c r="BB710" i="11"/>
  <c r="AZ732" i="11"/>
  <c r="BA753" i="11"/>
  <c r="BB774" i="11"/>
  <c r="AZ796" i="11"/>
  <c r="BA817" i="11"/>
  <c r="BB838" i="11"/>
  <c r="AZ860" i="11"/>
  <c r="BA881" i="11"/>
  <c r="AZ647" i="11"/>
  <c r="AZ671" i="11"/>
  <c r="BA692" i="11"/>
  <c r="BB713" i="11"/>
  <c r="AZ735" i="11"/>
  <c r="BA756" i="11"/>
  <c r="BB777" i="11"/>
  <c r="AZ799" i="11"/>
  <c r="BA820" i="11"/>
  <c r="BB841" i="11"/>
  <c r="BA608" i="11"/>
  <c r="BB650" i="11"/>
  <c r="AZ674" i="11"/>
  <c r="BA695" i="11"/>
  <c r="BB716" i="11"/>
  <c r="AZ738" i="11"/>
  <c r="BA759" i="11"/>
  <c r="BB780" i="11"/>
  <c r="AZ802" i="11"/>
  <c r="BA823" i="11"/>
  <c r="BB844" i="11"/>
  <c r="AZ611" i="11"/>
  <c r="AZ651" i="11"/>
  <c r="BA674" i="11"/>
  <c r="BB695" i="11"/>
  <c r="AZ717" i="11"/>
  <c r="BA738" i="11"/>
  <c r="BB759" i="11"/>
  <c r="AZ781" i="11"/>
  <c r="BA802" i="11"/>
  <c r="BB823" i="11"/>
  <c r="AZ845" i="11"/>
  <c r="BB644" i="11"/>
  <c r="BA669" i="11"/>
  <c r="BB690" i="11"/>
  <c r="AZ712" i="11"/>
  <c r="BA733" i="11"/>
  <c r="BB754" i="11"/>
  <c r="AZ776" i="11"/>
  <c r="BA797" i="11"/>
  <c r="BB818" i="11"/>
  <c r="BA632" i="11"/>
  <c r="BB661" i="11"/>
  <c r="AZ683" i="11"/>
  <c r="BA704" i="11"/>
  <c r="BB725" i="11"/>
  <c r="AZ747" i="11"/>
  <c r="BA768" i="11"/>
  <c r="BB789" i="11"/>
  <c r="AZ811" i="11"/>
  <c r="BA832" i="11"/>
  <c r="BB853" i="11"/>
  <c r="AZ879" i="11"/>
  <c r="AZ903" i="11"/>
  <c r="BA924" i="11"/>
  <c r="BB945" i="11"/>
  <c r="AZ967" i="11"/>
  <c r="BA988" i="11"/>
  <c r="BB1009" i="11"/>
  <c r="AZ1031" i="11"/>
  <c r="BA1052" i="11"/>
  <c r="BB1073" i="11"/>
  <c r="AZ1095" i="11"/>
  <c r="BA1116" i="11"/>
  <c r="AZ853" i="11"/>
  <c r="AZ890" i="11"/>
  <c r="BA911" i="11"/>
  <c r="BB932" i="11"/>
  <c r="AZ954" i="11"/>
  <c r="BA975" i="11"/>
  <c r="BB996" i="11"/>
  <c r="AZ1018" i="11"/>
  <c r="BA1039" i="11"/>
  <c r="BB1060" i="11"/>
  <c r="AZ1082" i="11"/>
  <c r="BA1103" i="11"/>
  <c r="BB1124" i="11"/>
  <c r="BA871" i="11"/>
  <c r="BA898" i="11"/>
  <c r="BB919" i="11"/>
  <c r="AZ941" i="11"/>
  <c r="BA962" i="11"/>
  <c r="BB983" i="11"/>
  <c r="AZ1005" i="11"/>
  <c r="BA1026" i="11"/>
  <c r="BB1047" i="11"/>
  <c r="AZ1069" i="11"/>
  <c r="BA1090" i="11"/>
  <c r="BB1111" i="11"/>
  <c r="AZ840" i="11"/>
  <c r="BB887" i="11"/>
  <c r="BA909" i="11"/>
  <c r="BB930" i="11"/>
  <c r="AZ952" i="11"/>
  <c r="BA973" i="11"/>
  <c r="BB994" i="11"/>
  <c r="AZ1016" i="11"/>
  <c r="BA1037" i="11"/>
  <c r="BB1058" i="11"/>
  <c r="AZ1080" i="11"/>
  <c r="BA1101" i="11"/>
  <c r="AZ872" i="11"/>
  <c r="AZ899" i="11"/>
  <c r="BA920" i="11"/>
  <c r="BB941" i="11"/>
  <c r="AZ963" i="11"/>
  <c r="BA984" i="11"/>
  <c r="BB1005" i="11"/>
  <c r="AZ1027" i="11"/>
  <c r="BA1048" i="11"/>
  <c r="BB1069" i="11"/>
  <c r="AZ1091" i="11"/>
  <c r="AZ864" i="11"/>
  <c r="AZ894" i="11"/>
  <c r="BA915" i="11"/>
  <c r="BB936" i="11"/>
  <c r="AZ958" i="11"/>
  <c r="BA979" i="11"/>
  <c r="BB1000" i="11"/>
  <c r="AZ1022" i="11"/>
  <c r="BA1043" i="11"/>
  <c r="BB1064" i="11"/>
  <c r="AZ1086" i="11"/>
  <c r="BA877" i="11"/>
  <c r="BA902" i="11"/>
  <c r="BB923" i="11"/>
  <c r="AZ945" i="11"/>
  <c r="BA966" i="11"/>
  <c r="BB987" i="11"/>
  <c r="AZ1009" i="11"/>
  <c r="BA1030" i="11"/>
  <c r="BB1051" i="11"/>
  <c r="AZ1073" i="11"/>
  <c r="BA882" i="11"/>
  <c r="BA905" i="11"/>
  <c r="BB926" i="11"/>
  <c r="AZ948" i="11"/>
  <c r="BA969" i="11"/>
  <c r="BB990" i="11"/>
  <c r="AZ1012" i="11"/>
  <c r="BA1033" i="11"/>
  <c r="BB1054" i="11"/>
  <c r="AZ1076" i="11"/>
  <c r="BA1097" i="11"/>
  <c r="AZ1120" i="11"/>
  <c r="AZ1146" i="11"/>
  <c r="BA1167" i="11"/>
  <c r="BB1188" i="11"/>
  <c r="AZ1210" i="11"/>
  <c r="BA1231" i="11"/>
  <c r="BB31" i="11"/>
  <c r="BA202" i="11"/>
  <c r="BB146" i="11"/>
  <c r="AZ91" i="11"/>
  <c r="AZ46" i="11"/>
  <c r="BB216" i="11"/>
  <c r="AZ161" i="11"/>
  <c r="BA12" i="11"/>
  <c r="BB161" i="11"/>
  <c r="AZ212" i="11"/>
  <c r="BA249" i="11"/>
  <c r="BB286" i="11"/>
  <c r="BA321" i="11"/>
  <c r="BA353" i="11"/>
  <c r="BB390" i="11"/>
  <c r="BB132" i="11"/>
  <c r="AZ231" i="11"/>
  <c r="BB265" i="11"/>
  <c r="BB297" i="11"/>
  <c r="BB329" i="11"/>
  <c r="AZ359" i="11"/>
  <c r="BB385" i="11"/>
  <c r="BA135" i="11"/>
  <c r="AZ218" i="11"/>
  <c r="AZ250" i="11"/>
  <c r="BA279" i="11"/>
  <c r="BB308" i="11"/>
  <c r="BA335" i="11"/>
  <c r="BB364" i="11"/>
  <c r="AZ394" i="11"/>
  <c r="BA175" i="11"/>
  <c r="BB231" i="11"/>
  <c r="AZ261" i="11"/>
  <c r="BB287" i="11"/>
  <c r="AZ317" i="11"/>
  <c r="BA346" i="11"/>
  <c r="AZ373" i="11"/>
  <c r="BA167" i="11"/>
  <c r="BA228" i="11"/>
  <c r="AZ256" i="11"/>
  <c r="BA285" i="11"/>
  <c r="BB314" i="11"/>
  <c r="BA341" i="11"/>
  <c r="BB370" i="11"/>
  <c r="BA169" i="11"/>
  <c r="AZ225" i="11"/>
  <c r="BA256" i="11"/>
  <c r="BB285" i="11"/>
  <c r="BA312" i="11"/>
  <c r="BB341" i="11"/>
  <c r="AZ371" i="11"/>
  <c r="BB188" i="11"/>
  <c r="AZ238" i="11"/>
  <c r="BA267" i="11"/>
  <c r="AZ294" i="11"/>
  <c r="BA323" i="11"/>
  <c r="BB352" i="11"/>
  <c r="AZ172" i="11"/>
  <c r="BA230" i="11"/>
  <c r="BA254" i="11"/>
  <c r="BB275" i="11"/>
  <c r="AZ297" i="11"/>
  <c r="BA318" i="11"/>
  <c r="BB339" i="11"/>
  <c r="AZ361" i="11"/>
  <c r="BA382" i="11"/>
  <c r="BA398" i="11"/>
  <c r="AZ425" i="11"/>
  <c r="BA446" i="11"/>
  <c r="BB467" i="11"/>
  <c r="AZ489" i="11"/>
  <c r="BA510" i="11"/>
  <c r="BB531" i="11"/>
  <c r="AZ553" i="11"/>
  <c r="BA574" i="11"/>
  <c r="BB595" i="11"/>
  <c r="AZ617" i="11"/>
  <c r="BA638" i="11"/>
  <c r="BB659" i="11"/>
  <c r="BA414" i="11"/>
  <c r="AZ436" i="11"/>
  <c r="BA457" i="11"/>
  <c r="BB478" i="11"/>
  <c r="AZ500" i="11"/>
  <c r="BA521" i="11"/>
  <c r="BB542" i="11"/>
  <c r="AZ564" i="11"/>
  <c r="BA585" i="11"/>
  <c r="BB606" i="11"/>
  <c r="AZ628" i="11"/>
  <c r="BA649" i="11"/>
  <c r="BA408" i="11"/>
  <c r="AZ431" i="11"/>
  <c r="BA452" i="11"/>
  <c r="BB473" i="11"/>
  <c r="AZ495" i="11"/>
  <c r="BA516" i="11"/>
  <c r="BB537" i="11"/>
  <c r="AZ559" i="11"/>
  <c r="BA580" i="11"/>
  <c r="BB601" i="11"/>
  <c r="AZ623" i="11"/>
  <c r="BA379" i="11"/>
  <c r="AZ418" i="11"/>
  <c r="BA439" i="11"/>
  <c r="BB460" i="11"/>
  <c r="AZ482" i="11"/>
  <c r="BA503" i="11"/>
  <c r="BB524" i="11"/>
  <c r="AZ546" i="11"/>
  <c r="BA567" i="11"/>
  <c r="BB588" i="11"/>
  <c r="AZ610" i="11"/>
  <c r="BB400" i="11"/>
  <c r="BA426" i="11"/>
  <c r="BB447" i="11"/>
  <c r="AZ469" i="11"/>
  <c r="BA490" i="11"/>
  <c r="BB511" i="11"/>
  <c r="AZ533" i="11"/>
  <c r="BA554" i="11"/>
  <c r="BB575" i="11"/>
  <c r="AZ597" i="11"/>
  <c r="BA618" i="11"/>
  <c r="BB405" i="11"/>
  <c r="BA429" i="11"/>
  <c r="BB450" i="11"/>
  <c r="AZ472" i="11"/>
  <c r="BA493" i="11"/>
  <c r="BB514" i="11"/>
  <c r="AZ536" i="11"/>
  <c r="BA557" i="11"/>
  <c r="BB578" i="11"/>
  <c r="AZ600" i="11"/>
  <c r="BB392" i="11"/>
  <c r="BB421" i="11"/>
  <c r="AZ443" i="11"/>
  <c r="BA464" i="11"/>
  <c r="BB485" i="11"/>
  <c r="AZ507" i="11"/>
  <c r="BA528" i="11"/>
  <c r="BB549" i="11"/>
  <c r="AZ571" i="11"/>
  <c r="BA592" i="11"/>
  <c r="BB413" i="11"/>
  <c r="BA435" i="11"/>
  <c r="BB456" i="11"/>
  <c r="AZ478" i="11"/>
  <c r="BA499" i="11"/>
  <c r="BB520" i="11"/>
  <c r="AZ542" i="11"/>
  <c r="BA563" i="11"/>
  <c r="BB584" i="11"/>
  <c r="AZ606" i="11"/>
  <c r="BB632" i="11"/>
  <c r="AZ662" i="11"/>
  <c r="BA683" i="11"/>
  <c r="BB704" i="11"/>
  <c r="AZ726" i="11"/>
  <c r="BA747" i="11"/>
  <c r="BB768" i="11"/>
  <c r="AZ790" i="11"/>
  <c r="BA811" i="11"/>
  <c r="BB832" i="11"/>
  <c r="AZ854" i="11"/>
  <c r="BA875" i="11"/>
  <c r="BA629" i="11"/>
  <c r="BA659" i="11"/>
  <c r="AZ681" i="11"/>
  <c r="BA702" i="11"/>
  <c r="BB723" i="11"/>
  <c r="AZ745" i="11"/>
  <c r="BA766" i="11"/>
  <c r="BB787" i="11"/>
  <c r="AZ809" i="11"/>
  <c r="BA830" i="11"/>
  <c r="BB851" i="11"/>
  <c r="AZ873" i="11"/>
  <c r="AZ619" i="11"/>
  <c r="BA653" i="11"/>
  <c r="AZ676" i="11"/>
  <c r="BA697" i="11"/>
  <c r="BB718" i="11"/>
  <c r="AZ740" i="11"/>
  <c r="BA761" i="11"/>
  <c r="BB782" i="11"/>
  <c r="AZ804" i="11"/>
  <c r="BA825" i="11"/>
  <c r="BB846" i="11"/>
  <c r="AZ868" i="11"/>
  <c r="AZ626" i="11"/>
  <c r="BA657" i="11"/>
  <c r="AZ679" i="11"/>
  <c r="BA700" i="11"/>
  <c r="BB721" i="11"/>
  <c r="AZ743" i="11"/>
  <c r="BA764" i="11"/>
  <c r="BB785" i="11"/>
  <c r="AZ807" i="11"/>
  <c r="BA828" i="11"/>
  <c r="BB849" i="11"/>
  <c r="BA631" i="11"/>
  <c r="BB660" i="11"/>
  <c r="AZ682" i="11"/>
  <c r="BA703" i="11"/>
  <c r="BB724" i="11"/>
  <c r="AZ746" i="11"/>
  <c r="BA767" i="11"/>
  <c r="BB788" i="11"/>
  <c r="AZ810" i="11"/>
  <c r="BA831" i="11"/>
  <c r="BB852" i="11"/>
  <c r="BB631" i="11"/>
  <c r="AZ661" i="11"/>
  <c r="BA682" i="11"/>
  <c r="BB703" i="11"/>
  <c r="AZ725" i="11"/>
  <c r="BA746" i="11"/>
  <c r="BB767" i="11"/>
  <c r="AZ789" i="11"/>
  <c r="BA810" i="11"/>
  <c r="BB831" i="11"/>
  <c r="AZ622" i="11"/>
  <c r="BA655" i="11"/>
  <c r="BA677" i="11"/>
  <c r="BB698" i="11"/>
  <c r="AZ720" i="11"/>
  <c r="BA741" i="11"/>
  <c r="BB762" i="11"/>
  <c r="AZ784" i="11"/>
  <c r="BA805" i="11"/>
  <c r="BB826" i="11"/>
  <c r="AZ645" i="11"/>
  <c r="BB669" i="11"/>
  <c r="AZ691" i="11"/>
  <c r="BA712" i="11"/>
  <c r="BB733" i="11"/>
  <c r="AZ755" i="11"/>
  <c r="BA776" i="11"/>
  <c r="BB797" i="11"/>
  <c r="AZ819" i="11"/>
  <c r="BA840" i="11"/>
  <c r="BB850" i="11"/>
  <c r="BB889" i="11"/>
  <c r="AZ911" i="11"/>
  <c r="BA932" i="11"/>
  <c r="BB953" i="11"/>
  <c r="AZ975" i="11"/>
  <c r="BA996" i="11"/>
  <c r="BB1017" i="11"/>
  <c r="AZ1039" i="11"/>
  <c r="BA1060" i="11"/>
  <c r="BB1081" i="11"/>
  <c r="AZ1103" i="11"/>
  <c r="BA1124" i="11"/>
  <c r="AZ871" i="11"/>
  <c r="AZ898" i="11"/>
  <c r="BA919" i="11"/>
  <c r="BB940" i="11"/>
  <c r="AZ962" i="11"/>
  <c r="BA983" i="11"/>
  <c r="BB1004" i="11"/>
  <c r="AZ1026" i="11"/>
  <c r="BA1047" i="11"/>
  <c r="BB1068" i="11"/>
  <c r="AZ1090" i="11"/>
  <c r="BA1111" i="11"/>
  <c r="BB1132" i="11"/>
  <c r="AZ884" i="11"/>
  <c r="BA906" i="11"/>
  <c r="BB927" i="11"/>
  <c r="AZ949" i="11"/>
  <c r="BA970" i="11"/>
  <c r="BB991" i="11"/>
  <c r="AZ1013" i="11"/>
  <c r="BA1034" i="11"/>
  <c r="BB1055" i="11"/>
  <c r="AZ1077" i="11"/>
  <c r="BA1098" i="11"/>
  <c r="BB1119" i="11"/>
  <c r="AZ867" i="11"/>
  <c r="AZ896" i="11"/>
  <c r="BA917" i="11"/>
  <c r="BB938" i="11"/>
  <c r="AZ960" i="11"/>
  <c r="BA981" i="11"/>
  <c r="BB1002" i="11"/>
  <c r="AZ1024" i="11"/>
  <c r="BA1045" i="11"/>
  <c r="BB1066" i="11"/>
  <c r="AZ1088" i="11"/>
  <c r="BA1109" i="11"/>
  <c r="BB884" i="11"/>
  <c r="AZ907" i="11"/>
  <c r="BA928" i="11"/>
  <c r="BB949" i="11"/>
  <c r="AZ971" i="11"/>
  <c r="BA992" i="11"/>
  <c r="BB1013" i="11"/>
  <c r="AZ1035" i="11"/>
  <c r="BA1056" i="11"/>
  <c r="BB1077" i="11"/>
  <c r="AZ1099" i="11"/>
  <c r="AZ877" i="11"/>
  <c r="AZ902" i="11"/>
  <c r="BA923" i="11"/>
  <c r="BB944" i="11"/>
  <c r="AZ966" i="11"/>
  <c r="BA987" i="11"/>
  <c r="BB1008" i="11"/>
  <c r="AZ1030" i="11"/>
  <c r="BA1051" i="11"/>
  <c r="BB1072" i="11"/>
  <c r="AZ848" i="11"/>
  <c r="BB888" i="11"/>
  <c r="BA910" i="11"/>
  <c r="BB931" i="11"/>
  <c r="AZ953" i="11"/>
  <c r="BA974" i="11"/>
  <c r="BB995" i="11"/>
  <c r="AZ1017" i="11"/>
  <c r="BA1038" i="11"/>
  <c r="BB1059" i="11"/>
  <c r="AZ859" i="11"/>
  <c r="AZ892" i="11"/>
  <c r="BA913" i="11"/>
  <c r="BB934" i="11"/>
  <c r="AZ956" i="11"/>
  <c r="BA977" i="11"/>
  <c r="BB998" i="11"/>
  <c r="AZ1020" i="11"/>
  <c r="BA1041" i="11"/>
  <c r="BB1062" i="11"/>
  <c r="AZ1084" i="11"/>
  <c r="BA1078" i="11"/>
  <c r="AZ1132" i="11"/>
  <c r="AZ1154" i="11"/>
  <c r="BA1175" i="11"/>
  <c r="BB1196" i="11"/>
  <c r="AZ1218" i="11"/>
  <c r="BA1239" i="11"/>
  <c r="BB95" i="11"/>
  <c r="AZ104" i="11"/>
  <c r="BA112" i="11"/>
  <c r="AZ110" i="11"/>
  <c r="BA118" i="11"/>
  <c r="BB33" i="11"/>
  <c r="AZ162" i="11"/>
  <c r="AZ244" i="11"/>
  <c r="BA289" i="11"/>
  <c r="AZ332" i="11"/>
  <c r="BA377" i="11"/>
  <c r="BB174" i="11"/>
  <c r="BA244" i="11"/>
  <c r="BA292" i="11"/>
  <c r="AZ335" i="11"/>
  <c r="BB369" i="11"/>
  <c r="AZ407" i="11"/>
  <c r="AZ223" i="11"/>
  <c r="BA263" i="11"/>
  <c r="BB300" i="11"/>
  <c r="BB340" i="11"/>
  <c r="BA375" i="11"/>
  <c r="AZ156" i="11"/>
  <c r="AZ237" i="11"/>
  <c r="BB271" i="11"/>
  <c r="AZ309" i="11"/>
  <c r="AZ349" i="11"/>
  <c r="BA386" i="11"/>
  <c r="BB214" i="11"/>
  <c r="BA261" i="11"/>
  <c r="AZ296" i="11"/>
  <c r="AZ336" i="11"/>
  <c r="AZ376" i="11"/>
  <c r="BB193" i="11"/>
  <c r="BA248" i="11"/>
  <c r="BA288" i="11"/>
  <c r="BB325" i="11"/>
  <c r="AZ363" i="11"/>
  <c r="BA199" i="11"/>
  <c r="BB248" i="11"/>
  <c r="BB288" i="11"/>
  <c r="BB328" i="11"/>
  <c r="BA363" i="11"/>
  <c r="AZ217" i="11"/>
  <c r="AZ257" i="11"/>
  <c r="BB283" i="11"/>
  <c r="AZ313" i="11"/>
  <c r="BA342" i="11"/>
  <c r="AZ369" i="11"/>
  <c r="AZ387" i="11"/>
  <c r="BB427" i="11"/>
  <c r="BA454" i="11"/>
  <c r="BB483" i="11"/>
  <c r="AZ513" i="11"/>
  <c r="BB539" i="11"/>
  <c r="AZ569" i="11"/>
  <c r="BA598" i="11"/>
  <c r="AZ625" i="11"/>
  <c r="BA654" i="11"/>
  <c r="BA417" i="11"/>
  <c r="AZ444" i="11"/>
  <c r="BA473" i="11"/>
  <c r="BB502" i="11"/>
  <c r="BA529" i="11"/>
  <c r="BB558" i="11"/>
  <c r="AZ588" i="11"/>
  <c r="BB614" i="11"/>
  <c r="AZ644" i="11"/>
  <c r="BB411" i="11"/>
  <c r="AZ439" i="11"/>
  <c r="BA468" i="11"/>
  <c r="BB497" i="11"/>
  <c r="BA524" i="11"/>
  <c r="BB553" i="11"/>
  <c r="AZ583" i="11"/>
  <c r="BB609" i="11"/>
  <c r="AZ639" i="11"/>
  <c r="BB420" i="11"/>
  <c r="BA447" i="11"/>
  <c r="BB476" i="11"/>
  <c r="AZ506" i="11"/>
  <c r="BB532" i="11"/>
  <c r="AZ562" i="11"/>
  <c r="BA591" i="11"/>
  <c r="AZ618" i="11"/>
  <c r="AZ421" i="11"/>
  <c r="BA450" i="11"/>
  <c r="AZ477" i="11"/>
  <c r="BA506" i="11"/>
  <c r="BB535" i="11"/>
  <c r="BA562" i="11"/>
  <c r="BB591" i="11"/>
  <c r="AZ621" i="11"/>
  <c r="AZ416" i="11"/>
  <c r="BA445" i="11"/>
  <c r="BB474" i="11"/>
  <c r="BA501" i="11"/>
  <c r="BB530" i="11"/>
  <c r="AZ560" i="11"/>
  <c r="BB586" i="11"/>
  <c r="AZ616" i="11"/>
  <c r="BA424" i="11"/>
  <c r="AZ451" i="11"/>
  <c r="BA480" i="11"/>
  <c r="BB509" i="11"/>
  <c r="BA536" i="11"/>
  <c r="BB565" i="11"/>
  <c r="AZ595" i="11"/>
  <c r="AZ422" i="11"/>
  <c r="BA451" i="11"/>
  <c r="BB480" i="11"/>
  <c r="BA507" i="11"/>
  <c r="BB536" i="11"/>
  <c r="AZ566" i="11"/>
  <c r="BB592" i="11"/>
  <c r="AZ624" i="11"/>
  <c r="BB664" i="11"/>
  <c r="BA691" i="11"/>
  <c r="BB720" i="11"/>
  <c r="AZ750" i="11"/>
  <c r="BB776" i="11"/>
  <c r="AZ806" i="11"/>
  <c r="BA835" i="11"/>
  <c r="AZ862" i="11"/>
  <c r="BB618" i="11"/>
  <c r="BA662" i="11"/>
  <c r="AZ689" i="11"/>
  <c r="BA718" i="11"/>
  <c r="BB747" i="11"/>
  <c r="BA774" i="11"/>
  <c r="BB803" i="11"/>
  <c r="AZ833" i="11"/>
  <c r="BB859" i="11"/>
  <c r="AZ889" i="11"/>
  <c r="BB656" i="11"/>
  <c r="AZ684" i="11"/>
  <c r="BA713" i="11"/>
  <c r="BB742" i="11"/>
  <c r="BA769" i="11"/>
  <c r="BB798" i="11"/>
  <c r="AZ828" i="11"/>
  <c r="BB854" i="11"/>
  <c r="BB605" i="11"/>
  <c r="BA660" i="11"/>
  <c r="AZ687" i="11"/>
  <c r="BA716" i="11"/>
  <c r="BB745" i="11"/>
  <c r="BA772" i="11"/>
  <c r="BB801" i="11"/>
  <c r="AZ831" i="11"/>
  <c r="BB857" i="11"/>
  <c r="AZ654" i="11"/>
  <c r="BB684" i="11"/>
  <c r="BA711" i="11"/>
  <c r="BB740" i="11"/>
  <c r="AZ770" i="11"/>
  <c r="BB796" i="11"/>
  <c r="AZ826" i="11"/>
  <c r="BA855" i="11"/>
  <c r="BA644" i="11"/>
  <c r="AZ677" i="11"/>
  <c r="BA706" i="11"/>
  <c r="AZ733" i="11"/>
  <c r="BA762" i="11"/>
  <c r="BB791" i="11"/>
  <c r="BA818" i="11"/>
  <c r="BB847" i="11"/>
  <c r="BA658" i="11"/>
  <c r="BA685" i="11"/>
  <c r="BB714" i="11"/>
  <c r="BA7" i="11"/>
  <c r="AZ117" i="11"/>
  <c r="BA125" i="11"/>
  <c r="BB133" i="11"/>
  <c r="BA131" i="11"/>
  <c r="BB139" i="11"/>
  <c r="AZ55" i="11"/>
  <c r="BB172" i="11"/>
  <c r="BB246" i="11"/>
  <c r="AZ292" i="11"/>
  <c r="BB334" i="11"/>
  <c r="BA385" i="11"/>
  <c r="BB185" i="11"/>
  <c r="BB249" i="11"/>
  <c r="AZ295" i="11"/>
  <c r="BB337" i="11"/>
  <c r="BA372" i="11"/>
  <c r="AZ114" i="11"/>
  <c r="BB227" i="11"/>
  <c r="AZ266" i="11"/>
  <c r="AZ306" i="11"/>
  <c r="BA343" i="11"/>
  <c r="AZ378" i="11"/>
  <c r="BB166" i="11"/>
  <c r="BB239" i="11"/>
  <c r="BA274" i="11"/>
  <c r="BA314" i="11"/>
  <c r="BB351" i="11"/>
  <c r="AZ389" i="11"/>
  <c r="BA224" i="11"/>
  <c r="AZ264" i="11"/>
  <c r="BB298" i="11"/>
  <c r="BB338" i="11"/>
  <c r="BB378" i="11"/>
  <c r="AZ199" i="11"/>
  <c r="BB253" i="11"/>
  <c r="AZ291" i="11"/>
  <c r="BA328" i="11"/>
  <c r="BA368" i="11"/>
  <c r="BB204" i="11"/>
  <c r="BA251" i="11"/>
  <c r="BA291" i="11"/>
  <c r="BA331" i="11"/>
  <c r="AZ366" i="11"/>
  <c r="BB225" i="11"/>
  <c r="BB259" i="11"/>
  <c r="BA286" i="11"/>
  <c r="BB315" i="11"/>
  <c r="AZ345" i="11"/>
  <c r="BB371" i="11"/>
  <c r="BB394" i="11"/>
  <c r="BA430" i="11"/>
  <c r="AZ457" i="11"/>
  <c r="BA486" i="11"/>
  <c r="BB515" i="11"/>
  <c r="BA542" i="11"/>
  <c r="BB571" i="11"/>
  <c r="AZ601" i="11"/>
  <c r="BB627" i="11"/>
  <c r="AZ657" i="11"/>
  <c r="AZ420" i="11"/>
  <c r="BB446" i="11"/>
  <c r="AZ476" i="11"/>
  <c r="BA505" i="11"/>
  <c r="AZ532" i="11"/>
  <c r="BA561" i="11"/>
  <c r="BB590" i="11"/>
  <c r="BA617" i="11"/>
  <c r="BB646" i="11"/>
  <c r="AZ415" i="11"/>
  <c r="BB441" i="11"/>
  <c r="AZ471" i="11"/>
  <c r="BA500" i="11"/>
  <c r="AZ527" i="11"/>
  <c r="BA556" i="11"/>
  <c r="BB585" i="11"/>
  <c r="BA612" i="11"/>
  <c r="BB641" i="11"/>
  <c r="BA423" i="11"/>
  <c r="AZ450" i="11"/>
  <c r="BA479" i="11"/>
  <c r="BB508" i="11"/>
  <c r="BA535" i="11"/>
  <c r="BB564" i="11"/>
  <c r="AZ594" i="11"/>
  <c r="BB620" i="11"/>
  <c r="BB423" i="11"/>
  <c r="AZ453" i="11"/>
  <c r="BB479" i="11"/>
  <c r="AZ509" i="11"/>
  <c r="BA538" i="11"/>
  <c r="AZ565" i="11"/>
  <c r="BA594" i="11"/>
  <c r="BB623" i="11"/>
  <c r="BB418" i="11"/>
  <c r="AZ448" i="11"/>
  <c r="BA477" i="11"/>
  <c r="AZ504" i="11"/>
  <c r="BA533" i="11"/>
  <c r="BB562" i="11"/>
  <c r="BA589" i="11"/>
  <c r="BA384" i="11"/>
  <c r="AZ427" i="11"/>
  <c r="BB453" i="11"/>
  <c r="AZ483" i="11"/>
  <c r="BA512" i="11"/>
  <c r="AZ539" i="11"/>
  <c r="BA568" i="11"/>
  <c r="BB384" i="11"/>
  <c r="BB424" i="11"/>
  <c r="AZ454" i="11"/>
  <c r="BA483" i="11"/>
  <c r="AZ510" i="11"/>
  <c r="BA539" i="11"/>
  <c r="BB568" i="11"/>
  <c r="BA595" i="11"/>
  <c r="AZ629" i="11"/>
  <c r="BA667" i="11"/>
  <c r="AZ694" i="11"/>
  <c r="BA723" i="11"/>
  <c r="BB752" i="11"/>
  <c r="BA779" i="11"/>
  <c r="BB808" i="11"/>
  <c r="AZ838" i="11"/>
  <c r="BB28" i="11"/>
  <c r="BB159" i="11"/>
  <c r="AZ168" i="11"/>
  <c r="AZ155" i="11"/>
  <c r="AZ174" i="11"/>
  <c r="BA9" i="11"/>
  <c r="BA76" i="11"/>
  <c r="BA185" i="11"/>
  <c r="BA257" i="11"/>
  <c r="AZ300" i="11"/>
  <c r="AZ348" i="11"/>
  <c r="BA393" i="11"/>
  <c r="AZ191" i="11"/>
  <c r="AZ255" i="11"/>
  <c r="BA300" i="11"/>
  <c r="BA340" i="11"/>
  <c r="BA380" i="11"/>
  <c r="BB164" i="11"/>
  <c r="AZ234" i="11"/>
  <c r="BA271" i="11"/>
  <c r="BA311" i="11"/>
  <c r="BB348" i="11"/>
  <c r="AZ386" i="11"/>
  <c r="BB187" i="11"/>
  <c r="BA242" i="11"/>
  <c r="BA282" i="11"/>
  <c r="BA322" i="11"/>
  <c r="AZ357" i="11"/>
  <c r="BA119" i="11"/>
  <c r="AZ232" i="11"/>
  <c r="BA269" i="11"/>
  <c r="BB306" i="11"/>
  <c r="BB346" i="11"/>
  <c r="BA381" i="11"/>
  <c r="AZ215" i="11"/>
  <c r="BB261" i="11"/>
  <c r="BA296" i="11"/>
  <c r="BB333" i="11"/>
  <c r="BB373" i="11"/>
  <c r="BA215" i="11"/>
  <c r="BA259" i="11"/>
  <c r="BA299" i="11"/>
  <c r="AZ334" i="11"/>
  <c r="BB148" i="11"/>
  <c r="AZ233" i="11"/>
  <c r="BA262" i="11"/>
  <c r="BB291" i="11"/>
  <c r="AZ321" i="11"/>
  <c r="BB347" i="11"/>
  <c r="AZ377" i="11"/>
  <c r="AZ403" i="11"/>
  <c r="AZ433" i="11"/>
  <c r="BA462" i="11"/>
  <c r="BB491" i="11"/>
  <c r="BA518" i="11"/>
  <c r="BB547" i="11"/>
  <c r="AZ577" i="11"/>
  <c r="BB603" i="11"/>
  <c r="AZ633" i="11"/>
  <c r="AZ374" i="11"/>
  <c r="BB422" i="11"/>
  <c r="AZ452" i="11"/>
  <c r="BA481" i="11"/>
  <c r="AZ508" i="11"/>
  <c r="BA537" i="11"/>
  <c r="BB566" i="11"/>
  <c r="BA593" i="11"/>
  <c r="BB622" i="11"/>
  <c r="AZ652" i="11"/>
  <c r="BB417" i="11"/>
  <c r="AZ447" i="11"/>
  <c r="BA476" i="11"/>
  <c r="AZ503" i="11"/>
  <c r="BA532" i="11"/>
  <c r="BB561" i="11"/>
  <c r="BA588" i="11"/>
  <c r="BB617" i="11"/>
  <c r="AZ390" i="11"/>
  <c r="AZ426" i="11"/>
  <c r="BA455" i="11"/>
  <c r="BB484" i="11"/>
  <c r="BA511" i="11"/>
  <c r="BB540" i="11"/>
  <c r="AZ570" i="11"/>
  <c r="BB596" i="11"/>
  <c r="AZ392" i="11"/>
  <c r="AZ429" i="11"/>
  <c r="BB455" i="11"/>
  <c r="AZ485" i="11"/>
  <c r="BA514" i="11"/>
  <c r="AZ541" i="11"/>
  <c r="BA570" i="11"/>
  <c r="BB599" i="11"/>
  <c r="BA626" i="11"/>
  <c r="AZ424" i="11"/>
  <c r="BA453" i="11"/>
  <c r="AZ480" i="11"/>
  <c r="BA509" i="11"/>
  <c r="BB538" i="11"/>
  <c r="BA565" i="11"/>
  <c r="BB594" i="11"/>
  <c r="BB397" i="11"/>
  <c r="BB429" i="11"/>
  <c r="AZ459" i="11"/>
  <c r="BA488" i="11"/>
  <c r="AZ515" i="11"/>
  <c r="BA544" i="11"/>
  <c r="BB573" i="11"/>
  <c r="BA394" i="11"/>
  <c r="AZ430" i="11"/>
  <c r="BA459" i="11"/>
  <c r="AZ486" i="11"/>
  <c r="BA515" i="11"/>
  <c r="BB544" i="11"/>
  <c r="BA571" i="11"/>
  <c r="BB600" i="11"/>
  <c r="BA637" i="11"/>
  <c r="AZ670" i="11"/>
  <c r="BA699" i="11"/>
  <c r="BB728" i="11"/>
  <c r="BA755" i="11"/>
  <c r="AZ50" i="11"/>
  <c r="AZ181" i="11"/>
  <c r="BA189" i="11"/>
  <c r="BA176" i="11"/>
  <c r="BA195" i="11"/>
  <c r="BB30" i="11"/>
  <c r="BB97" i="11"/>
  <c r="BA201" i="11"/>
  <c r="BB262" i="11"/>
  <c r="BA305" i="11"/>
  <c r="BB350" i="11"/>
  <c r="AZ396" i="11"/>
  <c r="BA196" i="11"/>
  <c r="BB257" i="11"/>
  <c r="BA308" i="11"/>
  <c r="AZ343" i="11"/>
  <c r="AZ383" i="11"/>
  <c r="AZ175" i="11"/>
  <c r="BB236" i="11"/>
  <c r="BB276" i="11"/>
  <c r="AZ314" i="11"/>
  <c r="BA351" i="11"/>
  <c r="BA391" i="11"/>
  <c r="AZ193" i="11"/>
  <c r="AZ245" i="11"/>
  <c r="AZ285" i="11"/>
  <c r="AZ325" i="11"/>
  <c r="BB359" i="11"/>
  <c r="BB156" i="11"/>
  <c r="BB234" i="11"/>
  <c r="AZ272" i="11"/>
  <c r="AZ312" i="11"/>
  <c r="BA349" i="11"/>
  <c r="AZ384" i="11"/>
  <c r="BA220" i="11"/>
  <c r="BA264" i="11"/>
  <c r="AZ299" i="11"/>
  <c r="AZ339" i="11"/>
  <c r="BA376" i="11"/>
  <c r="BB220" i="11"/>
  <c r="BB264" i="11"/>
  <c r="AZ302" i="11"/>
  <c r="BB336" i="11"/>
  <c r="BA161" i="11"/>
  <c r="BB235" i="11"/>
  <c r="AZ265" i="11"/>
  <c r="BA294" i="11"/>
  <c r="BB323" i="11"/>
  <c r="BA350" i="11"/>
  <c r="BB379" i="11"/>
  <c r="BB407" i="11"/>
  <c r="BB435" i="11"/>
  <c r="AZ465" i="11"/>
  <c r="BA494" i="11"/>
  <c r="AZ521" i="11"/>
  <c r="BA550" i="11"/>
  <c r="BB579" i="11"/>
  <c r="BA606" i="11"/>
  <c r="BB635" i="11"/>
  <c r="BA387" i="11"/>
  <c r="BA425" i="11"/>
  <c r="BB454" i="11"/>
  <c r="AZ484" i="11"/>
  <c r="BB510" i="11"/>
  <c r="AZ540" i="11"/>
  <c r="BA569" i="11"/>
  <c r="AZ596" i="11"/>
  <c r="BA625" i="11"/>
  <c r="BB654" i="11"/>
  <c r="BA420" i="11"/>
  <c r="BB449" i="11"/>
  <c r="AZ479" i="11"/>
  <c r="BB505" i="11"/>
  <c r="AZ535" i="11"/>
  <c r="BA564" i="11"/>
  <c r="AZ591" i="11"/>
  <c r="BA620" i="11"/>
  <c r="BB395" i="11"/>
  <c r="BB428" i="11"/>
  <c r="AZ458" i="11"/>
  <c r="BA487" i="11"/>
  <c r="AZ514" i="11"/>
  <c r="BA543" i="11"/>
  <c r="BB572" i="11"/>
  <c r="BA599" i="11"/>
  <c r="AZ397" i="11"/>
  <c r="BB431" i="11"/>
  <c r="BA458" i="11"/>
  <c r="BB487" i="11"/>
  <c r="AZ517" i="11"/>
  <c r="BB543" i="11"/>
  <c r="AZ573" i="11"/>
  <c r="BA602" i="11"/>
  <c r="AZ382" i="11"/>
  <c r="BB426" i="11"/>
  <c r="AZ456" i="11"/>
  <c r="BB482" i="11"/>
  <c r="AZ512" i="11"/>
  <c r="BA541" i="11"/>
  <c r="AZ568" i="11"/>
  <c r="BA597" i="11"/>
  <c r="BA402" i="11"/>
  <c r="BA432" i="11"/>
  <c r="BB461" i="11"/>
  <c r="AZ491" i="11"/>
  <c r="BB517" i="11"/>
  <c r="AZ547" i="11"/>
  <c r="BA576" i="11"/>
  <c r="AZ398" i="11"/>
  <c r="BB432" i="11"/>
  <c r="AZ462" i="11"/>
  <c r="BB488" i="11"/>
  <c r="AZ518" i="11"/>
  <c r="BA547" i="11"/>
  <c r="AZ574" i="11"/>
  <c r="BA603" i="11"/>
  <c r="AZ642" i="11"/>
  <c r="BB672" i="11"/>
  <c r="AZ702" i="11"/>
  <c r="BA731" i="11"/>
  <c r="AZ758" i="11"/>
  <c r="BB92" i="11"/>
  <c r="BB223" i="11"/>
  <c r="BB210" i="11"/>
  <c r="AZ219" i="11"/>
  <c r="BB11" i="11"/>
  <c r="AZ52" i="11"/>
  <c r="BA140" i="11"/>
  <c r="BA217" i="11"/>
  <c r="BA265" i="11"/>
  <c r="BB310" i="11"/>
  <c r="AZ356" i="11"/>
  <c r="BB398" i="11"/>
  <c r="BB217" i="11"/>
  <c r="AZ271" i="11"/>
  <c r="BB313" i="11"/>
  <c r="AZ351" i="11"/>
  <c r="AZ391" i="11"/>
  <c r="BB180" i="11"/>
  <c r="BB244" i="11"/>
  <c r="BB284" i="11"/>
  <c r="BA319" i="11"/>
  <c r="BB356" i="11"/>
  <c r="BB396" i="11"/>
  <c r="BB203" i="11"/>
  <c r="AZ253" i="11"/>
  <c r="AZ293" i="11"/>
  <c r="BB327" i="11"/>
  <c r="BB367" i="11"/>
  <c r="BB182" i="11"/>
  <c r="AZ240" i="11"/>
  <c r="BA277" i="11"/>
  <c r="BA317" i="11"/>
  <c r="BB354" i="11"/>
  <c r="AZ122" i="11"/>
  <c r="BA232" i="11"/>
  <c r="AZ267" i="11"/>
  <c r="AZ307" i="11"/>
  <c r="AZ347" i="11"/>
  <c r="BB124" i="11"/>
  <c r="BB229" i="11"/>
  <c r="AZ270" i="11"/>
  <c r="BA307" i="11"/>
  <c r="BB344" i="11"/>
  <c r="AZ185" i="11"/>
  <c r="BA238" i="11"/>
  <c r="BA270" i="11"/>
  <c r="BB299" i="11"/>
  <c r="BA326" i="11"/>
  <c r="BB355" i="11"/>
  <c r="AZ385" i="11"/>
  <c r="AZ411" i="11"/>
  <c r="AZ441" i="11"/>
  <c r="BA470" i="11"/>
  <c r="AZ497" i="11"/>
  <c r="BA526" i="11"/>
  <c r="BB555" i="11"/>
  <c r="BA582" i="11"/>
  <c r="BB611" i="11"/>
  <c r="AZ641" i="11"/>
  <c r="AZ395" i="11"/>
  <c r="BB430" i="11"/>
  <c r="AZ460" i="11"/>
  <c r="BB486" i="11"/>
  <c r="AZ516" i="11"/>
  <c r="BA545" i="11"/>
  <c r="AZ572" i="11"/>
  <c r="BA601" i="11"/>
  <c r="BB630" i="11"/>
  <c r="BB376" i="11"/>
  <c r="BB425" i="11"/>
  <c r="AZ455" i="11"/>
  <c r="BB481" i="11"/>
  <c r="AZ511" i="11"/>
  <c r="BA540" i="11"/>
  <c r="AZ567" i="11"/>
  <c r="BA596" i="11"/>
  <c r="BB625" i="11"/>
  <c r="BA400" i="11"/>
  <c r="AZ434" i="11"/>
  <c r="BA463" i="11"/>
  <c r="AZ490" i="11"/>
  <c r="BA519" i="11"/>
  <c r="BB548" i="11"/>
  <c r="BA575" i="11"/>
  <c r="BB604" i="11"/>
  <c r="BA405" i="11"/>
  <c r="BA434" i="11"/>
  <c r="BB463" i="11"/>
  <c r="AZ493" i="11"/>
  <c r="BB519" i="11"/>
  <c r="AZ549" i="11"/>
  <c r="BA578" i="11"/>
  <c r="AZ605" i="11"/>
  <c r="BA397" i="11"/>
  <c r="AZ432" i="11"/>
  <c r="BB458" i="11"/>
  <c r="AZ488" i="11"/>
  <c r="BA517" i="11"/>
  <c r="AZ544" i="11"/>
  <c r="BA573" i="11"/>
  <c r="BB602" i="11"/>
  <c r="AZ406" i="11"/>
  <c r="BB437" i="11"/>
  <c r="AZ467" i="11"/>
  <c r="BB493" i="11"/>
  <c r="AZ523" i="11"/>
  <c r="BA552" i="11"/>
  <c r="AZ579" i="11"/>
  <c r="BA406" i="11"/>
  <c r="AZ438" i="11"/>
  <c r="BB464" i="11"/>
  <c r="AZ494" i="11"/>
  <c r="BA523" i="11"/>
  <c r="AZ550" i="11"/>
  <c r="BA579" i="11"/>
  <c r="BB608" i="11"/>
  <c r="BA645" i="11"/>
  <c r="AZ678" i="11"/>
  <c r="BA707" i="11"/>
  <c r="AZ734" i="11"/>
  <c r="BA763" i="11"/>
  <c r="BB792" i="11"/>
  <c r="BA819" i="11"/>
  <c r="BB848" i="11"/>
  <c r="AZ878" i="11"/>
  <c r="BA642" i="11"/>
  <c r="BB675" i="11"/>
  <c r="AZ705" i="11"/>
  <c r="BB731" i="11"/>
  <c r="AZ761" i="11"/>
  <c r="BA790" i="11"/>
  <c r="AZ817" i="11"/>
  <c r="BA846" i="11"/>
  <c r="BB875" i="11"/>
  <c r="BA634" i="11"/>
  <c r="BB670" i="11"/>
  <c r="AZ700" i="11"/>
  <c r="BB726" i="11"/>
  <c r="AZ756" i="11"/>
  <c r="BA785" i="11"/>
  <c r="AZ812" i="11"/>
  <c r="BA841" i="11"/>
  <c r="BB870" i="11"/>
  <c r="BA639" i="11"/>
  <c r="BB673" i="11"/>
  <c r="AZ703" i="11"/>
  <c r="BB729" i="11"/>
  <c r="AZ759" i="11"/>
  <c r="BA788" i="11"/>
  <c r="AZ815" i="11"/>
  <c r="BA844" i="11"/>
  <c r="AZ635" i="11"/>
  <c r="BB668" i="11"/>
  <c r="AZ698" i="11"/>
  <c r="BA727" i="11"/>
  <c r="AZ754" i="11"/>
  <c r="BA783" i="11"/>
  <c r="BB812" i="11"/>
  <c r="BA839" i="11"/>
  <c r="BB621" i="11"/>
  <c r="BB663" i="11"/>
  <c r="BA690" i="11"/>
  <c r="BB719" i="11"/>
  <c r="AZ749" i="11"/>
  <c r="BB775" i="11"/>
  <c r="AZ805" i="11"/>
  <c r="BA834" i="11"/>
  <c r="BB636" i="11"/>
  <c r="AZ672" i="11"/>
  <c r="BA701" i="11"/>
  <c r="AZ728" i="11"/>
  <c r="BA757" i="11"/>
  <c r="BB786" i="11"/>
  <c r="BA813" i="11"/>
  <c r="AZ637" i="11"/>
  <c r="BA672" i="11"/>
  <c r="AZ699" i="11"/>
  <c r="BA728" i="11"/>
  <c r="BB757" i="11"/>
  <c r="BA784" i="11"/>
  <c r="BB813" i="11"/>
  <c r="AZ843" i="11"/>
  <c r="BB869" i="11"/>
  <c r="BB905" i="11"/>
  <c r="AZ935" i="11"/>
  <c r="BB961" i="11"/>
  <c r="AZ991" i="11"/>
  <c r="BA1020" i="11"/>
  <c r="AZ1047" i="11"/>
  <c r="BA1076" i="11"/>
  <c r="BB1105" i="11"/>
  <c r="BA1132" i="11"/>
  <c r="BB892" i="11"/>
  <c r="AZ922" i="11"/>
  <c r="BB948" i="11"/>
  <c r="AZ978" i="11"/>
  <c r="BA1007" i="11"/>
  <c r="AZ1034" i="11"/>
  <c r="BA1063" i="11"/>
  <c r="BB1092" i="11"/>
  <c r="BA1119" i="11"/>
  <c r="AZ875" i="11"/>
  <c r="AZ909" i="11"/>
  <c r="BB935" i="11"/>
  <c r="AZ965" i="11"/>
  <c r="BA994" i="11"/>
  <c r="AZ1021" i="11"/>
  <c r="BA1050" i="11"/>
  <c r="BB1079" i="11"/>
  <c r="BA1106" i="11"/>
  <c r="BB855" i="11"/>
  <c r="BB898" i="11"/>
  <c r="BA925" i="11"/>
  <c r="BB954" i="11"/>
  <c r="AZ984" i="11"/>
  <c r="BB1010" i="11"/>
  <c r="AZ1040" i="11"/>
  <c r="BA1069" i="11"/>
  <c r="AZ1096" i="11"/>
  <c r="BB876" i="11"/>
  <c r="BB909" i="11"/>
  <c r="BA936" i="11"/>
  <c r="BB965" i="11"/>
  <c r="AZ995" i="11"/>
  <c r="BB1021" i="11"/>
  <c r="AZ1051" i="11"/>
  <c r="BA1080" i="11"/>
  <c r="BA845" i="11"/>
  <c r="BB896" i="11"/>
  <c r="AZ926" i="11"/>
  <c r="BB952" i="11"/>
  <c r="AZ982" i="11"/>
  <c r="BA1011" i="11"/>
  <c r="AZ1038" i="11"/>
  <c r="BA1067" i="11"/>
  <c r="BB858" i="11"/>
  <c r="AZ897" i="11"/>
  <c r="BA926" i="11"/>
  <c r="BB955" i="11"/>
  <c r="BA982" i="11"/>
  <c r="BB1011" i="11"/>
  <c r="AZ1041" i="11"/>
  <c r="BB1067" i="11"/>
  <c r="BB885" i="11"/>
  <c r="AZ916" i="11"/>
  <c r="BB942" i="11"/>
  <c r="AZ972" i="11"/>
  <c r="BA1001" i="11"/>
  <c r="AZ1028" i="11"/>
  <c r="BA1057" i="11"/>
  <c r="BB1086" i="11"/>
  <c r="BB1110" i="11"/>
  <c r="BB1148" i="11"/>
  <c r="AZ1178" i="11"/>
  <c r="BB1204" i="11"/>
  <c r="AZ1234" i="11"/>
  <c r="AZ1258" i="11"/>
  <c r="BA1279" i="11"/>
  <c r="BB1300" i="11"/>
  <c r="AZ1322" i="11"/>
  <c r="BA1343" i="11"/>
  <c r="BB1364" i="11"/>
  <c r="AZ1386" i="11"/>
  <c r="AZ1097" i="11"/>
  <c r="BB1135" i="11"/>
  <c r="AZ1157" i="11"/>
  <c r="BA1178" i="11"/>
  <c r="BB1199" i="11"/>
  <c r="AZ1221" i="11"/>
  <c r="BA1242" i="11"/>
  <c r="BB1263" i="11"/>
  <c r="AZ1285" i="11"/>
  <c r="BA1306" i="11"/>
  <c r="BB1327" i="11"/>
  <c r="AZ1349" i="11"/>
  <c r="BA1370" i="11"/>
  <c r="BB1391" i="11"/>
  <c r="BA1107" i="11"/>
  <c r="BB1138" i="11"/>
  <c r="AZ1160" i="11"/>
  <c r="BA1181" i="11"/>
  <c r="BB1202" i="11"/>
  <c r="AZ1224" i="11"/>
  <c r="BA1245" i="11"/>
  <c r="BB1266" i="11"/>
  <c r="AZ1288" i="11"/>
  <c r="BA1309" i="11"/>
  <c r="BB1330" i="11"/>
  <c r="AZ1352" i="11"/>
  <c r="BA1373" i="11"/>
  <c r="BB1394" i="11"/>
  <c r="BB1125" i="11"/>
  <c r="BB1149" i="11"/>
  <c r="AZ1171" i="11"/>
  <c r="BA1192" i="11"/>
  <c r="BB1213" i="11"/>
  <c r="AZ1235" i="11"/>
  <c r="BA1256" i="11"/>
  <c r="BB1277" i="11"/>
  <c r="AZ1299" i="11"/>
  <c r="BA1320" i="11"/>
  <c r="BB1341" i="11"/>
  <c r="AZ1363" i="11"/>
  <c r="BA1384" i="11"/>
  <c r="BB1130" i="11"/>
  <c r="BB1152" i="11"/>
  <c r="AZ1174" i="11"/>
  <c r="BA1195" i="11"/>
  <c r="BB1216" i="11"/>
  <c r="AZ1238" i="11"/>
  <c r="BA1259" i="11"/>
  <c r="BB1280" i="11"/>
  <c r="AZ1302" i="11"/>
  <c r="BA1323" i="11"/>
  <c r="BB1344" i="11"/>
  <c r="AZ1366" i="11"/>
  <c r="BA1102" i="11"/>
  <c r="AZ1137" i="11"/>
  <c r="BA1158" i="11"/>
  <c r="BB1179" i="11"/>
  <c r="AZ1201" i="11"/>
  <c r="BA1222" i="11"/>
  <c r="BB1243" i="11"/>
  <c r="AZ1265" i="11"/>
  <c r="BA1286" i="11"/>
  <c r="BB1307" i="11"/>
  <c r="AZ1329" i="11"/>
  <c r="BA1350" i="11"/>
  <c r="BB1114" i="11"/>
  <c r="BB1142" i="11"/>
  <c r="AZ1164" i="11"/>
  <c r="BA1185" i="11"/>
  <c r="BB1206" i="11"/>
  <c r="AZ1228" i="11"/>
  <c r="BA1249" i="11"/>
  <c r="BB1270" i="11"/>
  <c r="AZ1292" i="11"/>
  <c r="BA1313" i="11"/>
  <c r="BB1334" i="11"/>
  <c r="AZ1128" i="11"/>
  <c r="AZ1151" i="11"/>
  <c r="BA1172" i="11"/>
  <c r="BB1193" i="11"/>
  <c r="AZ1215" i="11"/>
  <c r="BA1236" i="11"/>
  <c r="BB1257" i="11"/>
  <c r="AZ1279" i="11"/>
  <c r="BA1300" i="11"/>
  <c r="BB1321" i="11"/>
  <c r="AZ1343" i="11"/>
  <c r="BA1364" i="11"/>
  <c r="BA1380" i="11"/>
  <c r="BA1411" i="11"/>
  <c r="BB1432" i="11"/>
  <c r="AZ1454" i="11"/>
  <c r="BB1342" i="11"/>
  <c r="BA1403" i="11"/>
  <c r="AZ1425" i="11"/>
  <c r="BA1446" i="11"/>
  <c r="BB1467" i="11"/>
  <c r="BA1392" i="11"/>
  <c r="BA1417" i="11"/>
  <c r="BB1438" i="11"/>
  <c r="AZ1460" i="11"/>
  <c r="AZ1377" i="11"/>
  <c r="BB1409" i="11"/>
  <c r="AZ1431" i="11"/>
  <c r="BA1452" i="11"/>
  <c r="BB1473" i="11"/>
  <c r="AZ1401" i="11"/>
  <c r="BA1423" i="11"/>
  <c r="BB1444" i="11"/>
  <c r="AZ1466" i="11"/>
  <c r="BB1389" i="11"/>
  <c r="BB1415" i="11"/>
  <c r="AZ1437" i="11"/>
  <c r="BA1458" i="11"/>
  <c r="BA1369" i="11"/>
  <c r="AZ1408" i="11"/>
  <c r="BA1429" i="11"/>
  <c r="BB1450" i="11"/>
  <c r="AZ1472" i="11"/>
  <c r="BB1398" i="11"/>
  <c r="BB1421" i="11"/>
  <c r="AZ1443" i="11"/>
  <c r="BA1464" i="11"/>
  <c r="BA10" i="11"/>
  <c r="BB18" i="11"/>
  <c r="BB5" i="11"/>
  <c r="BD5" i="11" s="1"/>
  <c r="BB24" i="11"/>
  <c r="AZ33" i="11"/>
  <c r="BA73" i="11"/>
  <c r="BA156" i="11"/>
  <c r="BA222" i="11"/>
  <c r="AZ268" i="11"/>
  <c r="BA313" i="11"/>
  <c r="AZ364" i="11"/>
  <c r="BB406" i="11"/>
  <c r="AZ227" i="11"/>
  <c r="BB273" i="11"/>
  <c r="BA316" i="11"/>
  <c r="BA356" i="11"/>
  <c r="BB393" i="11"/>
  <c r="AZ186" i="11"/>
  <c r="BA247" i="11"/>
  <c r="BA287" i="11"/>
  <c r="AZ322" i="11"/>
  <c r="AZ362" i="11"/>
  <c r="BA399" i="11"/>
  <c r="AZ209" i="11"/>
  <c r="BA258" i="11"/>
  <c r="BB295" i="11"/>
  <c r="BA330" i="11"/>
  <c r="BA370" i="11"/>
  <c r="AZ188" i="11"/>
  <c r="BB242" i="11"/>
  <c r="BB282" i="11"/>
  <c r="AZ320" i="11"/>
  <c r="BA357" i="11"/>
  <c r="BB158" i="11"/>
  <c r="AZ235" i="11"/>
  <c r="BB269" i="11"/>
  <c r="BB309" i="11"/>
  <c r="BB349" i="11"/>
  <c r="AZ146" i="11"/>
  <c r="BA235" i="11"/>
  <c r="BB272" i="11"/>
  <c r="AZ310" i="11"/>
  <c r="AZ350" i="11"/>
  <c r="BA190" i="11"/>
  <c r="AZ241" i="11"/>
  <c r="AZ273" i="11"/>
  <c r="BA302" i="11"/>
  <c r="AZ329" i="11"/>
  <c r="BA358" i="11"/>
  <c r="BB387" i="11"/>
  <c r="AZ414" i="11"/>
  <c r="BB443" i="11"/>
  <c r="AZ473" i="11"/>
  <c r="BB499" i="11"/>
  <c r="AZ529" i="11"/>
  <c r="BA558" i="11"/>
  <c r="AZ585" i="11"/>
  <c r="BA614" i="11"/>
  <c r="BB643" i="11"/>
  <c r="BB399" i="11"/>
  <c r="BA433" i="11"/>
  <c r="BB462" i="11"/>
  <c r="BA489" i="11"/>
  <c r="BB518" i="11"/>
  <c r="AZ548" i="11"/>
  <c r="BB574" i="11"/>
  <c r="AZ604" i="11"/>
  <c r="BA633" i="11"/>
  <c r="BB389" i="11"/>
  <c r="BA428" i="11"/>
  <c r="BB457" i="11"/>
  <c r="BA484" i="11"/>
  <c r="BB513" i="11"/>
  <c r="AZ543" i="11"/>
  <c r="BB569" i="11"/>
  <c r="AZ599" i="11"/>
  <c r="BA628" i="11"/>
  <c r="AZ405" i="11"/>
  <c r="BB436" i="11"/>
  <c r="AZ466" i="11"/>
  <c r="BB492" i="11"/>
  <c r="AZ522" i="11"/>
  <c r="BA551" i="11"/>
  <c r="AZ578" i="11"/>
  <c r="BA607" i="11"/>
  <c r="AZ409" i="11"/>
  <c r="AZ437" i="11"/>
  <c r="BA466" i="11"/>
  <c r="BB495" i="11"/>
  <c r="BA522" i="11"/>
  <c r="BB551" i="11"/>
  <c r="AZ581" i="11"/>
  <c r="BB607" i="11"/>
  <c r="AZ401" i="11"/>
  <c r="BB434" i="11"/>
  <c r="BA461" i="11"/>
  <c r="BB490" i="11"/>
  <c r="AZ520" i="11"/>
  <c r="BB546" i="11"/>
  <c r="AZ576" i="11"/>
  <c r="BA605" i="11"/>
  <c r="BA410" i="11"/>
  <c r="BA440" i="11"/>
  <c r="BB469" i="11"/>
  <c r="BA496" i="11"/>
  <c r="BB525" i="11"/>
  <c r="AZ555" i="11"/>
  <c r="BB581" i="11"/>
  <c r="BB410" i="11"/>
  <c r="BB440" i="11"/>
  <c r="BA467" i="11"/>
  <c r="BB496" i="11"/>
  <c r="AZ526" i="11"/>
  <c r="BB552" i="11"/>
  <c r="AZ582" i="11"/>
  <c r="BA611" i="11"/>
  <c r="BB648" i="11"/>
  <c r="BB680" i="11"/>
  <c r="AZ710" i="11"/>
  <c r="BB736" i="11"/>
  <c r="AZ766" i="11"/>
  <c r="BA795" i="11"/>
  <c r="AZ822" i="11"/>
  <c r="BA851" i="11"/>
  <c r="BB880" i="11"/>
  <c r="BB645" i="11"/>
  <c r="BA678" i="11"/>
  <c r="BB707" i="11"/>
  <c r="BA734" i="11"/>
  <c r="BB763" i="11"/>
  <c r="AZ793" i="11"/>
  <c r="BB819" i="11"/>
  <c r="AZ849" i="11"/>
  <c r="BA878" i="11"/>
  <c r="AZ638" i="11"/>
  <c r="BA673" i="11"/>
  <c r="BB702" i="11"/>
  <c r="BA729" i="11"/>
  <c r="BB758" i="11"/>
  <c r="AZ788" i="11"/>
  <c r="BB814" i="11"/>
  <c r="AZ844" i="11"/>
  <c r="BA873" i="11"/>
  <c r="AZ643" i="11"/>
  <c r="BA676" i="11"/>
  <c r="BB705" i="11"/>
  <c r="BA732" i="11"/>
  <c r="BB761" i="11"/>
  <c r="AZ791" i="11"/>
  <c r="BB817" i="11"/>
  <c r="AZ847" i="11"/>
  <c r="BB639" i="11"/>
  <c r="BA671" i="11"/>
  <c r="BB700" i="11"/>
  <c r="AZ730" i="11"/>
  <c r="BB756" i="11"/>
  <c r="AZ786" i="11"/>
  <c r="BA815" i="11"/>
  <c r="AZ842" i="11"/>
  <c r="AZ627" i="11"/>
  <c r="BA666" i="11"/>
  <c r="AZ693" i="11"/>
  <c r="BA722" i="11"/>
  <c r="BB751" i="11"/>
  <c r="BA778" i="11"/>
  <c r="BB807" i="11"/>
  <c r="AZ837" i="11"/>
  <c r="BA640" i="11"/>
  <c r="BB674" i="11"/>
  <c r="AZ704" i="11"/>
  <c r="BB730" i="11"/>
  <c r="AZ760" i="11"/>
  <c r="BA789" i="11"/>
  <c r="AZ816" i="11"/>
  <c r="AZ53" i="11"/>
  <c r="AZ40" i="11"/>
  <c r="BA48" i="11"/>
  <c r="BA67" i="11"/>
  <c r="BA54" i="11"/>
  <c r="AZ116" i="11"/>
  <c r="BA164" i="11"/>
  <c r="AZ226" i="11"/>
  <c r="BB278" i="11"/>
  <c r="BB326" i="11"/>
  <c r="BA369" i="11"/>
  <c r="BB414" i="11"/>
  <c r="BB233" i="11"/>
  <c r="BA276" i="11"/>
  <c r="BB321" i="11"/>
  <c r="BB361" i="11"/>
  <c r="AZ399" i="11"/>
  <c r="AZ202" i="11"/>
  <c r="BA255" i="11"/>
  <c r="AZ290" i="11"/>
  <c r="AZ330" i="11"/>
  <c r="AZ370" i="11"/>
  <c r="BB404" i="11"/>
  <c r="BB219" i="11"/>
  <c r="BB263" i="11"/>
  <c r="AZ301" i="11"/>
  <c r="BA338" i="11"/>
  <c r="BA378" i="11"/>
  <c r="BA193" i="11"/>
  <c r="BB250" i="11"/>
  <c r="BB290" i="11"/>
  <c r="BA325" i="11"/>
  <c r="BB362" i="11"/>
  <c r="BB177" i="11"/>
  <c r="BA240" i="11"/>
  <c r="BB277" i="11"/>
  <c r="BB317" i="11"/>
  <c r="BA352" i="11"/>
  <c r="AZ178" i="11"/>
  <c r="BA243" i="11"/>
  <c r="AZ278" i="11"/>
  <c r="BA315" i="11"/>
  <c r="BA355" i="11"/>
  <c r="AZ201" i="11"/>
  <c r="AZ249" i="11"/>
  <c r="BA278" i="11"/>
  <c r="AZ305" i="11"/>
  <c r="BA334" i="11"/>
  <c r="BB363" i="11"/>
  <c r="BA390" i="11"/>
  <c r="BB419" i="11"/>
  <c r="AZ449" i="11"/>
  <c r="BB475" i="11"/>
  <c r="AZ505" i="11"/>
  <c r="BA534" i="11"/>
  <c r="AZ561" i="11"/>
  <c r="BA590" i="11"/>
  <c r="BB619" i="11"/>
  <c r="BA646" i="11"/>
  <c r="AZ408" i="11"/>
  <c r="BB438" i="11"/>
  <c r="BA465" i="11"/>
  <c r="BB494" i="11"/>
  <c r="AZ524" i="11"/>
  <c r="BB550" i="11"/>
  <c r="AZ580" i="11"/>
  <c r="BA609" i="11"/>
  <c r="AZ636" i="11"/>
  <c r="AZ400" i="11"/>
  <c r="BB433" i="11"/>
  <c r="BA460" i="11"/>
  <c r="BB489" i="11"/>
  <c r="AZ519" i="11"/>
  <c r="BB545" i="11"/>
  <c r="AZ575" i="11"/>
  <c r="BA604" i="11"/>
  <c r="AZ631" i="11"/>
  <c r="BA412" i="11"/>
  <c r="AZ442" i="11"/>
  <c r="BB468" i="11"/>
  <c r="AZ498" i="11"/>
  <c r="BA527" i="11"/>
  <c r="AZ554" i="11"/>
  <c r="BA583" i="11"/>
  <c r="BB612" i="11"/>
  <c r="BB412" i="11"/>
  <c r="BA442" i="11"/>
  <c r="BB471" i="11"/>
  <c r="BA498" i="11"/>
  <c r="BB527" i="11"/>
  <c r="AZ557" i="11"/>
  <c r="BB583" i="11"/>
  <c r="AZ613" i="11"/>
  <c r="AZ410" i="11"/>
  <c r="BA437" i="11"/>
  <c r="BB466" i="11"/>
  <c r="AZ496" i="11"/>
  <c r="BB522" i="11"/>
  <c r="AZ552" i="11"/>
  <c r="BA581" i="11"/>
  <c r="AZ608" i="11"/>
  <c r="BA416" i="11"/>
  <c r="BB445" i="11"/>
  <c r="BA472" i="11"/>
  <c r="BB501" i="11"/>
  <c r="AZ531" i="11"/>
  <c r="BB557" i="11"/>
  <c r="AZ587" i="11"/>
  <c r="BB416" i="11"/>
  <c r="BA443" i="11"/>
  <c r="BB472" i="11"/>
  <c r="AZ502" i="11"/>
  <c r="BB528" i="11"/>
  <c r="AZ558" i="11"/>
  <c r="BA587" i="11"/>
  <c r="AZ614" i="11"/>
  <c r="AZ656" i="11"/>
  <c r="AZ686" i="11"/>
  <c r="BB712" i="11"/>
  <c r="AZ742" i="11"/>
  <c r="BA771" i="11"/>
  <c r="AZ798" i="11"/>
  <c r="BA827" i="11"/>
  <c r="BB856" i="11"/>
  <c r="BA74" i="11"/>
  <c r="BA61" i="11"/>
  <c r="BB69" i="11"/>
  <c r="BB88" i="11"/>
  <c r="BB75" i="11"/>
  <c r="BA137" i="11"/>
  <c r="AZ130" i="11"/>
  <c r="AZ236" i="11"/>
  <c r="AZ284" i="11"/>
  <c r="BA329" i="11"/>
  <c r="AZ372" i="11"/>
  <c r="BA111" i="11"/>
  <c r="BA236" i="11"/>
  <c r="AZ279" i="11"/>
  <c r="AZ327" i="11"/>
  <c r="BA364" i="11"/>
  <c r="BB401" i="11"/>
  <c r="BB212" i="11"/>
  <c r="AZ258" i="11"/>
  <c r="BB292" i="11"/>
  <c r="BB332" i="11"/>
  <c r="BB372" i="11"/>
  <c r="BA407" i="11"/>
  <c r="AZ228" i="11"/>
  <c r="BA266" i="11"/>
  <c r="BB303" i="11"/>
  <c r="BB343" i="11"/>
  <c r="AZ381" i="11"/>
  <c r="BB198" i="11"/>
  <c r="BA253" i="11"/>
  <c r="BA293" i="11"/>
  <c r="AZ328" i="11"/>
  <c r="AZ368" i="11"/>
  <c r="AZ183" i="11"/>
  <c r="AZ243" i="11"/>
  <c r="AZ283" i="11"/>
  <c r="BA320" i="11"/>
  <c r="AZ355" i="11"/>
  <c r="BA183" i="11"/>
  <c r="AZ246" i="11"/>
  <c r="BB280" i="11"/>
  <c r="BB320" i="11"/>
  <c r="AZ358" i="11"/>
  <c r="BA206" i="11"/>
  <c r="BB251" i="11"/>
  <c r="AZ281" i="11"/>
  <c r="BB307" i="11"/>
  <c r="AZ337" i="11"/>
  <c r="BA366" i="11"/>
  <c r="AZ393" i="11"/>
  <c r="BA422" i="11"/>
  <c r="BB451" i="11"/>
  <c r="BA478" i="11"/>
  <c r="BB507" i="11"/>
  <c r="AZ537" i="11"/>
  <c r="BB563" i="11"/>
  <c r="AZ593" i="11"/>
  <c r="BA622" i="11"/>
  <c r="AZ649" i="11"/>
  <c r="BA411" i="11"/>
  <c r="BA441" i="11"/>
  <c r="AZ468" i="11"/>
  <c r="BA497" i="11"/>
  <c r="BB526" i="11"/>
  <c r="BA553" i="11"/>
  <c r="BB582" i="11"/>
  <c r="AZ612" i="11"/>
  <c r="BB638" i="11"/>
  <c r="BB403" i="11"/>
  <c r="BA436" i="11"/>
  <c r="AZ463" i="11"/>
  <c r="BA492" i="11"/>
  <c r="BB521" i="11"/>
  <c r="BA548" i="11"/>
  <c r="BB577" i="11"/>
  <c r="AZ607" i="11"/>
  <c r="BB633" i="11"/>
  <c r="BA415" i="11"/>
  <c r="BB444" i="11"/>
  <c r="BA471" i="11"/>
  <c r="BB500" i="11"/>
  <c r="AZ530" i="11"/>
  <c r="BB556" i="11"/>
  <c r="AZ586" i="11"/>
  <c r="BA615" i="11"/>
  <c r="BB415" i="11"/>
  <c r="AZ445" i="11"/>
  <c r="BA474" i="11"/>
  <c r="AZ501" i="11"/>
  <c r="BA530" i="11"/>
  <c r="BB559" i="11"/>
  <c r="BA586" i="11"/>
  <c r="BB615" i="11"/>
  <c r="AZ413" i="11"/>
  <c r="AZ440" i="11"/>
  <c r="BA469" i="11"/>
  <c r="BB498" i="11"/>
  <c r="BA525" i="11"/>
  <c r="BB554" i="11"/>
  <c r="AZ584" i="11"/>
  <c r="BB610" i="11"/>
  <c r="AZ419" i="11"/>
  <c r="BA448" i="11"/>
  <c r="AZ475" i="11"/>
  <c r="BA504" i="11"/>
  <c r="BB533" i="11"/>
  <c r="BA560" i="11"/>
  <c r="BB589" i="11"/>
  <c r="BA419" i="11"/>
  <c r="AZ446" i="11"/>
  <c r="BA475" i="11"/>
  <c r="BB504" i="11"/>
  <c r="BA531" i="11"/>
  <c r="BB560" i="11"/>
  <c r="AZ590" i="11"/>
  <c r="BB597" i="11"/>
  <c r="AZ659" i="11"/>
  <c r="BB688" i="11"/>
  <c r="BA715" i="11"/>
  <c r="BB744" i="11"/>
  <c r="AZ774" i="11"/>
  <c r="BB800" i="11"/>
  <c r="AZ830" i="11"/>
  <c r="BA859" i="11"/>
  <c r="AZ886" i="11"/>
  <c r="BA656" i="11"/>
  <c r="BA686" i="11"/>
  <c r="AZ713" i="11"/>
  <c r="BA742" i="11"/>
  <c r="BB771" i="11"/>
  <c r="BA798" i="11"/>
  <c r="BB827" i="11"/>
  <c r="AZ857" i="11"/>
  <c r="BB883" i="11"/>
  <c r="AZ650" i="11"/>
  <c r="BA681" i="11"/>
  <c r="AZ708" i="11"/>
  <c r="BA737" i="11"/>
  <c r="BB766" i="11"/>
  <c r="BA793" i="11"/>
  <c r="BB822" i="11"/>
  <c r="AZ852" i="11"/>
  <c r="BB878" i="11"/>
  <c r="BB653" i="11"/>
  <c r="BA684" i="11"/>
  <c r="AZ711" i="11"/>
  <c r="BA740" i="11"/>
  <c r="BB769" i="11"/>
  <c r="BA796" i="11"/>
  <c r="BB825" i="11"/>
  <c r="AZ855" i="11"/>
  <c r="BA647" i="11"/>
  <c r="BA679" i="11"/>
  <c r="BB708" i="11"/>
  <c r="BA735" i="11"/>
  <c r="BB764" i="11"/>
  <c r="AZ794" i="11"/>
  <c r="BB820" i="11"/>
  <c r="AZ850" i="11"/>
  <c r="AZ640" i="11"/>
  <c r="BB671" i="11"/>
  <c r="AZ701" i="11"/>
  <c r="BA730" i="11"/>
  <c r="AZ757" i="11"/>
  <c r="BA786" i="11"/>
  <c r="BB815" i="11"/>
  <c r="BA842" i="11"/>
  <c r="BA651" i="11"/>
  <c r="BB682" i="11"/>
  <c r="BA709" i="11"/>
  <c r="BB738" i="11"/>
  <c r="AZ768" i="11"/>
  <c r="BB794" i="11"/>
  <c r="AZ824" i="11"/>
  <c r="BA652" i="11"/>
  <c r="BA680" i="11"/>
  <c r="BB709" i="11"/>
  <c r="AZ739" i="11"/>
  <c r="BB765" i="11"/>
  <c r="AZ795" i="11"/>
  <c r="BA824" i="11"/>
  <c r="AZ851" i="11"/>
  <c r="BB886" i="11"/>
  <c r="BA916" i="11"/>
  <c r="AZ943" i="11"/>
  <c r="BA972" i="11"/>
  <c r="BB1001" i="11"/>
  <c r="BA1028" i="11"/>
  <c r="BB1057" i="11"/>
  <c r="AZ1087" i="11"/>
  <c r="BB1113" i="11"/>
  <c r="BA866" i="11"/>
  <c r="BA903" i="11"/>
  <c r="AZ930" i="11"/>
  <c r="BA959" i="11"/>
  <c r="BB988" i="11"/>
  <c r="BA1015" i="11"/>
  <c r="BB1044" i="11"/>
  <c r="AZ1074" i="11"/>
  <c r="BB1100" i="11"/>
  <c r="AZ1130" i="11"/>
  <c r="BA890" i="11"/>
  <c r="AZ917" i="11"/>
  <c r="BA946" i="11"/>
  <c r="BB975" i="11"/>
  <c r="BA1002" i="11"/>
  <c r="BB1031" i="11"/>
  <c r="AZ1061" i="11"/>
  <c r="BB1087" i="11"/>
  <c r="AZ1117" i="11"/>
  <c r="BA876" i="11"/>
  <c r="BB906" i="11"/>
  <c r="AZ936" i="11"/>
  <c r="BA965" i="11"/>
  <c r="AZ992" i="11"/>
  <c r="BA1021" i="11"/>
  <c r="BB1050" i="11"/>
  <c r="BA1077" i="11"/>
  <c r="BB1106" i="11"/>
  <c r="AZ891" i="11"/>
  <c r="BB917" i="11"/>
  <c r="AZ947" i="11"/>
  <c r="BA976" i="11"/>
  <c r="AZ1003" i="11"/>
  <c r="BA1032" i="11"/>
  <c r="BB1061" i="11"/>
  <c r="BA1088" i="11"/>
  <c r="BA872" i="11"/>
  <c r="BA907" i="11"/>
  <c r="AZ934" i="11"/>
  <c r="BA963" i="11"/>
  <c r="BB992" i="11"/>
  <c r="BA1019" i="11"/>
  <c r="BB1048" i="11"/>
  <c r="AZ1078" i="11"/>
  <c r="BB873" i="11"/>
  <c r="BB907" i="11"/>
  <c r="AZ937" i="11"/>
  <c r="BB963" i="11"/>
  <c r="AZ993" i="11"/>
  <c r="BA1022" i="11"/>
  <c r="AZ1049" i="11"/>
  <c r="BA850" i="11"/>
  <c r="BA897" i="11"/>
  <c r="AZ924" i="11"/>
  <c r="BA953" i="11"/>
  <c r="BB982" i="11"/>
  <c r="BA1009" i="11"/>
  <c r="BB1038" i="11"/>
  <c r="AZ1068" i="11"/>
  <c r="BB1094" i="11"/>
  <c r="BA1128" i="11"/>
  <c r="BA1159" i="11"/>
  <c r="AZ1186" i="11"/>
  <c r="BA1215" i="11"/>
  <c r="BB1244" i="11"/>
  <c r="AZ1266" i="11"/>
  <c r="BA1287" i="11"/>
  <c r="BB1308" i="11"/>
  <c r="AZ1330" i="11"/>
  <c r="BA1351" i="11"/>
  <c r="BB1372" i="11"/>
  <c r="AZ1394" i="11"/>
  <c r="BB1115" i="11"/>
  <c r="BB1143" i="11"/>
  <c r="AZ1165" i="11"/>
  <c r="BA1186" i="11"/>
  <c r="BB1207" i="11"/>
  <c r="AZ1229" i="11"/>
  <c r="BA1250" i="11"/>
  <c r="BB1271" i="11"/>
  <c r="AZ1293" i="11"/>
  <c r="BA1314" i="11"/>
  <c r="BB1335" i="11"/>
  <c r="AZ1357" i="11"/>
  <c r="BA1378" i="11"/>
  <c r="BB1399" i="11"/>
  <c r="BB1120" i="11"/>
  <c r="BB1146" i="11"/>
  <c r="AZ1168" i="11"/>
  <c r="BA1189" i="11"/>
  <c r="BB1210" i="11"/>
  <c r="AZ1232" i="11"/>
  <c r="BA1253" i="11"/>
  <c r="BB1274" i="11"/>
  <c r="AZ1296" i="11"/>
  <c r="BA1317" i="11"/>
  <c r="BB1338" i="11"/>
  <c r="AZ1360" i="11"/>
  <c r="BA1381" i="11"/>
  <c r="BB1099" i="11"/>
  <c r="BA1136" i="11"/>
  <c r="BB1157" i="11"/>
  <c r="AZ1179" i="11"/>
  <c r="BA1200" i="11"/>
  <c r="BB1221" i="11"/>
  <c r="AZ1243" i="11"/>
  <c r="BA1264" i="11"/>
  <c r="BB1285" i="11"/>
  <c r="AZ1307" i="11"/>
  <c r="BA1328" i="11"/>
  <c r="BB1349" i="11"/>
  <c r="AZ1371" i="11"/>
  <c r="AZ1108" i="11"/>
  <c r="BA1139" i="11"/>
  <c r="BB1160" i="11"/>
  <c r="AZ1182" i="11"/>
  <c r="BA1203" i="11"/>
  <c r="BB1224" i="11"/>
  <c r="AZ1246" i="11"/>
  <c r="BA1267" i="11"/>
  <c r="BB1288" i="11"/>
  <c r="AZ1310" i="11"/>
  <c r="BA1331" i="11"/>
  <c r="BB1352" i="11"/>
  <c r="AZ1374" i="11"/>
  <c r="AZ1118" i="11"/>
  <c r="AZ1145" i="11"/>
  <c r="BA1166" i="11"/>
  <c r="BB1187" i="11"/>
  <c r="AZ1209" i="11"/>
  <c r="BA1230" i="11"/>
  <c r="BB1251" i="11"/>
  <c r="AZ1273" i="11"/>
  <c r="BA1294" i="11"/>
  <c r="BB1315" i="11"/>
  <c r="AZ1337" i="11"/>
  <c r="BA1358" i="11"/>
  <c r="BB1126" i="11"/>
  <c r="BB1150" i="11"/>
  <c r="AZ1172" i="11"/>
  <c r="BA1193" i="11"/>
  <c r="BB1214" i="11"/>
  <c r="AZ1236" i="11"/>
  <c r="BA1257" i="11"/>
  <c r="BB1278" i="11"/>
  <c r="AZ1300" i="11"/>
  <c r="BA1321" i="11"/>
  <c r="AZ1105" i="11"/>
  <c r="BB1137" i="11"/>
  <c r="AZ1159" i="11"/>
  <c r="BA1180" i="11"/>
  <c r="BB1201" i="11"/>
  <c r="AZ1223" i="11"/>
  <c r="BA1244" i="11"/>
  <c r="BB1265" i="11"/>
  <c r="AZ1287" i="11"/>
  <c r="BA1308" i="11"/>
  <c r="BB1329" i="11"/>
  <c r="AZ1351" i="11"/>
  <c r="BA1372" i="11"/>
  <c r="BA1395" i="11"/>
  <c r="BA1419" i="11"/>
  <c r="BB1440" i="11"/>
  <c r="AZ1462" i="11"/>
  <c r="BA1382" i="11"/>
  <c r="BB1411" i="11"/>
  <c r="AZ1433" i="11"/>
  <c r="BA1454" i="11"/>
  <c r="BA1345" i="11"/>
  <c r="BB1403" i="11"/>
  <c r="BA1425" i="11"/>
  <c r="BB1446" i="11"/>
  <c r="AZ1468" i="11"/>
  <c r="BB1392" i="11"/>
  <c r="BB1417" i="11"/>
  <c r="AZ1439" i="11"/>
  <c r="BA1460" i="11"/>
  <c r="BA1377" i="11"/>
  <c r="AZ1410" i="11"/>
  <c r="BA1431" i="11"/>
  <c r="BB1452" i="11"/>
  <c r="AZ1474" i="11"/>
  <c r="BA1401" i="11"/>
  <c r="BB1423" i="11"/>
  <c r="AZ1445" i="11"/>
  <c r="BA1466" i="11"/>
  <c r="AZ1390" i="11"/>
  <c r="AZ1416" i="11"/>
  <c r="BA1437" i="11"/>
  <c r="BB1458" i="11"/>
  <c r="BB1371" i="11"/>
  <c r="BA1408" i="11"/>
  <c r="BB1429" i="11"/>
  <c r="AZ1451" i="11"/>
  <c r="BA1472" i="11"/>
  <c r="AZ870" i="11"/>
  <c r="BB667" i="11"/>
  <c r="BA726" i="11"/>
  <c r="BA782" i="11"/>
  <c r="BA838" i="11"/>
  <c r="BB624" i="11"/>
  <c r="AZ692" i="11"/>
  <c r="AZ748" i="11"/>
  <c r="BB806" i="11"/>
  <c r="BB862" i="11"/>
  <c r="BB665" i="11"/>
  <c r="BA724" i="11"/>
  <c r="BA780" i="11"/>
  <c r="BA836" i="11"/>
  <c r="BA663" i="11"/>
  <c r="BA719" i="11"/>
  <c r="BA775" i="11"/>
  <c r="AZ834" i="11"/>
  <c r="AZ655" i="11"/>
  <c r="BB711" i="11"/>
  <c r="BA770" i="11"/>
  <c r="BA826" i="11"/>
  <c r="AZ664" i="11"/>
  <c r="BB722" i="11"/>
  <c r="BB770" i="11"/>
  <c r="BB810" i="11"/>
  <c r="BB655" i="11"/>
  <c r="BB693" i="11"/>
  <c r="AZ731" i="11"/>
  <c r="AZ771" i="11"/>
  <c r="BB805" i="11"/>
  <c r="BB845" i="11"/>
  <c r="BA892" i="11"/>
  <c r="AZ927" i="11"/>
  <c r="BA964" i="11"/>
  <c r="BA1004" i="11"/>
  <c r="BB1041" i="11"/>
  <c r="AZ1079" i="11"/>
  <c r="AZ1119" i="11"/>
  <c r="AZ883" i="11"/>
  <c r="BB924" i="11"/>
  <c r="BB964" i="11"/>
  <c r="BA999" i="11"/>
  <c r="BB1036" i="11"/>
  <c r="BB1076" i="11"/>
  <c r="AZ1114" i="11"/>
  <c r="BB879" i="11"/>
  <c r="BA922" i="11"/>
  <c r="AZ957" i="11"/>
  <c r="AZ997" i="11"/>
  <c r="AZ1037" i="11"/>
  <c r="BB1071" i="11"/>
  <c r="AZ1109" i="11"/>
  <c r="AZ880" i="11"/>
  <c r="AZ920" i="11"/>
  <c r="BA957" i="11"/>
  <c r="BA997" i="11"/>
  <c r="AZ1032" i="11"/>
  <c r="AZ1072" i="11"/>
  <c r="BB842" i="11"/>
  <c r="BB901" i="11"/>
  <c r="AZ939" i="11"/>
  <c r="AZ979" i="11"/>
  <c r="BA1016" i="11"/>
  <c r="BB1053" i="11"/>
  <c r="BB1093" i="11"/>
  <c r="BA888" i="11"/>
  <c r="BB928" i="11"/>
  <c r="BB968" i="11"/>
  <c r="BA1003" i="11"/>
  <c r="BB1040" i="11"/>
  <c r="BB1080" i="11"/>
  <c r="BB891" i="11"/>
  <c r="AZ929" i="11"/>
  <c r="AZ969" i="11"/>
  <c r="BB1003" i="11"/>
  <c r="BB1043" i="11"/>
  <c r="BB865" i="11"/>
  <c r="AZ908" i="11"/>
  <c r="BA945" i="11"/>
  <c r="BA985" i="11"/>
  <c r="BB1022" i="11"/>
  <c r="AZ1060" i="11"/>
  <c r="AZ1100" i="11"/>
  <c r="BB1140" i="11"/>
  <c r="BB1180" i="11"/>
  <c r="BB1220" i="11"/>
  <c r="BB1252" i="11"/>
  <c r="AZ1282" i="11"/>
  <c r="BA1311" i="11"/>
  <c r="AZ1338" i="11"/>
  <c r="BA1367" i="11"/>
  <c r="BB1396" i="11"/>
  <c r="BB1128" i="11"/>
  <c r="BB1159" i="11"/>
  <c r="AZ1189" i="11"/>
  <c r="BB1215" i="11"/>
  <c r="AZ1245" i="11"/>
  <c r="BA1274" i="11"/>
  <c r="AZ1301" i="11"/>
  <c r="BA1330" i="11"/>
  <c r="BB1359" i="11"/>
  <c r="BA1386" i="11"/>
  <c r="BA1112" i="11"/>
  <c r="BA1149" i="11"/>
  <c r="AZ1176" i="11"/>
  <c r="BA1205" i="11"/>
  <c r="BB1234" i="11"/>
  <c r="BA1261" i="11"/>
  <c r="BB1290" i="11"/>
  <c r="AZ1320" i="11"/>
  <c r="BB1346" i="11"/>
  <c r="AZ1376" i="11"/>
  <c r="BB1107" i="11"/>
  <c r="BA1144" i="11"/>
  <c r="BB1173" i="11"/>
  <c r="AZ1203" i="11"/>
  <c r="BB1229" i="11"/>
  <c r="AZ1259" i="11"/>
  <c r="BA1288" i="11"/>
  <c r="AZ1315" i="11"/>
  <c r="BA1344" i="11"/>
  <c r="BB1373" i="11"/>
  <c r="BA1121" i="11"/>
  <c r="BA1155" i="11"/>
  <c r="BB1184" i="11"/>
  <c r="BA1211" i="11"/>
  <c r="BB1240" i="11"/>
  <c r="AZ1270" i="11"/>
  <c r="BB1296" i="11"/>
  <c r="AZ1326" i="11"/>
  <c r="BA1355" i="11"/>
  <c r="AZ1382" i="11"/>
  <c r="BB1139" i="11"/>
  <c r="AZ1169" i="11"/>
  <c r="BB1195" i="11"/>
  <c r="AZ1225" i="11"/>
  <c r="BA1254" i="11"/>
  <c r="AZ1281" i="11"/>
  <c r="BA1310" i="11"/>
  <c r="BB1339" i="11"/>
  <c r="BB1104" i="11"/>
  <c r="BA1145" i="11"/>
  <c r="BB1174" i="11"/>
  <c r="BA1201" i="11"/>
  <c r="BB1230" i="11"/>
  <c r="AZ1260" i="11"/>
  <c r="BB1286" i="11"/>
  <c r="AZ1316" i="11"/>
  <c r="BA1110" i="11"/>
  <c r="BB1145" i="11"/>
  <c r="AZ1175" i="11"/>
  <c r="BA1204" i="11"/>
  <c r="AZ1231" i="11"/>
  <c r="BA1260" i="11"/>
  <c r="BB1289" i="11"/>
  <c r="BA1316" i="11"/>
  <c r="BB1345" i="11"/>
  <c r="AZ1375" i="11"/>
  <c r="AZ1406" i="11"/>
  <c r="BA1435" i="11"/>
  <c r="BB1464" i="11"/>
  <c r="BB1395" i="11"/>
  <c r="BB1427" i="11"/>
  <c r="AZ1457" i="11"/>
  <c r="BB1382" i="11"/>
  <c r="AZ1420" i="11"/>
  <c r="BA1449" i="11"/>
  <c r="AZ1348" i="11"/>
  <c r="BA1412" i="11"/>
  <c r="BB1441" i="11"/>
  <c r="BA1468" i="11"/>
  <c r="BB784" i="11"/>
  <c r="BB872" i="11"/>
  <c r="BA670" i="11"/>
  <c r="AZ729" i="11"/>
  <c r="AZ785" i="11"/>
  <c r="AZ841" i="11"/>
  <c r="BB629" i="11"/>
  <c r="BB694" i="11"/>
  <c r="BB750" i="11"/>
  <c r="BA809" i="11"/>
  <c r="BA865" i="11"/>
  <c r="BA668" i="11"/>
  <c r="AZ727" i="11"/>
  <c r="AZ783" i="11"/>
  <c r="AZ839" i="11"/>
  <c r="AZ666" i="11"/>
  <c r="AZ722" i="11"/>
  <c r="AZ778" i="11"/>
  <c r="BB836" i="11"/>
  <c r="AZ658" i="11"/>
  <c r="BA714" i="11"/>
  <c r="AZ773" i="11"/>
  <c r="AZ829" i="11"/>
  <c r="BB666" i="11"/>
  <c r="BA725" i="11"/>
  <c r="BA773" i="11"/>
  <c r="BA821" i="11"/>
  <c r="BB658" i="11"/>
  <c r="BA696" i="11"/>
  <c r="BA736" i="11"/>
  <c r="BB773" i="11"/>
  <c r="BA808" i="11"/>
  <c r="BA848" i="11"/>
  <c r="AZ895" i="11"/>
  <c r="BB929" i="11"/>
  <c r="BB969" i="11"/>
  <c r="AZ1007" i="11"/>
  <c r="BA1044" i="11"/>
  <c r="BA1084" i="11"/>
  <c r="BB1121" i="11"/>
  <c r="AZ887" i="11"/>
  <c r="BA927" i="11"/>
  <c r="BA967" i="11"/>
  <c r="AZ1002" i="11"/>
  <c r="AZ1042" i="11"/>
  <c r="BA1079" i="11"/>
  <c r="BB1116" i="11"/>
  <c r="BA887" i="11"/>
  <c r="AZ925" i="11"/>
  <c r="BB959" i="11"/>
  <c r="BB999" i="11"/>
  <c r="BB1039" i="11"/>
  <c r="BA1074" i="11"/>
  <c r="BA1114" i="11"/>
  <c r="BA884" i="11"/>
  <c r="BB922" i="11"/>
  <c r="BB962" i="11"/>
  <c r="AZ1000" i="11"/>
  <c r="BB1034" i="11"/>
  <c r="BB1074" i="11"/>
  <c r="AZ856" i="11"/>
  <c r="BA904" i="11"/>
  <c r="BA944" i="11"/>
  <c r="BB981" i="11"/>
  <c r="AZ1019" i="11"/>
  <c r="AZ1059" i="11"/>
  <c r="BA1096" i="11"/>
  <c r="BA891" i="11"/>
  <c r="BA931" i="11"/>
  <c r="BA971" i="11"/>
  <c r="AZ1006" i="11"/>
  <c r="AZ1046" i="11"/>
  <c r="BA1083" i="11"/>
  <c r="BA894" i="11"/>
  <c r="BA934" i="11"/>
  <c r="BB971" i="11"/>
  <c r="BA1006" i="11"/>
  <c r="BA1046" i="11"/>
  <c r="BA869" i="11"/>
  <c r="BB910" i="11"/>
  <c r="BB950" i="11"/>
  <c r="AZ988" i="11"/>
  <c r="BA1025" i="11"/>
  <c r="BA1065" i="11"/>
  <c r="BB1102" i="11"/>
  <c r="BA1143" i="11"/>
  <c r="BA1183" i="11"/>
  <c r="BA1223" i="11"/>
  <c r="BA1255" i="11"/>
  <c r="BB1284" i="11"/>
  <c r="AZ1314" i="11"/>
  <c r="BB1340" i="11"/>
  <c r="AZ1370" i="11"/>
  <c r="BA1399" i="11"/>
  <c r="AZ1133" i="11"/>
  <c r="BA1162" i="11"/>
  <c r="BB1191" i="11"/>
  <c r="BA1218" i="11"/>
  <c r="BB1247" i="11"/>
  <c r="AZ1277" i="11"/>
  <c r="BB1303" i="11"/>
  <c r="AZ1333" i="11"/>
  <c r="BA1362" i="11"/>
  <c r="AZ1389" i="11"/>
  <c r="AZ1116" i="11"/>
  <c r="AZ1152" i="11"/>
  <c r="BB1178" i="11"/>
  <c r="AZ1208" i="11"/>
  <c r="BA1237" i="11"/>
  <c r="AZ1264" i="11"/>
  <c r="BA1293" i="11"/>
  <c r="BB1322" i="11"/>
  <c r="BA1349" i="11"/>
  <c r="BB1378" i="11"/>
  <c r="BB1112" i="11"/>
  <c r="AZ1147" i="11"/>
  <c r="BA1176" i="11"/>
  <c r="BB1205" i="11"/>
  <c r="BA1232" i="11"/>
  <c r="BB1261" i="11"/>
  <c r="AZ1291" i="11"/>
  <c r="BB1317" i="11"/>
  <c r="AZ1347" i="11"/>
  <c r="BA1376" i="11"/>
  <c r="AZ1126" i="11"/>
  <c r="AZ1158" i="11"/>
  <c r="BA1187" i="11"/>
  <c r="AZ1214" i="11"/>
  <c r="BA1243" i="11"/>
  <c r="BB1272" i="11"/>
  <c r="BA1299" i="11"/>
  <c r="BB1328" i="11"/>
  <c r="AZ1358" i="11"/>
  <c r="BB1091" i="11"/>
  <c r="BA1142" i="11"/>
  <c r="BB1171" i="11"/>
  <c r="BA1198" i="11"/>
  <c r="BB1227" i="11"/>
  <c r="AZ1257" i="11"/>
  <c r="BB1283" i="11"/>
  <c r="AZ1313" i="11"/>
  <c r="BA1342" i="11"/>
  <c r="AZ1110" i="11"/>
  <c r="AZ1148" i="11"/>
  <c r="BA1177" i="11"/>
  <c r="AZ1204" i="11"/>
  <c r="BA1233" i="11"/>
  <c r="BB1262" i="11"/>
  <c r="BA1289" i="11"/>
  <c r="BB1318" i="11"/>
  <c r="AZ1115" i="11"/>
  <c r="BA1148" i="11"/>
  <c r="BB1177" i="11"/>
  <c r="AZ1207" i="11"/>
  <c r="BB1233" i="11"/>
  <c r="AZ1263" i="11"/>
  <c r="BA1292" i="11"/>
  <c r="AZ1319" i="11"/>
  <c r="BA1348" i="11"/>
  <c r="AZ1340" i="11"/>
  <c r="BB1408" i="11"/>
  <c r="AZ1438" i="11"/>
  <c r="BA1467" i="11"/>
  <c r="AZ1400" i="11"/>
  <c r="BA1430" i="11"/>
  <c r="BB1459" i="11"/>
  <c r="BB1387" i="11"/>
  <c r="BB1422" i="11"/>
  <c r="AZ1452" i="11"/>
  <c r="BA1366" i="11"/>
  <c r="AZ1415" i="11"/>
  <c r="BA1444" i="11"/>
  <c r="AZ1471" i="11"/>
  <c r="BA787" i="11"/>
  <c r="BA883" i="11"/>
  <c r="BB683" i="11"/>
  <c r="BB739" i="11"/>
  <c r="BB795" i="11"/>
  <c r="BA854" i="11"/>
  <c r="AZ646" i="11"/>
  <c r="BA705" i="11"/>
  <c r="AZ764" i="11"/>
  <c r="AZ820" i="11"/>
  <c r="AZ876" i="11"/>
  <c r="BB681" i="11"/>
  <c r="BB737" i="11"/>
  <c r="BB793" i="11"/>
  <c r="BA852" i="11"/>
  <c r="BB676" i="11"/>
  <c r="BB732" i="11"/>
  <c r="BA791" i="11"/>
  <c r="BA847" i="11"/>
  <c r="AZ669" i="11"/>
  <c r="BB727" i="11"/>
  <c r="BB783" i="11"/>
  <c r="BB839" i="11"/>
  <c r="AZ680" i="11"/>
  <c r="AZ736" i="11"/>
  <c r="BB778" i="11"/>
  <c r="BA829" i="11"/>
  <c r="BA664" i="11"/>
  <c r="BB701" i="11"/>
  <c r="BB741" i="11"/>
  <c r="AZ779" i="11"/>
  <c r="BA816" i="11"/>
  <c r="BA856" i="11"/>
  <c r="BB897" i="11"/>
  <c r="BB937" i="11"/>
  <c r="BB977" i="11"/>
  <c r="BA1012" i="11"/>
  <c r="BB1049" i="11"/>
  <c r="BB1089" i="11"/>
  <c r="AZ1127" i="11"/>
  <c r="BA895" i="11"/>
  <c r="BA935" i="11"/>
  <c r="AZ970" i="11"/>
  <c r="AZ1010" i="11"/>
  <c r="AZ1050" i="11"/>
  <c r="BB1084" i="11"/>
  <c r="AZ1122" i="11"/>
  <c r="AZ893" i="11"/>
  <c r="BA930" i="11"/>
  <c r="BB967" i="11"/>
  <c r="BB1007" i="11"/>
  <c r="BA1042" i="11"/>
  <c r="BA1082" i="11"/>
  <c r="BA1122" i="11"/>
  <c r="BB890" i="11"/>
  <c r="AZ928" i="11"/>
  <c r="AZ968" i="11"/>
  <c r="BA1005" i="11"/>
  <c r="BB1042" i="11"/>
  <c r="BB1082" i="11"/>
  <c r="BB863" i="11"/>
  <c r="BA912" i="11"/>
  <c r="BA952" i="11"/>
  <c r="AZ987" i="11"/>
  <c r="BA1024" i="11"/>
  <c r="BA1064" i="11"/>
  <c r="BB1101" i="11"/>
  <c r="BA899" i="11"/>
  <c r="BA939" i="11"/>
  <c r="AZ974" i="11"/>
  <c r="AZ1014" i="11"/>
  <c r="AZ1054" i="11"/>
  <c r="BB1088" i="11"/>
  <c r="BB899" i="11"/>
  <c r="BB939" i="11"/>
  <c r="AZ977" i="11"/>
  <c r="BA1014" i="11"/>
  <c r="BA1054" i="11"/>
  <c r="AZ874" i="11"/>
  <c r="BB918" i="11"/>
  <c r="BB958" i="11"/>
  <c r="BA993" i="11"/>
  <c r="BB1030" i="11"/>
  <c r="BB1070" i="11"/>
  <c r="BB1096" i="11"/>
  <c r="BA1151" i="11"/>
  <c r="BA1191" i="11"/>
  <c r="AZ1226" i="11"/>
  <c r="BB1260" i="11"/>
  <c r="AZ1290" i="11"/>
  <c r="BB1316" i="11"/>
  <c r="AZ1346" i="11"/>
  <c r="BA1375" i="11"/>
  <c r="AZ1402" i="11"/>
  <c r="BA1138" i="11"/>
  <c r="BB1167" i="11"/>
  <c r="BA1194" i="11"/>
  <c r="BB1223" i="11"/>
  <c r="AZ1253" i="11"/>
  <c r="BB1279" i="11"/>
  <c r="AZ1309" i="11"/>
  <c r="BA1338" i="11"/>
  <c r="AZ1365" i="11"/>
  <c r="BA1394" i="11"/>
  <c r="BA1125" i="11"/>
  <c r="BB1154" i="11"/>
  <c r="AZ1184" i="11"/>
  <c r="BA1213" i="11"/>
  <c r="AZ1240" i="11"/>
  <c r="BA1269" i="11"/>
  <c r="BB1298" i="11"/>
  <c r="BA1325" i="11"/>
  <c r="BB1354" i="11"/>
  <c r="AZ1384" i="11"/>
  <c r="BA1117" i="11"/>
  <c r="BA1152" i="11"/>
  <c r="BB1181" i="11"/>
  <c r="BA1208" i="11"/>
  <c r="BB1237" i="11"/>
  <c r="AZ1267" i="11"/>
  <c r="BB1293" i="11"/>
  <c r="AZ1323" i="11"/>
  <c r="BA1352" i="11"/>
  <c r="AZ1379" i="11"/>
  <c r="AZ1134" i="11"/>
  <c r="BA1163" i="11"/>
  <c r="AZ1190" i="11"/>
  <c r="BA1219" i="11"/>
  <c r="BB1248" i="11"/>
  <c r="BA1275" i="11"/>
  <c r="BB1304" i="11"/>
  <c r="AZ1334" i="11"/>
  <c r="BB1360" i="11"/>
  <c r="BB1109" i="11"/>
  <c r="BB1147" i="11"/>
  <c r="BA1174" i="11"/>
  <c r="BB1203" i="11"/>
  <c r="AZ1233" i="11"/>
  <c r="BB1259" i="11"/>
  <c r="AZ1289" i="11"/>
  <c r="BA1318" i="11"/>
  <c r="AZ1345" i="11"/>
  <c r="BA1118" i="11"/>
  <c r="BA1153" i="11"/>
  <c r="AZ1180" i="11"/>
  <c r="BA1209" i="11"/>
  <c r="BB1238" i="11"/>
  <c r="BA1265" i="11"/>
  <c r="BB1294" i="11"/>
  <c r="AZ1324" i="11"/>
  <c r="BB1118" i="11"/>
  <c r="BB1153" i="11"/>
  <c r="AZ1183" i="11"/>
  <c r="BB1209" i="11"/>
  <c r="AZ1239" i="11"/>
  <c r="BA1268" i="11"/>
  <c r="AZ1295" i="11"/>
  <c r="BA1324" i="11"/>
  <c r="BB1353" i="11"/>
  <c r="BA1361" i="11"/>
  <c r="AZ1414" i="11"/>
  <c r="BA1443" i="11"/>
  <c r="AZ1470" i="11"/>
  <c r="BA1406" i="11"/>
  <c r="BB1435" i="11"/>
  <c r="BA1462" i="11"/>
  <c r="AZ1396" i="11"/>
  <c r="AZ1428" i="11"/>
  <c r="BB1454" i="11"/>
  <c r="AZ1383" i="11"/>
  <c r="AZ814" i="11"/>
  <c r="BA624" i="11"/>
  <c r="BB691" i="11"/>
  <c r="BA750" i="11"/>
  <c r="BA806" i="11"/>
  <c r="BA862" i="11"/>
  <c r="AZ660" i="11"/>
  <c r="AZ716" i="11"/>
  <c r="AZ772" i="11"/>
  <c r="BB830" i="11"/>
  <c r="BA619" i="11"/>
  <c r="BB689" i="11"/>
  <c r="BA748" i="11"/>
  <c r="BA804" i="11"/>
  <c r="BA860" i="11"/>
  <c r="BA687" i="11"/>
  <c r="BA743" i="11"/>
  <c r="BA799" i="11"/>
  <c r="AZ858" i="11"/>
  <c r="BB679" i="11"/>
  <c r="BB735" i="11"/>
  <c r="BA794" i="11"/>
  <c r="BB613" i="11"/>
  <c r="AZ688" i="11"/>
  <c r="AZ744" i="11"/>
  <c r="BA781" i="11"/>
  <c r="BA616" i="11"/>
  <c r="AZ667" i="11"/>
  <c r="AZ707" i="11"/>
  <c r="BA744" i="11"/>
  <c r="BB781" i="11"/>
  <c r="BB821" i="11"/>
  <c r="AZ832" i="11"/>
  <c r="BA900" i="11"/>
  <c r="BA940" i="11"/>
  <c r="BA980" i="11"/>
  <c r="AZ1015" i="11"/>
  <c r="AZ1055" i="11"/>
  <c r="BA1092" i="11"/>
  <c r="BB1129" i="11"/>
  <c r="BB900" i="11"/>
  <c r="AZ938" i="11"/>
  <c r="BB972" i="11"/>
  <c r="BB1012" i="11"/>
  <c r="BB1052" i="11"/>
  <c r="BA1087" i="11"/>
  <c r="BA1127" i="11"/>
  <c r="BB895" i="11"/>
  <c r="AZ933" i="11"/>
  <c r="AZ973" i="11"/>
  <c r="BA1010" i="11"/>
  <c r="AZ1045" i="11"/>
  <c r="AZ1085" i="11"/>
  <c r="AZ1125" i="11"/>
  <c r="BA893" i="11"/>
  <c r="BA933" i="11"/>
  <c r="BB970" i="11"/>
  <c r="AZ1008" i="11"/>
  <c r="AZ1048" i="11"/>
  <c r="BA1085" i="11"/>
  <c r="BA868" i="11"/>
  <c r="AZ915" i="11"/>
  <c r="AZ955" i="11"/>
  <c r="BB989" i="11"/>
  <c r="BB1029" i="11"/>
  <c r="AZ1067" i="11"/>
  <c r="BA1104" i="11"/>
  <c r="BB904" i="11"/>
  <c r="AZ942" i="11"/>
  <c r="BB976" i="11"/>
  <c r="BB1016" i="11"/>
  <c r="BB1056" i="11"/>
  <c r="BA1091" i="11"/>
  <c r="AZ905" i="11"/>
  <c r="BA942" i="11"/>
  <c r="BB979" i="11"/>
  <c r="BB1019" i="11"/>
  <c r="AZ1057" i="11"/>
  <c r="BB877" i="11"/>
  <c r="BA921" i="11"/>
  <c r="BA961" i="11"/>
  <c r="AZ996" i="11"/>
  <c r="AZ1036" i="11"/>
  <c r="BA1073" i="11"/>
  <c r="BA1105" i="11"/>
  <c r="BB1156" i="11"/>
  <c r="AZ1194" i="11"/>
  <c r="BB1228" i="11"/>
  <c r="BA1263" i="11"/>
  <c r="BB1292" i="11"/>
  <c r="BA1319" i="11"/>
  <c r="BB1348" i="11"/>
  <c r="AZ1378" i="11"/>
  <c r="AZ1081" i="11"/>
  <c r="AZ1141" i="11"/>
  <c r="BA1170" i="11"/>
  <c r="AZ1197" i="11"/>
  <c r="BA1226" i="11"/>
  <c r="BB1255" i="11"/>
  <c r="BA1282" i="11"/>
  <c r="BB1311" i="11"/>
  <c r="AZ1341" i="11"/>
  <c r="BB1367" i="11"/>
  <c r="AZ1397" i="11"/>
  <c r="AZ1129" i="11"/>
  <c r="BA1157" i="11"/>
  <c r="BB1186" i="11"/>
  <c r="AZ1216" i="11"/>
  <c r="BB1242" i="11"/>
  <c r="AZ1272" i="11"/>
  <c r="BA1301" i="11"/>
  <c r="AZ1328" i="11"/>
  <c r="BA1357" i="11"/>
  <c r="BB1386" i="11"/>
  <c r="AZ1121" i="11"/>
  <c r="AZ1155" i="11"/>
  <c r="BA1184" i="11"/>
  <c r="AZ1211" i="11"/>
  <c r="BA1240" i="11"/>
  <c r="BB1269" i="11"/>
  <c r="BA1296" i="11"/>
  <c r="BB1325" i="11"/>
  <c r="AZ1355" i="11"/>
  <c r="BB1381" i="11"/>
  <c r="BB1136" i="11"/>
  <c r="AZ1166" i="11"/>
  <c r="BB1192" i="11"/>
  <c r="AZ1222" i="11"/>
  <c r="BA1251" i="11"/>
  <c r="AZ1278" i="11"/>
  <c r="BA1307" i="11"/>
  <c r="BB1336" i="11"/>
  <c r="BA1363" i="11"/>
  <c r="BA1113" i="11"/>
  <c r="BA1150" i="11"/>
  <c r="AZ1177" i="11"/>
  <c r="BA1206" i="11"/>
  <c r="BB1235" i="11"/>
  <c r="BA1262" i="11"/>
  <c r="BB1291" i="11"/>
  <c r="AZ1321" i="11"/>
  <c r="BB1347" i="11"/>
  <c r="AZ1123" i="11"/>
  <c r="AZ1156" i="11"/>
  <c r="BB1182" i="11"/>
  <c r="AZ1212" i="11"/>
  <c r="BA1241" i="11"/>
  <c r="AZ1268" i="11"/>
  <c r="BA1297" i="11"/>
  <c r="BB1326" i="11"/>
  <c r="BA1123" i="11"/>
  <c r="BA1156" i="11"/>
  <c r="BB1185" i="11"/>
  <c r="BA1212" i="11"/>
  <c r="BB1241" i="11"/>
  <c r="AZ1271" i="11"/>
  <c r="BB1297" i="11"/>
  <c r="AZ1327" i="11"/>
  <c r="BA1356" i="11"/>
  <c r="AZ1372" i="11"/>
  <c r="BB1416" i="11"/>
  <c r="AZ1446" i="11"/>
  <c r="BB1472" i="11"/>
  <c r="AZ1409" i="11"/>
  <c r="BA1438" i="11"/>
  <c r="AZ1465" i="11"/>
  <c r="BA1400" i="11"/>
  <c r="BB1430" i="11"/>
  <c r="BA1457" i="11"/>
  <c r="AZ1388" i="11"/>
  <c r="AZ1423" i="11"/>
  <c r="BB1449" i="11"/>
  <c r="BB1366" i="11"/>
  <c r="BB816" i="11"/>
  <c r="AZ634" i="11"/>
  <c r="AZ697" i="11"/>
  <c r="AZ753" i="11"/>
  <c r="BB811" i="11"/>
  <c r="BB867" i="11"/>
  <c r="BB662" i="11"/>
  <c r="BA721" i="11"/>
  <c r="BA777" i="11"/>
  <c r="BA833" i="11"/>
  <c r="AZ630" i="11"/>
  <c r="AZ695" i="11"/>
  <c r="AZ751" i="11"/>
  <c r="BB809" i="11"/>
  <c r="BA621" i="11"/>
  <c r="AZ690" i="11"/>
  <c r="BB748" i="11"/>
  <c r="BB804" i="11"/>
  <c r="BB860" i="11"/>
  <c r="AZ685" i="11"/>
  <c r="AZ741" i="11"/>
  <c r="AZ797" i="11"/>
  <c r="BA627" i="11"/>
  <c r="BA693" i="11"/>
  <c r="BB746" i="11"/>
  <c r="AZ792" i="11"/>
  <c r="BA623" i="11"/>
  <c r="AZ675" i="11"/>
  <c r="AZ715" i="11"/>
  <c r="BB749" i="11"/>
  <c r="AZ787" i="11"/>
  <c r="AZ827" i="11"/>
  <c r="AZ861" i="11"/>
  <c r="BA908" i="11"/>
  <c r="BA948" i="11"/>
  <c r="AZ983" i="11"/>
  <c r="AZ1023" i="11"/>
  <c r="AZ1063" i="11"/>
  <c r="BB1097" i="11"/>
  <c r="BB834" i="11"/>
  <c r="AZ906" i="11"/>
  <c r="BA943" i="11"/>
  <c r="BB980" i="11"/>
  <c r="BB1020" i="11"/>
  <c r="BA1055" i="11"/>
  <c r="BA1095" i="11"/>
  <c r="BA837" i="11"/>
  <c r="AZ901" i="11"/>
  <c r="BA938" i="11"/>
  <c r="BA978" i="11"/>
  <c r="BB1015" i="11"/>
  <c r="AZ1053" i="11"/>
  <c r="AZ1093" i="11"/>
  <c r="BB1127" i="11"/>
  <c r="BA901" i="11"/>
  <c r="BA941" i="11"/>
  <c r="AZ976" i="11"/>
  <c r="BA1013" i="11"/>
  <c r="BA1053" i="11"/>
  <c r="BB1090" i="11"/>
  <c r="BA880" i="11"/>
  <c r="AZ923" i="11"/>
  <c r="BB957" i="11"/>
  <c r="BB997" i="11"/>
  <c r="BB1037" i="11"/>
  <c r="BA1072" i="11"/>
  <c r="BA858" i="11"/>
  <c r="AZ910" i="11"/>
  <c r="BA947" i="11"/>
  <c r="BB984" i="11"/>
  <c r="BB1024" i="11"/>
  <c r="BA1059" i="11"/>
  <c r="BA864" i="11"/>
  <c r="AZ913" i="11"/>
  <c r="BB947" i="11"/>
  <c r="AZ985" i="11"/>
  <c r="AZ1025" i="11"/>
  <c r="BA1062" i="11"/>
  <c r="BA889" i="11"/>
  <c r="BA929" i="11"/>
  <c r="AZ964" i="11"/>
  <c r="AZ1004" i="11"/>
  <c r="AZ1044" i="11"/>
  <c r="BB1078" i="11"/>
  <c r="BA1115" i="11"/>
  <c r="AZ1162" i="11"/>
  <c r="BA1199" i="11"/>
  <c r="BB1236" i="11"/>
  <c r="BB1268" i="11"/>
  <c r="BA1295" i="11"/>
  <c r="BB1324" i="11"/>
  <c r="AZ1354" i="11"/>
  <c r="BB1380" i="11"/>
  <c r="AZ1107" i="11"/>
  <c r="BA1146" i="11"/>
  <c r="AZ1173" i="11"/>
  <c r="BA1202" i="11"/>
  <c r="BB1231" i="11"/>
  <c r="BA1258" i="11"/>
  <c r="BB1287" i="11"/>
  <c r="AZ1317" i="11"/>
  <c r="BB1343" i="11"/>
  <c r="AZ1373" i="11"/>
  <c r="BA1402" i="11"/>
  <c r="BA1133" i="11"/>
  <c r="BB1162" i="11"/>
  <c r="AZ1192" i="11"/>
  <c r="BB1218" i="11"/>
  <c r="AZ1248" i="11"/>
  <c r="BA1277" i="11"/>
  <c r="AZ1304" i="11"/>
  <c r="BA1333" i="11"/>
  <c r="BB1362" i="11"/>
  <c r="BA1389" i="11"/>
  <c r="BA1129" i="11"/>
  <c r="BA1160" i="11"/>
  <c r="AZ1187" i="11"/>
  <c r="BA1216" i="11"/>
  <c r="BB1245" i="11"/>
  <c r="BA1272" i="11"/>
  <c r="BB1301" i="11"/>
  <c r="AZ1331" i="11"/>
  <c r="BB1357" i="11"/>
  <c r="AZ1089" i="11"/>
  <c r="AZ1142" i="11"/>
  <c r="BB1168" i="11"/>
  <c r="AZ1198" i="11"/>
  <c r="BA1227" i="11"/>
  <c r="AZ1254" i="11"/>
  <c r="BA1283" i="11"/>
  <c r="BB1312" i="11"/>
  <c r="BA1339" i="11"/>
  <c r="BB1368" i="11"/>
  <c r="BB1122" i="11"/>
  <c r="AZ1153" i="11"/>
  <c r="BA1182" i="11"/>
  <c r="BB1211" i="11"/>
  <c r="BA1238" i="11"/>
  <c r="BB1267" i="11"/>
  <c r="AZ1297" i="11"/>
  <c r="BB1323" i="11"/>
  <c r="AZ1353" i="11"/>
  <c r="BA1131" i="11"/>
  <c r="BB1158" i="11"/>
  <c r="AZ1188" i="11"/>
  <c r="BA1217" i="11"/>
  <c r="AZ1244" i="11"/>
  <c r="BA1273" i="11"/>
  <c r="BB1302" i="11"/>
  <c r="BA1329" i="11"/>
  <c r="BB1131" i="11"/>
  <c r="BB1161" i="11"/>
  <c r="BA1188" i="11"/>
  <c r="BB1217" i="11"/>
  <c r="AZ1247" i="11"/>
  <c r="BB1273" i="11"/>
  <c r="AZ1303" i="11"/>
  <c r="BA1332" i="11"/>
  <c r="AZ1359" i="11"/>
  <c r="AZ1387" i="11"/>
  <c r="AZ1422" i="11"/>
  <c r="BB1448" i="11"/>
  <c r="BB1363" i="11"/>
  <c r="BA1414" i="11"/>
  <c r="AZ1441" i="11"/>
  <c r="BA1470" i="11"/>
  <c r="BB1406" i="11"/>
  <c r="BA1433" i="11"/>
  <c r="BB1462" i="11"/>
  <c r="BA1396" i="11"/>
  <c r="BB1425" i="11"/>
  <c r="AZ1455" i="11"/>
  <c r="BB1384" i="11"/>
  <c r="AZ1418" i="11"/>
  <c r="BA1447" i="11"/>
  <c r="BA1353" i="11"/>
  <c r="BA1410" i="11"/>
  <c r="BB1439" i="11"/>
  <c r="AZ1469" i="11"/>
  <c r="BB1401" i="11"/>
  <c r="AZ1432" i="11"/>
  <c r="BA1461" i="11"/>
  <c r="BA1390" i="11"/>
  <c r="BA1424" i="11"/>
  <c r="BB1453" i="11"/>
  <c r="BB840" i="11"/>
  <c r="BB637" i="11"/>
  <c r="BB699" i="11"/>
  <c r="BB755" i="11"/>
  <c r="BA814" i="11"/>
  <c r="BA870" i="11"/>
  <c r="BA665" i="11"/>
  <c r="AZ724" i="11"/>
  <c r="AZ780" i="11"/>
  <c r="AZ836" i="11"/>
  <c r="BB634" i="11"/>
  <c r="BB697" i="11"/>
  <c r="BB753" i="11"/>
  <c r="BA812" i="11"/>
  <c r="BB626" i="11"/>
  <c r="BB692" i="11"/>
  <c r="BA751" i="11"/>
  <c r="BA807" i="11"/>
  <c r="BA863" i="11"/>
  <c r="BB687" i="11"/>
  <c r="BB743" i="11"/>
  <c r="BB799" i="11"/>
  <c r="AZ632" i="11"/>
  <c r="AZ696" i="11"/>
  <c r="BA749" i="11"/>
  <c r="AZ800" i="11"/>
  <c r="BB628" i="11"/>
  <c r="BB677" i="11"/>
  <c r="BB717" i="11"/>
  <c r="BA752" i="11"/>
  <c r="BA792" i="11"/>
  <c r="BB829" i="11"/>
  <c r="AZ866" i="11"/>
  <c r="BB913" i="11"/>
  <c r="AZ951" i="11"/>
  <c r="BB985" i="11"/>
  <c r="BB1025" i="11"/>
  <c r="BB1065" i="11"/>
  <c r="BA1100" i="11"/>
  <c r="BA861" i="11"/>
  <c r="BB908" i="11"/>
  <c r="AZ946" i="11"/>
  <c r="AZ986" i="11"/>
  <c r="BA1023" i="11"/>
  <c r="AZ1058" i="11"/>
  <c r="AZ1098" i="11"/>
  <c r="BA853" i="11"/>
  <c r="BB903" i="11"/>
  <c r="BB943" i="11"/>
  <c r="AZ981" i="11"/>
  <c r="BA1018" i="11"/>
  <c r="BA1058" i="11"/>
  <c r="BB1095" i="11"/>
  <c r="BA1130" i="11"/>
  <c r="AZ904" i="11"/>
  <c r="AZ944" i="11"/>
  <c r="BB978" i="11"/>
  <c r="BB1018" i="11"/>
  <c r="AZ1056" i="11"/>
  <c r="BA1093" i="11"/>
  <c r="AZ888" i="11"/>
  <c r="BB925" i="11"/>
  <c r="BA960" i="11"/>
  <c r="BA1000" i="11"/>
  <c r="BA1040" i="11"/>
  <c r="AZ1075" i="11"/>
  <c r="BB868" i="11"/>
  <c r="BB912" i="11"/>
  <c r="AZ950" i="11"/>
  <c r="AZ990" i="11"/>
  <c r="BA1027" i="11"/>
  <c r="AZ1062" i="11"/>
  <c r="AZ869" i="11"/>
  <c r="BB915" i="11"/>
  <c r="BA950" i="11"/>
  <c r="BA990" i="11"/>
  <c r="BB1027" i="11"/>
  <c r="AZ1065" i="11"/>
  <c r="BB894" i="11"/>
  <c r="AZ932" i="11"/>
  <c r="BB966" i="11"/>
  <c r="BB1006" i="11"/>
  <c r="BB1046" i="11"/>
  <c r="BA1081" i="11"/>
  <c r="BB1123" i="11"/>
  <c r="BB1164" i="11"/>
  <c r="AZ1202" i="11"/>
  <c r="AZ1242" i="11"/>
  <c r="BA1271" i="11"/>
  <c r="AZ1298" i="11"/>
  <c r="BA1327" i="11"/>
  <c r="BB1356" i="11"/>
  <c r="BA1383" i="11"/>
  <c r="AZ1112" i="11"/>
  <c r="AZ1149" i="11"/>
  <c r="BB1175" i="11"/>
  <c r="AZ1205" i="11"/>
  <c r="BA1234" i="11"/>
  <c r="AZ1261" i="11"/>
  <c r="BA1290" i="11"/>
  <c r="BB1319" i="11"/>
  <c r="BA1346" i="11"/>
  <c r="BB1375" i="11"/>
  <c r="AZ1405" i="11"/>
  <c r="AZ1136" i="11"/>
  <c r="BA1165" i="11"/>
  <c r="BB1194" i="11"/>
  <c r="BA1221" i="11"/>
  <c r="BB1250" i="11"/>
  <c r="AZ1280" i="11"/>
  <c r="BB1306" i="11"/>
  <c r="AZ1336" i="11"/>
  <c r="BA1365" i="11"/>
  <c r="AZ1392" i="11"/>
  <c r="BB1133" i="11"/>
  <c r="AZ1163" i="11"/>
  <c r="BB1189" i="11"/>
  <c r="AZ1219" i="11"/>
  <c r="BA1248" i="11"/>
  <c r="AZ1275" i="11"/>
  <c r="BA1304" i="11"/>
  <c r="BB1333" i="11"/>
  <c r="BA1360" i="11"/>
  <c r="AZ1102" i="11"/>
  <c r="BB1144" i="11"/>
  <c r="BA1171" i="11"/>
  <c r="BB1200" i="11"/>
  <c r="AZ1230" i="11"/>
  <c r="BB1256" i="11"/>
  <c r="AZ1286" i="11"/>
  <c r="BA1315" i="11"/>
  <c r="AZ1342" i="11"/>
  <c r="BA1371" i="11"/>
  <c r="BA1126" i="11"/>
  <c r="BB1155" i="11"/>
  <c r="AZ1185" i="11"/>
  <c r="BA1214" i="11"/>
  <c r="AZ1241" i="11"/>
  <c r="BA1270" i="11"/>
  <c r="BB1299" i="11"/>
  <c r="BA1326" i="11"/>
  <c r="BB1355" i="11"/>
  <c r="BB1134" i="11"/>
  <c r="BA1161" i="11"/>
  <c r="BB1190" i="11"/>
  <c r="AZ1220" i="11"/>
  <c r="BB1246" i="11"/>
  <c r="AZ1276" i="11"/>
  <c r="BA1305" i="11"/>
  <c r="AZ1332" i="11"/>
  <c r="AZ1135" i="11"/>
  <c r="BA1164" i="11"/>
  <c r="AZ1191" i="11"/>
  <c r="BA1220" i="11"/>
  <c r="BB1249" i="11"/>
  <c r="BA1276" i="11"/>
  <c r="BB1305" i="11"/>
  <c r="AZ1335" i="11"/>
  <c r="BB1361" i="11"/>
  <c r="BB1390" i="11"/>
  <c r="BB1424" i="11"/>
  <c r="BA1451" i="11"/>
  <c r="BA1374" i="11"/>
  <c r="AZ1417" i="11"/>
  <c r="BB1443" i="11"/>
  <c r="AZ1473" i="11"/>
  <c r="BA1409" i="11"/>
  <c r="AZ1436" i="11"/>
  <c r="BA1465" i="11"/>
  <c r="BB1400" i="11"/>
  <c r="BA1428" i="11"/>
  <c r="BB1457" i="11"/>
  <c r="BA843" i="11"/>
  <c r="AZ653" i="11"/>
  <c r="BA710" i="11"/>
  <c r="AZ769" i="11"/>
  <c r="AZ825" i="11"/>
  <c r="AZ881" i="11"/>
  <c r="BB678" i="11"/>
  <c r="BB734" i="11"/>
  <c r="BB790" i="11"/>
  <c r="BA849" i="11"/>
  <c r="BA650" i="11"/>
  <c r="BA708" i="11"/>
  <c r="AZ767" i="11"/>
  <c r="AZ823" i="11"/>
  <c r="BA643" i="11"/>
  <c r="AZ706" i="11"/>
  <c r="AZ762" i="11"/>
  <c r="AZ818" i="11"/>
  <c r="BA635" i="11"/>
  <c r="BA698" i="11"/>
  <c r="BA754" i="11"/>
  <c r="AZ813" i="11"/>
  <c r="AZ648" i="11"/>
  <c r="BB706" i="11"/>
  <c r="AZ752" i="11"/>
  <c r="BB802" i="11"/>
  <c r="BB640" i="11"/>
  <c r="BB685" i="11"/>
  <c r="BA720" i="11"/>
  <c r="BA760" i="11"/>
  <c r="BA800" i="11"/>
  <c r="AZ835" i="11"/>
  <c r="BA874" i="11"/>
  <c r="AZ919" i="11"/>
  <c r="BA956" i="11"/>
  <c r="BB993" i="11"/>
  <c r="BB1033" i="11"/>
  <c r="BA1068" i="11"/>
  <c r="BA1108" i="11"/>
  <c r="BB874" i="11"/>
  <c r="AZ914" i="11"/>
  <c r="BA951" i="11"/>
  <c r="BA991" i="11"/>
  <c r="BB1028" i="11"/>
  <c r="AZ1066" i="11"/>
  <c r="AZ1106" i="11"/>
  <c r="BB861" i="11"/>
  <c r="BB911" i="11"/>
  <c r="BB951" i="11"/>
  <c r="BA986" i="11"/>
  <c r="BB1023" i="11"/>
  <c r="BB1063" i="11"/>
  <c r="AZ1101" i="11"/>
  <c r="AZ863" i="11"/>
  <c r="AZ912" i="11"/>
  <c r="BB946" i="11"/>
  <c r="BB986" i="11"/>
  <c r="BB1026" i="11"/>
  <c r="BA1061" i="11"/>
  <c r="BB1098" i="11"/>
  <c r="BB893" i="11"/>
  <c r="AZ931" i="11"/>
  <c r="BA968" i="11"/>
  <c r="BA1008" i="11"/>
  <c r="AZ1043" i="11"/>
  <c r="AZ1083" i="11"/>
  <c r="BB881" i="11"/>
  <c r="AZ918" i="11"/>
  <c r="BA955" i="11"/>
  <c r="BA995" i="11"/>
  <c r="BB1032" i="11"/>
  <c r="AZ1070" i="11"/>
  <c r="AZ882" i="11"/>
  <c r="BA918" i="11"/>
  <c r="BA958" i="11"/>
  <c r="BA998" i="11"/>
  <c r="AZ1033" i="11"/>
  <c r="BA1070" i="11"/>
  <c r="AZ900" i="11"/>
  <c r="BA937" i="11"/>
  <c r="BB974" i="11"/>
  <c r="BB1014" i="11"/>
  <c r="BA1049" i="11"/>
  <c r="BA1089" i="11"/>
  <c r="BA1135" i="11"/>
  <c r="AZ1170" i="11"/>
  <c r="BA1207" i="11"/>
  <c r="BA1247" i="11"/>
  <c r="AZ1274" i="11"/>
  <c r="BA1303" i="11"/>
  <c r="BB1332" i="11"/>
  <c r="BA1359" i="11"/>
  <c r="BB1388" i="11"/>
  <c r="BA1120" i="11"/>
  <c r="BB1151" i="11"/>
  <c r="AZ1181" i="11"/>
  <c r="BA1210" i="11"/>
  <c r="AZ1237" i="11"/>
  <c r="BA1266" i="11"/>
  <c r="BB1295" i="11"/>
  <c r="BA1322" i="11"/>
  <c r="BB1351" i="11"/>
  <c r="AZ1381" i="11"/>
  <c r="BB1083" i="11"/>
  <c r="BA1141" i="11"/>
  <c r="BB1170" i="11"/>
  <c r="BA1197" i="11"/>
  <c r="BB1226" i="11"/>
  <c r="AZ1256" i="11"/>
  <c r="BB1282" i="11"/>
  <c r="AZ1312" i="11"/>
  <c r="BA1341" i="11"/>
  <c r="AZ1368" i="11"/>
  <c r="BA1397" i="11"/>
  <c r="AZ1139" i="11"/>
  <c r="BB1165" i="11"/>
  <c r="AZ1195" i="11"/>
  <c r="BA1224" i="11"/>
  <c r="AZ1251" i="11"/>
  <c r="BA1280" i="11"/>
  <c r="BB1309" i="11"/>
  <c r="BA1336" i="11"/>
  <c r="BB1365" i="11"/>
  <c r="AZ1113" i="11"/>
  <c r="BA1147" i="11"/>
  <c r="BB1176" i="11"/>
  <c r="AZ1206" i="11"/>
  <c r="BB1232" i="11"/>
  <c r="AZ1262" i="11"/>
  <c r="BA1291" i="11"/>
  <c r="AZ1318" i="11"/>
  <c r="BA1347" i="11"/>
  <c r="BB1376" i="11"/>
  <c r="AZ1131" i="11"/>
  <c r="AZ1161" i="11"/>
  <c r="BA1190" i="11"/>
  <c r="AZ1217" i="11"/>
  <c r="BA1246" i="11"/>
  <c r="BB1275" i="11"/>
  <c r="BA1302" i="11"/>
  <c r="BB1331" i="11"/>
  <c r="AZ1361" i="11"/>
  <c r="BA1137" i="11"/>
  <c r="BB1166" i="11"/>
  <c r="AZ1196" i="11"/>
  <c r="BB1222" i="11"/>
  <c r="AZ1252" i="11"/>
  <c r="BA1281" i="11"/>
  <c r="AZ1308" i="11"/>
  <c r="BA1337" i="11"/>
  <c r="BA1140" i="11"/>
  <c r="AZ1167" i="11"/>
  <c r="BA1196" i="11"/>
  <c r="BB1225" i="11"/>
  <c r="BA1252" i="11"/>
  <c r="BB1281" i="11"/>
  <c r="AZ1311" i="11"/>
  <c r="BB1337" i="11"/>
  <c r="AZ1367" i="11"/>
  <c r="AZ1399" i="11"/>
  <c r="BA1427" i="11"/>
  <c r="BB1456" i="11"/>
  <c r="BA1387" i="11"/>
  <c r="BB1419" i="11"/>
  <c r="AZ1449" i="11"/>
  <c r="AZ1364" i="11"/>
  <c r="AZ1412" i="11"/>
  <c r="BA1441" i="11"/>
  <c r="BB1470" i="11"/>
  <c r="AZ1404" i="11"/>
  <c r="BB1433" i="11"/>
  <c r="AZ1463" i="11"/>
  <c r="BB864" i="11"/>
  <c r="AZ665" i="11"/>
  <c r="AZ721" i="11"/>
  <c r="AZ777" i="11"/>
  <c r="BB835" i="11"/>
  <c r="AZ603" i="11"/>
  <c r="BB686" i="11"/>
  <c r="BA745" i="11"/>
  <c r="BA801" i="11"/>
  <c r="BA857" i="11"/>
  <c r="AZ663" i="11"/>
  <c r="AZ719" i="11"/>
  <c r="AZ775" i="11"/>
  <c r="BB833" i="11"/>
  <c r="BB657" i="11"/>
  <c r="AZ714" i="11"/>
  <c r="BB772" i="11"/>
  <c r="BB828" i="11"/>
  <c r="BB647" i="11"/>
  <c r="AZ709" i="11"/>
  <c r="AZ765" i="11"/>
  <c r="AZ821" i="11"/>
  <c r="BA661" i="11"/>
  <c r="BA717" i="11"/>
  <c r="BA765" i="11"/>
  <c r="AZ808" i="11"/>
  <c r="BA648" i="11"/>
  <c r="BA688" i="11"/>
  <c r="AZ723" i="11"/>
  <c r="AZ763" i="11"/>
  <c r="AZ803" i="11"/>
  <c r="BB837" i="11"/>
  <c r="BB882" i="11"/>
  <c r="BB921" i="11"/>
  <c r="AZ959" i="11"/>
  <c r="AZ999" i="11"/>
  <c r="BA1036" i="11"/>
  <c r="AZ1071" i="11"/>
  <c r="AZ1111" i="11"/>
  <c r="BA879" i="11"/>
  <c r="BB916" i="11"/>
  <c r="BB956" i="11"/>
  <c r="AZ994" i="11"/>
  <c r="BA1031" i="11"/>
  <c r="BA1071" i="11"/>
  <c r="BB1108" i="11"/>
  <c r="BB866" i="11"/>
  <c r="BA914" i="11"/>
  <c r="BA954" i="11"/>
  <c r="AZ989" i="11"/>
  <c r="AZ1029" i="11"/>
  <c r="BA1066" i="11"/>
  <c r="BB1103" i="11"/>
  <c r="BB871" i="11"/>
  <c r="BB914" i="11"/>
  <c r="BA949" i="11"/>
  <c r="BA989" i="11"/>
  <c r="BA1029" i="11"/>
  <c r="AZ1064" i="11"/>
  <c r="AZ1104" i="11"/>
  <c r="BA896" i="11"/>
  <c r="BB933" i="11"/>
  <c r="BB973" i="11"/>
  <c r="AZ1011" i="11"/>
  <c r="BB1045" i="11"/>
  <c r="BB1085" i="11"/>
  <c r="AZ885" i="11"/>
  <c r="BB920" i="11"/>
  <c r="BB960" i="11"/>
  <c r="AZ998" i="11"/>
  <c r="BA1035" i="11"/>
  <c r="BA1075" i="11"/>
  <c r="BA885" i="11"/>
  <c r="AZ921" i="11"/>
  <c r="AZ961" i="11"/>
  <c r="AZ1001" i="11"/>
  <c r="BB1035" i="11"/>
  <c r="BB1075" i="11"/>
  <c r="BB902" i="11"/>
  <c r="AZ940" i="11"/>
  <c r="AZ980" i="11"/>
  <c r="BA1017" i="11"/>
  <c r="AZ1052" i="11"/>
  <c r="AZ1092" i="11"/>
  <c r="AZ1138" i="11"/>
  <c r="BB1172" i="11"/>
  <c r="BB1212" i="11"/>
  <c r="AZ1250" i="11"/>
  <c r="BB1276" i="11"/>
  <c r="AZ1306" i="11"/>
  <c r="BA1335" i="11"/>
  <c r="AZ1362" i="11"/>
  <c r="BA1391" i="11"/>
  <c r="AZ1124" i="11"/>
  <c r="BA1154" i="11"/>
  <c r="BB1183" i="11"/>
  <c r="AZ1213" i="11"/>
  <c r="BB1239" i="11"/>
  <c r="AZ1269" i="11"/>
  <c r="BA1298" i="11"/>
  <c r="AZ1325" i="11"/>
  <c r="BA1354" i="11"/>
  <c r="BB1383" i="11"/>
  <c r="BA1099" i="11"/>
  <c r="AZ1144" i="11"/>
  <c r="BA1173" i="11"/>
  <c r="AZ1200" i="11"/>
  <c r="BA1229" i="11"/>
  <c r="BB1258" i="11"/>
  <c r="BA1285" i="11"/>
  <c r="BB1314" i="11"/>
  <c r="AZ1344" i="11"/>
  <c r="BB1370" i="11"/>
  <c r="BA1086" i="11"/>
  <c r="BB1141" i="11"/>
  <c r="BA1168" i="11"/>
  <c r="BB1197" i="11"/>
  <c r="AZ1227" i="11"/>
  <c r="BB1253" i="11"/>
  <c r="AZ1283" i="11"/>
  <c r="BA1312" i="11"/>
  <c r="AZ1339" i="11"/>
  <c r="BA1368" i="11"/>
  <c r="BB1117" i="11"/>
  <c r="AZ1150" i="11"/>
  <c r="BA1179" i="11"/>
  <c r="BB1208" i="11"/>
  <c r="BA1235" i="11"/>
  <c r="BB1264" i="11"/>
  <c r="AZ1294" i="11"/>
  <c r="BB1320" i="11"/>
  <c r="AZ1350" i="11"/>
  <c r="BA1379" i="11"/>
  <c r="BA1134" i="11"/>
  <c r="BB1163" i="11"/>
  <c r="AZ1193" i="11"/>
  <c r="BB1219" i="11"/>
  <c r="AZ1249" i="11"/>
  <c r="BA1278" i="11"/>
  <c r="AZ1305" i="11"/>
  <c r="BA1334" i="11"/>
  <c r="AZ1094" i="11"/>
  <c r="AZ1140" i="11"/>
  <c r="BA1169" i="11"/>
  <c r="BB1198" i="11"/>
  <c r="BA1225" i="11"/>
  <c r="BB1254" i="11"/>
  <c r="AZ1284" i="11"/>
  <c r="BB1310" i="11"/>
  <c r="BA1094" i="11"/>
  <c r="AZ1143" i="11"/>
  <c r="BB1169" i="11"/>
  <c r="AZ1199" i="11"/>
  <c r="BA1228" i="11"/>
  <c r="AZ1255" i="11"/>
  <c r="BA1284" i="11"/>
  <c r="BB1313" i="11"/>
  <c r="BA1340" i="11"/>
  <c r="BB1369" i="11"/>
  <c r="AZ1403" i="11"/>
  <c r="AZ1430" i="11"/>
  <c r="BA1459" i="11"/>
  <c r="AZ1391" i="11"/>
  <c r="BA1422" i="11"/>
  <c r="BB1451" i="11"/>
  <c r="BB1374" i="11"/>
  <c r="BB1414" i="11"/>
  <c r="AZ1444" i="11"/>
  <c r="BA1473" i="11"/>
  <c r="AZ1407" i="11"/>
  <c r="BA1436" i="11"/>
  <c r="BB1465" i="11"/>
  <c r="BB1397" i="11"/>
  <c r="BB1428" i="11"/>
  <c r="AZ1458" i="11"/>
  <c r="AZ1385" i="11"/>
  <c r="AZ1421" i="11"/>
  <c r="BA1450" i="11"/>
  <c r="AZ1356" i="11"/>
  <c r="BA1413" i="11"/>
  <c r="BB1442" i="11"/>
  <c r="BA1469" i="11"/>
  <c r="BB1405" i="11"/>
  <c r="AZ1435" i="11"/>
  <c r="BB1461" i="11"/>
  <c r="BB1412" i="11"/>
  <c r="AZ1450" i="11"/>
  <c r="BA1393" i="11"/>
  <c r="BB1431" i="11"/>
  <c r="BB1471" i="11"/>
  <c r="BB1418" i="11"/>
  <c r="BA1453" i="11"/>
  <c r="AZ1395" i="11"/>
  <c r="BB1437" i="11"/>
  <c r="BA1420" i="11"/>
  <c r="BA1415" i="11"/>
  <c r="BA1455" i="11"/>
  <c r="AZ1398" i="11"/>
  <c r="BA1434" i="11"/>
  <c r="BA1474" i="11"/>
  <c r="BA1421" i="11"/>
  <c r="AZ1456" i="11"/>
  <c r="BB1402" i="11"/>
  <c r="BA1440" i="11"/>
  <c r="AZ1447" i="11"/>
  <c r="BB1420" i="11"/>
  <c r="BB1460" i="11"/>
  <c r="BB1404" i="11"/>
  <c r="BA1442" i="11"/>
  <c r="BB1379" i="11"/>
  <c r="AZ1424" i="11"/>
  <c r="AZ1464" i="11"/>
  <c r="AZ1411" i="11"/>
  <c r="BB1445" i="11"/>
  <c r="BB1350" i="11"/>
  <c r="AZ1426" i="11"/>
  <c r="BA1463" i="11"/>
  <c r="BB1407" i="11"/>
  <c r="BB1447" i="11"/>
  <c r="BA1385" i="11"/>
  <c r="BB1426" i="11"/>
  <c r="BB1466" i="11"/>
  <c r="BB1413" i="11"/>
  <c r="BA1448" i="11"/>
  <c r="BA1388" i="11"/>
  <c r="AZ1434" i="11"/>
  <c r="BB1468" i="11"/>
  <c r="AZ1413" i="11"/>
  <c r="AZ1453" i="11"/>
  <c r="BB1393" i="11"/>
  <c r="BB1434" i="11"/>
  <c r="BB1474" i="11"/>
  <c r="BA1416" i="11"/>
  <c r="BA1456" i="11"/>
  <c r="AZ1393" i="11"/>
  <c r="BB1436" i="11"/>
  <c r="BA1471" i="11"/>
  <c r="BA1418" i="11"/>
  <c r="BB1455" i="11"/>
  <c r="BA1398" i="11"/>
  <c r="AZ1440" i="11"/>
  <c r="BB1358" i="11"/>
  <c r="AZ1419" i="11"/>
  <c r="AZ1459" i="11"/>
  <c r="BA1404" i="11"/>
  <c r="BA1439" i="11"/>
  <c r="AZ1369" i="11"/>
  <c r="BA1426" i="11"/>
  <c r="AZ1461" i="11"/>
  <c r="BA1405" i="11"/>
  <c r="BA1445" i="11"/>
  <c r="AZ1380" i="11"/>
  <c r="AZ1427" i="11"/>
  <c r="AZ1467" i="11"/>
  <c r="BA1407" i="11"/>
  <c r="AZ1442" i="11"/>
  <c r="BB1377" i="11"/>
  <c r="AZ1429" i="11"/>
  <c r="BB1463" i="11"/>
  <c r="BB1410" i="11"/>
  <c r="AZ1448" i="11"/>
  <c r="BB1385" i="11"/>
  <c r="BA1432" i="11"/>
  <c r="BB1469" i="11"/>
  <c r="B1485" i="11"/>
  <c r="F1485" i="11" s="1"/>
  <c r="B1486" i="11"/>
  <c r="F1486" i="11" s="1"/>
  <c r="B1484" i="11"/>
  <c r="F1484" i="11" s="1"/>
  <c r="AX6" i="11"/>
  <c r="B1479" i="11"/>
  <c r="F1479" i="11" s="1"/>
  <c r="B1483" i="11"/>
  <c r="F1483" i="11" s="1"/>
  <c r="B1487" i="11"/>
  <c r="F1487" i="11" s="1"/>
  <c r="B1488" i="11"/>
  <c r="F1488" i="11" s="1"/>
  <c r="B1480" i="11"/>
  <c r="F1480" i="11" s="1"/>
  <c r="B1477" i="11"/>
  <c r="F1477" i="11" s="1"/>
  <c r="B1481" i="11"/>
  <c r="F1481" i="11" s="1"/>
  <c r="B1490" i="11"/>
  <c r="F1490" i="11" s="1"/>
  <c r="T613" i="11"/>
  <c r="W613" i="11" s="1"/>
  <c r="T44" i="11"/>
  <c r="W44" i="11" s="1"/>
  <c r="T97" i="11"/>
  <c r="W97" i="11" s="1"/>
  <c r="T358" i="11"/>
  <c r="W358" i="11" s="1"/>
  <c r="T65" i="11"/>
  <c r="W65" i="11" s="1"/>
  <c r="T151" i="11"/>
  <c r="W151" i="11" s="1"/>
  <c r="T282" i="11"/>
  <c r="W282" i="11" s="1"/>
  <c r="T798" i="11"/>
  <c r="W798" i="11" s="1"/>
  <c r="T695" i="11"/>
  <c r="W695" i="11" s="1"/>
  <c r="T30" i="11"/>
  <c r="W30" i="11" s="1"/>
  <c r="T12" i="11"/>
  <c r="W12" i="11" s="1"/>
  <c r="T464" i="11"/>
  <c r="W464" i="11" s="1"/>
  <c r="T9" i="11"/>
  <c r="W9" i="11" s="1"/>
  <c r="T19" i="11"/>
  <c r="W19" i="11" s="1"/>
  <c r="T159" i="11"/>
  <c r="W159" i="11" s="1"/>
  <c r="T144" i="11"/>
  <c r="W144" i="11" s="1"/>
  <c r="T680" i="11"/>
  <c r="W680" i="11" s="1"/>
  <c r="T470" i="11"/>
  <c r="W470" i="11" s="1"/>
  <c r="T771" i="11"/>
  <c r="W771" i="11" s="1"/>
  <c r="T608" i="11"/>
  <c r="W608" i="11" s="1"/>
  <c r="T755" i="11"/>
  <c r="W755" i="11" s="1"/>
  <c r="T13" i="11"/>
  <c r="W13" i="11" s="1"/>
  <c r="T195" i="11"/>
  <c r="W195" i="11" s="1"/>
  <c r="T586" i="11"/>
  <c r="W586" i="11" s="1"/>
  <c r="T589" i="11"/>
  <c r="W589" i="11" s="1"/>
  <c r="T778" i="11"/>
  <c r="W778" i="11" s="1"/>
  <c r="T714" i="11"/>
  <c r="W714" i="11" s="1"/>
  <c r="T761" i="11"/>
  <c r="W761" i="11" s="1"/>
  <c r="T131" i="11"/>
  <c r="W131" i="11" s="1"/>
  <c r="T428" i="11"/>
  <c r="W428" i="11" s="1"/>
  <c r="T760" i="11"/>
  <c r="W760" i="11" s="1"/>
  <c r="T453" i="11"/>
  <c r="W453" i="11" s="1"/>
  <c r="T326" i="11"/>
  <c r="W326" i="11" s="1"/>
  <c r="T609" i="11"/>
  <c r="W609" i="11" s="1"/>
  <c r="T35" i="11"/>
  <c r="W35" i="11" s="1"/>
  <c r="T64" i="11"/>
  <c r="W64" i="11" s="1"/>
  <c r="T452" i="11"/>
  <c r="W452" i="11" s="1"/>
  <c r="T593" i="11"/>
  <c r="W593" i="11" s="1"/>
  <c r="T487" i="11"/>
  <c r="W487" i="11" s="1"/>
  <c r="T789" i="11"/>
  <c r="W789" i="11" s="1"/>
  <c r="T462" i="11"/>
  <c r="W462" i="11" s="1"/>
  <c r="T417" i="11"/>
  <c r="W417" i="11" s="1"/>
  <c r="T729" i="11"/>
  <c r="W729" i="11" s="1"/>
  <c r="T1160" i="11"/>
  <c r="W1160" i="11" s="1"/>
  <c r="T629" i="11"/>
  <c r="W629" i="11" s="1"/>
  <c r="T677" i="11"/>
  <c r="W677" i="11" s="1"/>
  <c r="T905" i="11"/>
  <c r="W905" i="11" s="1"/>
  <c r="T1277" i="11"/>
  <c r="W1277" i="11" s="1"/>
  <c r="T946" i="11"/>
  <c r="W946" i="11" s="1"/>
  <c r="T790" i="11"/>
  <c r="W790" i="11" s="1"/>
  <c r="T1025" i="11"/>
  <c r="W1025" i="11" s="1"/>
  <c r="T1281" i="11"/>
  <c r="W1281" i="11" s="1"/>
  <c r="T1090" i="11"/>
  <c r="W1090" i="11" s="1"/>
  <c r="T1366" i="11"/>
  <c r="W1366" i="11" s="1"/>
  <c r="T1260" i="11"/>
  <c r="W1260" i="11" s="1"/>
  <c r="T975" i="11"/>
  <c r="W975" i="11" s="1"/>
  <c r="T1441" i="11"/>
  <c r="W1441" i="11" s="1"/>
  <c r="T1338" i="11"/>
  <c r="W1338" i="11" s="1"/>
  <c r="T1317" i="11"/>
  <c r="W1317" i="11" s="1"/>
  <c r="T708" i="11"/>
  <c r="W708" i="11" s="1"/>
  <c r="T534" i="11"/>
  <c r="W534" i="11" s="1"/>
  <c r="T805" i="11"/>
  <c r="W805" i="11" s="1"/>
  <c r="T934" i="11"/>
  <c r="W934" i="11" s="1"/>
  <c r="T1307" i="11"/>
  <c r="W1307" i="11" s="1"/>
  <c r="T1006" i="11"/>
  <c r="W1006" i="11" s="1"/>
  <c r="T932" i="11"/>
  <c r="W932" i="11" s="1"/>
  <c r="T863" i="11"/>
  <c r="W863" i="11" s="1"/>
  <c r="T1293" i="11"/>
  <c r="W1293" i="11" s="1"/>
  <c r="T976" i="11"/>
  <c r="W976" i="11" s="1"/>
  <c r="T1306" i="11"/>
  <c r="W1306" i="11" s="1"/>
  <c r="T878" i="11"/>
  <c r="W878" i="11" s="1"/>
  <c r="T726" i="11"/>
  <c r="W726" i="11" s="1"/>
  <c r="T889" i="11"/>
  <c r="W889" i="11" s="1"/>
  <c r="T966" i="11"/>
  <c r="W966" i="11" s="1"/>
  <c r="T631" i="11"/>
  <c r="W631" i="11" s="1"/>
  <c r="T45" i="11"/>
  <c r="W45" i="11" s="1"/>
  <c r="T335" i="11"/>
  <c r="W335" i="11" s="1"/>
  <c r="T577" i="11"/>
  <c r="W577" i="11" s="1"/>
  <c r="T668" i="11"/>
  <c r="W668" i="11" s="1"/>
  <c r="T75" i="11"/>
  <c r="W75" i="11" s="1"/>
  <c r="T345" i="11"/>
  <c r="W345" i="11" s="1"/>
  <c r="T93" i="11"/>
  <c r="W93" i="11" s="1"/>
  <c r="T699" i="11"/>
  <c r="W699" i="11" s="1"/>
  <c r="T66" i="11"/>
  <c r="W66" i="11" s="1"/>
  <c r="T291" i="11"/>
  <c r="W291" i="11" s="1"/>
  <c r="T426" i="11"/>
  <c r="W426" i="11" s="1"/>
  <c r="T454" i="11"/>
  <c r="W454" i="11" s="1"/>
  <c r="T83" i="11"/>
  <c r="W83" i="11" s="1"/>
  <c r="T101" i="11"/>
  <c r="W101" i="11" s="1"/>
  <c r="T361" i="11"/>
  <c r="W361" i="11" s="1"/>
  <c r="T506" i="11"/>
  <c r="W506" i="11" s="1"/>
  <c r="T42" i="11"/>
  <c r="W42" i="11" s="1"/>
  <c r="T31" i="11"/>
  <c r="W31" i="11" s="1"/>
  <c r="T215" i="11"/>
  <c r="W215" i="11" s="1"/>
  <c r="T283" i="11"/>
  <c r="W283" i="11" s="1"/>
  <c r="T647" i="11"/>
  <c r="W647" i="11" s="1"/>
  <c r="T245" i="11"/>
  <c r="W245" i="11" s="1"/>
  <c r="T223" i="11"/>
  <c r="W223" i="11" s="1"/>
  <c r="T440" i="11"/>
  <c r="W440" i="11" s="1"/>
  <c r="T627" i="11"/>
  <c r="W627" i="11" s="1"/>
  <c r="T775" i="11"/>
  <c r="W775" i="11" s="1"/>
  <c r="T584" i="11"/>
  <c r="W584" i="11" s="1"/>
  <c r="T61" i="11"/>
  <c r="W61" i="11" s="1"/>
  <c r="T308" i="11"/>
  <c r="W308" i="11" s="1"/>
  <c r="T22" i="11"/>
  <c r="W22" i="11" s="1"/>
  <c r="T39" i="11"/>
  <c r="W39" i="11" s="1"/>
  <c r="T501" i="11"/>
  <c r="W501" i="11" s="1"/>
  <c r="T513" i="11"/>
  <c r="W513" i="11" s="1"/>
  <c r="T449" i="11"/>
  <c r="W449" i="11" s="1"/>
  <c r="T806" i="11"/>
  <c r="W806" i="11" s="1"/>
  <c r="T1273" i="11"/>
  <c r="W1273" i="11" s="1"/>
  <c r="T894" i="11"/>
  <c r="W894" i="11" s="1"/>
  <c r="T1422" i="11"/>
  <c r="W1422" i="11" s="1"/>
  <c r="T773" i="11"/>
  <c r="W773" i="11" s="1"/>
  <c r="T842" i="11"/>
  <c r="W842" i="11" s="1"/>
  <c r="T1207" i="11"/>
  <c r="W1207" i="11" s="1"/>
  <c r="T1212" i="11"/>
  <c r="W1212" i="11" s="1"/>
  <c r="T1420" i="11"/>
  <c r="W1420" i="11" s="1"/>
  <c r="T1310" i="11"/>
  <c r="W1310" i="11" s="1"/>
  <c r="T687" i="11"/>
  <c r="W687" i="11" s="1"/>
  <c r="T983" i="11"/>
  <c r="W983" i="11" s="1"/>
  <c r="T845" i="11"/>
  <c r="W845" i="11" s="1"/>
  <c r="T998" i="11"/>
  <c r="W998" i="11" s="1"/>
  <c r="T1427" i="11"/>
  <c r="W1427" i="11" s="1"/>
  <c r="T1324" i="11"/>
  <c r="W1324" i="11" s="1"/>
  <c r="T1436" i="11"/>
  <c r="W1436" i="11" s="1"/>
  <c r="T420" i="11"/>
  <c r="W420" i="11" s="1"/>
  <c r="T986" i="11"/>
  <c r="W986" i="11" s="1"/>
  <c r="T1148" i="11"/>
  <c r="W1148" i="11" s="1"/>
  <c r="T1193" i="11"/>
  <c r="W1193" i="11" s="1"/>
  <c r="T1002" i="11"/>
  <c r="W1002" i="11" s="1"/>
  <c r="T1227" i="11"/>
  <c r="W1227" i="11" s="1"/>
  <c r="T447" i="11"/>
  <c r="W447" i="11" s="1"/>
  <c r="T585" i="11"/>
  <c r="W585" i="11" s="1"/>
  <c r="T1152" i="11"/>
  <c r="W1152" i="11" s="1"/>
  <c r="T1313" i="11"/>
  <c r="W1313" i="11" s="1"/>
  <c r="T881" i="11"/>
  <c r="W881" i="11" s="1"/>
  <c r="T994" i="11"/>
  <c r="W994" i="11" s="1"/>
  <c r="T1054" i="11"/>
  <c r="W1054" i="11" s="1"/>
  <c r="T1268" i="11"/>
  <c r="W1268" i="11" s="1"/>
  <c r="T1040" i="11"/>
  <c r="W1040" i="11" s="1"/>
  <c r="T1465" i="11"/>
  <c r="W1465" i="11" s="1"/>
  <c r="T1253" i="11"/>
  <c r="W1253" i="11" s="1"/>
  <c r="T990" i="11"/>
  <c r="W990" i="11" s="1"/>
  <c r="T950" i="11"/>
  <c r="W950" i="11" s="1"/>
  <c r="T995" i="11"/>
  <c r="W995" i="11" s="1"/>
  <c r="T1269" i="11"/>
  <c r="W1269" i="11" s="1"/>
  <c r="T886" i="11"/>
  <c r="W886" i="11" s="1"/>
  <c r="T1354" i="11"/>
  <c r="W1354" i="11" s="1"/>
  <c r="T338" i="11"/>
  <c r="W338" i="11" s="1"/>
  <c r="T26" i="11"/>
  <c r="W26" i="11" s="1"/>
  <c r="T285" i="11"/>
  <c r="W285" i="11" s="1"/>
  <c r="T749" i="11"/>
  <c r="W749" i="11" s="1"/>
  <c r="T526" i="11"/>
  <c r="W526" i="11" s="1"/>
  <c r="T239" i="11"/>
  <c r="W239" i="11" s="1"/>
  <c r="T62" i="11"/>
  <c r="W62" i="11" s="1"/>
  <c r="T105" i="11"/>
  <c r="W105" i="11" s="1"/>
  <c r="T569" i="11"/>
  <c r="W569" i="11" s="1"/>
  <c r="T51" i="11"/>
  <c r="W51" i="11" s="1"/>
  <c r="T327" i="11"/>
  <c r="W327" i="11" s="1"/>
  <c r="T672" i="11"/>
  <c r="W672" i="11" s="1"/>
  <c r="T497" i="11"/>
  <c r="W497" i="11" s="1"/>
  <c r="T757" i="11"/>
  <c r="W757" i="11" s="1"/>
  <c r="T450" i="11"/>
  <c r="W450" i="11" s="1"/>
  <c r="T27" i="11"/>
  <c r="W27" i="11" s="1"/>
  <c r="T190" i="11"/>
  <c r="W190" i="11" s="1"/>
  <c r="T336" i="11"/>
  <c r="W336" i="11" s="1"/>
  <c r="T617" i="11"/>
  <c r="W617" i="11" s="1"/>
  <c r="T623" i="11"/>
  <c r="W623" i="11" s="1"/>
  <c r="T243" i="11"/>
  <c r="W243" i="11" s="1"/>
  <c r="T79" i="11"/>
  <c r="W79" i="11" s="1"/>
  <c r="T193" i="11"/>
  <c r="W193" i="11" s="1"/>
  <c r="T122" i="11"/>
  <c r="W122" i="11" s="1"/>
  <c r="T489" i="11"/>
  <c r="W489" i="11" s="1"/>
  <c r="T640" i="11"/>
  <c r="W640" i="11" s="1"/>
  <c r="T25" i="11"/>
  <c r="W25" i="11" s="1"/>
  <c r="T297" i="11"/>
  <c r="W297" i="11" s="1"/>
  <c r="T86" i="11"/>
  <c r="W86" i="11" s="1"/>
  <c r="T70" i="11"/>
  <c r="W70" i="11" s="1"/>
  <c r="T128" i="11"/>
  <c r="W128" i="11" s="1"/>
  <c r="T601" i="11"/>
  <c r="W601" i="11" s="1"/>
  <c r="T665" i="11"/>
  <c r="W665" i="11" s="1"/>
  <c r="T626" i="11"/>
  <c r="W626" i="11" s="1"/>
  <c r="T780" i="11"/>
  <c r="W780" i="11" s="1"/>
  <c r="T766" i="11"/>
  <c r="W766" i="11" s="1"/>
  <c r="T553" i="11"/>
  <c r="W553" i="11" s="1"/>
  <c r="T938" i="11"/>
  <c r="W938" i="11" s="1"/>
  <c r="T969" i="11"/>
  <c r="W969" i="11" s="1"/>
  <c r="T971" i="11"/>
  <c r="W971" i="11" s="1"/>
  <c r="T797" i="11"/>
  <c r="W797" i="11" s="1"/>
  <c r="T571" i="11"/>
  <c r="W571" i="11" s="1"/>
  <c r="T740" i="11"/>
  <c r="W740" i="11" s="1"/>
  <c r="T1042" i="11"/>
  <c r="W1042" i="11" s="1"/>
  <c r="T918" i="11"/>
  <c r="W918" i="11" s="1"/>
  <c r="T974" i="11"/>
  <c r="W974" i="11" s="1"/>
  <c r="T1302" i="11"/>
  <c r="W1302" i="11" s="1"/>
  <c r="T744" i="11"/>
  <c r="W744" i="11" s="1"/>
  <c r="T942" i="11"/>
  <c r="W942" i="11" s="1"/>
  <c r="T1308" i="11"/>
  <c r="W1308" i="11" s="1"/>
  <c r="T751" i="11"/>
  <c r="W751" i="11" s="1"/>
  <c r="T1015" i="11"/>
  <c r="W1015" i="11" s="1"/>
  <c r="T1289" i="11"/>
  <c r="W1289" i="11" s="1"/>
  <c r="T967" i="11"/>
  <c r="W967" i="11" s="1"/>
  <c r="T981" i="11"/>
  <c r="W981" i="11" s="1"/>
  <c r="T874" i="11"/>
  <c r="W874" i="11" s="1"/>
  <c r="T1182" i="11"/>
  <c r="W1182" i="11" s="1"/>
  <c r="T855" i="11"/>
  <c r="W855" i="11" s="1"/>
  <c r="T759" i="11"/>
  <c r="W759" i="11" s="1"/>
  <c r="T819" i="11"/>
  <c r="W819" i="11" s="1"/>
  <c r="T954" i="11"/>
  <c r="W954" i="11" s="1"/>
  <c r="T1033" i="11"/>
  <c r="W1033" i="11" s="1"/>
  <c r="T1198" i="11"/>
  <c r="W1198" i="11" s="1"/>
  <c r="T1164" i="11"/>
  <c r="W1164" i="11" s="1"/>
  <c r="T933" i="11"/>
  <c r="W933" i="11" s="1"/>
  <c r="T202" i="11"/>
  <c r="W202" i="11" s="1"/>
  <c r="T43" i="11"/>
  <c r="W43" i="11" s="1"/>
  <c r="T33" i="11"/>
  <c r="W33" i="11" s="1"/>
  <c r="T8" i="11"/>
  <c r="W8" i="11" s="1"/>
  <c r="T717" i="11"/>
  <c r="W717" i="11" s="1"/>
  <c r="T377" i="11"/>
  <c r="W377" i="11" s="1"/>
  <c r="T136" i="11"/>
  <c r="W136" i="11" s="1"/>
  <c r="T378" i="11"/>
  <c r="W378" i="11" s="1"/>
  <c r="T355" i="11"/>
  <c r="W355" i="11" s="1"/>
  <c r="T580" i="11"/>
  <c r="W580" i="11" s="1"/>
  <c r="T753" i="11"/>
  <c r="W753" i="11" s="1"/>
  <c r="T41" i="11"/>
  <c r="W41" i="11" s="1"/>
  <c r="T350" i="11"/>
  <c r="W350" i="11" s="1"/>
  <c r="T267" i="11"/>
  <c r="W267" i="11" s="1"/>
  <c r="T390" i="11"/>
  <c r="W390" i="11" s="1"/>
  <c r="T16" i="11"/>
  <c r="W16" i="11" s="1"/>
  <c r="T204" i="11"/>
  <c r="W204" i="11" s="1"/>
  <c r="T734" i="11"/>
  <c r="W734" i="11" s="1"/>
  <c r="T735" i="11"/>
  <c r="W735" i="11" s="1"/>
  <c r="T807" i="11"/>
  <c r="W807" i="11" s="1"/>
  <c r="T6" i="11"/>
  <c r="W6" i="11" s="1"/>
  <c r="T402" i="11"/>
  <c r="W402" i="11" s="1"/>
  <c r="T52" i="11"/>
  <c r="W52" i="11" s="1"/>
  <c r="T483" i="11"/>
  <c r="W483" i="11" s="1"/>
  <c r="T614" i="11"/>
  <c r="W614" i="11" s="1"/>
  <c r="T76" i="11"/>
  <c r="W76" i="11" s="1"/>
  <c r="T518" i="11"/>
  <c r="W518" i="11" s="1"/>
  <c r="T392" i="11"/>
  <c r="W392" i="11" s="1"/>
  <c r="T104" i="11"/>
  <c r="W104" i="11" s="1"/>
  <c r="T63" i="11"/>
  <c r="W63" i="11" s="1"/>
  <c r="T170" i="11"/>
  <c r="W170" i="11" s="1"/>
  <c r="T82" i="11"/>
  <c r="W82" i="11" s="1"/>
  <c r="T84" i="11"/>
  <c r="W84" i="11" s="1"/>
  <c r="T310" i="11"/>
  <c r="W310" i="11" s="1"/>
  <c r="T498" i="11"/>
  <c r="W498" i="11" s="1"/>
  <c r="T671" i="11"/>
  <c r="W671" i="11" s="1"/>
  <c r="T607" i="11"/>
  <c r="W607" i="11" s="1"/>
  <c r="T484" i="11"/>
  <c r="W484" i="11" s="1"/>
  <c r="T783" i="11"/>
  <c r="W783" i="11" s="1"/>
  <c r="T167" i="11"/>
  <c r="W167" i="11" s="1"/>
  <c r="T54" i="11"/>
  <c r="W54" i="11" s="1"/>
  <c r="T36" i="11"/>
  <c r="W36" i="11" s="1"/>
  <c r="T347" i="11"/>
  <c r="W347" i="11" s="1"/>
  <c r="T788" i="11"/>
  <c r="W788" i="11" s="1"/>
  <c r="T561" i="11"/>
  <c r="W561" i="11" s="1"/>
  <c r="T533" i="11"/>
  <c r="W533" i="11" s="1"/>
  <c r="T1176" i="11"/>
  <c r="W1176" i="11" s="1"/>
  <c r="T693" i="11"/>
  <c r="W693" i="11" s="1"/>
  <c r="T563" i="11"/>
  <c r="W563" i="11" s="1"/>
  <c r="T737" i="11"/>
  <c r="W737" i="11" s="1"/>
  <c r="T1263" i="11"/>
  <c r="W1263" i="11" s="1"/>
  <c r="T922" i="11"/>
  <c r="W922" i="11" s="1"/>
  <c r="T913" i="11"/>
  <c r="W913" i="11" s="1"/>
  <c r="T1309" i="11"/>
  <c r="W1309" i="11" s="1"/>
  <c r="T1010" i="11"/>
  <c r="W1010" i="11" s="1"/>
  <c r="T985" i="11"/>
  <c r="W985" i="11" s="1"/>
  <c r="T1419" i="11"/>
  <c r="W1419" i="11" s="1"/>
  <c r="T636" i="11"/>
  <c r="W636" i="11" s="1"/>
  <c r="T438" i="11"/>
  <c r="W438" i="11" s="1"/>
  <c r="T1267" i="11"/>
  <c r="W1267" i="11" s="1"/>
  <c r="T1292" i="11"/>
  <c r="W1292" i="11" s="1"/>
  <c r="T1423" i="11"/>
  <c r="W1423" i="11" s="1"/>
  <c r="T930" i="11"/>
  <c r="W930" i="11" s="1"/>
  <c r="T1022" i="11"/>
  <c r="W1022" i="11" s="1"/>
  <c r="T1284" i="11"/>
  <c r="W1284" i="11" s="1"/>
  <c r="T1425" i="11"/>
  <c r="W1425" i="11" s="1"/>
  <c r="T411" i="11"/>
  <c r="W411" i="11" s="1"/>
  <c r="T866" i="11"/>
  <c r="W866" i="11" s="1"/>
  <c r="T978" i="11"/>
  <c r="W978" i="11" s="1"/>
  <c r="T1264" i="11"/>
  <c r="W1264" i="11" s="1"/>
  <c r="T1196" i="11"/>
  <c r="W1196" i="11" s="1"/>
  <c r="T1105" i="11"/>
  <c r="W1105" i="11" s="1"/>
  <c r="T663" i="11"/>
  <c r="W663" i="11" s="1"/>
  <c r="T865" i="11"/>
  <c r="W865" i="11" s="1"/>
  <c r="T1013" i="11"/>
  <c r="W1013" i="11" s="1"/>
  <c r="T1156" i="11"/>
  <c r="W1156" i="11" s="1"/>
  <c r="T544" i="11"/>
  <c r="W544" i="11" s="1"/>
  <c r="T1024" i="11"/>
  <c r="W1024" i="11" s="1"/>
  <c r="T1143" i="11"/>
  <c r="W1143" i="11" s="1"/>
  <c r="T1318" i="11"/>
  <c r="W1318" i="11" s="1"/>
  <c r="T1444" i="11"/>
  <c r="W1444" i="11" s="1"/>
  <c r="T959" i="11"/>
  <c r="W959" i="11" s="1"/>
  <c r="T529" i="11"/>
  <c r="W529" i="11" s="1"/>
  <c r="V1474" i="11"/>
  <c r="T634" i="11"/>
  <c r="W634" i="11" s="1"/>
  <c r="T769" i="11"/>
  <c r="W769" i="11" s="1"/>
  <c r="T17" i="11"/>
  <c r="W17" i="11" s="1"/>
  <c r="T351" i="11"/>
  <c r="W351" i="11" s="1"/>
  <c r="T59" i="11"/>
  <c r="W59" i="11" s="1"/>
  <c r="T24" i="11"/>
  <c r="W24" i="11" s="1"/>
  <c r="T370" i="11"/>
  <c r="W370" i="11" s="1"/>
  <c r="T222" i="11"/>
  <c r="W222" i="11" s="1"/>
  <c r="T763" i="11"/>
  <c r="W763" i="11" s="1"/>
  <c r="T72" i="11"/>
  <c r="W72" i="11" s="1"/>
  <c r="T510" i="11"/>
  <c r="W510" i="11" s="1"/>
  <c r="T508" i="11"/>
  <c r="W508" i="11" s="1"/>
  <c r="T725" i="11"/>
  <c r="W725" i="11" s="1"/>
  <c r="T650" i="11"/>
  <c r="W650" i="11" s="1"/>
  <c r="T230" i="11"/>
  <c r="W230" i="11" s="1"/>
  <c r="T244" i="11"/>
  <c r="W244" i="11" s="1"/>
  <c r="T745" i="11"/>
  <c r="W745" i="11" s="1"/>
  <c r="T520" i="11"/>
  <c r="W520" i="11" s="1"/>
  <c r="T792" i="11"/>
  <c r="W792" i="11" s="1"/>
  <c r="T689" i="11"/>
  <c r="W689" i="11" s="1"/>
  <c r="T606" i="11"/>
  <c r="W606" i="11" s="1"/>
  <c r="T917" i="11"/>
  <c r="W917" i="11" s="1"/>
  <c r="T901" i="11"/>
  <c r="W901" i="11" s="1"/>
  <c r="T1305" i="11"/>
  <c r="W1305" i="11" s="1"/>
  <c r="T1007" i="11"/>
  <c r="W1007" i="11" s="1"/>
  <c r="T962" i="11"/>
  <c r="W962" i="11" s="1"/>
  <c r="T1029" i="11"/>
  <c r="W1029" i="11" s="1"/>
  <c r="T1174" i="11"/>
  <c r="W1174" i="11" s="1"/>
  <c r="T1144" i="11"/>
  <c r="W1144" i="11" s="1"/>
  <c r="T1421" i="11"/>
  <c r="W1421" i="11" s="1"/>
  <c r="T573" i="11"/>
  <c r="W573" i="11" s="1"/>
  <c r="T711" i="11"/>
  <c r="W711" i="11" s="1"/>
  <c r="T491" i="11"/>
  <c r="W491" i="11" s="1"/>
  <c r="T704" i="11"/>
  <c r="W704" i="11" s="1"/>
  <c r="T800" i="11"/>
  <c r="W800" i="11" s="1"/>
  <c r="T1057" i="11"/>
  <c r="W1057" i="11" s="1"/>
  <c r="T910" i="11"/>
  <c r="W910" i="11" s="1"/>
  <c r="T982" i="11"/>
  <c r="W982" i="11" s="1"/>
  <c r="T906" i="11"/>
  <c r="W906" i="11" s="1"/>
  <c r="T861" i="11"/>
  <c r="W861" i="11" s="1"/>
  <c r="T1328" i="11"/>
  <c r="W1328" i="11" s="1"/>
  <c r="T1051" i="11"/>
  <c r="W1051" i="11" s="1"/>
  <c r="T1446" i="11"/>
  <c r="W1446" i="11" s="1"/>
  <c r="T752" i="11"/>
  <c r="W752" i="11" s="1"/>
  <c r="T873" i="11"/>
  <c r="W873" i="11" s="1"/>
  <c r="T1095" i="11"/>
  <c r="W1095" i="11" s="1"/>
  <c r="T1206" i="11"/>
  <c r="W1206" i="11" s="1"/>
  <c r="T1320" i="11"/>
  <c r="W1320" i="11" s="1"/>
  <c r="T600" i="11"/>
  <c r="W600" i="11" s="1"/>
  <c r="T802" i="11"/>
  <c r="W802" i="11" s="1"/>
  <c r="T945" i="11"/>
  <c r="W945" i="11" s="1"/>
  <c r="T1297" i="11"/>
  <c r="W1297" i="11" s="1"/>
  <c r="T1469" i="11"/>
  <c r="W1469" i="11" s="1"/>
  <c r="T1382" i="11"/>
  <c r="W1382" i="11" s="1"/>
  <c r="T1316" i="11"/>
  <c r="W1316" i="11" s="1"/>
  <c r="T603" i="11"/>
  <c r="W603" i="11" s="1"/>
  <c r="T893" i="11"/>
  <c r="W893" i="11" s="1"/>
  <c r="T1301" i="11"/>
  <c r="W1301" i="11" s="1"/>
  <c r="T1234" i="11"/>
  <c r="W1234" i="11" s="1"/>
  <c r="T1322" i="11"/>
  <c r="W1322" i="11" s="1"/>
  <c r="T1424" i="11"/>
  <c r="W1424" i="11" s="1"/>
  <c r="T58" i="11"/>
  <c r="W58" i="11" s="1"/>
  <c r="T746" i="11"/>
  <c r="W746" i="11" s="1"/>
  <c r="T504" i="11"/>
  <c r="W504" i="11" s="1"/>
  <c r="T716" i="11"/>
  <c r="W716" i="11" s="1"/>
  <c r="T619" i="11"/>
  <c r="W619" i="11" s="1"/>
  <c r="T810" i="11"/>
  <c r="W810" i="11" s="1"/>
  <c r="T123" i="11"/>
  <c r="W123" i="11" s="1"/>
  <c r="T622" i="11"/>
  <c r="W622" i="11" s="1"/>
  <c r="T820" i="11"/>
  <c r="W820" i="11" s="1"/>
  <c r="T423" i="11"/>
  <c r="W423" i="11" s="1"/>
  <c r="T605" i="11"/>
  <c r="W605" i="11" s="1"/>
  <c r="T422" i="11"/>
  <c r="W422" i="11" s="1"/>
  <c r="T713" i="11"/>
  <c r="W713" i="11" s="1"/>
  <c r="T620" i="11"/>
  <c r="W620" i="11" s="1"/>
  <c r="T758" i="11"/>
  <c r="W758" i="11" s="1"/>
  <c r="T207" i="11"/>
  <c r="W207" i="11" s="1"/>
  <c r="T251" i="11"/>
  <c r="W251" i="11" s="1"/>
  <c r="T23" i="11"/>
  <c r="W23" i="11" s="1"/>
  <c r="T403" i="11"/>
  <c r="W403" i="11" s="1"/>
  <c r="T625" i="11"/>
  <c r="W625" i="11" s="1"/>
  <c r="T882" i="11"/>
  <c r="W882" i="11" s="1"/>
  <c r="T669" i="11"/>
  <c r="W669" i="11" s="1"/>
  <c r="T21" i="11"/>
  <c r="W21" i="11" s="1"/>
  <c r="T28" i="11"/>
  <c r="W28" i="11" s="1"/>
  <c r="T181" i="11"/>
  <c r="W181" i="11" s="1"/>
  <c r="T664" i="11"/>
  <c r="W664" i="11" s="1"/>
  <c r="T57" i="11"/>
  <c r="W57" i="11" s="1"/>
  <c r="T18" i="11"/>
  <c r="W18" i="11" s="1"/>
  <c r="T32" i="11"/>
  <c r="W32" i="11" s="1"/>
  <c r="T184" i="11"/>
  <c r="W184" i="11" s="1"/>
  <c r="T568" i="11"/>
  <c r="W568" i="11"/>
  <c r="T676" i="11"/>
  <c r="W676" i="11" s="1"/>
  <c r="T727" i="11"/>
  <c r="W727" i="11" s="1"/>
  <c r="T828" i="11"/>
  <c r="W828" i="11" s="1"/>
  <c r="T1280" i="11"/>
  <c r="W1280" i="11" s="1"/>
  <c r="T1288" i="11"/>
  <c r="W1288" i="11" s="1"/>
  <c r="T565" i="11"/>
  <c r="W565" i="11" s="1"/>
  <c r="T1172" i="11"/>
  <c r="W1172" i="11" s="1"/>
  <c r="T1027" i="11"/>
  <c r="W1027" i="11" s="1"/>
  <c r="T1333" i="11"/>
  <c r="W1333" i="11" s="1"/>
  <c r="T1304" i="11"/>
  <c r="W1304" i="11" s="1"/>
  <c r="T1431" i="11"/>
  <c r="W1431" i="11" s="1"/>
  <c r="T1426" i="11"/>
  <c r="W1426" i="11" s="1"/>
  <c r="T630" i="11"/>
  <c r="W630" i="11" s="1"/>
  <c r="T1048" i="11"/>
  <c r="W1048" i="11" s="1"/>
  <c r="T1079" i="11"/>
  <c r="W1079" i="11" s="1"/>
  <c r="T896" i="11"/>
  <c r="W896" i="11" s="1"/>
  <c r="T853" i="11"/>
  <c r="W853" i="11" s="1"/>
  <c r="S1474" i="11"/>
  <c r="T4" i="11"/>
  <c r="T1314" i="11"/>
  <c r="W1314" i="11" s="1"/>
  <c r="T1438" i="11"/>
  <c r="W1438" i="11" s="1"/>
  <c r="T1429" i="11"/>
  <c r="W1429" i="11" s="1"/>
  <c r="T519" i="11"/>
  <c r="W519" i="11" s="1"/>
  <c r="T1003" i="11"/>
  <c r="W1003" i="11" s="1"/>
  <c r="T927" i="11"/>
  <c r="W927" i="11" s="1"/>
  <c r="T1060" i="11"/>
  <c r="W1060" i="11" s="1"/>
  <c r="T1326" i="11"/>
  <c r="W1326" i="11" s="1"/>
  <c r="T1433" i="11"/>
  <c r="W1433" i="11" s="1"/>
  <c r="T1432" i="11"/>
  <c r="W1432" i="11" s="1"/>
  <c r="T732" i="11"/>
  <c r="W732" i="11" s="1"/>
  <c r="T460" i="11"/>
  <c r="W460" i="11" s="1"/>
  <c r="T748" i="11"/>
  <c r="W748" i="11" s="1"/>
  <c r="T859" i="11"/>
  <c r="W859" i="11" s="1"/>
  <c r="T1189" i="11"/>
  <c r="W1189" i="11" s="1"/>
  <c r="T957" i="11"/>
  <c r="W957" i="11" s="1"/>
  <c r="T1261" i="11"/>
  <c r="W1261" i="11" s="1"/>
  <c r="T1459" i="11"/>
  <c r="W1459" i="11" s="1"/>
  <c r="T1008" i="11"/>
  <c r="W1008" i="11" s="1"/>
  <c r="T1272" i="11"/>
  <c r="W1272" i="11" s="1"/>
  <c r="T1202" i="11"/>
  <c r="W1202" i="11" s="1"/>
  <c r="T1037" i="11"/>
  <c r="W1037" i="11" s="1"/>
  <c r="T821" i="11"/>
  <c r="W821" i="11" s="1"/>
  <c r="T1470" i="11"/>
  <c r="W1470" i="11" s="1"/>
  <c r="T1443" i="11"/>
  <c r="W1443" i="11" s="1"/>
  <c r="T421" i="11"/>
  <c r="W421" i="11" s="1"/>
  <c r="T615" i="11"/>
  <c r="W615" i="11" s="1"/>
  <c r="T723" i="11"/>
  <c r="W723" i="11" s="1"/>
  <c r="T813" i="11"/>
  <c r="W813" i="11" s="1"/>
  <c r="T1014" i="11"/>
  <c r="W1014" i="11" s="1"/>
  <c r="T1018" i="11"/>
  <c r="W1018" i="11" s="1"/>
  <c r="T1276" i="11"/>
  <c r="W1276" i="11" s="1"/>
  <c r="T234" i="11"/>
  <c r="W234" i="11" s="1"/>
  <c r="T731" i="11"/>
  <c r="W731" i="11" s="1"/>
  <c r="T96" i="11"/>
  <c r="W96" i="11" s="1"/>
  <c r="T375" i="11"/>
  <c r="W375" i="11" s="1"/>
  <c r="T80" i="11"/>
  <c r="W80" i="11" s="1"/>
  <c r="T40" i="11"/>
  <c r="W40" i="11" s="1"/>
  <c r="T352" i="11"/>
  <c r="W352" i="11" s="1"/>
  <c r="T176" i="11"/>
  <c r="W176" i="11" s="1"/>
  <c r="T535" i="11"/>
  <c r="W535" i="11" s="1"/>
  <c r="T794" i="11"/>
  <c r="W794" i="11" s="1"/>
  <c r="T409" i="11"/>
  <c r="W409" i="11" s="1"/>
  <c r="T227" i="11"/>
  <c r="W227" i="11" s="1"/>
  <c r="T257" i="11"/>
  <c r="W257" i="11" s="1"/>
  <c r="T667" i="11"/>
  <c r="W667" i="11" s="1"/>
  <c r="T406" i="11"/>
  <c r="W406" i="11" s="1"/>
  <c r="T628" i="11"/>
  <c r="W628" i="11" s="1"/>
  <c r="T429" i="11"/>
  <c r="W429" i="11" s="1"/>
  <c r="T109" i="11"/>
  <c r="W109" i="11" s="1"/>
  <c r="T48" i="11"/>
  <c r="W48" i="11" s="1"/>
  <c r="T235" i="11"/>
  <c r="W235" i="11" s="1"/>
  <c r="T68" i="11"/>
  <c r="W68" i="11" s="1"/>
  <c r="T870" i="11"/>
  <c r="W870" i="11" s="1"/>
  <c r="T552" i="11"/>
  <c r="W552" i="11" s="1"/>
  <c r="T88" i="11"/>
  <c r="W88" i="11" s="1"/>
  <c r="T38" i="11"/>
  <c r="W38" i="11" s="1"/>
  <c r="T175" i="11"/>
  <c r="W175" i="11" s="1"/>
  <c r="T419" i="11"/>
  <c r="W419" i="11" s="1"/>
  <c r="T679" i="11"/>
  <c r="W679" i="11" s="1"/>
  <c r="T500" i="11"/>
  <c r="W500" i="11" s="1"/>
  <c r="T457" i="11"/>
  <c r="W457" i="11" s="1"/>
  <c r="T67" i="11"/>
  <c r="W67" i="11" s="1"/>
  <c r="T276" i="11"/>
  <c r="W276" i="11" s="1"/>
  <c r="T782" i="11"/>
  <c r="W782" i="11" s="1"/>
  <c r="T505" i="11"/>
  <c r="W505" i="11" s="1"/>
  <c r="T721" i="11"/>
  <c r="W721" i="11" s="1"/>
  <c r="T765" i="11"/>
  <c r="W765" i="11" s="1"/>
  <c r="T292" i="11"/>
  <c r="W292" i="11" s="1"/>
  <c r="T316" i="11"/>
  <c r="W316" i="11" s="1"/>
  <c r="T225" i="11"/>
  <c r="W225" i="11" s="1"/>
  <c r="T767" i="11"/>
  <c r="W767" i="11" s="1"/>
  <c r="T143" i="11"/>
  <c r="W143" i="11" s="1"/>
  <c r="T774" i="11"/>
  <c r="W774" i="11" s="1"/>
  <c r="T741" i="11"/>
  <c r="W741" i="11" s="1"/>
  <c r="T517" i="11"/>
  <c r="W517" i="11" s="1"/>
  <c r="T728" i="11"/>
  <c r="W728" i="11" s="1"/>
  <c r="T7" i="11"/>
  <c r="W7" i="11" s="1"/>
  <c r="T653" i="11"/>
  <c r="W653" i="11" s="1"/>
  <c r="T796" i="11"/>
  <c r="W796" i="11" s="1"/>
  <c r="T610" i="11"/>
  <c r="W610" i="11" s="1"/>
  <c r="T739" i="11"/>
  <c r="W739" i="11" s="1"/>
  <c r="T581" i="11"/>
  <c r="W581" i="11" s="1"/>
  <c r="T482" i="11"/>
  <c r="W482" i="11" s="1"/>
  <c r="T890" i="11"/>
  <c r="W890" i="11" s="1"/>
  <c r="T1329" i="11"/>
  <c r="W1329" i="11" s="1"/>
  <c r="T736" i="11"/>
  <c r="W736" i="11" s="1"/>
  <c r="T785" i="11"/>
  <c r="W785" i="11" s="1"/>
  <c r="T1295" i="11"/>
  <c r="W1295" i="11" s="1"/>
  <c r="T898" i="11"/>
  <c r="W898" i="11" s="1"/>
  <c r="T970" i="11"/>
  <c r="W970" i="11" s="1"/>
  <c r="T1168" i="11"/>
  <c r="W1168" i="11" s="1"/>
  <c r="T1035" i="11"/>
  <c r="W1035" i="11" s="1"/>
  <c r="T1471" i="11"/>
  <c r="W1471" i="11" s="1"/>
  <c r="T1296" i="11"/>
  <c r="W1296" i="11" s="1"/>
  <c r="T793" i="11"/>
  <c r="W793" i="11" s="1"/>
  <c r="T1299" i="11"/>
  <c r="W1299" i="11" s="1"/>
  <c r="T1175" i="11"/>
  <c r="W1175" i="11" s="1"/>
  <c r="T973" i="11"/>
  <c r="W973" i="11" s="1"/>
  <c r="T1038" i="11"/>
  <c r="W1038" i="11" s="1"/>
  <c r="T1312" i="11"/>
  <c r="W1312" i="11" s="1"/>
  <c r="T658" i="11"/>
  <c r="W658" i="11" s="1"/>
  <c r="T444" i="11"/>
  <c r="W444" i="11" s="1"/>
  <c r="T849" i="11"/>
  <c r="W849" i="11" s="1"/>
  <c r="T926" i="11"/>
  <c r="W926" i="11" s="1"/>
  <c r="T1331" i="11"/>
  <c r="W1331" i="11" s="1"/>
  <c r="T715" i="11"/>
  <c r="W715" i="11" s="1"/>
  <c r="T1056" i="11"/>
  <c r="W1056" i="11" s="1"/>
  <c r="T733" i="11"/>
  <c r="W733" i="11" s="1"/>
  <c r="T1311" i="11"/>
  <c r="W1311" i="11" s="1"/>
  <c r="T1011" i="11"/>
  <c r="W1011" i="11" s="1"/>
  <c r="T1184" i="11"/>
  <c r="W1184" i="11" s="1"/>
  <c r="T937" i="11"/>
  <c r="W937" i="11" s="1"/>
  <c r="T987" i="11"/>
  <c r="W987" i="11" s="1"/>
  <c r="T1445" i="11"/>
  <c r="W1445" i="11" s="1"/>
  <c r="T953" i="11"/>
  <c r="W953" i="11" s="1"/>
  <c r="T1321" i="11"/>
  <c r="W1321" i="11" s="1"/>
  <c r="T472" i="11"/>
  <c r="W472" i="11" s="1"/>
  <c r="T1188" i="11"/>
  <c r="W1188" i="11" s="1"/>
  <c r="T869" i="11"/>
  <c r="W869" i="11" s="1"/>
  <c r="T1325" i="11"/>
  <c r="W1325" i="11" s="1"/>
  <c r="T5" i="11"/>
  <c r="W5" i="11" s="1"/>
  <c r="T209" i="11"/>
  <c r="W209" i="11" s="1"/>
  <c r="T461" i="11"/>
  <c r="W461" i="11" s="1"/>
  <c r="T37" i="11"/>
  <c r="W37" i="11" s="1"/>
  <c r="T120" i="11"/>
  <c r="W120" i="11" s="1"/>
  <c r="T322" i="11"/>
  <c r="W322" i="11" s="1"/>
  <c r="T47" i="11"/>
  <c r="W47" i="11" s="1"/>
  <c r="T289" i="11"/>
  <c r="W289" i="11" s="1"/>
  <c r="T542" i="11"/>
  <c r="W542" i="11" s="1"/>
  <c r="T602" i="11"/>
  <c r="W602" i="11" s="1"/>
  <c r="T342" i="11"/>
  <c r="W342" i="11" s="1"/>
  <c r="T34" i="11"/>
  <c r="W34" i="11" s="1"/>
  <c r="T499" i="11"/>
  <c r="W499" i="11" s="1"/>
  <c r="T55" i="11"/>
  <c r="W55" i="11" s="1"/>
  <c r="T393" i="11"/>
  <c r="W393" i="11" s="1"/>
  <c r="T299" i="11"/>
  <c r="W299" i="11" s="1"/>
  <c r="T756" i="11"/>
  <c r="W756" i="11" s="1"/>
  <c r="T720" i="11"/>
  <c r="W720" i="11" s="1"/>
  <c r="T685" i="11"/>
  <c r="W685" i="11" s="1"/>
  <c r="T49" i="11"/>
  <c r="W49" i="11" s="1"/>
  <c r="T274" i="11"/>
  <c r="W274" i="11" s="1"/>
  <c r="T183" i="11"/>
  <c r="W183" i="11" s="1"/>
  <c r="T410" i="11"/>
  <c r="W410" i="11" s="1"/>
  <c r="T56" i="11"/>
  <c r="W56" i="11" s="1"/>
  <c r="T592" i="11"/>
  <c r="W592" i="11" s="1"/>
  <c r="T558" i="11"/>
  <c r="W558" i="11" s="1"/>
  <c r="T53" i="11"/>
  <c r="W53" i="11" s="1"/>
  <c r="T213" i="11"/>
  <c r="W213" i="11" s="1"/>
  <c r="T46" i="11"/>
  <c r="W46" i="11" s="1"/>
  <c r="T430" i="11"/>
  <c r="W430" i="11" s="1"/>
  <c r="T60" i="11"/>
  <c r="W60" i="11" s="1"/>
  <c r="T259" i="11"/>
  <c r="W259" i="11" s="1"/>
  <c r="T764" i="11"/>
  <c r="W764" i="11" s="1"/>
  <c r="T50" i="11"/>
  <c r="W50" i="11" s="1"/>
  <c r="T329" i="11"/>
  <c r="W329" i="11" s="1"/>
  <c r="T703" i="11"/>
  <c r="W703" i="11" s="1"/>
  <c r="T374" i="11"/>
  <c r="W374" i="11" s="1"/>
  <c r="T29" i="11"/>
  <c r="W29" i="11" s="1"/>
  <c r="T323" i="11"/>
  <c r="W323" i="11" s="1"/>
  <c r="T146" i="11"/>
  <c r="W146" i="11" s="1"/>
  <c r="T302" i="11"/>
  <c r="W302" i="11" s="1"/>
  <c r="T455" i="11"/>
  <c r="W455" i="11" s="1"/>
  <c r="T560" i="11"/>
  <c r="W560" i="11" s="1"/>
  <c r="T683" i="11"/>
  <c r="W683" i="11" s="1"/>
  <c r="T476" i="11"/>
  <c r="W476" i="11" s="1"/>
  <c r="T621" i="11"/>
  <c r="W621" i="11" s="1"/>
  <c r="T781" i="11"/>
  <c r="W781" i="11" s="1"/>
  <c r="T1041" i="11"/>
  <c r="W1041" i="11" s="1"/>
  <c r="T902" i="11"/>
  <c r="W902" i="11" s="1"/>
  <c r="T1239" i="11"/>
  <c r="W1239" i="11" s="1"/>
  <c r="T743" i="11"/>
  <c r="W743" i="11" s="1"/>
  <c r="T550" i="11"/>
  <c r="W550" i="11" s="1"/>
  <c r="T1000" i="11"/>
  <c r="W1000" i="11" s="1"/>
  <c r="T914" i="11"/>
  <c r="W914" i="11" s="1"/>
  <c r="U1474" i="11"/>
  <c r="AB4" i="11" s="1"/>
  <c r="T857" i="11"/>
  <c r="W857" i="11" s="1"/>
  <c r="T747" i="11"/>
  <c r="W747" i="11" s="1"/>
  <c r="T1001" i="11"/>
  <c r="W1001" i="11" s="1"/>
  <c r="T1285" i="11"/>
  <c r="W1285" i="11" s="1"/>
  <c r="T964" i="11"/>
  <c r="W964" i="11" s="1"/>
  <c r="T811" i="11"/>
  <c r="W811" i="11" s="1"/>
  <c r="T576" i="11"/>
  <c r="W576" i="11" s="1"/>
  <c r="T494" i="11"/>
  <c r="W494" i="11" s="1"/>
  <c r="T1245" i="11"/>
  <c r="W1245" i="11" s="1"/>
  <c r="T984" i="11"/>
  <c r="W984" i="11" s="1"/>
  <c r="T816" i="11"/>
  <c r="W816" i="11" s="1"/>
  <c r="T1300" i="11"/>
  <c r="W1300" i="11" s="1"/>
  <c r="T594" i="11"/>
  <c r="W594" i="11" s="1"/>
  <c r="T541" i="11"/>
  <c r="W541" i="11" s="1"/>
  <c r="T712" i="11"/>
  <c r="W712" i="11" s="1"/>
  <c r="T941" i="11"/>
  <c r="W941" i="11" s="1"/>
  <c r="T1298" i="11"/>
  <c r="W1298" i="11" s="1"/>
  <c r="T1378" i="11"/>
  <c r="W1378" i="11" s="1"/>
  <c r="T963" i="11"/>
  <c r="W963" i="11" s="1"/>
  <c r="T868" i="11"/>
  <c r="W868" i="11" s="1"/>
  <c r="T1336" i="11"/>
  <c r="W1336" i="11" s="1"/>
  <c r="T673" i="11"/>
  <c r="W673" i="11" s="1"/>
  <c r="T777" i="11"/>
  <c r="W777" i="11" s="1"/>
  <c r="T1166" i="11"/>
  <c r="W1166" i="11" s="1"/>
  <c r="T871" i="11"/>
  <c r="W871" i="11" s="1"/>
  <c r="T958" i="11"/>
  <c r="W958" i="11" s="1"/>
  <c r="T1032" i="11"/>
  <c r="W1032" i="11" s="1"/>
  <c r="T1026" i="11"/>
  <c r="W1026" i="11" s="1"/>
  <c r="T1467" i="11"/>
  <c r="W1467" i="11" s="1"/>
  <c r="AX5" i="11" l="1"/>
  <c r="AX8" i="11"/>
  <c r="AX4" i="11"/>
  <c r="AV8" i="11"/>
  <c r="BD6" i="11"/>
  <c r="BC6" i="11"/>
  <c r="AB12" i="11"/>
  <c r="AB6" i="11"/>
  <c r="AB8" i="11" s="1"/>
  <c r="AB10" i="11" s="1"/>
  <c r="AB13" i="11"/>
  <c r="AB14" i="11" s="1"/>
  <c r="T1474" i="11"/>
  <c r="W4" i="11"/>
  <c r="W1474" i="11" s="1"/>
  <c r="AB16" i="11" s="1"/>
  <c r="AB18" i="11" s="1"/>
  <c r="AB20" i="11" s="1"/>
  <c r="BC7" i="11" l="1"/>
  <c r="BD7" i="11"/>
  <c r="BD8" i="11" l="1"/>
  <c r="BC8" i="11"/>
  <c r="O1487" i="1" a="1"/>
  <c r="O1489" i="1" s="1"/>
  <c r="O1487" i="1"/>
  <c r="O1488" i="1"/>
  <c r="O1494" i="1"/>
  <c r="O1495" i="1"/>
  <c r="O1496" i="1"/>
  <c r="O1502" i="1"/>
  <c r="O1503" i="1"/>
  <c r="O1504" i="1"/>
  <c r="O1510" i="1"/>
  <c r="O1511" i="1"/>
  <c r="O1512" i="1"/>
  <c r="O1518" i="1"/>
  <c r="O1519" i="1"/>
  <c r="O1520" i="1"/>
  <c r="O1526" i="1"/>
  <c r="O1527" i="1"/>
  <c r="O1528" i="1"/>
  <c r="O1534" i="1"/>
  <c r="O1535" i="1"/>
  <c r="O1536" i="1"/>
  <c r="O1542" i="1"/>
  <c r="O1543" i="1"/>
  <c r="O1544" i="1"/>
  <c r="O1550" i="1"/>
  <c r="O1551" i="1"/>
  <c r="O1552" i="1"/>
  <c r="O1558" i="1"/>
  <c r="O1559" i="1"/>
  <c r="O1560" i="1"/>
  <c r="O1566" i="1"/>
  <c r="O1567" i="1"/>
  <c r="O1568" i="1"/>
  <c r="O1574" i="1"/>
  <c r="O1575" i="1"/>
  <c r="O1576" i="1"/>
  <c r="O1582" i="1"/>
  <c r="O1583" i="1"/>
  <c r="O1584" i="1"/>
  <c r="O1590" i="1"/>
  <c r="O1591" i="1"/>
  <c r="O1592" i="1"/>
  <c r="O1598" i="1"/>
  <c r="O1599" i="1"/>
  <c r="O1600" i="1"/>
  <c r="O1606" i="1"/>
  <c r="O1607" i="1"/>
  <c r="O1608" i="1"/>
  <c r="O1614" i="1"/>
  <c r="O1615" i="1"/>
  <c r="O1616" i="1"/>
  <c r="O1622" i="1"/>
  <c r="O1623" i="1"/>
  <c r="O1624" i="1"/>
  <c r="O1630" i="1"/>
  <c r="O1631" i="1"/>
  <c r="O1632" i="1"/>
  <c r="O1638" i="1"/>
  <c r="O1639" i="1"/>
  <c r="O1640" i="1"/>
  <c r="O1646" i="1"/>
  <c r="O1647" i="1"/>
  <c r="O1648" i="1"/>
  <c r="O1654" i="1"/>
  <c r="O1655" i="1"/>
  <c r="O1656" i="1"/>
  <c r="O1662" i="1"/>
  <c r="O1663" i="1"/>
  <c r="O1664" i="1"/>
  <c r="O1670" i="1"/>
  <c r="O1671" i="1"/>
  <c r="O1672" i="1"/>
  <c r="O1678" i="1"/>
  <c r="O1679" i="1"/>
  <c r="O1680" i="1"/>
  <c r="O1686" i="1"/>
  <c r="O1687" i="1"/>
  <c r="O1688" i="1"/>
  <c r="O1694" i="1"/>
  <c r="O1695" i="1"/>
  <c r="O1696" i="1"/>
  <c r="O1702" i="1"/>
  <c r="O1703" i="1"/>
  <c r="O1704" i="1"/>
  <c r="O1710" i="1"/>
  <c r="O1711" i="1"/>
  <c r="O1712" i="1"/>
  <c r="O1718" i="1"/>
  <c r="O1719" i="1"/>
  <c r="O1720" i="1"/>
  <c r="O1726" i="1"/>
  <c r="O1727" i="1"/>
  <c r="O1728" i="1"/>
  <c r="O1734" i="1"/>
  <c r="O1735" i="1"/>
  <c r="O1736" i="1"/>
  <c r="O1742" i="1"/>
  <c r="O1743" i="1"/>
  <c r="O1744" i="1"/>
  <c r="O1750" i="1"/>
  <c r="O1751" i="1"/>
  <c r="O1752" i="1"/>
  <c r="O1758" i="1"/>
  <c r="O1759" i="1"/>
  <c r="O1760" i="1"/>
  <c r="O1766" i="1"/>
  <c r="O1767" i="1"/>
  <c r="O1768" i="1"/>
  <c r="O1774" i="1"/>
  <c r="O1775" i="1"/>
  <c r="O1776" i="1"/>
  <c r="O1782" i="1"/>
  <c r="O1783" i="1"/>
  <c r="O1784" i="1"/>
  <c r="O1790" i="1"/>
  <c r="O1791" i="1"/>
  <c r="O1792" i="1"/>
  <c r="O1798" i="1"/>
  <c r="O1799" i="1"/>
  <c r="O1800" i="1"/>
  <c r="O1806" i="1"/>
  <c r="O1807" i="1"/>
  <c r="O1808" i="1"/>
  <c r="O1814" i="1"/>
  <c r="O1815" i="1"/>
  <c r="O1816" i="1"/>
  <c r="O1822" i="1"/>
  <c r="O1823" i="1"/>
  <c r="O1824" i="1"/>
  <c r="O1830" i="1"/>
  <c r="O1831" i="1"/>
  <c r="O1832" i="1"/>
  <c r="O1838" i="1"/>
  <c r="O1839" i="1"/>
  <c r="O1840" i="1"/>
  <c r="O1846" i="1"/>
  <c r="O1847" i="1"/>
  <c r="O1848" i="1"/>
  <c r="O1854" i="1"/>
  <c r="O1855" i="1"/>
  <c r="O1856" i="1"/>
  <c r="O1862" i="1"/>
  <c r="O1863" i="1"/>
  <c r="O1864" i="1"/>
  <c r="O1870" i="1"/>
  <c r="O1871" i="1"/>
  <c r="O1872" i="1"/>
  <c r="O1878" i="1"/>
  <c r="O1879" i="1"/>
  <c r="O1880" i="1"/>
  <c r="O1886" i="1"/>
  <c r="O1887" i="1"/>
  <c r="O1888" i="1"/>
  <c r="O1894" i="1"/>
  <c r="O1895" i="1"/>
  <c r="O1896" i="1"/>
  <c r="O1902" i="1"/>
  <c r="O1903" i="1"/>
  <c r="O1904" i="1"/>
  <c r="O1910" i="1"/>
  <c r="O1911" i="1"/>
  <c r="O1912" i="1"/>
  <c r="O1918" i="1"/>
  <c r="O1919" i="1"/>
  <c r="O1920" i="1"/>
  <c r="O1926" i="1"/>
  <c r="O1927" i="1"/>
  <c r="O1928" i="1"/>
  <c r="O1934" i="1"/>
  <c r="O1935" i="1"/>
  <c r="O1936" i="1"/>
  <c r="O1942" i="1"/>
  <c r="O1943" i="1"/>
  <c r="O1944" i="1"/>
  <c r="O1950" i="1"/>
  <c r="O1951" i="1"/>
  <c r="O1952" i="1"/>
  <c r="O1958" i="1"/>
  <c r="O1959" i="1"/>
  <c r="O1960" i="1"/>
  <c r="O1966" i="1"/>
  <c r="O1967" i="1"/>
  <c r="O1968" i="1"/>
  <c r="O1974" i="1"/>
  <c r="O1975" i="1"/>
  <c r="O1976" i="1"/>
  <c r="O1982" i="1"/>
  <c r="O1983" i="1"/>
  <c r="O1984" i="1"/>
  <c r="O1990" i="1"/>
  <c r="O1991" i="1"/>
  <c r="O1992" i="1"/>
  <c r="O1995" i="1"/>
  <c r="O1998" i="1"/>
  <c r="O1999" i="1"/>
  <c r="O2000" i="1"/>
  <c r="O2003" i="1"/>
  <c r="O2006" i="1"/>
  <c r="O2007" i="1"/>
  <c r="O2008" i="1"/>
  <c r="O2011" i="1"/>
  <c r="O2014" i="1"/>
  <c r="O2015" i="1"/>
  <c r="O2016" i="1"/>
  <c r="O2019" i="1"/>
  <c r="O2022" i="1"/>
  <c r="O2023" i="1"/>
  <c r="O2024" i="1"/>
  <c r="O2027" i="1"/>
  <c r="O2030" i="1"/>
  <c r="O2031" i="1"/>
  <c r="O2032" i="1"/>
  <c r="O2035" i="1"/>
  <c r="O2038" i="1"/>
  <c r="O2039" i="1"/>
  <c r="O2040" i="1"/>
  <c r="O2043" i="1"/>
  <c r="O2046" i="1"/>
  <c r="O2047" i="1"/>
  <c r="O2048" i="1"/>
  <c r="O2051" i="1"/>
  <c r="O2054" i="1"/>
  <c r="O2055" i="1"/>
  <c r="O2056" i="1"/>
  <c r="O2059" i="1"/>
  <c r="O2062" i="1"/>
  <c r="O2063" i="1"/>
  <c r="O2064" i="1"/>
  <c r="O2067" i="1"/>
  <c r="O2070" i="1"/>
  <c r="O2071" i="1"/>
  <c r="O2072" i="1"/>
  <c r="O2075" i="1"/>
  <c r="O2078" i="1"/>
  <c r="O2079" i="1"/>
  <c r="O2080" i="1"/>
  <c r="O2083" i="1"/>
  <c r="O2086" i="1"/>
  <c r="O2087" i="1"/>
  <c r="O2088" i="1"/>
  <c r="O2091" i="1"/>
  <c r="O2094" i="1"/>
  <c r="O2095" i="1"/>
  <c r="O2096" i="1"/>
  <c r="O2099" i="1"/>
  <c r="O2102" i="1"/>
  <c r="O2103" i="1"/>
  <c r="O2104" i="1"/>
  <c r="O2107" i="1"/>
  <c r="O2110" i="1"/>
  <c r="O2111" i="1"/>
  <c r="O2112" i="1"/>
  <c r="O2115" i="1"/>
  <c r="O2118" i="1"/>
  <c r="O2119" i="1"/>
  <c r="O2120" i="1"/>
  <c r="O2123" i="1"/>
  <c r="O2126" i="1"/>
  <c r="O2127" i="1"/>
  <c r="O2128" i="1"/>
  <c r="O2131" i="1"/>
  <c r="O2134" i="1"/>
  <c r="O2135" i="1"/>
  <c r="O2136" i="1"/>
  <c r="O2139" i="1"/>
  <c r="O2142" i="1"/>
  <c r="O2143" i="1"/>
  <c r="O2144" i="1"/>
  <c r="O2147" i="1"/>
  <c r="O2150" i="1"/>
  <c r="O2151" i="1"/>
  <c r="O2152" i="1"/>
  <c r="O2155" i="1"/>
  <c r="O2158" i="1"/>
  <c r="O2159" i="1"/>
  <c r="O2160" i="1"/>
  <c r="O2163" i="1"/>
  <c r="O2164"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C1487" i="1" a="1"/>
  <c r="C1491" i="1" s="1"/>
  <c r="C1501" i="1"/>
  <c r="C1509" i="1"/>
  <c r="C1523" i="1"/>
  <c r="C1531" i="1"/>
  <c r="C1542" i="1"/>
  <c r="C1550" i="1"/>
  <c r="C1565" i="1"/>
  <c r="C1573" i="1"/>
  <c r="C1587" i="1"/>
  <c r="C1595" i="1"/>
  <c r="C1606" i="1"/>
  <c r="C1614" i="1"/>
  <c r="C1629" i="1"/>
  <c r="C1637" i="1"/>
  <c r="C1651" i="1"/>
  <c r="C1659" i="1"/>
  <c r="C1670" i="1"/>
  <c r="C1678" i="1"/>
  <c r="C1693" i="1"/>
  <c r="C1701" i="1"/>
  <c r="C1715" i="1"/>
  <c r="C1723" i="1"/>
  <c r="C1734" i="1"/>
  <c r="C1742" i="1"/>
  <c r="C1757" i="1"/>
  <c r="C1765" i="1"/>
  <c r="C1779" i="1"/>
  <c r="C1787" i="1"/>
  <c r="C1798" i="1"/>
  <c r="C1806" i="1"/>
  <c r="C1821" i="1"/>
  <c r="C1829" i="1"/>
  <c r="C1843" i="1"/>
  <c r="C1851" i="1"/>
  <c r="C1862" i="1"/>
  <c r="C1870" i="1"/>
  <c r="C1885" i="1"/>
  <c r="C1893" i="1"/>
  <c r="C1907" i="1"/>
  <c r="C1915" i="1"/>
  <c r="C1926" i="1"/>
  <c r="C1934" i="1"/>
  <c r="C1949" i="1"/>
  <c r="C1957" i="1"/>
  <c r="C1971" i="1"/>
  <c r="C1979" i="1"/>
  <c r="C1990" i="1"/>
  <c r="C1998" i="1"/>
  <c r="C2013" i="1"/>
  <c r="C2021" i="1"/>
  <c r="C2035" i="1"/>
  <c r="C2043" i="1"/>
  <c r="C2054" i="1"/>
  <c r="C2062" i="1"/>
  <c r="C2077" i="1"/>
  <c r="C2085" i="1"/>
  <c r="C2099" i="1"/>
  <c r="C2107" i="1"/>
  <c r="C2118" i="1"/>
  <c r="C2126" i="1"/>
  <c r="C2141" i="1"/>
  <c r="C2149" i="1"/>
  <c r="C2163" i="1"/>
  <c r="C2167" i="1"/>
  <c r="C2172" i="1"/>
  <c r="C2175" i="1"/>
  <c r="C2180" i="1"/>
  <c r="C2183" i="1"/>
  <c r="C2188" i="1"/>
  <c r="C2191" i="1"/>
  <c r="C2196" i="1"/>
  <c r="C2199" i="1"/>
  <c r="C2204" i="1"/>
  <c r="C2207" i="1"/>
  <c r="C2212" i="1"/>
  <c r="C2215" i="1"/>
  <c r="C2220" i="1"/>
  <c r="C2223" i="1"/>
  <c r="C2228" i="1"/>
  <c r="C2231" i="1"/>
  <c r="C2236" i="1"/>
  <c r="C2239" i="1"/>
  <c r="C2244" i="1"/>
  <c r="C2247" i="1"/>
  <c r="C2252" i="1"/>
  <c r="C2255" i="1"/>
  <c r="C2260" i="1"/>
  <c r="C2263" i="1"/>
  <c r="C2268" i="1"/>
  <c r="C2271" i="1"/>
  <c r="C2276" i="1"/>
  <c r="C2279" i="1"/>
  <c r="C2284" i="1"/>
  <c r="C2287" i="1"/>
  <c r="C2292" i="1"/>
  <c r="C2295" i="1"/>
  <c r="C2300" i="1"/>
  <c r="C2303" i="1"/>
  <c r="C2308" i="1"/>
  <c r="C2311" i="1"/>
  <c r="C2316" i="1"/>
  <c r="C2319" i="1"/>
  <c r="C2324" i="1"/>
  <c r="C2327" i="1"/>
  <c r="C2332" i="1"/>
  <c r="C2335" i="1"/>
  <c r="C2340" i="1"/>
  <c r="C2343" i="1"/>
  <c r="D1487" i="1" a="1"/>
  <c r="D1493" i="1" s="1"/>
  <c r="D1489" i="1"/>
  <c r="D1492" i="1"/>
  <c r="D1494" i="1"/>
  <c r="D1497" i="1"/>
  <c r="D1500" i="1"/>
  <c r="D1502" i="1"/>
  <c r="D1505" i="1"/>
  <c r="D1508" i="1"/>
  <c r="D1510" i="1"/>
  <c r="D1513" i="1"/>
  <c r="D1516" i="1"/>
  <c r="D1518" i="1"/>
  <c r="D1521" i="1"/>
  <c r="D1524" i="1"/>
  <c r="D1526" i="1"/>
  <c r="D1529" i="1"/>
  <c r="D1532" i="1"/>
  <c r="D1534" i="1"/>
  <c r="D1537" i="1"/>
  <c r="D1540" i="1"/>
  <c r="D1542" i="1"/>
  <c r="D1545" i="1"/>
  <c r="D1548" i="1"/>
  <c r="D1550" i="1"/>
  <c r="D1553" i="1"/>
  <c r="D1556" i="1"/>
  <c r="D1558" i="1"/>
  <c r="D1561" i="1"/>
  <c r="D1564" i="1"/>
  <c r="D1566" i="1"/>
  <c r="D1569" i="1"/>
  <c r="D1572" i="1"/>
  <c r="D1574" i="1"/>
  <c r="D1577" i="1"/>
  <c r="D1580" i="1"/>
  <c r="D1582" i="1"/>
  <c r="D1585" i="1"/>
  <c r="D1588" i="1"/>
  <c r="D1590" i="1"/>
  <c r="D1593" i="1"/>
  <c r="D1596" i="1"/>
  <c r="D1598" i="1"/>
  <c r="D1601" i="1"/>
  <c r="D1604" i="1"/>
  <c r="D1606" i="1"/>
  <c r="D1609" i="1"/>
  <c r="D1612" i="1"/>
  <c r="D1614" i="1"/>
  <c r="D1617" i="1"/>
  <c r="D1620" i="1"/>
  <c r="D1622" i="1"/>
  <c r="D1625" i="1"/>
  <c r="D1628" i="1"/>
  <c r="D1630" i="1"/>
  <c r="D1633" i="1"/>
  <c r="D1636" i="1"/>
  <c r="D1638" i="1"/>
  <c r="D1641" i="1"/>
  <c r="D1644" i="1"/>
  <c r="D1646" i="1"/>
  <c r="D1649" i="1"/>
  <c r="D1652" i="1"/>
  <c r="D1654" i="1"/>
  <c r="D1657" i="1"/>
  <c r="D1660" i="1"/>
  <c r="D1662" i="1"/>
  <c r="D1665" i="1"/>
  <c r="D1668" i="1"/>
  <c r="D1670" i="1"/>
  <c r="D1673" i="1"/>
  <c r="D1676" i="1"/>
  <c r="D1678" i="1"/>
  <c r="D1681" i="1"/>
  <c r="D1684" i="1"/>
  <c r="D1686" i="1"/>
  <c r="D1689" i="1"/>
  <c r="D1692" i="1"/>
  <c r="D1694" i="1"/>
  <c r="D1697" i="1"/>
  <c r="D1700" i="1"/>
  <c r="D1702" i="1"/>
  <c r="D1705" i="1"/>
  <c r="D1708" i="1"/>
  <c r="D1710" i="1"/>
  <c r="D1713" i="1"/>
  <c r="D1716" i="1"/>
  <c r="D1718" i="1"/>
  <c r="D1721" i="1"/>
  <c r="D1724" i="1"/>
  <c r="D1726" i="1"/>
  <c r="D1729" i="1"/>
  <c r="D1732" i="1"/>
  <c r="D1734" i="1"/>
  <c r="D1737" i="1"/>
  <c r="D1739" i="1"/>
  <c r="D1740" i="1"/>
  <c r="D1742" i="1"/>
  <c r="D1745" i="1"/>
  <c r="D1747" i="1"/>
  <c r="D1748" i="1"/>
  <c r="D1750" i="1"/>
  <c r="D1753" i="1"/>
  <c r="D1755" i="1"/>
  <c r="D1756" i="1"/>
  <c r="D1758" i="1"/>
  <c r="D1761" i="1"/>
  <c r="D1763" i="1"/>
  <c r="D1764" i="1"/>
  <c r="D1766" i="1"/>
  <c r="D1769" i="1"/>
  <c r="D1771" i="1"/>
  <c r="D1772" i="1"/>
  <c r="D1774" i="1"/>
  <c r="D1777" i="1"/>
  <c r="D1779" i="1"/>
  <c r="D1780" i="1"/>
  <c r="D1782" i="1"/>
  <c r="D1785" i="1"/>
  <c r="D1787" i="1"/>
  <c r="D1788" i="1"/>
  <c r="D1790" i="1"/>
  <c r="D1793" i="1"/>
  <c r="D1795" i="1"/>
  <c r="D1796" i="1"/>
  <c r="D1798" i="1"/>
  <c r="D1801" i="1"/>
  <c r="D1803" i="1"/>
  <c r="D1804" i="1"/>
  <c r="D1806" i="1"/>
  <c r="D1809" i="1"/>
  <c r="D1811" i="1"/>
  <c r="D1812" i="1"/>
  <c r="D1814" i="1"/>
  <c r="D1817" i="1"/>
  <c r="D1819" i="1"/>
  <c r="D1820" i="1"/>
  <c r="D1822" i="1"/>
  <c r="D1825" i="1"/>
  <c r="D1827" i="1"/>
  <c r="D1828" i="1"/>
  <c r="D1830" i="1"/>
  <c r="D1833" i="1"/>
  <c r="D1835" i="1"/>
  <c r="D1836" i="1"/>
  <c r="D1838" i="1"/>
  <c r="D1841" i="1"/>
  <c r="D1843" i="1"/>
  <c r="D1844" i="1"/>
  <c r="D1846" i="1"/>
  <c r="D1849" i="1"/>
  <c r="D1851" i="1"/>
  <c r="D1852" i="1"/>
  <c r="D1854" i="1"/>
  <c r="D1857" i="1"/>
  <c r="D1859" i="1"/>
  <c r="D1860" i="1"/>
  <c r="D1862" i="1"/>
  <c r="D1865" i="1"/>
  <c r="D1867" i="1"/>
  <c r="D1868" i="1"/>
  <c r="D1870" i="1"/>
  <c r="D1873"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E1487" i="1" a="1"/>
  <c r="E1488" i="1" s="1"/>
  <c r="E1487" i="1"/>
  <c r="E1494" i="1"/>
  <c r="E1495" i="1"/>
  <c r="E1502" i="1"/>
  <c r="E1503" i="1"/>
  <c r="E1510" i="1"/>
  <c r="E1511" i="1"/>
  <c r="E1518" i="1"/>
  <c r="E1519" i="1"/>
  <c r="E1526" i="1"/>
  <c r="E1527" i="1"/>
  <c r="E1534" i="1"/>
  <c r="E1535" i="1"/>
  <c r="E1542" i="1"/>
  <c r="E1543" i="1"/>
  <c r="E1550" i="1"/>
  <c r="E1551" i="1"/>
  <c r="E1558" i="1"/>
  <c r="E1559" i="1"/>
  <c r="E1566" i="1"/>
  <c r="E1567" i="1"/>
  <c r="E1574" i="1"/>
  <c r="E1575" i="1"/>
  <c r="E1582" i="1"/>
  <c r="E1583" i="1"/>
  <c r="E1590" i="1"/>
  <c r="E1591" i="1"/>
  <c r="E1598" i="1"/>
  <c r="E1599" i="1"/>
  <c r="E1606" i="1"/>
  <c r="E1607" i="1"/>
  <c r="E1614" i="1"/>
  <c r="E1615" i="1"/>
  <c r="E1622" i="1"/>
  <c r="E1623" i="1"/>
  <c r="E1630" i="1"/>
  <c r="E1631" i="1"/>
  <c r="E1638" i="1"/>
  <c r="E1639" i="1"/>
  <c r="E1646" i="1"/>
  <c r="E1647" i="1"/>
  <c r="E1654" i="1"/>
  <c r="E1655" i="1"/>
  <c r="E1662" i="1"/>
  <c r="E1663" i="1"/>
  <c r="E1670" i="1"/>
  <c r="E1671" i="1"/>
  <c r="E1678" i="1"/>
  <c r="E1679" i="1"/>
  <c r="E1686" i="1"/>
  <c r="E1687" i="1"/>
  <c r="E1694" i="1"/>
  <c r="E1695" i="1"/>
  <c r="E1698" i="1"/>
  <c r="E1702" i="1"/>
  <c r="E1703" i="1"/>
  <c r="E1706" i="1"/>
  <c r="E1710" i="1"/>
  <c r="E1711" i="1"/>
  <c r="E1714" i="1"/>
  <c r="E1718" i="1"/>
  <c r="E1719" i="1"/>
  <c r="E1722" i="1"/>
  <c r="E1726" i="1"/>
  <c r="E1727" i="1"/>
  <c r="E1730" i="1"/>
  <c r="E1734" i="1"/>
  <c r="E1735" i="1"/>
  <c r="E1738" i="1"/>
  <c r="E1742" i="1"/>
  <c r="E1743" i="1"/>
  <c r="E1746" i="1"/>
  <c r="E1750" i="1"/>
  <c r="E1751" i="1"/>
  <c r="E1754" i="1"/>
  <c r="E1758" i="1"/>
  <c r="E1759" i="1"/>
  <c r="E1762" i="1"/>
  <c r="E1766" i="1"/>
  <c r="E1767" i="1"/>
  <c r="E1770" i="1"/>
  <c r="E1774" i="1"/>
  <c r="E1775" i="1"/>
  <c r="E1778" i="1"/>
  <c r="E1782" i="1"/>
  <c r="E1783" i="1"/>
  <c r="E1786" i="1"/>
  <c r="E1790" i="1"/>
  <c r="E1791" i="1"/>
  <c r="E1794" i="1"/>
  <c r="E1798" i="1"/>
  <c r="E1799" i="1"/>
  <c r="E1802" i="1"/>
  <c r="E1806" i="1"/>
  <c r="E1807" i="1"/>
  <c r="E1810" i="1"/>
  <c r="E1814" i="1"/>
  <c r="E1815" i="1"/>
  <c r="E1818" i="1"/>
  <c r="E1822" i="1"/>
  <c r="E1823" i="1"/>
  <c r="E1826" i="1"/>
  <c r="E1830" i="1"/>
  <c r="E1831" i="1"/>
  <c r="E1834" i="1"/>
  <c r="E1838" i="1"/>
  <c r="E1839" i="1"/>
  <c r="E1842" i="1"/>
  <c r="E1846" i="1"/>
  <c r="E1847" i="1"/>
  <c r="E1850" i="1"/>
  <c r="E1854" i="1"/>
  <c r="E1855" i="1"/>
  <c r="E1858" i="1"/>
  <c r="E1862" i="1"/>
  <c r="E1863" i="1"/>
  <c r="E1866" i="1"/>
  <c r="E1870" i="1"/>
  <c r="E1871" i="1"/>
  <c r="E1874" i="1"/>
  <c r="E1878" i="1"/>
  <c r="E1879" i="1"/>
  <c r="E1882" i="1"/>
  <c r="E1886" i="1"/>
  <c r="E1887" i="1"/>
  <c r="E1890" i="1"/>
  <c r="E1894" i="1"/>
  <c r="E1895" i="1"/>
  <c r="E1898" i="1"/>
  <c r="E1902" i="1"/>
  <c r="E1903" i="1"/>
  <c r="E1906" i="1"/>
  <c r="E1910" i="1"/>
  <c r="E1911" i="1"/>
  <c r="E1914" i="1"/>
  <c r="E1918" i="1"/>
  <c r="E1919" i="1"/>
  <c r="E1922" i="1"/>
  <c r="E1926" i="1"/>
  <c r="E1927" i="1"/>
  <c r="E1930" i="1"/>
  <c r="E1934" i="1"/>
  <c r="E1935" i="1"/>
  <c r="E1938" i="1"/>
  <c r="E1942" i="1"/>
  <c r="E1943" i="1"/>
  <c r="E1946" i="1"/>
  <c r="E1950" i="1"/>
  <c r="E1951" i="1"/>
  <c r="E1954" i="1"/>
  <c r="E1958" i="1"/>
  <c r="E1959" i="1"/>
  <c r="E1962" i="1"/>
  <c r="E1966" i="1"/>
  <c r="E1967" i="1"/>
  <c r="E1970" i="1"/>
  <c r="E1974" i="1"/>
  <c r="E1975" i="1"/>
  <c r="E1978" i="1"/>
  <c r="E1982" i="1"/>
  <c r="E1983" i="1"/>
  <c r="E1986" i="1"/>
  <c r="E1990" i="1"/>
  <c r="E1991" i="1"/>
  <c r="E1994" i="1"/>
  <c r="E1998" i="1"/>
  <c r="E1999" i="1"/>
  <c r="E2002" i="1"/>
  <c r="E2006" i="1"/>
  <c r="E2007" i="1"/>
  <c r="E2010" i="1"/>
  <c r="E2014" i="1"/>
  <c r="E2015" i="1"/>
  <c r="E2018" i="1"/>
  <c r="E2022" i="1"/>
  <c r="E2023" i="1"/>
  <c r="E2026" i="1"/>
  <c r="E2030" i="1"/>
  <c r="E2031" i="1"/>
  <c r="E2034" i="1"/>
  <c r="E2038" i="1"/>
  <c r="E2039" i="1"/>
  <c r="E2042" i="1"/>
  <c r="E2046" i="1"/>
  <c r="E2047" i="1"/>
  <c r="E2050" i="1"/>
  <c r="E2054" i="1"/>
  <c r="E2055" i="1"/>
  <c r="E2058" i="1"/>
  <c r="E2062" i="1"/>
  <c r="E2063" i="1"/>
  <c r="E2066" i="1"/>
  <c r="E2070" i="1"/>
  <c r="E2071" i="1"/>
  <c r="E2074" i="1"/>
  <c r="E2078" i="1"/>
  <c r="E2079" i="1"/>
  <c r="E2082" i="1"/>
  <c r="E2086" i="1"/>
  <c r="E2087" i="1"/>
  <c r="E2090" i="1"/>
  <c r="E2094" i="1"/>
  <c r="E2095" i="1"/>
  <c r="E2098" i="1"/>
  <c r="E2102" i="1"/>
  <c r="E2103" i="1"/>
  <c r="E2106" i="1"/>
  <c r="E2110" i="1"/>
  <c r="E2111" i="1"/>
  <c r="E2114" i="1"/>
  <c r="E2118" i="1"/>
  <c r="E2119" i="1"/>
  <c r="E2122" i="1"/>
  <c r="E2126" i="1"/>
  <c r="E2127" i="1"/>
  <c r="E2130" i="1"/>
  <c r="E2134" i="1"/>
  <c r="E2135" i="1"/>
  <c r="E2138" i="1"/>
  <c r="E2142" i="1"/>
  <c r="E2143" i="1"/>
  <c r="E2146" i="1"/>
  <c r="E2150" i="1"/>
  <c r="E2151" i="1"/>
  <c r="E2154" i="1"/>
  <c r="E2158" i="1"/>
  <c r="E2159" i="1"/>
  <c r="E2162" i="1"/>
  <c r="E2166" i="1"/>
  <c r="E2167" i="1"/>
  <c r="E2168" i="1"/>
  <c r="E2170"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F1487" i="1" a="1"/>
  <c r="F1490" i="1" s="1"/>
  <c r="F1489" i="1"/>
  <c r="F1494" i="1"/>
  <c r="F1497" i="1"/>
  <c r="F1502" i="1"/>
  <c r="F1505" i="1"/>
  <c r="F1510" i="1"/>
  <c r="F1513" i="1"/>
  <c r="F1518" i="1"/>
  <c r="F1521" i="1"/>
  <c r="F1526" i="1"/>
  <c r="F1529" i="1"/>
  <c r="F1534" i="1"/>
  <c r="F1537" i="1"/>
  <c r="F1542" i="1"/>
  <c r="F1545" i="1"/>
  <c r="F1550" i="1"/>
  <c r="F1553" i="1"/>
  <c r="F1558" i="1"/>
  <c r="F1561" i="1"/>
  <c r="F1566" i="1"/>
  <c r="F1568" i="1"/>
  <c r="F1569" i="1"/>
  <c r="F1574" i="1"/>
  <c r="F1576" i="1"/>
  <c r="F1577" i="1"/>
  <c r="F1582" i="1"/>
  <c r="F1584" i="1"/>
  <c r="F1585" i="1"/>
  <c r="F1590" i="1"/>
  <c r="F1592" i="1"/>
  <c r="F1593" i="1"/>
  <c r="F1598" i="1"/>
  <c r="F1600" i="1"/>
  <c r="F1601" i="1"/>
  <c r="F1606" i="1"/>
  <c r="F1608" i="1"/>
  <c r="F1609" i="1"/>
  <c r="F1614" i="1"/>
  <c r="F1616" i="1"/>
  <c r="F1617" i="1"/>
  <c r="F1622" i="1"/>
  <c r="F1624" i="1"/>
  <c r="F1625" i="1"/>
  <c r="F1630" i="1"/>
  <c r="F1632" i="1"/>
  <c r="F1633" i="1"/>
  <c r="F1638" i="1"/>
  <c r="F1640" i="1"/>
  <c r="F1641" i="1"/>
  <c r="F1646" i="1"/>
  <c r="F1648" i="1"/>
  <c r="F1649" i="1"/>
  <c r="F1654" i="1"/>
  <c r="F1656" i="1"/>
  <c r="F1657" i="1"/>
  <c r="F1662" i="1"/>
  <c r="F1664" i="1"/>
  <c r="F1665" i="1"/>
  <c r="F1670" i="1"/>
  <c r="F1672" i="1"/>
  <c r="F1673" i="1"/>
  <c r="F1678" i="1"/>
  <c r="F1680" i="1"/>
  <c r="F1681" i="1"/>
  <c r="F1686" i="1"/>
  <c r="F1688" i="1"/>
  <c r="F1689" i="1"/>
  <c r="F1694" i="1"/>
  <c r="F1696" i="1"/>
  <c r="F1697" i="1"/>
  <c r="F1702" i="1"/>
  <c r="F1704" i="1"/>
  <c r="F1705" i="1"/>
  <c r="F1710" i="1"/>
  <c r="F1712" i="1"/>
  <c r="F1713" i="1"/>
  <c r="F1718" i="1"/>
  <c r="F1720" i="1"/>
  <c r="F1721" i="1"/>
  <c r="F1726" i="1"/>
  <c r="F1728" i="1"/>
  <c r="F1729" i="1"/>
  <c r="F1734" i="1"/>
  <c r="F1736" i="1"/>
  <c r="F1737" i="1"/>
  <c r="F1742" i="1"/>
  <c r="F1744" i="1"/>
  <c r="F1745" i="1"/>
  <c r="F1750" i="1"/>
  <c r="F1752" i="1"/>
  <c r="F1753" i="1"/>
  <c r="F1758" i="1"/>
  <c r="F1760" i="1"/>
  <c r="F1761" i="1"/>
  <c r="F1766" i="1"/>
  <c r="F1768" i="1"/>
  <c r="F1769" i="1"/>
  <c r="F1774" i="1"/>
  <c r="F1776" i="1"/>
  <c r="F1777" i="1"/>
  <c r="F1782" i="1"/>
  <c r="F1784" i="1"/>
  <c r="F1785" i="1"/>
  <c r="F1790" i="1"/>
  <c r="F1792" i="1"/>
  <c r="F1793" i="1"/>
  <c r="F1798" i="1"/>
  <c r="F1800" i="1"/>
  <c r="F1801" i="1"/>
  <c r="F1806" i="1"/>
  <c r="F1808" i="1"/>
  <c r="F1809" i="1"/>
  <c r="F1814" i="1"/>
  <c r="F1816" i="1"/>
  <c r="F1817" i="1"/>
  <c r="F1822" i="1"/>
  <c r="F1824" i="1"/>
  <c r="F1825" i="1"/>
  <c r="F1830" i="1"/>
  <c r="F1832" i="1"/>
  <c r="F1833" i="1"/>
  <c r="F1838" i="1"/>
  <c r="F1840" i="1"/>
  <c r="F1841" i="1"/>
  <c r="F1846" i="1"/>
  <c r="F1848" i="1"/>
  <c r="F1849" i="1"/>
  <c r="F1854" i="1"/>
  <c r="F1856" i="1"/>
  <c r="F1857" i="1"/>
  <c r="F1862" i="1"/>
  <c r="F1864" i="1"/>
  <c r="F1865" i="1"/>
  <c r="F1870" i="1"/>
  <c r="F1872" i="1"/>
  <c r="F1873" i="1"/>
  <c r="F1878" i="1"/>
  <c r="F1880" i="1"/>
  <c r="F1881" i="1"/>
  <c r="F1886" i="1"/>
  <c r="F1888" i="1"/>
  <c r="F1889" i="1"/>
  <c r="F1894" i="1"/>
  <c r="F1896" i="1"/>
  <c r="F1897" i="1"/>
  <c r="F1902" i="1"/>
  <c r="F1904" i="1"/>
  <c r="F1905" i="1"/>
  <c r="F1910" i="1"/>
  <c r="F1912" i="1"/>
  <c r="F1913" i="1"/>
  <c r="F1918" i="1"/>
  <c r="F1920" i="1"/>
  <c r="F1921" i="1"/>
  <c r="F1926" i="1"/>
  <c r="F1928" i="1"/>
  <c r="F1929" i="1"/>
  <c r="F1934" i="1"/>
  <c r="F1936" i="1"/>
  <c r="F1937" i="1"/>
  <c r="F1942" i="1"/>
  <c r="F1944" i="1"/>
  <c r="F1945" i="1"/>
  <c r="F1950" i="1"/>
  <c r="F1952" i="1"/>
  <c r="F1953" i="1"/>
  <c r="F1958" i="1"/>
  <c r="F1960" i="1"/>
  <c r="F1961" i="1"/>
  <c r="F1966" i="1"/>
  <c r="F1968" i="1"/>
  <c r="F1969" i="1"/>
  <c r="F1974" i="1"/>
  <c r="F1976" i="1"/>
  <c r="F1977" i="1"/>
  <c r="F1982" i="1"/>
  <c r="F1984" i="1"/>
  <c r="F1985" i="1"/>
  <c r="F1990" i="1"/>
  <c r="F1992" i="1"/>
  <c r="F1993" i="1"/>
  <c r="F1998" i="1"/>
  <c r="F2000" i="1"/>
  <c r="F2001" i="1"/>
  <c r="F2006" i="1"/>
  <c r="F2008" i="1"/>
  <c r="F2009" i="1"/>
  <c r="F2014" i="1"/>
  <c r="F2016" i="1"/>
  <c r="F2017" i="1"/>
  <c r="F2022" i="1"/>
  <c r="F2024" i="1"/>
  <c r="F2025" i="1"/>
  <c r="F2030" i="1"/>
  <c r="F2032" i="1"/>
  <c r="F2033" i="1"/>
  <c r="F2038" i="1"/>
  <c r="F2040" i="1"/>
  <c r="F2041" i="1"/>
  <c r="F2046" i="1"/>
  <c r="F2048" i="1"/>
  <c r="F2049" i="1"/>
  <c r="F2054" i="1"/>
  <c r="F2056" i="1"/>
  <c r="F2057" i="1"/>
  <c r="F2062" i="1"/>
  <c r="F2064" i="1"/>
  <c r="F2065" i="1"/>
  <c r="F2070" i="1"/>
  <c r="F2072" i="1"/>
  <c r="F2073" i="1"/>
  <c r="F2078" i="1"/>
  <c r="F2080" i="1"/>
  <c r="F2081" i="1"/>
  <c r="F2086" i="1"/>
  <c r="F2088" i="1"/>
  <c r="F2089" i="1"/>
  <c r="F2094" i="1"/>
  <c r="F2096" i="1"/>
  <c r="F2097" i="1"/>
  <c r="F2102" i="1"/>
  <c r="F2104" i="1"/>
  <c r="F2105" i="1"/>
  <c r="F2110" i="1"/>
  <c r="F2112" i="1"/>
  <c r="F2113" i="1"/>
  <c r="F2115" i="1"/>
  <c r="F2117" i="1"/>
  <c r="F2118" i="1"/>
  <c r="F2120" i="1"/>
  <c r="F2121" i="1"/>
  <c r="F2123" i="1"/>
  <c r="F2125" i="1"/>
  <c r="F2126" i="1"/>
  <c r="F2128" i="1"/>
  <c r="F2129" i="1"/>
  <c r="F2131" i="1"/>
  <c r="F2133" i="1"/>
  <c r="F2134" i="1"/>
  <c r="F2136" i="1"/>
  <c r="F2137" i="1"/>
  <c r="F2139" i="1"/>
  <c r="F2141" i="1"/>
  <c r="F2142" i="1"/>
  <c r="F2144" i="1"/>
  <c r="F2145" i="1"/>
  <c r="F2147" i="1"/>
  <c r="F2149" i="1"/>
  <c r="F2150" i="1"/>
  <c r="F2152" i="1"/>
  <c r="F2153" i="1"/>
  <c r="F2155" i="1"/>
  <c r="F2157" i="1"/>
  <c r="F2158" i="1"/>
  <c r="F2160" i="1"/>
  <c r="F2161" i="1"/>
  <c r="F2163" i="1"/>
  <c r="F2165" i="1"/>
  <c r="F2166" i="1"/>
  <c r="F2168" i="1"/>
  <c r="F2169" i="1"/>
  <c r="F2171" i="1"/>
  <c r="F2173" i="1"/>
  <c r="F2174" i="1"/>
  <c r="F2176" i="1"/>
  <c r="F2177" i="1"/>
  <c r="F2179" i="1"/>
  <c r="F2181" i="1"/>
  <c r="F2182" i="1"/>
  <c r="F2184" i="1"/>
  <c r="F2185" i="1"/>
  <c r="F2187" i="1"/>
  <c r="F2189" i="1"/>
  <c r="F2190" i="1"/>
  <c r="F2192" i="1"/>
  <c r="F2193" i="1"/>
  <c r="F2195" i="1"/>
  <c r="F2197" i="1"/>
  <c r="F2198" i="1"/>
  <c r="F2200" i="1"/>
  <c r="F2201" i="1"/>
  <c r="F2203" i="1"/>
  <c r="F2205" i="1"/>
  <c r="F2206" i="1"/>
  <c r="F2208" i="1"/>
  <c r="F2209" i="1"/>
  <c r="F2211" i="1"/>
  <c r="F2213" i="1"/>
  <c r="F2214" i="1"/>
  <c r="F2216" i="1"/>
  <c r="F2217" i="1"/>
  <c r="F2219" i="1"/>
  <c r="F2221" i="1"/>
  <c r="F2222" i="1"/>
  <c r="F2224" i="1"/>
  <c r="F2225" i="1"/>
  <c r="F2227" i="1"/>
  <c r="F2229" i="1"/>
  <c r="F2230" i="1"/>
  <c r="F2232" i="1"/>
  <c r="F2233" i="1"/>
  <c r="F2235" i="1"/>
  <c r="F2237" i="1"/>
  <c r="F2238" i="1"/>
  <c r="F2240" i="1"/>
  <c r="F2241" i="1"/>
  <c r="F2243" i="1"/>
  <c r="F2245" i="1"/>
  <c r="F2246" i="1"/>
  <c r="F2248" i="1"/>
  <c r="F2249" i="1"/>
  <c r="F2251" i="1"/>
  <c r="F2253" i="1"/>
  <c r="F2254" i="1"/>
  <c r="F2256" i="1"/>
  <c r="F2257" i="1"/>
  <c r="F2259" i="1"/>
  <c r="F2261" i="1"/>
  <c r="F2262" i="1"/>
  <c r="F2264" i="1"/>
  <c r="F2265" i="1"/>
  <c r="F2267" i="1"/>
  <c r="F2269" i="1"/>
  <c r="F2270" i="1"/>
  <c r="F2272" i="1"/>
  <c r="F2273" i="1"/>
  <c r="F2275" i="1"/>
  <c r="F2277" i="1"/>
  <c r="F2278" i="1"/>
  <c r="F2280" i="1"/>
  <c r="F2281" i="1"/>
  <c r="F2283" i="1"/>
  <c r="F2285" i="1"/>
  <c r="F2286" i="1"/>
  <c r="F2288" i="1"/>
  <c r="F2289" i="1"/>
  <c r="F2291" i="1"/>
  <c r="F2293" i="1"/>
  <c r="F2294" i="1"/>
  <c r="F2296" i="1"/>
  <c r="F2297" i="1"/>
  <c r="F2299" i="1"/>
  <c r="F2301" i="1"/>
  <c r="F2302" i="1"/>
  <c r="F2304" i="1"/>
  <c r="F2305" i="1"/>
  <c r="F2307" i="1"/>
  <c r="F2309" i="1"/>
  <c r="F2310" i="1"/>
  <c r="F2312" i="1"/>
  <c r="F2313" i="1"/>
  <c r="F2315" i="1"/>
  <c r="F2317" i="1"/>
  <c r="F2318" i="1"/>
  <c r="F2320" i="1"/>
  <c r="F2321" i="1"/>
  <c r="F2323" i="1"/>
  <c r="F2325" i="1"/>
  <c r="F2326" i="1"/>
  <c r="F2328" i="1"/>
  <c r="F2329" i="1"/>
  <c r="F2331" i="1"/>
  <c r="F2333" i="1"/>
  <c r="F2334" i="1"/>
  <c r="F2336" i="1"/>
  <c r="F2337" i="1"/>
  <c r="F2339" i="1"/>
  <c r="F2341" i="1"/>
  <c r="F2342" i="1"/>
  <c r="F2344" i="1"/>
  <c r="G1487" i="1" a="1"/>
  <c r="H1487" i="1" a="1"/>
  <c r="H1494" i="1" s="1"/>
  <c r="H1526" i="1"/>
  <c r="H1550" i="1"/>
  <c r="H1590" i="1"/>
  <c r="H1614" i="1"/>
  <c r="H1654" i="1"/>
  <c r="H1678" i="1"/>
  <c r="H1718" i="1"/>
  <c r="H1742" i="1"/>
  <c r="H1782" i="1"/>
  <c r="H1806" i="1"/>
  <c r="H1843" i="1"/>
  <c r="H1859" i="1"/>
  <c r="H1879" i="1"/>
  <c r="H1891" i="1"/>
  <c r="H1911" i="1"/>
  <c r="H1923" i="1"/>
  <c r="H1943" i="1"/>
  <c r="H1955" i="1"/>
  <c r="H1975" i="1"/>
  <c r="H1987" i="1"/>
  <c r="H2007" i="1"/>
  <c r="H2019" i="1"/>
  <c r="H2039" i="1"/>
  <c r="H2051" i="1"/>
  <c r="H2071" i="1"/>
  <c r="H2083" i="1"/>
  <c r="H2103" i="1"/>
  <c r="H2115" i="1"/>
  <c r="H2127" i="1"/>
  <c r="H2133" i="1"/>
  <c r="H2143" i="1"/>
  <c r="H2149" i="1"/>
  <c r="H2159" i="1"/>
  <c r="H2165" i="1"/>
  <c r="H2175" i="1"/>
  <c r="H2181" i="1"/>
  <c r="H2191" i="1"/>
  <c r="H2197" i="1"/>
  <c r="H2207" i="1"/>
  <c r="H2213" i="1"/>
  <c r="H2223" i="1"/>
  <c r="H2229" i="1"/>
  <c r="H2239" i="1"/>
  <c r="H2245" i="1"/>
  <c r="H2255" i="1"/>
  <c r="H2261" i="1"/>
  <c r="H2271" i="1"/>
  <c r="H2277" i="1"/>
  <c r="H2287" i="1"/>
  <c r="H2293" i="1"/>
  <c r="H2303" i="1"/>
  <c r="H2309" i="1"/>
  <c r="H2319" i="1"/>
  <c r="H2325" i="1"/>
  <c r="H2335" i="1"/>
  <c r="H2341" i="1"/>
  <c r="I1487" i="1" a="1"/>
  <c r="I1488" i="1" s="1"/>
  <c r="I1487" i="1"/>
  <c r="I1490" i="1"/>
  <c r="I1492" i="1"/>
  <c r="I1493" i="1"/>
  <c r="I1494" i="1"/>
  <c r="I1495" i="1"/>
  <c r="I1498" i="1"/>
  <c r="I1500" i="1"/>
  <c r="I1501" i="1"/>
  <c r="I1502" i="1"/>
  <c r="I1503" i="1"/>
  <c r="I1506" i="1"/>
  <c r="I1508" i="1"/>
  <c r="I1509" i="1"/>
  <c r="I1510" i="1"/>
  <c r="I1511" i="1"/>
  <c r="I1514" i="1"/>
  <c r="I1516" i="1"/>
  <c r="I1517" i="1"/>
  <c r="I1518" i="1"/>
  <c r="I1519" i="1"/>
  <c r="I1522" i="1"/>
  <c r="I1524" i="1"/>
  <c r="I1525" i="1"/>
  <c r="I1526" i="1"/>
  <c r="I1527" i="1"/>
  <c r="I1530" i="1"/>
  <c r="I1532" i="1"/>
  <c r="I1533" i="1"/>
  <c r="I1534" i="1"/>
  <c r="I1535" i="1"/>
  <c r="I1538" i="1"/>
  <c r="I1540" i="1"/>
  <c r="I1541" i="1"/>
  <c r="I1542" i="1"/>
  <c r="I1543" i="1"/>
  <c r="I1546" i="1"/>
  <c r="I1548" i="1"/>
  <c r="I1549" i="1"/>
  <c r="I1550" i="1"/>
  <c r="I1551" i="1"/>
  <c r="I1554" i="1"/>
  <c r="I1556" i="1"/>
  <c r="I1557" i="1"/>
  <c r="I1558" i="1"/>
  <c r="I1559" i="1"/>
  <c r="I1562" i="1"/>
  <c r="I1564" i="1"/>
  <c r="I1565" i="1"/>
  <c r="I1566" i="1"/>
  <c r="I1567" i="1"/>
  <c r="I1570" i="1"/>
  <c r="I1572" i="1"/>
  <c r="I1573" i="1"/>
  <c r="I1574" i="1"/>
  <c r="I1575" i="1"/>
  <c r="I1578" i="1"/>
  <c r="I1580" i="1"/>
  <c r="I1581" i="1"/>
  <c r="I1582" i="1"/>
  <c r="I1583" i="1"/>
  <c r="I1586" i="1"/>
  <c r="I1588" i="1"/>
  <c r="I1589" i="1"/>
  <c r="I1590" i="1"/>
  <c r="I1591" i="1"/>
  <c r="I1594" i="1"/>
  <c r="I1596" i="1"/>
  <c r="I1597" i="1"/>
  <c r="I1598" i="1"/>
  <c r="I1599" i="1"/>
  <c r="I1602" i="1"/>
  <c r="I1604" i="1"/>
  <c r="I1605" i="1"/>
  <c r="I1606" i="1"/>
  <c r="I1607" i="1"/>
  <c r="I1610" i="1"/>
  <c r="I1612" i="1"/>
  <c r="I1613" i="1"/>
  <c r="I1614" i="1"/>
  <c r="I1615" i="1"/>
  <c r="I1618" i="1"/>
  <c r="I1620" i="1"/>
  <c r="I1621" i="1"/>
  <c r="I1622" i="1"/>
  <c r="I1623" i="1"/>
  <c r="I1626" i="1"/>
  <c r="I1628" i="1"/>
  <c r="I1629" i="1"/>
  <c r="I1630" i="1"/>
  <c r="I1631" i="1"/>
  <c r="I1634" i="1"/>
  <c r="I1636" i="1"/>
  <c r="I1637" i="1"/>
  <c r="I1638" i="1"/>
  <c r="I1639" i="1"/>
  <c r="I1642" i="1"/>
  <c r="I1644" i="1"/>
  <c r="I1645" i="1"/>
  <c r="I1646" i="1"/>
  <c r="I1647" i="1"/>
  <c r="I1650" i="1"/>
  <c r="I1652" i="1"/>
  <c r="I1653" i="1"/>
  <c r="I1654" i="1"/>
  <c r="I1655" i="1"/>
  <c r="I1658" i="1"/>
  <c r="I1660" i="1"/>
  <c r="I1661" i="1"/>
  <c r="I1662" i="1"/>
  <c r="I1663" i="1"/>
  <c r="I1666" i="1"/>
  <c r="I1668" i="1"/>
  <c r="I1669" i="1"/>
  <c r="I1670" i="1"/>
  <c r="I1671" i="1"/>
  <c r="I1674" i="1"/>
  <c r="I1676" i="1"/>
  <c r="I1677" i="1"/>
  <c r="I1678" i="1"/>
  <c r="I1679" i="1"/>
  <c r="I1682" i="1"/>
  <c r="I1684" i="1"/>
  <c r="I1685" i="1"/>
  <c r="I1686" i="1"/>
  <c r="I1687" i="1"/>
  <c r="I1690" i="1"/>
  <c r="I1692" i="1"/>
  <c r="I1693" i="1"/>
  <c r="I1694" i="1"/>
  <c r="I1695" i="1"/>
  <c r="I1698" i="1"/>
  <c r="I1700" i="1"/>
  <c r="I1701" i="1"/>
  <c r="I1702" i="1"/>
  <c r="I1703" i="1"/>
  <c r="I1706" i="1"/>
  <c r="I1708" i="1"/>
  <c r="I1709" i="1"/>
  <c r="I1710" i="1"/>
  <c r="I1711" i="1"/>
  <c r="I1714" i="1"/>
  <c r="I1716" i="1"/>
  <c r="I1717" i="1"/>
  <c r="I1718" i="1"/>
  <c r="I1719" i="1"/>
  <c r="I1722" i="1"/>
  <c r="I1724" i="1"/>
  <c r="I1725" i="1"/>
  <c r="I1726" i="1"/>
  <c r="I1727" i="1"/>
  <c r="I1730" i="1"/>
  <c r="I1732" i="1"/>
  <c r="I1733" i="1"/>
  <c r="I1734" i="1"/>
  <c r="I1735" i="1"/>
  <c r="I1738" i="1"/>
  <c r="I1740" i="1"/>
  <c r="I1741" i="1"/>
  <c r="I1742" i="1"/>
  <c r="I1743" i="1"/>
  <c r="I1746" i="1"/>
  <c r="I1748" i="1"/>
  <c r="I1749" i="1"/>
  <c r="I1750" i="1"/>
  <c r="I1751" i="1"/>
  <c r="I1754" i="1"/>
  <c r="I1756" i="1"/>
  <c r="I1757" i="1"/>
  <c r="I1758" i="1"/>
  <c r="I1759" i="1"/>
  <c r="I1762" i="1"/>
  <c r="I1764" i="1"/>
  <c r="I1765" i="1"/>
  <c r="I1766" i="1"/>
  <c r="I1767" i="1"/>
  <c r="I1770" i="1"/>
  <c r="I1772" i="1"/>
  <c r="I1773" i="1"/>
  <c r="I1774" i="1"/>
  <c r="I1775" i="1"/>
  <c r="I1778" i="1"/>
  <c r="I1780" i="1"/>
  <c r="I1781" i="1"/>
  <c r="I1782" i="1"/>
  <c r="I1783" i="1"/>
  <c r="I1786" i="1"/>
  <c r="I1788" i="1"/>
  <c r="I1789" i="1"/>
  <c r="I1790" i="1"/>
  <c r="I1791" i="1"/>
  <c r="I1794" i="1"/>
  <c r="I1796" i="1"/>
  <c r="I1797" i="1"/>
  <c r="I1798" i="1"/>
  <c r="I1799" i="1"/>
  <c r="I1802" i="1"/>
  <c r="I1804" i="1"/>
  <c r="I1805" i="1"/>
  <c r="I1806" i="1"/>
  <c r="I1807" i="1"/>
  <c r="I1810" i="1"/>
  <c r="I1812" i="1"/>
  <c r="I1813" i="1"/>
  <c r="I1814" i="1"/>
  <c r="I1815" i="1"/>
  <c r="I1818" i="1"/>
  <c r="I1820" i="1"/>
  <c r="I1821" i="1"/>
  <c r="I1822" i="1"/>
  <c r="I1823" i="1"/>
  <c r="I1826" i="1"/>
  <c r="I1828" i="1"/>
  <c r="I1829" i="1"/>
  <c r="I1830" i="1"/>
  <c r="I1831" i="1"/>
  <c r="I1834" i="1"/>
  <c r="I1836" i="1"/>
  <c r="I1837" i="1"/>
  <c r="I1838" i="1"/>
  <c r="I1839" i="1"/>
  <c r="I1842" i="1"/>
  <c r="I1844" i="1"/>
  <c r="I1845" i="1"/>
  <c r="I1846" i="1"/>
  <c r="I1847" i="1"/>
  <c r="I1850" i="1"/>
  <c r="I1852" i="1"/>
  <c r="I1853" i="1"/>
  <c r="I1854" i="1"/>
  <c r="I1855" i="1"/>
  <c r="I1858" i="1"/>
  <c r="I1860" i="1"/>
  <c r="I1861" i="1"/>
  <c r="I1862" i="1"/>
  <c r="I1863" i="1"/>
  <c r="I1866" i="1"/>
  <c r="I1868" i="1"/>
  <c r="I1869" i="1"/>
  <c r="I1870" i="1"/>
  <c r="I1871" i="1"/>
  <c r="I1874" i="1"/>
  <c r="I1876" i="1"/>
  <c r="I1877" i="1"/>
  <c r="I1878" i="1"/>
  <c r="I1879" i="1"/>
  <c r="I1882" i="1"/>
  <c r="I1884" i="1"/>
  <c r="I1885" i="1"/>
  <c r="I1886" i="1"/>
  <c r="I1887" i="1"/>
  <c r="I1890" i="1"/>
  <c r="I1892" i="1"/>
  <c r="I1893" i="1"/>
  <c r="I1894" i="1"/>
  <c r="I1895" i="1"/>
  <c r="I1898" i="1"/>
  <c r="I1900" i="1"/>
  <c r="I1901" i="1"/>
  <c r="I1902" i="1"/>
  <c r="I1903" i="1"/>
  <c r="I1906" i="1"/>
  <c r="I1908" i="1"/>
  <c r="I1909" i="1"/>
  <c r="I1910" i="1"/>
  <c r="I1911" i="1"/>
  <c r="I1914" i="1"/>
  <c r="I1916" i="1"/>
  <c r="I1917" i="1"/>
  <c r="I1918" i="1"/>
  <c r="I1919" i="1"/>
  <c r="I1922" i="1"/>
  <c r="I1924" i="1"/>
  <c r="I1925" i="1"/>
  <c r="I1926" i="1"/>
  <c r="I1927" i="1"/>
  <c r="I1930" i="1"/>
  <c r="I1932" i="1"/>
  <c r="I1933" i="1"/>
  <c r="I1934" i="1"/>
  <c r="I1935" i="1"/>
  <c r="I1938" i="1"/>
  <c r="I1940" i="1"/>
  <c r="I1941" i="1"/>
  <c r="I1942" i="1"/>
  <c r="I1943" i="1"/>
  <c r="I1946" i="1"/>
  <c r="I1948" i="1"/>
  <c r="I1949" i="1"/>
  <c r="I1950" i="1"/>
  <c r="I1951" i="1"/>
  <c r="I1954" i="1"/>
  <c r="I1956" i="1"/>
  <c r="I1957" i="1"/>
  <c r="I1958" i="1"/>
  <c r="I1959" i="1"/>
  <c r="I1962" i="1"/>
  <c r="I1964" i="1"/>
  <c r="I1965" i="1"/>
  <c r="I1966" i="1"/>
  <c r="I1967" i="1"/>
  <c r="I1970" i="1"/>
  <c r="I1972" i="1"/>
  <c r="I1973" i="1"/>
  <c r="I1974" i="1"/>
  <c r="I1975" i="1"/>
  <c r="I1978" i="1"/>
  <c r="I1980" i="1"/>
  <c r="I1981" i="1"/>
  <c r="I1982" i="1"/>
  <c r="I1983" i="1"/>
  <c r="I1986" i="1"/>
  <c r="I1988" i="1"/>
  <c r="I1989" i="1"/>
  <c r="I1990" i="1"/>
  <c r="I1991" i="1"/>
  <c r="I1994" i="1"/>
  <c r="I1996" i="1"/>
  <c r="I1997" i="1"/>
  <c r="I1998" i="1"/>
  <c r="I1999" i="1"/>
  <c r="I2002" i="1"/>
  <c r="I2004" i="1"/>
  <c r="I2005" i="1"/>
  <c r="I2006" i="1"/>
  <c r="I2007" i="1"/>
  <c r="I2010" i="1"/>
  <c r="I2012" i="1"/>
  <c r="I2013" i="1"/>
  <c r="I2014" i="1"/>
  <c r="I2015" i="1"/>
  <c r="I2018" i="1"/>
  <c r="I2020" i="1"/>
  <c r="I2021" i="1"/>
  <c r="I2022" i="1"/>
  <c r="I2023" i="1"/>
  <c r="I2026" i="1"/>
  <c r="I2028" i="1"/>
  <c r="I2029" i="1"/>
  <c r="I2030" i="1"/>
  <c r="I2031" i="1"/>
  <c r="I2034" i="1"/>
  <c r="I2036" i="1"/>
  <c r="I2037" i="1"/>
  <c r="I2038" i="1"/>
  <c r="I2039" i="1"/>
  <c r="I2042" i="1"/>
  <c r="I2044" i="1"/>
  <c r="I2045" i="1"/>
  <c r="I2046" i="1"/>
  <c r="I2047" i="1"/>
  <c r="I2050" i="1"/>
  <c r="I2052" i="1"/>
  <c r="I2053" i="1"/>
  <c r="I2054" i="1"/>
  <c r="I2055" i="1"/>
  <c r="I2058" i="1"/>
  <c r="I2060" i="1"/>
  <c r="I2061" i="1"/>
  <c r="I2062" i="1"/>
  <c r="I2063" i="1"/>
  <c r="I2066" i="1"/>
  <c r="I2068" i="1"/>
  <c r="I2069" i="1"/>
  <c r="I2070" i="1"/>
  <c r="I2071" i="1"/>
  <c r="I2074" i="1"/>
  <c r="I2076" i="1"/>
  <c r="I2077" i="1"/>
  <c r="I2078" i="1"/>
  <c r="I2079" i="1"/>
  <c r="I2082" i="1"/>
  <c r="I2084" i="1"/>
  <c r="I2085" i="1"/>
  <c r="I2086" i="1"/>
  <c r="I2087" i="1"/>
  <c r="I2090" i="1"/>
  <c r="I2092" i="1"/>
  <c r="I2093" i="1"/>
  <c r="I2094" i="1"/>
  <c r="I2095" i="1"/>
  <c r="I2098" i="1"/>
  <c r="I2100" i="1"/>
  <c r="I2101" i="1"/>
  <c r="I2102" i="1"/>
  <c r="I2103" i="1"/>
  <c r="I2106" i="1"/>
  <c r="I2108" i="1"/>
  <c r="I2109" i="1"/>
  <c r="I2110" i="1"/>
  <c r="I2111" i="1"/>
  <c r="I2114" i="1"/>
  <c r="I2116" i="1"/>
  <c r="I2117" i="1"/>
  <c r="I2118" i="1"/>
  <c r="I2119" i="1"/>
  <c r="I2122" i="1"/>
  <c r="I2124" i="1"/>
  <c r="I2125" i="1"/>
  <c r="I2126" i="1"/>
  <c r="I2127" i="1"/>
  <c r="I2130" i="1"/>
  <c r="I2132" i="1"/>
  <c r="I2133" i="1"/>
  <c r="I2134" i="1"/>
  <c r="I2135" i="1"/>
  <c r="I2138" i="1"/>
  <c r="I2140" i="1"/>
  <c r="I2141" i="1"/>
  <c r="I2142" i="1"/>
  <c r="I2143" i="1"/>
  <c r="I2146" i="1"/>
  <c r="I2148" i="1"/>
  <c r="I2149" i="1"/>
  <c r="I2150" i="1"/>
  <c r="I2151" i="1"/>
  <c r="I2154" i="1"/>
  <c r="I2156" i="1"/>
  <c r="I2157" i="1"/>
  <c r="I2158" i="1"/>
  <c r="I2159" i="1"/>
  <c r="I2162" i="1"/>
  <c r="I2164" i="1"/>
  <c r="I2165" i="1"/>
  <c r="I2166" i="1"/>
  <c r="I2167" i="1"/>
  <c r="I2170" i="1"/>
  <c r="I2172" i="1"/>
  <c r="I2173" i="1"/>
  <c r="I2174" i="1"/>
  <c r="I2175" i="1"/>
  <c r="I2178" i="1"/>
  <c r="I2180" i="1"/>
  <c r="I2181" i="1"/>
  <c r="I2182" i="1"/>
  <c r="I2183" i="1"/>
  <c r="I2186" i="1"/>
  <c r="I2188" i="1"/>
  <c r="I2189" i="1"/>
  <c r="I2190" i="1"/>
  <c r="I2191" i="1"/>
  <c r="I2194" i="1"/>
  <c r="I2196" i="1"/>
  <c r="I2197" i="1"/>
  <c r="I2198" i="1"/>
  <c r="I2199" i="1"/>
  <c r="I2202" i="1"/>
  <c r="I2204" i="1"/>
  <c r="I2205" i="1"/>
  <c r="I2206" i="1"/>
  <c r="I2207" i="1"/>
  <c r="I2210" i="1"/>
  <c r="I2212" i="1"/>
  <c r="I2213" i="1"/>
  <c r="I2214" i="1"/>
  <c r="I2215" i="1"/>
  <c r="I2217" i="1"/>
  <c r="I2218" i="1"/>
  <c r="I2220" i="1"/>
  <c r="I2221" i="1"/>
  <c r="I2222" i="1"/>
  <c r="I2223" i="1"/>
  <c r="I2225" i="1"/>
  <c r="I2226" i="1"/>
  <c r="I2228" i="1"/>
  <c r="I2229" i="1"/>
  <c r="I2230" i="1"/>
  <c r="I2231" i="1"/>
  <c r="I2233" i="1"/>
  <c r="I2234" i="1"/>
  <c r="I2236" i="1"/>
  <c r="I2237" i="1"/>
  <c r="I2238" i="1"/>
  <c r="I2239" i="1"/>
  <c r="I2241" i="1"/>
  <c r="I2242" i="1"/>
  <c r="I2244" i="1"/>
  <c r="I2245" i="1"/>
  <c r="I2246" i="1"/>
  <c r="I2247" i="1"/>
  <c r="I2249" i="1"/>
  <c r="I2250" i="1"/>
  <c r="I2252" i="1"/>
  <c r="I2253" i="1"/>
  <c r="I2254" i="1"/>
  <c r="I2255" i="1"/>
  <c r="I2257" i="1"/>
  <c r="I2258" i="1"/>
  <c r="I2260" i="1"/>
  <c r="I2261" i="1"/>
  <c r="I2262" i="1"/>
  <c r="I2263" i="1"/>
  <c r="I2265" i="1"/>
  <c r="I2266" i="1"/>
  <c r="I2268" i="1"/>
  <c r="I2269" i="1"/>
  <c r="I2270" i="1"/>
  <c r="I2271" i="1"/>
  <c r="I2273" i="1"/>
  <c r="I2274" i="1"/>
  <c r="I2276" i="1"/>
  <c r="I2277" i="1"/>
  <c r="I2278" i="1"/>
  <c r="I2279" i="1"/>
  <c r="I2281" i="1"/>
  <c r="I2282" i="1"/>
  <c r="I2284" i="1"/>
  <c r="I2285" i="1"/>
  <c r="I2286" i="1"/>
  <c r="I2287" i="1"/>
  <c r="I2289" i="1"/>
  <c r="I2290" i="1"/>
  <c r="I2292" i="1"/>
  <c r="I2293" i="1"/>
  <c r="I2294" i="1"/>
  <c r="I2295" i="1"/>
  <c r="I2297" i="1"/>
  <c r="I2298" i="1"/>
  <c r="I2300" i="1"/>
  <c r="I2301" i="1"/>
  <c r="I2302" i="1"/>
  <c r="I2303" i="1"/>
  <c r="I2305" i="1"/>
  <c r="I2306" i="1"/>
  <c r="I2308" i="1"/>
  <c r="I2309" i="1"/>
  <c r="I2310" i="1"/>
  <c r="I2311" i="1"/>
  <c r="I2313" i="1"/>
  <c r="I2314" i="1"/>
  <c r="I2316" i="1"/>
  <c r="I2317" i="1"/>
  <c r="I2318" i="1"/>
  <c r="I2319" i="1"/>
  <c r="I2321" i="1"/>
  <c r="I2322" i="1"/>
  <c r="I2324" i="1"/>
  <c r="I2325" i="1"/>
  <c r="I2326" i="1"/>
  <c r="I2327" i="1"/>
  <c r="I2329" i="1"/>
  <c r="I2330" i="1"/>
  <c r="I2332" i="1"/>
  <c r="I2333" i="1"/>
  <c r="I2334" i="1"/>
  <c r="I2335" i="1"/>
  <c r="I2337" i="1"/>
  <c r="I2338" i="1"/>
  <c r="I2340" i="1"/>
  <c r="I2341" i="1"/>
  <c r="I2342" i="1"/>
  <c r="I2343" i="1"/>
  <c r="J1487" i="1" a="1"/>
  <c r="J1487" i="1"/>
  <c r="J1491" i="1"/>
  <c r="J1497" i="1"/>
  <c r="J1498" i="1"/>
  <c r="J1502" i="1"/>
  <c r="J1507" i="1"/>
  <c r="J1508" i="1"/>
  <c r="J1513" i="1"/>
  <c r="J1518" i="1"/>
  <c r="J1519" i="1"/>
  <c r="J1523" i="1"/>
  <c r="J1529" i="1"/>
  <c r="J1530" i="1"/>
  <c r="J1534" i="1"/>
  <c r="J1539" i="1"/>
  <c r="J1540" i="1"/>
  <c r="J1545" i="1"/>
  <c r="J1550" i="1"/>
  <c r="J1551" i="1"/>
  <c r="J1555" i="1"/>
  <c r="J1561" i="1"/>
  <c r="J1562" i="1"/>
  <c r="J1566" i="1"/>
  <c r="J1571" i="1"/>
  <c r="J1572" i="1"/>
  <c r="J1577" i="1"/>
  <c r="J1582" i="1"/>
  <c r="J1583" i="1"/>
  <c r="J1587" i="1"/>
  <c r="J1593" i="1"/>
  <c r="J1594" i="1"/>
  <c r="J1598" i="1"/>
  <c r="J1603" i="1"/>
  <c r="J1604" i="1"/>
  <c r="J1609" i="1"/>
  <c r="J1614" i="1"/>
  <c r="J1615" i="1"/>
  <c r="J1619" i="1"/>
  <c r="J1625" i="1"/>
  <c r="J1626" i="1"/>
  <c r="J1630" i="1"/>
  <c r="J1635" i="1"/>
  <c r="J1636" i="1"/>
  <c r="J1641" i="1"/>
  <c r="J1646" i="1"/>
  <c r="J1647" i="1"/>
  <c r="J1651" i="1"/>
  <c r="J1657" i="1"/>
  <c r="J1658" i="1"/>
  <c r="J1662" i="1"/>
  <c r="J1667" i="1"/>
  <c r="J1668" i="1"/>
  <c r="J1673" i="1"/>
  <c r="J1678" i="1"/>
  <c r="J1679" i="1"/>
  <c r="J1683" i="1"/>
  <c r="J1689" i="1"/>
  <c r="J1690" i="1"/>
  <c r="J1694" i="1"/>
  <c r="J1699" i="1"/>
  <c r="J1700" i="1"/>
  <c r="J1705" i="1"/>
  <c r="J1710" i="1"/>
  <c r="J1711" i="1"/>
  <c r="J1715" i="1"/>
  <c r="J1721" i="1"/>
  <c r="J1722" i="1"/>
  <c r="J1726" i="1"/>
  <c r="J1731" i="1"/>
  <c r="J1732" i="1"/>
  <c r="J1737" i="1"/>
  <c r="J1742" i="1"/>
  <c r="J1743" i="1"/>
  <c r="J1747" i="1"/>
  <c r="J1753" i="1"/>
  <c r="J1754" i="1"/>
  <c r="J1758" i="1"/>
  <c r="J1763" i="1"/>
  <c r="J1764" i="1"/>
  <c r="J1769" i="1"/>
  <c r="J1774" i="1"/>
  <c r="J1775" i="1"/>
  <c r="J1779" i="1"/>
  <c r="J1785" i="1"/>
  <c r="J1786" i="1"/>
  <c r="J1790" i="1"/>
  <c r="J1795" i="1"/>
  <c r="J1796" i="1"/>
  <c r="J1800" i="1"/>
  <c r="J1804" i="1"/>
  <c r="J1805" i="1"/>
  <c r="J1808" i="1"/>
  <c r="J1812" i="1"/>
  <c r="J1813" i="1"/>
  <c r="J1816" i="1"/>
  <c r="J1820" i="1"/>
  <c r="J1821" i="1"/>
  <c r="J1824" i="1"/>
  <c r="J1828" i="1"/>
  <c r="J1829" i="1"/>
  <c r="J1832" i="1"/>
  <c r="J1836" i="1"/>
  <c r="J1837" i="1"/>
  <c r="J1840" i="1"/>
  <c r="J1844" i="1"/>
  <c r="J1845" i="1"/>
  <c r="J1848" i="1"/>
  <c r="J1852" i="1"/>
  <c r="J1853" i="1"/>
  <c r="J1856" i="1"/>
  <c r="J1860" i="1"/>
  <c r="J1861" i="1"/>
  <c r="J1864" i="1"/>
  <c r="J1868" i="1"/>
  <c r="J1869" i="1"/>
  <c r="J1872" i="1"/>
  <c r="J1876" i="1"/>
  <c r="J1877" i="1"/>
  <c r="J1880" i="1"/>
  <c r="J1884" i="1"/>
  <c r="J1885" i="1"/>
  <c r="J1888" i="1"/>
  <c r="J1892" i="1"/>
  <c r="J1893" i="1"/>
  <c r="J1896" i="1"/>
  <c r="J1900" i="1"/>
  <c r="J1901" i="1"/>
  <c r="J1904" i="1"/>
  <c r="J1908" i="1"/>
  <c r="J1909" i="1"/>
  <c r="J1912" i="1"/>
  <c r="J1916" i="1"/>
  <c r="J1917" i="1"/>
  <c r="J1920" i="1"/>
  <c r="J1924" i="1"/>
  <c r="J1925" i="1"/>
  <c r="J1928" i="1"/>
  <c r="J1932" i="1"/>
  <c r="J1933" i="1"/>
  <c r="J1936" i="1"/>
  <c r="J1940" i="1"/>
  <c r="J1941" i="1"/>
  <c r="J1944" i="1"/>
  <c r="J1948" i="1"/>
  <c r="J1949" i="1"/>
  <c r="J1952" i="1"/>
  <c r="J1956" i="1"/>
  <c r="J1957" i="1"/>
  <c r="J1960" i="1"/>
  <c r="J1964" i="1"/>
  <c r="J1965" i="1"/>
  <c r="J1968" i="1"/>
  <c r="J1972" i="1"/>
  <c r="J1973" i="1"/>
  <c r="J1976" i="1"/>
  <c r="J1980" i="1"/>
  <c r="J1981" i="1"/>
  <c r="J1984" i="1"/>
  <c r="J1988" i="1"/>
  <c r="J1989" i="1"/>
  <c r="J1992" i="1"/>
  <c r="J1996" i="1"/>
  <c r="J1997" i="1"/>
  <c r="J2000" i="1"/>
  <c r="J2004" i="1"/>
  <c r="J2005" i="1"/>
  <c r="J2008" i="1"/>
  <c r="J2012" i="1"/>
  <c r="J2013" i="1"/>
  <c r="J2016" i="1"/>
  <c r="J2020" i="1"/>
  <c r="J2021" i="1"/>
  <c r="J2024" i="1"/>
  <c r="J2028" i="1"/>
  <c r="J2029" i="1"/>
  <c r="J2032" i="1"/>
  <c r="J2036" i="1"/>
  <c r="J2037" i="1"/>
  <c r="J2040" i="1"/>
  <c r="J2044" i="1"/>
  <c r="J2045" i="1"/>
  <c r="J2048" i="1"/>
  <c r="J2052" i="1"/>
  <c r="J2053" i="1"/>
  <c r="J2056" i="1"/>
  <c r="J2060" i="1"/>
  <c r="J2061" i="1"/>
  <c r="J2064" i="1"/>
  <c r="J2068" i="1"/>
  <c r="J2069" i="1"/>
  <c r="J2072" i="1"/>
  <c r="J2076" i="1"/>
  <c r="J2077" i="1"/>
  <c r="J2080" i="1"/>
  <c r="J2084" i="1"/>
  <c r="J2085" i="1"/>
  <c r="J2088" i="1"/>
  <c r="J2092" i="1"/>
  <c r="J2093" i="1"/>
  <c r="J2096" i="1"/>
  <c r="J2100" i="1"/>
  <c r="J2101" i="1"/>
  <c r="J2104" i="1"/>
  <c r="J2108" i="1"/>
  <c r="J2109" i="1"/>
  <c r="J2112" i="1"/>
  <c r="J2116" i="1"/>
  <c r="J2117" i="1"/>
  <c r="J2120" i="1"/>
  <c r="J2124" i="1"/>
  <c r="J2125" i="1"/>
  <c r="J2128" i="1"/>
  <c r="J2132" i="1"/>
  <c r="J2133" i="1"/>
  <c r="J2136" i="1"/>
  <c r="J2140" i="1"/>
  <c r="J2141" i="1"/>
  <c r="J2144" i="1"/>
  <c r="J2148" i="1"/>
  <c r="J2149" i="1"/>
  <c r="J2152" i="1"/>
  <c r="J2156" i="1"/>
  <c r="J2157" i="1"/>
  <c r="J2160" i="1"/>
  <c r="J2164" i="1"/>
  <c r="J2165" i="1"/>
  <c r="J2168" i="1"/>
  <c r="J2172" i="1"/>
  <c r="J2173" i="1"/>
  <c r="J2176" i="1"/>
  <c r="J2180" i="1"/>
  <c r="J2181" i="1"/>
  <c r="J2184" i="1"/>
  <c r="J2188" i="1"/>
  <c r="J2189" i="1"/>
  <c r="J2192" i="1"/>
  <c r="J2196" i="1"/>
  <c r="J2197" i="1"/>
  <c r="J2200" i="1"/>
  <c r="J2204" i="1"/>
  <c r="J2205" i="1"/>
  <c r="J2208" i="1"/>
  <c r="J2212" i="1"/>
  <c r="J2213" i="1"/>
  <c r="J2216" i="1"/>
  <c r="J2220" i="1"/>
  <c r="J2221" i="1"/>
  <c r="J2224" i="1"/>
  <c r="J2228" i="1"/>
  <c r="J2229" i="1"/>
  <c r="J2232" i="1"/>
  <c r="J2236" i="1"/>
  <c r="J2237" i="1"/>
  <c r="J2240" i="1"/>
  <c r="J2244" i="1"/>
  <c r="J2245" i="1"/>
  <c r="J2248" i="1"/>
  <c r="J2252" i="1"/>
  <c r="J2253" i="1"/>
  <c r="J2256" i="1"/>
  <c r="J2260" i="1"/>
  <c r="J2261" i="1"/>
  <c r="J2264" i="1"/>
  <c r="J2268" i="1"/>
  <c r="J2269" i="1"/>
  <c r="J2272" i="1"/>
  <c r="J2276" i="1"/>
  <c r="J2277" i="1"/>
  <c r="J2280" i="1"/>
  <c r="J2284" i="1"/>
  <c r="J2285" i="1"/>
  <c r="J2288" i="1"/>
  <c r="J2292" i="1"/>
  <c r="J2293" i="1"/>
  <c r="J2296" i="1"/>
  <c r="J2300" i="1"/>
  <c r="J2301" i="1"/>
  <c r="J2304" i="1"/>
  <c r="J2308" i="1"/>
  <c r="J2309" i="1"/>
  <c r="J2312" i="1"/>
  <c r="J2316" i="1"/>
  <c r="J2317" i="1"/>
  <c r="J2320" i="1"/>
  <c r="J2324" i="1"/>
  <c r="J2325" i="1"/>
  <c r="J2328" i="1"/>
  <c r="J2332" i="1"/>
  <c r="J2333" i="1"/>
  <c r="J2336" i="1"/>
  <c r="J2340" i="1"/>
  <c r="J2341" i="1"/>
  <c r="J2344" i="1"/>
  <c r="K1487" i="1" a="1"/>
  <c r="K1491" i="1" s="1"/>
  <c r="K1489" i="1"/>
  <c r="K1490" i="1"/>
  <c r="K1493" i="1"/>
  <c r="K1494" i="1"/>
  <c r="K1497" i="1"/>
  <c r="K1498" i="1"/>
  <c r="K1501" i="1"/>
  <c r="K1502" i="1"/>
  <c r="K1505" i="1"/>
  <c r="K1506" i="1"/>
  <c r="K1509" i="1"/>
  <c r="K1510" i="1"/>
  <c r="K1513" i="1"/>
  <c r="K1514" i="1"/>
  <c r="K1517" i="1"/>
  <c r="K1518" i="1"/>
  <c r="K1521" i="1"/>
  <c r="K1522" i="1"/>
  <c r="K1525" i="1"/>
  <c r="K1526" i="1"/>
  <c r="K1529" i="1"/>
  <c r="K1530" i="1"/>
  <c r="K1533" i="1"/>
  <c r="K1534" i="1"/>
  <c r="K1537" i="1"/>
  <c r="K1538" i="1"/>
  <c r="K1541" i="1"/>
  <c r="K1542" i="1"/>
  <c r="K1545" i="1"/>
  <c r="K1546" i="1"/>
  <c r="K1549" i="1"/>
  <c r="K1550" i="1"/>
  <c r="K1553" i="1"/>
  <c r="K1554" i="1"/>
  <c r="K1557" i="1"/>
  <c r="K1558" i="1"/>
  <c r="K1561" i="1"/>
  <c r="K1562" i="1"/>
  <c r="K1565" i="1"/>
  <c r="K1566" i="1"/>
  <c r="K1569" i="1"/>
  <c r="K1570" i="1"/>
  <c r="K1573" i="1"/>
  <c r="K1574" i="1"/>
  <c r="K1577" i="1"/>
  <c r="K1578" i="1"/>
  <c r="K1581" i="1"/>
  <c r="K1582" i="1"/>
  <c r="K1585" i="1"/>
  <c r="K1586" i="1"/>
  <c r="K1589" i="1"/>
  <c r="K1590" i="1"/>
  <c r="K1593" i="1"/>
  <c r="K1594" i="1"/>
  <c r="K1597" i="1"/>
  <c r="K1598" i="1"/>
  <c r="K1601" i="1"/>
  <c r="K1602" i="1"/>
  <c r="K1605" i="1"/>
  <c r="K1606" i="1"/>
  <c r="K1609" i="1"/>
  <c r="K1610" i="1"/>
  <c r="K1613" i="1"/>
  <c r="K1614" i="1"/>
  <c r="K1617" i="1"/>
  <c r="K1618" i="1"/>
  <c r="K1621" i="1"/>
  <c r="K1622" i="1"/>
  <c r="K1625" i="1"/>
  <c r="K1626" i="1"/>
  <c r="K1629" i="1"/>
  <c r="K1630" i="1"/>
  <c r="K1633" i="1"/>
  <c r="K1634" i="1"/>
  <c r="K1637" i="1"/>
  <c r="K1638" i="1"/>
  <c r="K1641" i="1"/>
  <c r="K1642" i="1"/>
  <c r="K1645" i="1"/>
  <c r="K1646" i="1"/>
  <c r="K1649" i="1"/>
  <c r="K1650" i="1"/>
  <c r="K1653" i="1"/>
  <c r="K1654" i="1"/>
  <c r="K1657" i="1"/>
  <c r="K1658" i="1"/>
  <c r="K1661" i="1"/>
  <c r="K1662" i="1"/>
  <c r="K1665" i="1"/>
  <c r="K1666" i="1"/>
  <c r="K1669" i="1"/>
  <c r="K1670" i="1"/>
  <c r="K1673" i="1"/>
  <c r="K1674" i="1"/>
  <c r="K1677" i="1"/>
  <c r="K1678" i="1"/>
  <c r="K1681" i="1"/>
  <c r="K1682" i="1"/>
  <c r="K1685" i="1"/>
  <c r="K1686" i="1"/>
  <c r="K1689" i="1"/>
  <c r="K1690" i="1"/>
  <c r="K1693" i="1"/>
  <c r="K1694" i="1"/>
  <c r="K1697" i="1"/>
  <c r="K1698" i="1"/>
  <c r="K1701" i="1"/>
  <c r="K1702" i="1"/>
  <c r="K1705" i="1"/>
  <c r="K1706" i="1"/>
  <c r="K1709" i="1"/>
  <c r="K1710" i="1"/>
  <c r="K1713" i="1"/>
  <c r="K1714" i="1"/>
  <c r="K1717" i="1"/>
  <c r="K1718" i="1"/>
  <c r="K1721" i="1"/>
  <c r="K1722" i="1"/>
  <c r="K1725" i="1"/>
  <c r="K1726" i="1"/>
  <c r="K1729" i="1"/>
  <c r="K1730" i="1"/>
  <c r="K1733" i="1"/>
  <c r="K1734" i="1"/>
  <c r="K1737" i="1"/>
  <c r="K1738" i="1"/>
  <c r="K1741" i="1"/>
  <c r="K1742" i="1"/>
  <c r="K1745" i="1"/>
  <c r="K1746" i="1"/>
  <c r="K1749" i="1"/>
  <c r="K1750" i="1"/>
  <c r="K1753" i="1"/>
  <c r="K1754" i="1"/>
  <c r="K1757" i="1"/>
  <c r="K1758" i="1"/>
  <c r="K1761" i="1"/>
  <c r="K1762" i="1"/>
  <c r="K1765" i="1"/>
  <c r="K1766" i="1"/>
  <c r="K1769" i="1"/>
  <c r="K1770" i="1"/>
  <c r="K1773" i="1"/>
  <c r="K1774" i="1"/>
  <c r="K1777" i="1"/>
  <c r="K1778" i="1"/>
  <c r="K1781" i="1"/>
  <c r="K1782" i="1"/>
  <c r="K1785" i="1"/>
  <c r="K1786" i="1"/>
  <c r="K1789" i="1"/>
  <c r="K1790" i="1"/>
  <c r="K1793" i="1"/>
  <c r="K1794" i="1"/>
  <c r="K1797" i="1"/>
  <c r="K1798" i="1"/>
  <c r="K1801" i="1"/>
  <c r="K1802" i="1"/>
  <c r="K1805" i="1"/>
  <c r="K1806" i="1"/>
  <c r="K1809" i="1"/>
  <c r="K1810" i="1"/>
  <c r="K1813" i="1"/>
  <c r="K1814" i="1"/>
  <c r="K1817" i="1"/>
  <c r="K1818" i="1"/>
  <c r="K1821" i="1"/>
  <c r="K1822" i="1"/>
  <c r="K1825" i="1"/>
  <c r="K1826" i="1"/>
  <c r="K1829" i="1"/>
  <c r="K1830" i="1"/>
  <c r="K1833" i="1"/>
  <c r="K1834" i="1"/>
  <c r="K1837" i="1"/>
  <c r="K1838" i="1"/>
  <c r="K1841" i="1"/>
  <c r="K1842" i="1"/>
  <c r="K1845" i="1"/>
  <c r="K1846" i="1"/>
  <c r="K1849" i="1"/>
  <c r="K1850" i="1"/>
  <c r="K1853" i="1"/>
  <c r="K1854" i="1"/>
  <c r="K1857" i="1"/>
  <c r="K1858" i="1"/>
  <c r="K1861" i="1"/>
  <c r="K1862" i="1"/>
  <c r="K1865" i="1"/>
  <c r="K1866" i="1"/>
  <c r="K1869" i="1"/>
  <c r="K1870" i="1"/>
  <c r="K1873" i="1"/>
  <c r="K1874" i="1"/>
  <c r="K1877" i="1"/>
  <c r="K1878" i="1"/>
  <c r="K1881" i="1"/>
  <c r="K1882" i="1"/>
  <c r="K1885" i="1"/>
  <c r="K1886" i="1"/>
  <c r="K1889" i="1"/>
  <c r="K1890" i="1"/>
  <c r="K1893" i="1"/>
  <c r="K1894" i="1"/>
  <c r="K1897" i="1"/>
  <c r="K1898" i="1"/>
  <c r="K1901" i="1"/>
  <c r="K1902" i="1"/>
  <c r="K1905" i="1"/>
  <c r="K1906" i="1"/>
  <c r="K1909" i="1"/>
  <c r="K1910" i="1"/>
  <c r="K1913" i="1"/>
  <c r="K1914" i="1"/>
  <c r="K1917" i="1"/>
  <c r="K1918" i="1"/>
  <c r="K1921" i="1"/>
  <c r="K1922" i="1"/>
  <c r="K1925" i="1"/>
  <c r="K1926" i="1"/>
  <c r="K1929" i="1"/>
  <c r="K1930" i="1"/>
  <c r="K1933" i="1"/>
  <c r="K1934" i="1"/>
  <c r="K1937" i="1"/>
  <c r="K1938" i="1"/>
  <c r="K1941" i="1"/>
  <c r="K1942" i="1"/>
  <c r="K1945" i="1"/>
  <c r="K1946" i="1"/>
  <c r="K1949" i="1"/>
  <c r="K1950" i="1"/>
  <c r="K1953" i="1"/>
  <c r="K1954" i="1"/>
  <c r="K1957" i="1"/>
  <c r="K1958" i="1"/>
  <c r="K1961" i="1"/>
  <c r="K1962" i="1"/>
  <c r="K1965" i="1"/>
  <c r="K1966" i="1"/>
  <c r="K1969" i="1"/>
  <c r="K1970" i="1"/>
  <c r="K1973" i="1"/>
  <c r="K1974" i="1"/>
  <c r="K1977" i="1"/>
  <c r="K1978" i="1"/>
  <c r="K1981" i="1"/>
  <c r="K1982" i="1"/>
  <c r="K1985" i="1"/>
  <c r="K1986" i="1"/>
  <c r="K1989" i="1"/>
  <c r="K1990" i="1"/>
  <c r="K1993" i="1"/>
  <c r="K1994" i="1"/>
  <c r="K1997" i="1"/>
  <c r="K1998" i="1"/>
  <c r="K2001" i="1"/>
  <c r="K2002" i="1"/>
  <c r="K2005" i="1"/>
  <c r="K2006" i="1"/>
  <c r="K2009" i="1"/>
  <c r="K2010" i="1"/>
  <c r="K2013" i="1"/>
  <c r="K2014" i="1"/>
  <c r="K2017" i="1"/>
  <c r="K2018" i="1"/>
  <c r="K2021" i="1"/>
  <c r="K2022" i="1"/>
  <c r="K2025" i="1"/>
  <c r="K2026" i="1"/>
  <c r="K2029" i="1"/>
  <c r="K2030" i="1"/>
  <c r="K2033" i="1"/>
  <c r="K2034" i="1"/>
  <c r="K2037" i="1"/>
  <c r="K2038" i="1"/>
  <c r="K2041" i="1"/>
  <c r="K2042" i="1"/>
  <c r="K2045" i="1"/>
  <c r="K2046" i="1"/>
  <c r="K2049" i="1"/>
  <c r="K2050" i="1"/>
  <c r="K2053" i="1"/>
  <c r="K2054" i="1"/>
  <c r="K2057" i="1"/>
  <c r="K2058" i="1"/>
  <c r="K2061" i="1"/>
  <c r="K2062" i="1"/>
  <c r="K2065" i="1"/>
  <c r="K2066" i="1"/>
  <c r="K2069" i="1"/>
  <c r="K2070" i="1"/>
  <c r="K2073" i="1"/>
  <c r="K2074" i="1"/>
  <c r="K2077" i="1"/>
  <c r="K2078" i="1"/>
  <c r="K2081" i="1"/>
  <c r="K2082" i="1"/>
  <c r="K2085" i="1"/>
  <c r="K2086" i="1"/>
  <c r="K2089" i="1"/>
  <c r="K2090" i="1"/>
  <c r="K2093" i="1"/>
  <c r="K2094" i="1"/>
  <c r="K2097" i="1"/>
  <c r="K2098" i="1"/>
  <c r="K2101" i="1"/>
  <c r="K2102" i="1"/>
  <c r="K2105" i="1"/>
  <c r="K2106" i="1"/>
  <c r="K2109" i="1"/>
  <c r="K2110" i="1"/>
  <c r="K2113" i="1"/>
  <c r="K2114" i="1"/>
  <c r="K2117" i="1"/>
  <c r="K2118" i="1"/>
  <c r="K2121" i="1"/>
  <c r="K2122" i="1"/>
  <c r="K2125" i="1"/>
  <c r="K2126" i="1"/>
  <c r="K2129" i="1"/>
  <c r="K2130" i="1"/>
  <c r="K2133" i="1"/>
  <c r="K2134" i="1"/>
  <c r="K2137" i="1"/>
  <c r="K2138" i="1"/>
  <c r="K2141" i="1"/>
  <c r="K2142" i="1"/>
  <c r="K2145" i="1"/>
  <c r="K2146" i="1"/>
  <c r="K2149" i="1"/>
  <c r="K2150" i="1"/>
  <c r="K2153" i="1"/>
  <c r="K2154" i="1"/>
  <c r="K2157" i="1"/>
  <c r="K2158" i="1"/>
  <c r="K2161" i="1"/>
  <c r="K2162" i="1"/>
  <c r="K2165" i="1"/>
  <c r="K2166" i="1"/>
  <c r="K2169" i="1"/>
  <c r="K2170" i="1"/>
  <c r="K2173" i="1"/>
  <c r="K2174" i="1"/>
  <c r="K2177" i="1"/>
  <c r="K2178" i="1"/>
  <c r="K2181" i="1"/>
  <c r="K2182" i="1"/>
  <c r="K2185" i="1"/>
  <c r="K2186" i="1"/>
  <c r="K2189" i="1"/>
  <c r="K2190" i="1"/>
  <c r="K2193" i="1"/>
  <c r="K2194" i="1"/>
  <c r="K2197" i="1"/>
  <c r="K2198" i="1"/>
  <c r="K2201" i="1"/>
  <c r="K2202" i="1"/>
  <c r="K2205" i="1"/>
  <c r="K2206" i="1"/>
  <c r="K2209" i="1"/>
  <c r="K2210" i="1"/>
  <c r="K2213" i="1"/>
  <c r="K2214" i="1"/>
  <c r="K2217" i="1"/>
  <c r="K2218" i="1"/>
  <c r="K2221" i="1"/>
  <c r="K2222" i="1"/>
  <c r="K2225" i="1"/>
  <c r="K2226" i="1"/>
  <c r="K2229" i="1"/>
  <c r="K2230" i="1"/>
  <c r="K2233" i="1"/>
  <c r="K2234" i="1"/>
  <c r="K2237" i="1"/>
  <c r="K2238" i="1"/>
  <c r="K2241" i="1"/>
  <c r="K2242" i="1"/>
  <c r="K2245" i="1"/>
  <c r="K2246" i="1"/>
  <c r="K2249" i="1"/>
  <c r="K2250" i="1"/>
  <c r="K2253" i="1"/>
  <c r="K2254" i="1"/>
  <c r="K2257" i="1"/>
  <c r="K2258" i="1"/>
  <c r="K2261" i="1"/>
  <c r="K2262" i="1"/>
  <c r="K2265" i="1"/>
  <c r="K2266" i="1"/>
  <c r="K2269" i="1"/>
  <c r="K2270" i="1"/>
  <c r="K2273" i="1"/>
  <c r="K2274" i="1"/>
  <c r="K2277" i="1"/>
  <c r="K2278" i="1"/>
  <c r="K2281" i="1"/>
  <c r="K2282" i="1"/>
  <c r="K2285" i="1"/>
  <c r="K2286" i="1"/>
  <c r="K2289" i="1"/>
  <c r="K2290" i="1"/>
  <c r="K2293" i="1"/>
  <c r="K2294" i="1"/>
  <c r="K2297" i="1"/>
  <c r="K2298" i="1"/>
  <c r="K2301" i="1"/>
  <c r="K2302" i="1"/>
  <c r="K2305" i="1"/>
  <c r="K2306" i="1"/>
  <c r="K2309" i="1"/>
  <c r="K2310" i="1"/>
  <c r="K2313" i="1"/>
  <c r="K2314" i="1"/>
  <c r="K2317" i="1"/>
  <c r="K2318" i="1"/>
  <c r="K2321" i="1"/>
  <c r="K2322" i="1"/>
  <c r="K2325" i="1"/>
  <c r="K2326" i="1"/>
  <c r="K2329" i="1"/>
  <c r="K2330" i="1"/>
  <c r="K2333" i="1"/>
  <c r="K2334" i="1"/>
  <c r="K2337" i="1"/>
  <c r="K2338" i="1"/>
  <c r="K2341" i="1"/>
  <c r="K2342" i="1"/>
  <c r="L1487" i="1" a="1"/>
  <c r="L1487" i="1" s="1"/>
  <c r="L1502" i="1"/>
  <c r="L1518" i="1"/>
  <c r="L1534" i="1"/>
  <c r="L1550" i="1"/>
  <c r="L1566" i="1"/>
  <c r="L1582" i="1"/>
  <c r="L1598" i="1"/>
  <c r="L1614" i="1"/>
  <c r="L1630" i="1"/>
  <c r="L1646" i="1"/>
  <c r="L1662" i="1"/>
  <c r="L1678" i="1"/>
  <c r="L1694" i="1"/>
  <c r="L1710" i="1"/>
  <c r="L1726" i="1"/>
  <c r="L1742" i="1"/>
  <c r="L1758" i="1"/>
  <c r="L1774" i="1"/>
  <c r="L1790" i="1"/>
  <c r="L1806" i="1"/>
  <c r="L1822" i="1"/>
  <c r="L1838" i="1"/>
  <c r="L1854" i="1"/>
  <c r="L1870" i="1"/>
  <c r="L1886" i="1"/>
  <c r="L1902" i="1"/>
  <c r="L1918" i="1"/>
  <c r="L1934" i="1"/>
  <c r="L1950" i="1"/>
  <c r="L1966" i="1"/>
  <c r="L1982" i="1"/>
  <c r="L1998" i="1"/>
  <c r="L2014" i="1"/>
  <c r="L2030" i="1"/>
  <c r="L2046" i="1"/>
  <c r="L2062" i="1"/>
  <c r="L2078" i="1"/>
  <c r="L2094" i="1"/>
  <c r="L2110" i="1"/>
  <c r="L2126" i="1"/>
  <c r="L2142" i="1"/>
  <c r="L2158" i="1"/>
  <c r="L2174" i="1"/>
  <c r="L2190" i="1"/>
  <c r="L2206" i="1"/>
  <c r="L2222" i="1"/>
  <c r="L2237" i="1"/>
  <c r="L2248" i="1"/>
  <c r="L2258" i="1"/>
  <c r="L2266" i="1"/>
  <c r="L2274" i="1"/>
  <c r="L2282" i="1"/>
  <c r="L2290" i="1"/>
  <c r="L2298" i="1"/>
  <c r="L2306" i="1"/>
  <c r="L2314" i="1"/>
  <c r="L2322" i="1"/>
  <c r="L2330" i="1"/>
  <c r="L2338" i="1"/>
  <c r="M1487" i="1" a="1"/>
  <c r="M1488" i="1" s="1"/>
  <c r="M1487" i="1"/>
  <c r="M1495" i="1"/>
  <c r="M1503" i="1"/>
  <c r="M1511" i="1"/>
  <c r="M1519" i="1"/>
  <c r="M1527" i="1"/>
  <c r="M1535" i="1"/>
  <c r="M1543" i="1"/>
  <c r="M1551" i="1"/>
  <c r="M1559" i="1"/>
  <c r="M1567" i="1"/>
  <c r="M1575" i="1"/>
  <c r="M1583" i="1"/>
  <c r="M1591" i="1"/>
  <c r="M1599" i="1"/>
  <c r="M1607" i="1"/>
  <c r="M1615" i="1"/>
  <c r="M1623" i="1"/>
  <c r="M1631" i="1"/>
  <c r="M1639" i="1"/>
  <c r="M1647" i="1"/>
  <c r="M1655" i="1"/>
  <c r="M1663" i="1"/>
  <c r="M1671" i="1"/>
  <c r="M1679" i="1"/>
  <c r="M1687" i="1"/>
  <c r="M1695" i="1"/>
  <c r="M1703" i="1"/>
  <c r="M1711" i="1"/>
  <c r="M1719" i="1"/>
  <c r="M1727" i="1"/>
  <c r="M1735" i="1"/>
  <c r="M1743" i="1"/>
  <c r="M1751" i="1"/>
  <c r="M1759" i="1"/>
  <c r="M1767" i="1"/>
  <c r="M1775" i="1"/>
  <c r="M1783" i="1"/>
  <c r="M1791" i="1"/>
  <c r="M1799" i="1"/>
  <c r="M1807" i="1"/>
  <c r="M1815" i="1"/>
  <c r="M1823" i="1"/>
  <c r="M1831" i="1"/>
  <c r="M1839" i="1"/>
  <c r="M1847" i="1"/>
  <c r="M1855" i="1"/>
  <c r="M1863" i="1"/>
  <c r="M1871" i="1"/>
  <c r="M1879" i="1"/>
  <c r="M1887" i="1"/>
  <c r="M1895" i="1"/>
  <c r="M1903" i="1"/>
  <c r="M1911" i="1"/>
  <c r="M1919" i="1"/>
  <c r="M1927" i="1"/>
  <c r="M1935" i="1"/>
  <c r="M1943" i="1"/>
  <c r="M1951" i="1"/>
  <c r="M1959" i="1"/>
  <c r="M1967" i="1"/>
  <c r="M1975" i="1"/>
  <c r="M1983" i="1"/>
  <c r="M1991" i="1"/>
  <c r="M1999" i="1"/>
  <c r="M2007" i="1"/>
  <c r="M2015" i="1"/>
  <c r="M2023" i="1"/>
  <c r="M2031" i="1"/>
  <c r="M2039" i="1"/>
  <c r="M2047" i="1"/>
  <c r="M2055" i="1"/>
  <c r="M2063" i="1"/>
  <c r="M2071" i="1"/>
  <c r="M2079" i="1"/>
  <c r="M2087" i="1"/>
  <c r="M2095" i="1"/>
  <c r="M2103" i="1"/>
  <c r="M2111" i="1"/>
  <c r="M2119" i="1"/>
  <c r="M2127" i="1"/>
  <c r="M2135" i="1"/>
  <c r="M2143" i="1"/>
  <c r="M2151" i="1"/>
  <c r="M2159" i="1"/>
  <c r="M2167" i="1"/>
  <c r="M2175" i="1"/>
  <c r="M2183" i="1"/>
  <c r="M2191" i="1"/>
  <c r="M2199" i="1"/>
  <c r="M2207" i="1"/>
  <c r="M2215" i="1"/>
  <c r="M2222" i="1"/>
  <c r="M2223" i="1"/>
  <c r="M2231" i="1"/>
  <c r="M2239" i="1"/>
  <c r="M2247" i="1"/>
  <c r="M2255" i="1"/>
  <c r="M2263" i="1"/>
  <c r="M2270" i="1"/>
  <c r="M2271" i="1"/>
  <c r="M2278" i="1"/>
  <c r="M2279" i="1"/>
  <c r="M2286" i="1"/>
  <c r="M2287" i="1"/>
  <c r="M2294" i="1"/>
  <c r="M2295" i="1"/>
  <c r="M2302" i="1"/>
  <c r="M2303" i="1"/>
  <c r="M2310" i="1"/>
  <c r="M2311" i="1"/>
  <c r="M2318" i="1"/>
  <c r="M2319" i="1"/>
  <c r="M2326" i="1"/>
  <c r="M2327" i="1"/>
  <c r="M2334" i="1"/>
  <c r="M2335" i="1"/>
  <c r="M2342" i="1"/>
  <c r="M2343" i="1"/>
  <c r="N1487" i="1" a="1"/>
  <c r="N1493" i="1" s="1"/>
  <c r="N1491" i="1"/>
  <c r="N1492" i="1"/>
  <c r="N1499" i="1"/>
  <c r="N1500" i="1"/>
  <c r="N1507" i="1"/>
  <c r="N1508" i="1"/>
  <c r="N1515" i="1"/>
  <c r="N1516" i="1"/>
  <c r="N1523" i="1"/>
  <c r="N1524" i="1"/>
  <c r="N1531" i="1"/>
  <c r="N1532" i="1"/>
  <c r="N1539" i="1"/>
  <c r="N1540" i="1"/>
  <c r="N1547" i="1"/>
  <c r="N1548" i="1"/>
  <c r="N1555" i="1"/>
  <c r="N1556" i="1"/>
  <c r="N1563" i="1"/>
  <c r="N1564" i="1"/>
  <c r="N1571" i="1"/>
  <c r="N1572" i="1"/>
  <c r="N1579" i="1"/>
  <c r="N1580" i="1"/>
  <c r="N1587" i="1"/>
  <c r="N1588" i="1"/>
  <c r="N1595" i="1"/>
  <c r="N1596" i="1"/>
  <c r="N1603" i="1"/>
  <c r="N1604" i="1"/>
  <c r="N1611" i="1"/>
  <c r="N1612" i="1"/>
  <c r="N1619" i="1"/>
  <c r="N1620" i="1"/>
  <c r="N1627" i="1"/>
  <c r="N1628" i="1"/>
  <c r="N1635" i="1"/>
  <c r="N1636" i="1"/>
  <c r="N1643" i="1"/>
  <c r="N1644" i="1"/>
  <c r="N1651" i="1"/>
  <c r="N1652" i="1"/>
  <c r="N1659" i="1"/>
  <c r="N1660" i="1"/>
  <c r="N1667" i="1"/>
  <c r="N1668" i="1"/>
  <c r="N1675" i="1"/>
  <c r="N1676" i="1"/>
  <c r="N1683" i="1"/>
  <c r="N1684" i="1"/>
  <c r="N1691" i="1"/>
  <c r="N1692" i="1"/>
  <c r="N1699" i="1"/>
  <c r="N1700" i="1"/>
  <c r="N1707" i="1"/>
  <c r="N1708" i="1"/>
  <c r="N1715" i="1"/>
  <c r="N1716" i="1"/>
  <c r="N1723" i="1"/>
  <c r="N1724" i="1"/>
  <c r="N1731" i="1"/>
  <c r="N1732" i="1"/>
  <c r="N1739" i="1"/>
  <c r="N1740" i="1"/>
  <c r="N1747" i="1"/>
  <c r="N1748" i="1"/>
  <c r="N1755" i="1"/>
  <c r="N1756" i="1"/>
  <c r="N1763" i="1"/>
  <c r="N1764" i="1"/>
  <c r="N1771" i="1"/>
  <c r="N1772" i="1"/>
  <c r="N1779" i="1"/>
  <c r="N1780" i="1"/>
  <c r="N1787" i="1"/>
  <c r="N1788" i="1"/>
  <c r="N1795" i="1"/>
  <c r="N1796" i="1"/>
  <c r="N1803" i="1"/>
  <c r="N1804" i="1"/>
  <c r="N1811" i="1"/>
  <c r="N1812" i="1"/>
  <c r="N1819" i="1"/>
  <c r="N1820" i="1"/>
  <c r="N1827" i="1"/>
  <c r="N1828" i="1"/>
  <c r="N1835" i="1"/>
  <c r="N1836" i="1"/>
  <c r="N1843" i="1"/>
  <c r="N1844" i="1"/>
  <c r="N1851" i="1"/>
  <c r="N1852" i="1"/>
  <c r="N1859" i="1"/>
  <c r="N1860" i="1"/>
  <c r="N1867" i="1"/>
  <c r="N1868" i="1"/>
  <c r="N1875" i="1"/>
  <c r="N1876" i="1"/>
  <c r="N1883" i="1"/>
  <c r="N1884" i="1"/>
  <c r="N1891" i="1"/>
  <c r="N1892" i="1"/>
  <c r="N1899" i="1"/>
  <c r="N1900" i="1"/>
  <c r="N1907" i="1"/>
  <c r="N1908" i="1"/>
  <c r="N1915" i="1"/>
  <c r="N1916" i="1"/>
  <c r="N1923" i="1"/>
  <c r="N1924" i="1"/>
  <c r="N1931" i="1"/>
  <c r="N1932" i="1"/>
  <c r="N1939" i="1"/>
  <c r="N1940" i="1"/>
  <c r="N1947" i="1"/>
  <c r="N1948" i="1"/>
  <c r="N1955" i="1"/>
  <c r="N1956" i="1"/>
  <c r="N1963" i="1"/>
  <c r="N1964" i="1"/>
  <c r="N1971" i="1"/>
  <c r="N1972" i="1"/>
  <c r="N1979" i="1"/>
  <c r="N1980" i="1"/>
  <c r="N1987" i="1"/>
  <c r="N1988" i="1"/>
  <c r="N1995" i="1"/>
  <c r="N1996" i="1"/>
  <c r="N2003" i="1"/>
  <c r="N2004" i="1"/>
  <c r="N2011" i="1"/>
  <c r="N2012" i="1"/>
  <c r="N2019" i="1"/>
  <c r="N2020" i="1"/>
  <c r="N2027" i="1"/>
  <c r="N2028" i="1"/>
  <c r="N2035" i="1"/>
  <c r="N2036" i="1"/>
  <c r="N2043" i="1"/>
  <c r="N2044" i="1"/>
  <c r="N2051" i="1"/>
  <c r="N2052" i="1"/>
  <c r="N2059" i="1"/>
  <c r="N2060" i="1"/>
  <c r="N2067" i="1"/>
  <c r="N2068" i="1"/>
  <c r="N2075" i="1"/>
  <c r="N2076" i="1"/>
  <c r="N2083" i="1"/>
  <c r="N2084" i="1"/>
  <c r="N2091" i="1"/>
  <c r="N2092" i="1"/>
  <c r="N2099" i="1"/>
  <c r="N2100" i="1"/>
  <c r="N2107" i="1"/>
  <c r="N2108" i="1"/>
  <c r="N2115" i="1"/>
  <c r="N2116" i="1"/>
  <c r="N2123" i="1"/>
  <c r="N2124" i="1"/>
  <c r="N2131" i="1"/>
  <c r="N2132" i="1"/>
  <c r="N2139" i="1"/>
  <c r="N2140" i="1"/>
  <c r="N2147" i="1"/>
  <c r="N2148" i="1"/>
  <c r="N2155" i="1"/>
  <c r="N2156" i="1"/>
  <c r="N2163" i="1"/>
  <c r="N2164" i="1"/>
  <c r="N2171" i="1"/>
  <c r="N2172" i="1"/>
  <c r="N2179" i="1"/>
  <c r="N2180" i="1"/>
  <c r="N2187" i="1"/>
  <c r="N2188" i="1"/>
  <c r="N2195" i="1"/>
  <c r="N2196" i="1"/>
  <c r="N2203" i="1"/>
  <c r="N2204" i="1"/>
  <c r="N2211" i="1"/>
  <c r="N2212" i="1"/>
  <c r="N2219" i="1"/>
  <c r="N2220" i="1"/>
  <c r="N2227" i="1"/>
  <c r="N2228" i="1"/>
  <c r="N2235" i="1"/>
  <c r="N2236" i="1"/>
  <c r="N2243" i="1"/>
  <c r="N2244" i="1"/>
  <c r="N2251" i="1"/>
  <c r="N2252" i="1"/>
  <c r="N2259" i="1"/>
  <c r="N2260" i="1"/>
  <c r="N2267" i="1"/>
  <c r="N2268" i="1"/>
  <c r="N2275" i="1"/>
  <c r="N2276" i="1"/>
  <c r="N2283" i="1"/>
  <c r="N2284" i="1"/>
  <c r="N2291" i="1"/>
  <c r="N2292" i="1"/>
  <c r="N2299" i="1"/>
  <c r="N2300" i="1"/>
  <c r="N2307" i="1"/>
  <c r="N2308" i="1"/>
  <c r="N2315" i="1"/>
  <c r="N2316" i="1"/>
  <c r="N2323" i="1"/>
  <c r="N2324" i="1"/>
  <c r="N2331" i="1"/>
  <c r="N2332" i="1"/>
  <c r="N2339" i="1"/>
  <c r="N2340" i="1"/>
  <c r="B1487" i="1" a="1"/>
  <c r="B1487" i="1" s="1"/>
  <c r="B1488" i="1"/>
  <c r="B1492" i="1"/>
  <c r="B1494" i="1"/>
  <c r="B1496" i="1"/>
  <c r="B1497" i="1"/>
  <c r="B1499" i="1"/>
  <c r="B1500" i="1"/>
  <c r="B1501" i="1"/>
  <c r="B1502" i="1"/>
  <c r="B1504" i="1"/>
  <c r="B1505" i="1"/>
  <c r="B1507" i="1"/>
  <c r="B1508" i="1"/>
  <c r="B1509" i="1"/>
  <c r="B1510" i="1"/>
  <c r="B1512" i="1"/>
  <c r="B1513" i="1"/>
  <c r="B1515" i="1"/>
  <c r="B1516" i="1"/>
  <c r="B1517" i="1"/>
  <c r="B1518" i="1"/>
  <c r="B1520" i="1"/>
  <c r="B1521" i="1"/>
  <c r="B1523" i="1"/>
  <c r="B1524" i="1"/>
  <c r="B1525" i="1"/>
  <c r="B1526" i="1"/>
  <c r="B1528" i="1"/>
  <c r="B1529" i="1"/>
  <c r="B1531" i="1"/>
  <c r="B1532" i="1"/>
  <c r="B1533" i="1"/>
  <c r="B1534" i="1"/>
  <c r="B1536" i="1"/>
  <c r="B1537" i="1"/>
  <c r="B1539" i="1"/>
  <c r="B1540" i="1"/>
  <c r="B1541" i="1"/>
  <c r="B1542" i="1"/>
  <c r="B1544" i="1"/>
  <c r="B1545" i="1"/>
  <c r="B1547" i="1"/>
  <c r="B1548" i="1"/>
  <c r="B1549" i="1"/>
  <c r="B1550" i="1"/>
  <c r="B1552" i="1"/>
  <c r="B1553" i="1"/>
  <c r="B1555" i="1"/>
  <c r="B1556" i="1"/>
  <c r="B1557" i="1"/>
  <c r="B1558" i="1"/>
  <c r="B1560" i="1"/>
  <c r="B1561" i="1"/>
  <c r="B1563" i="1"/>
  <c r="B1564" i="1"/>
  <c r="B1565" i="1"/>
  <c r="B1566" i="1"/>
  <c r="B1568" i="1"/>
  <c r="B1569" i="1"/>
  <c r="B1571" i="1"/>
  <c r="B1572" i="1"/>
  <c r="B1573" i="1"/>
  <c r="B1574" i="1"/>
  <c r="B1576" i="1"/>
  <c r="B1577" i="1"/>
  <c r="B1579" i="1"/>
  <c r="B1580" i="1"/>
  <c r="B1581" i="1"/>
  <c r="B1582" i="1"/>
  <c r="B1584" i="1"/>
  <c r="B1585" i="1"/>
  <c r="B1587" i="1"/>
  <c r="B1588" i="1"/>
  <c r="B1589" i="1"/>
  <c r="B1590" i="1"/>
  <c r="B1592" i="1"/>
  <c r="B1593" i="1"/>
  <c r="B1595" i="1"/>
  <c r="B1596" i="1"/>
  <c r="B1597" i="1"/>
  <c r="B1598" i="1"/>
  <c r="B1600" i="1"/>
  <c r="B1601" i="1"/>
  <c r="B1603" i="1"/>
  <c r="B1604" i="1"/>
  <c r="B1605" i="1"/>
  <c r="B1606" i="1"/>
  <c r="B1608" i="1"/>
  <c r="B1609" i="1"/>
  <c r="B1611" i="1"/>
  <c r="B1612" i="1"/>
  <c r="B1613" i="1"/>
  <c r="B1614" i="1"/>
  <c r="B1616" i="1"/>
  <c r="B1617" i="1"/>
  <c r="B1619" i="1"/>
  <c r="B1620" i="1"/>
  <c r="B1621" i="1"/>
  <c r="B1622" i="1"/>
  <c r="B1624" i="1"/>
  <c r="B1625" i="1"/>
  <c r="B1627" i="1"/>
  <c r="B1628" i="1"/>
  <c r="B1629" i="1"/>
  <c r="B1630" i="1"/>
  <c r="B1632" i="1"/>
  <c r="B1633" i="1"/>
  <c r="B1635" i="1"/>
  <c r="B1636" i="1"/>
  <c r="B1637" i="1"/>
  <c r="B1638" i="1"/>
  <c r="B1640" i="1"/>
  <c r="B1641" i="1"/>
  <c r="B1643" i="1"/>
  <c r="B1644" i="1"/>
  <c r="B1645" i="1"/>
  <c r="B1646" i="1"/>
  <c r="B1648" i="1"/>
  <c r="B1649" i="1"/>
  <c r="B1651" i="1"/>
  <c r="B1652" i="1"/>
  <c r="B1653" i="1"/>
  <c r="B1654" i="1"/>
  <c r="B1656" i="1"/>
  <c r="B1657" i="1"/>
  <c r="B1659" i="1"/>
  <c r="B1660" i="1"/>
  <c r="B1661" i="1"/>
  <c r="B1662" i="1"/>
  <c r="B1664" i="1"/>
  <c r="B1665" i="1"/>
  <c r="B1667" i="1"/>
  <c r="B1668" i="1"/>
  <c r="B1669" i="1"/>
  <c r="B1670" i="1"/>
  <c r="B1672" i="1"/>
  <c r="B1673" i="1"/>
  <c r="B1675" i="1"/>
  <c r="B1676" i="1"/>
  <c r="B1677" i="1"/>
  <c r="B1678" i="1"/>
  <c r="B1680" i="1"/>
  <c r="B1681" i="1"/>
  <c r="B1683" i="1"/>
  <c r="B1684" i="1"/>
  <c r="B1685" i="1"/>
  <c r="B1686" i="1"/>
  <c r="B1688" i="1"/>
  <c r="B1689" i="1"/>
  <c r="B1691" i="1"/>
  <c r="B1692" i="1"/>
  <c r="B1693" i="1"/>
  <c r="B1694" i="1"/>
  <c r="B1696" i="1"/>
  <c r="B1697" i="1"/>
  <c r="B1699" i="1"/>
  <c r="B1700" i="1"/>
  <c r="B1701" i="1"/>
  <c r="B1702" i="1"/>
  <c r="B1704" i="1"/>
  <c r="B1705" i="1"/>
  <c r="B1707" i="1"/>
  <c r="B1708" i="1"/>
  <c r="B1709" i="1"/>
  <c r="B1710" i="1"/>
  <c r="B1712" i="1"/>
  <c r="B1713" i="1"/>
  <c r="B1715" i="1"/>
  <c r="B1716" i="1"/>
  <c r="B1717" i="1"/>
  <c r="B1718" i="1"/>
  <c r="B1720" i="1"/>
  <c r="B1721" i="1"/>
  <c r="B1723" i="1"/>
  <c r="B1724" i="1"/>
  <c r="B1725" i="1"/>
  <c r="B1726" i="1"/>
  <c r="B1728" i="1"/>
  <c r="B1729" i="1"/>
  <c r="B1731" i="1"/>
  <c r="B1732" i="1"/>
  <c r="B1733" i="1"/>
  <c r="B1734" i="1"/>
  <c r="B1736" i="1"/>
  <c r="B1737" i="1"/>
  <c r="B1739" i="1"/>
  <c r="B1740" i="1"/>
  <c r="B1741" i="1"/>
  <c r="B1742" i="1"/>
  <c r="B1744" i="1"/>
  <c r="B1745" i="1"/>
  <c r="B1747" i="1"/>
  <c r="B1748" i="1"/>
  <c r="B1749" i="1"/>
  <c r="B1750" i="1"/>
  <c r="B1752" i="1"/>
  <c r="B1753" i="1"/>
  <c r="B1755" i="1"/>
  <c r="B1756" i="1"/>
  <c r="B1757" i="1"/>
  <c r="B1758" i="1"/>
  <c r="B1760" i="1"/>
  <c r="B1761" i="1"/>
  <c r="B1763" i="1"/>
  <c r="B1764" i="1"/>
  <c r="B1765" i="1"/>
  <c r="B1766" i="1"/>
  <c r="B1768" i="1"/>
  <c r="B1769" i="1"/>
  <c r="B1771" i="1"/>
  <c r="B1772" i="1"/>
  <c r="B1773" i="1"/>
  <c r="B1774" i="1"/>
  <c r="B1776" i="1"/>
  <c r="B1777" i="1"/>
  <c r="B1779" i="1"/>
  <c r="B1780" i="1"/>
  <c r="B1781" i="1"/>
  <c r="B1782" i="1"/>
  <c r="B1784" i="1"/>
  <c r="B1785" i="1"/>
  <c r="B1787" i="1"/>
  <c r="B1788" i="1"/>
  <c r="B1789" i="1"/>
  <c r="B1790" i="1"/>
  <c r="B1792" i="1"/>
  <c r="B1793" i="1"/>
  <c r="B1795" i="1"/>
  <c r="B1796" i="1"/>
  <c r="B1797" i="1"/>
  <c r="B1798" i="1"/>
  <c r="B1800" i="1"/>
  <c r="B1801" i="1"/>
  <c r="B1803" i="1"/>
  <c r="B1804" i="1"/>
  <c r="B1805" i="1"/>
  <c r="B1806" i="1"/>
  <c r="B1808" i="1"/>
  <c r="B1809" i="1"/>
  <c r="B1811" i="1"/>
  <c r="B1812" i="1"/>
  <c r="B1813" i="1"/>
  <c r="B1814" i="1"/>
  <c r="B1816" i="1"/>
  <c r="B1817" i="1"/>
  <c r="B1819" i="1"/>
  <c r="B1820" i="1"/>
  <c r="B1821" i="1"/>
  <c r="B1822" i="1"/>
  <c r="B1824" i="1"/>
  <c r="B1825" i="1"/>
  <c r="B1827" i="1"/>
  <c r="B1828" i="1"/>
  <c r="B1829" i="1"/>
  <c r="B1830" i="1"/>
  <c r="B1832" i="1"/>
  <c r="B1833" i="1"/>
  <c r="B1835" i="1"/>
  <c r="B1836" i="1"/>
  <c r="B1837" i="1"/>
  <c r="B1838" i="1"/>
  <c r="B1840" i="1"/>
  <c r="B1841" i="1"/>
  <c r="B1843" i="1"/>
  <c r="B1844" i="1"/>
  <c r="B1845" i="1"/>
  <c r="B1846" i="1"/>
  <c r="B1848" i="1"/>
  <c r="B1849" i="1"/>
  <c r="B1851" i="1"/>
  <c r="B1852" i="1"/>
  <c r="B1853" i="1"/>
  <c r="B1854" i="1"/>
  <c r="B1856" i="1"/>
  <c r="B1857" i="1"/>
  <c r="B1859" i="1"/>
  <c r="B1860" i="1"/>
  <c r="B1861" i="1"/>
  <c r="B1862" i="1"/>
  <c r="B1864" i="1"/>
  <c r="B1865" i="1"/>
  <c r="B1867" i="1"/>
  <c r="B1868" i="1"/>
  <c r="B1869" i="1"/>
  <c r="B1870" i="1"/>
  <c r="B1872" i="1"/>
  <c r="B1873" i="1"/>
  <c r="B1875" i="1"/>
  <c r="B1876" i="1"/>
  <c r="B1877" i="1"/>
  <c r="B1878" i="1"/>
  <c r="B1880" i="1"/>
  <c r="B1881" i="1"/>
  <c r="B1883" i="1"/>
  <c r="B1884" i="1"/>
  <c r="B1885" i="1"/>
  <c r="B1886" i="1"/>
  <c r="B1888" i="1"/>
  <c r="B1889" i="1"/>
  <c r="B1891" i="1"/>
  <c r="B1892" i="1"/>
  <c r="B1893" i="1"/>
  <c r="B1894" i="1"/>
  <c r="B1896" i="1"/>
  <c r="B1897" i="1"/>
  <c r="B1899" i="1"/>
  <c r="B1900" i="1"/>
  <c r="B1901" i="1"/>
  <c r="B1902" i="1"/>
  <c r="B1904" i="1"/>
  <c r="B1905" i="1"/>
  <c r="B1907" i="1"/>
  <c r="B1908" i="1"/>
  <c r="B1909" i="1"/>
  <c r="B1910" i="1"/>
  <c r="B1912" i="1"/>
  <c r="B1913" i="1"/>
  <c r="B1915" i="1"/>
  <c r="B1916" i="1"/>
  <c r="B1917" i="1"/>
  <c r="B1918" i="1"/>
  <c r="B1920" i="1"/>
  <c r="B1921" i="1"/>
  <c r="B1923" i="1"/>
  <c r="B1924" i="1"/>
  <c r="B1925" i="1"/>
  <c r="B1926" i="1"/>
  <c r="B1928" i="1"/>
  <c r="B1929" i="1"/>
  <c r="B1931" i="1"/>
  <c r="B1932" i="1"/>
  <c r="B1933" i="1"/>
  <c r="B1934" i="1"/>
  <c r="B1935" i="1"/>
  <c r="B1936" i="1"/>
  <c r="B1937" i="1"/>
  <c r="B1939" i="1"/>
  <c r="B1940" i="1"/>
  <c r="B1941" i="1"/>
  <c r="B1942" i="1"/>
  <c r="B1943" i="1"/>
  <c r="B1944" i="1"/>
  <c r="B1945" i="1"/>
  <c r="B1947" i="1"/>
  <c r="B1948" i="1"/>
  <c r="B1949" i="1"/>
  <c r="B1950" i="1"/>
  <c r="B1951" i="1"/>
  <c r="B1952" i="1"/>
  <c r="B1953" i="1"/>
  <c r="B1955" i="1"/>
  <c r="B1956" i="1"/>
  <c r="B1957" i="1"/>
  <c r="B1958" i="1"/>
  <c r="B1959" i="1"/>
  <c r="B1960" i="1"/>
  <c r="B1961" i="1"/>
  <c r="B1963" i="1"/>
  <c r="B1964" i="1"/>
  <c r="B1965" i="1"/>
  <c r="B1966" i="1"/>
  <c r="B1967" i="1"/>
  <c r="B1968" i="1"/>
  <c r="B1969" i="1"/>
  <c r="B1971" i="1"/>
  <c r="B1972" i="1"/>
  <c r="B1973" i="1"/>
  <c r="B1974" i="1"/>
  <c r="B1975" i="1"/>
  <c r="B1976" i="1"/>
  <c r="B1977" i="1"/>
  <c r="B1979" i="1"/>
  <c r="B1980" i="1"/>
  <c r="B1981" i="1"/>
  <c r="B1982" i="1"/>
  <c r="B1983" i="1"/>
  <c r="B1984" i="1"/>
  <c r="B1985" i="1"/>
  <c r="B1987" i="1"/>
  <c r="B1988" i="1"/>
  <c r="B1989" i="1"/>
  <c r="B1990" i="1"/>
  <c r="B1991" i="1"/>
  <c r="B1992" i="1"/>
  <c r="B1993" i="1"/>
  <c r="B1995" i="1"/>
  <c r="B1996" i="1"/>
  <c r="B1997" i="1"/>
  <c r="B1998" i="1"/>
  <c r="B1999" i="1"/>
  <c r="B2000" i="1"/>
  <c r="B2001" i="1"/>
  <c r="B2003" i="1"/>
  <c r="B2004" i="1"/>
  <c r="B2005" i="1"/>
  <c r="B2006" i="1"/>
  <c r="B2007" i="1"/>
  <c r="B2008" i="1"/>
  <c r="B2009" i="1"/>
  <c r="B2011" i="1"/>
  <c r="B2012" i="1"/>
  <c r="B2013" i="1"/>
  <c r="B2014" i="1"/>
  <c r="B2015" i="1"/>
  <c r="B2016" i="1"/>
  <c r="B2017" i="1"/>
  <c r="B2019" i="1"/>
  <c r="B2020" i="1"/>
  <c r="B2021" i="1"/>
  <c r="B2022" i="1"/>
  <c r="B2023" i="1"/>
  <c r="B2024" i="1"/>
  <c r="B2025" i="1"/>
  <c r="B2027" i="1"/>
  <c r="B2028" i="1"/>
  <c r="B2029" i="1"/>
  <c r="B2030" i="1"/>
  <c r="B2031" i="1"/>
  <c r="B2032" i="1"/>
  <c r="B2033" i="1"/>
  <c r="B2035" i="1"/>
  <c r="B2036" i="1"/>
  <c r="B2037" i="1"/>
  <c r="B2038" i="1"/>
  <c r="B2039" i="1"/>
  <c r="B2040" i="1"/>
  <c r="B2041" i="1"/>
  <c r="B2043" i="1"/>
  <c r="B2044" i="1"/>
  <c r="B2045" i="1"/>
  <c r="B2046" i="1"/>
  <c r="B2047" i="1"/>
  <c r="B2048" i="1"/>
  <c r="B2049" i="1"/>
  <c r="B2051" i="1"/>
  <c r="B2052" i="1"/>
  <c r="B2053" i="1"/>
  <c r="B2054" i="1"/>
  <c r="B2055" i="1"/>
  <c r="B2056" i="1"/>
  <c r="B2057" i="1"/>
  <c r="B2059" i="1"/>
  <c r="B2060" i="1"/>
  <c r="B2061" i="1"/>
  <c r="B2062" i="1"/>
  <c r="B2063" i="1"/>
  <c r="B2064" i="1"/>
  <c r="B2065" i="1"/>
  <c r="B2067" i="1"/>
  <c r="B2068" i="1"/>
  <c r="B2069" i="1"/>
  <c r="B2070" i="1"/>
  <c r="B2071" i="1"/>
  <c r="B2072" i="1"/>
  <c r="B2073" i="1"/>
  <c r="B2075" i="1"/>
  <c r="B2076" i="1"/>
  <c r="B2077" i="1"/>
  <c r="B2078" i="1"/>
  <c r="B2079" i="1"/>
  <c r="B2080" i="1"/>
  <c r="B2081" i="1"/>
  <c r="B2083" i="1"/>
  <c r="B2084" i="1"/>
  <c r="B2085" i="1"/>
  <c r="B2086" i="1"/>
  <c r="B2087" i="1"/>
  <c r="B2088" i="1"/>
  <c r="B2089" i="1"/>
  <c r="B2091" i="1"/>
  <c r="B2092" i="1"/>
  <c r="B2093" i="1"/>
  <c r="B2094" i="1"/>
  <c r="B2095" i="1"/>
  <c r="B2096" i="1"/>
  <c r="B2097" i="1"/>
  <c r="B2099" i="1"/>
  <c r="B2100" i="1"/>
  <c r="B2101" i="1"/>
  <c r="B2102" i="1"/>
  <c r="B2103" i="1"/>
  <c r="B2104" i="1"/>
  <c r="B2105" i="1"/>
  <c r="B2107" i="1"/>
  <c r="B2108" i="1"/>
  <c r="B2109" i="1"/>
  <c r="B2110" i="1"/>
  <c r="B2111" i="1"/>
  <c r="B2112" i="1"/>
  <c r="B2113" i="1"/>
  <c r="B2115" i="1"/>
  <c r="B2116" i="1"/>
  <c r="B2117" i="1"/>
  <c r="B2118" i="1"/>
  <c r="B2119" i="1"/>
  <c r="B2120" i="1"/>
  <c r="B2121" i="1"/>
  <c r="B2123" i="1"/>
  <c r="B2124" i="1"/>
  <c r="B2125" i="1"/>
  <c r="B2126" i="1"/>
  <c r="B2127" i="1"/>
  <c r="B2128" i="1"/>
  <c r="B2129" i="1"/>
  <c r="B2131" i="1"/>
  <c r="B2132" i="1"/>
  <c r="B2133" i="1"/>
  <c r="B2134" i="1"/>
  <c r="B2135" i="1"/>
  <c r="B2136" i="1"/>
  <c r="B2137" i="1"/>
  <c r="B2139" i="1"/>
  <c r="B2140" i="1"/>
  <c r="B2141" i="1"/>
  <c r="B2142" i="1"/>
  <c r="B2143" i="1"/>
  <c r="B2144" i="1"/>
  <c r="B2145" i="1"/>
  <c r="B2147" i="1"/>
  <c r="B2148" i="1"/>
  <c r="B2149" i="1"/>
  <c r="B2150" i="1"/>
  <c r="B2151" i="1"/>
  <c r="B2152" i="1"/>
  <c r="B2153" i="1"/>
  <c r="B2155" i="1"/>
  <c r="B2156" i="1"/>
  <c r="B2157" i="1"/>
  <c r="B2158" i="1"/>
  <c r="B2159" i="1"/>
  <c r="B2160" i="1"/>
  <c r="B2161"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C3" i="1"/>
  <c r="E3" i="1"/>
  <c r="F3" i="1"/>
  <c r="G3" i="1"/>
  <c r="H3" i="1"/>
  <c r="I3" i="1"/>
  <c r="J3" i="1"/>
  <c r="K3" i="1"/>
  <c r="L3" i="1"/>
  <c r="N3" i="1"/>
  <c r="O3" i="1"/>
  <c r="C4" i="1"/>
  <c r="E4" i="1"/>
  <c r="F4" i="1"/>
  <c r="G4" i="1"/>
  <c r="H4" i="1"/>
  <c r="I4" i="1"/>
  <c r="J4" i="1"/>
  <c r="K4" i="1"/>
  <c r="L4" i="1"/>
  <c r="N4" i="1"/>
  <c r="O4" i="1"/>
  <c r="C5" i="1"/>
  <c r="E5" i="1"/>
  <c r="F5" i="1"/>
  <c r="G5" i="1"/>
  <c r="H5" i="1"/>
  <c r="I5" i="1"/>
  <c r="J5" i="1"/>
  <c r="K5" i="1"/>
  <c r="L5" i="1"/>
  <c r="N5" i="1"/>
  <c r="O5" i="1"/>
  <c r="C6" i="1"/>
  <c r="E6" i="1"/>
  <c r="F6" i="1"/>
  <c r="G6" i="1"/>
  <c r="H6" i="1"/>
  <c r="I6" i="1"/>
  <c r="J6" i="1"/>
  <c r="K6" i="1"/>
  <c r="L6" i="1"/>
  <c r="N6" i="1"/>
  <c r="O6" i="1"/>
  <c r="C7" i="1"/>
  <c r="E7" i="1"/>
  <c r="F7" i="1"/>
  <c r="G7" i="1"/>
  <c r="H7" i="1"/>
  <c r="I7" i="1"/>
  <c r="J7" i="1"/>
  <c r="K7" i="1"/>
  <c r="L7" i="1"/>
  <c r="N7" i="1"/>
  <c r="O7" i="1"/>
  <c r="C8" i="1"/>
  <c r="E8" i="1"/>
  <c r="F8" i="1"/>
  <c r="G8" i="1"/>
  <c r="H8" i="1"/>
  <c r="I8" i="1"/>
  <c r="J8" i="1"/>
  <c r="K8" i="1"/>
  <c r="L8" i="1"/>
  <c r="N8" i="1"/>
  <c r="O8" i="1"/>
  <c r="C9" i="1"/>
  <c r="E9" i="1"/>
  <c r="F9" i="1"/>
  <c r="G9" i="1"/>
  <c r="H9" i="1"/>
  <c r="I9" i="1"/>
  <c r="J9" i="1"/>
  <c r="K9" i="1"/>
  <c r="L9" i="1"/>
  <c r="N9" i="1"/>
  <c r="O9" i="1"/>
  <c r="B9" i="1"/>
  <c r="B8" i="1"/>
  <c r="B7" i="1"/>
  <c r="B6" i="1"/>
  <c r="B5" i="1"/>
  <c r="B4" i="1"/>
  <c r="B3" i="1"/>
  <c r="C2" i="1"/>
  <c r="E2" i="1"/>
  <c r="F2" i="1"/>
  <c r="G2" i="1"/>
  <c r="H2" i="1"/>
  <c r="I2" i="1"/>
  <c r="J2" i="1"/>
  <c r="K2" i="1"/>
  <c r="L2" i="1"/>
  <c r="N2" i="1"/>
  <c r="O2" i="1"/>
  <c r="B2" i="1"/>
  <c r="BC9" i="11" l="1"/>
  <c r="BD9" i="11"/>
  <c r="O2165" i="1"/>
  <c r="O2157" i="1"/>
  <c r="O2149" i="1"/>
  <c r="O2141" i="1"/>
  <c r="O2133" i="1"/>
  <c r="O2125" i="1"/>
  <c r="O2117" i="1"/>
  <c r="O2109" i="1"/>
  <c r="O2101" i="1"/>
  <c r="O2093" i="1"/>
  <c r="O2085" i="1"/>
  <c r="O2077" i="1"/>
  <c r="O2069" i="1"/>
  <c r="O2061" i="1"/>
  <c r="O2053" i="1"/>
  <c r="O2045" i="1"/>
  <c r="O2037" i="1"/>
  <c r="O2029" i="1"/>
  <c r="O2021" i="1"/>
  <c r="O2013" i="1"/>
  <c r="O2005" i="1"/>
  <c r="O1997" i="1"/>
  <c r="O1989" i="1"/>
  <c r="O1981" i="1"/>
  <c r="O1973" i="1"/>
  <c r="O1965" i="1"/>
  <c r="O1957" i="1"/>
  <c r="O1949" i="1"/>
  <c r="O1941" i="1"/>
  <c r="O1933" i="1"/>
  <c r="O1925" i="1"/>
  <c r="O1917" i="1"/>
  <c r="O1909" i="1"/>
  <c r="O1901" i="1"/>
  <c r="O1893" i="1"/>
  <c r="O1885" i="1"/>
  <c r="O1877" i="1"/>
  <c r="O1869" i="1"/>
  <c r="O1861" i="1"/>
  <c r="O1853" i="1"/>
  <c r="O1845" i="1"/>
  <c r="O1837" i="1"/>
  <c r="O1829" i="1"/>
  <c r="O1821" i="1"/>
  <c r="O1813" i="1"/>
  <c r="O1805" i="1"/>
  <c r="O1797" i="1"/>
  <c r="O1789" i="1"/>
  <c r="O1781" i="1"/>
  <c r="O1773" i="1"/>
  <c r="O1765" i="1"/>
  <c r="O1757" i="1"/>
  <c r="O1749" i="1"/>
  <c r="O1741" i="1"/>
  <c r="O1733" i="1"/>
  <c r="O1725" i="1"/>
  <c r="O1717" i="1"/>
  <c r="O1709" i="1"/>
  <c r="O1701" i="1"/>
  <c r="O1693" i="1"/>
  <c r="O1685" i="1"/>
  <c r="O1677" i="1"/>
  <c r="O1669" i="1"/>
  <c r="O1661" i="1"/>
  <c r="O1653" i="1"/>
  <c r="O1645" i="1"/>
  <c r="O1637" i="1"/>
  <c r="O1629" i="1"/>
  <c r="O1621" i="1"/>
  <c r="O1613" i="1"/>
  <c r="O1605" i="1"/>
  <c r="O1597" i="1"/>
  <c r="O1589" i="1"/>
  <c r="O1581" i="1"/>
  <c r="O1573" i="1"/>
  <c r="O1565" i="1"/>
  <c r="O1557" i="1"/>
  <c r="O1549" i="1"/>
  <c r="O1541" i="1"/>
  <c r="O1533" i="1"/>
  <c r="O1525" i="1"/>
  <c r="O1517" i="1"/>
  <c r="O1509" i="1"/>
  <c r="O1501" i="1"/>
  <c r="O1493" i="1"/>
  <c r="O2156" i="1"/>
  <c r="O2148" i="1"/>
  <c r="O2140" i="1"/>
  <c r="O2132" i="1"/>
  <c r="O2124" i="1"/>
  <c r="O2116" i="1"/>
  <c r="O2108" i="1"/>
  <c r="O2100" i="1"/>
  <c r="O2092" i="1"/>
  <c r="O2084" i="1"/>
  <c r="O2076" i="1"/>
  <c r="O2068" i="1"/>
  <c r="O2060" i="1"/>
  <c r="O2052" i="1"/>
  <c r="O2044" i="1"/>
  <c r="O2036" i="1"/>
  <c r="O2028" i="1"/>
  <c r="O2020" i="1"/>
  <c r="O2012" i="1"/>
  <c r="O2004" i="1"/>
  <c r="O1996" i="1"/>
  <c r="O1988" i="1"/>
  <c r="O1980" i="1"/>
  <c r="O1972" i="1"/>
  <c r="O1964" i="1"/>
  <c r="O1956" i="1"/>
  <c r="O1948" i="1"/>
  <c r="O1940" i="1"/>
  <c r="O1932" i="1"/>
  <c r="O1924" i="1"/>
  <c r="O1916" i="1"/>
  <c r="O1908" i="1"/>
  <c r="O1900" i="1"/>
  <c r="O1892" i="1"/>
  <c r="O1884" i="1"/>
  <c r="O1876" i="1"/>
  <c r="O1868" i="1"/>
  <c r="O1860" i="1"/>
  <c r="O1852" i="1"/>
  <c r="O1844" i="1"/>
  <c r="O1836" i="1"/>
  <c r="O1828" i="1"/>
  <c r="O1820" i="1"/>
  <c r="O1812" i="1"/>
  <c r="O1804" i="1"/>
  <c r="O1796" i="1"/>
  <c r="O1788" i="1"/>
  <c r="O1780" i="1"/>
  <c r="O1772" i="1"/>
  <c r="O1764" i="1"/>
  <c r="O1756" i="1"/>
  <c r="O1748" i="1"/>
  <c r="O1740" i="1"/>
  <c r="O1732" i="1"/>
  <c r="O1724" i="1"/>
  <c r="O1716" i="1"/>
  <c r="O1708" i="1"/>
  <c r="O1700" i="1"/>
  <c r="O1692" i="1"/>
  <c r="O1684" i="1"/>
  <c r="O1676" i="1"/>
  <c r="O1668" i="1"/>
  <c r="O1660" i="1"/>
  <c r="O1652" i="1"/>
  <c r="O1644" i="1"/>
  <c r="O1636" i="1"/>
  <c r="O1628" i="1"/>
  <c r="O1620" i="1"/>
  <c r="O1612" i="1"/>
  <c r="O1604" i="1"/>
  <c r="O1596" i="1"/>
  <c r="O1588" i="1"/>
  <c r="O1580" i="1"/>
  <c r="O1572" i="1"/>
  <c r="O1564" i="1"/>
  <c r="O1556" i="1"/>
  <c r="O1548" i="1"/>
  <c r="O1540" i="1"/>
  <c r="O1532" i="1"/>
  <c r="O1524" i="1"/>
  <c r="O1516" i="1"/>
  <c r="O1508" i="1"/>
  <c r="O1500" i="1"/>
  <c r="O1492" i="1"/>
  <c r="O1987" i="1"/>
  <c r="O1979" i="1"/>
  <c r="O1971" i="1"/>
  <c r="O1963" i="1"/>
  <c r="O1955" i="1"/>
  <c r="O1947" i="1"/>
  <c r="O1939" i="1"/>
  <c r="O1931" i="1"/>
  <c r="O1923" i="1"/>
  <c r="O1915" i="1"/>
  <c r="O1907" i="1"/>
  <c r="O1899" i="1"/>
  <c r="O1891" i="1"/>
  <c r="O1883" i="1"/>
  <c r="O1875" i="1"/>
  <c r="O1867" i="1"/>
  <c r="O1859" i="1"/>
  <c r="O1851" i="1"/>
  <c r="O1843" i="1"/>
  <c r="O1835" i="1"/>
  <c r="O1827" i="1"/>
  <c r="O1819" i="1"/>
  <c r="O1811" i="1"/>
  <c r="O1803" i="1"/>
  <c r="O1795" i="1"/>
  <c r="O1787" i="1"/>
  <c r="O1779" i="1"/>
  <c r="O1771" i="1"/>
  <c r="O1763" i="1"/>
  <c r="O1755" i="1"/>
  <c r="O1747" i="1"/>
  <c r="O1739" i="1"/>
  <c r="O1731" i="1"/>
  <c r="O1723" i="1"/>
  <c r="O1715" i="1"/>
  <c r="O1707" i="1"/>
  <c r="O1699" i="1"/>
  <c r="O1691" i="1"/>
  <c r="O1683" i="1"/>
  <c r="O1675" i="1"/>
  <c r="O1667" i="1"/>
  <c r="O1659" i="1"/>
  <c r="O1651" i="1"/>
  <c r="O1643" i="1"/>
  <c r="O1635" i="1"/>
  <c r="O1627" i="1"/>
  <c r="O1619" i="1"/>
  <c r="O1611" i="1"/>
  <c r="O1603" i="1"/>
  <c r="O1595" i="1"/>
  <c r="O1587" i="1"/>
  <c r="O1579" i="1"/>
  <c r="O1571" i="1"/>
  <c r="O1563" i="1"/>
  <c r="O1555" i="1"/>
  <c r="O1547" i="1"/>
  <c r="O1539" i="1"/>
  <c r="O1531" i="1"/>
  <c r="O1523" i="1"/>
  <c r="O1515" i="1"/>
  <c r="O1507" i="1"/>
  <c r="O1499" i="1"/>
  <c r="O1491" i="1"/>
  <c r="O2162" i="1"/>
  <c r="O2154" i="1"/>
  <c r="O2146" i="1"/>
  <c r="O2138" i="1"/>
  <c r="O2130" i="1"/>
  <c r="O2122" i="1"/>
  <c r="O2114" i="1"/>
  <c r="O2106" i="1"/>
  <c r="O2098" i="1"/>
  <c r="O2090" i="1"/>
  <c r="O2082" i="1"/>
  <c r="O2074" i="1"/>
  <c r="O2066" i="1"/>
  <c r="O2058" i="1"/>
  <c r="O2050" i="1"/>
  <c r="O2042" i="1"/>
  <c r="O2034" i="1"/>
  <c r="O2026" i="1"/>
  <c r="O2018" i="1"/>
  <c r="O2010" i="1"/>
  <c r="O2002" i="1"/>
  <c r="O1994" i="1"/>
  <c r="O1986" i="1"/>
  <c r="O1978" i="1"/>
  <c r="O1970" i="1"/>
  <c r="O1962" i="1"/>
  <c r="O1954" i="1"/>
  <c r="O1946" i="1"/>
  <c r="O1938" i="1"/>
  <c r="O1930" i="1"/>
  <c r="O1922" i="1"/>
  <c r="O1914" i="1"/>
  <c r="O1906" i="1"/>
  <c r="O1898" i="1"/>
  <c r="O1890" i="1"/>
  <c r="O1882" i="1"/>
  <c r="O1874" i="1"/>
  <c r="O1866" i="1"/>
  <c r="O1858" i="1"/>
  <c r="O1850" i="1"/>
  <c r="O1842" i="1"/>
  <c r="O1834" i="1"/>
  <c r="O1826" i="1"/>
  <c r="O1818" i="1"/>
  <c r="O1810" i="1"/>
  <c r="O1802" i="1"/>
  <c r="O1794" i="1"/>
  <c r="O1786" i="1"/>
  <c r="O1778" i="1"/>
  <c r="O1770" i="1"/>
  <c r="O1762" i="1"/>
  <c r="O1754" i="1"/>
  <c r="O1746" i="1"/>
  <c r="O1738" i="1"/>
  <c r="O1730" i="1"/>
  <c r="O1722" i="1"/>
  <c r="O1714" i="1"/>
  <c r="O1706" i="1"/>
  <c r="O1698" i="1"/>
  <c r="O1690" i="1"/>
  <c r="O1682" i="1"/>
  <c r="O1674" i="1"/>
  <c r="O1666" i="1"/>
  <c r="O1658" i="1"/>
  <c r="O1650" i="1"/>
  <c r="O1642" i="1"/>
  <c r="O1634" i="1"/>
  <c r="O1626" i="1"/>
  <c r="O1618" i="1"/>
  <c r="O1610" i="1"/>
  <c r="O1602" i="1"/>
  <c r="O1594" i="1"/>
  <c r="O1586" i="1"/>
  <c r="O1578" i="1"/>
  <c r="O1570" i="1"/>
  <c r="O1562" i="1"/>
  <c r="O1554" i="1"/>
  <c r="O1546" i="1"/>
  <c r="O1538" i="1"/>
  <c r="O1530" i="1"/>
  <c r="O1522" i="1"/>
  <c r="O1514" i="1"/>
  <c r="O1506" i="1"/>
  <c r="O1498" i="1"/>
  <c r="O1490" i="1"/>
  <c r="O2161" i="1"/>
  <c r="O2153" i="1"/>
  <c r="O2145" i="1"/>
  <c r="O2137" i="1"/>
  <c r="O2129" i="1"/>
  <c r="O2121" i="1"/>
  <c r="O2113" i="1"/>
  <c r="O2105" i="1"/>
  <c r="O2097" i="1"/>
  <c r="O2089" i="1"/>
  <c r="O2081" i="1"/>
  <c r="O2073" i="1"/>
  <c r="O2065" i="1"/>
  <c r="O2057" i="1"/>
  <c r="O2049" i="1"/>
  <c r="O2041" i="1"/>
  <c r="O2033" i="1"/>
  <c r="O2025" i="1"/>
  <c r="O2017" i="1"/>
  <c r="O2009" i="1"/>
  <c r="O2001" i="1"/>
  <c r="O1993" i="1"/>
  <c r="O1985" i="1"/>
  <c r="O1977" i="1"/>
  <c r="O1969" i="1"/>
  <c r="O1961" i="1"/>
  <c r="O1953" i="1"/>
  <c r="O1945" i="1"/>
  <c r="O1937" i="1"/>
  <c r="O1929" i="1"/>
  <c r="O1921" i="1"/>
  <c r="O1913" i="1"/>
  <c r="O1905" i="1"/>
  <c r="O1897" i="1"/>
  <c r="O1889" i="1"/>
  <c r="O1881" i="1"/>
  <c r="O1873" i="1"/>
  <c r="O1865" i="1"/>
  <c r="O1857" i="1"/>
  <c r="O1849" i="1"/>
  <c r="O1841" i="1"/>
  <c r="O1833" i="1"/>
  <c r="O1825" i="1"/>
  <c r="O1817" i="1"/>
  <c r="O1809" i="1"/>
  <c r="O1801" i="1"/>
  <c r="O1793" i="1"/>
  <c r="O1785" i="1"/>
  <c r="O1777" i="1"/>
  <c r="O1769" i="1"/>
  <c r="O1761" i="1"/>
  <c r="O1753" i="1"/>
  <c r="O1745" i="1"/>
  <c r="O1737" i="1"/>
  <c r="O1729" i="1"/>
  <c r="O1721" i="1"/>
  <c r="O1713" i="1"/>
  <c r="O1705" i="1"/>
  <c r="O1697" i="1"/>
  <c r="O1689" i="1"/>
  <c r="O1681" i="1"/>
  <c r="O1673" i="1"/>
  <c r="O1665" i="1"/>
  <c r="O1657" i="1"/>
  <c r="O1649" i="1"/>
  <c r="O1641" i="1"/>
  <c r="O1633" i="1"/>
  <c r="O1625" i="1"/>
  <c r="O1617" i="1"/>
  <c r="O1609" i="1"/>
  <c r="O1601" i="1"/>
  <c r="O1593" i="1"/>
  <c r="O1585" i="1"/>
  <c r="O1577" i="1"/>
  <c r="O1569" i="1"/>
  <c r="O1561" i="1"/>
  <c r="O1553" i="1"/>
  <c r="O1545" i="1"/>
  <c r="O1537" i="1"/>
  <c r="O1529" i="1"/>
  <c r="O1521" i="1"/>
  <c r="O1513" i="1"/>
  <c r="O1505" i="1"/>
  <c r="O1497" i="1"/>
  <c r="G1487" i="1"/>
  <c r="G1495" i="1"/>
  <c r="G1503" i="1"/>
  <c r="G1511" i="1"/>
  <c r="G1519" i="1"/>
  <c r="G1527" i="1"/>
  <c r="G1535" i="1"/>
  <c r="G1543" i="1"/>
  <c r="G1551" i="1"/>
  <c r="G1559" i="1"/>
  <c r="G1567" i="1"/>
  <c r="G1575" i="1"/>
  <c r="G1583" i="1"/>
  <c r="G1591" i="1"/>
  <c r="G1599" i="1"/>
  <c r="G1607" i="1"/>
  <c r="G1615" i="1"/>
  <c r="G1623" i="1"/>
  <c r="G1631" i="1"/>
  <c r="G1639" i="1"/>
  <c r="G1647" i="1"/>
  <c r="G1655" i="1"/>
  <c r="G1663" i="1"/>
  <c r="G1671" i="1"/>
  <c r="G1679" i="1"/>
  <c r="G1687" i="1"/>
  <c r="G1695" i="1"/>
  <c r="G1703" i="1"/>
  <c r="G1711" i="1"/>
  <c r="G1719" i="1"/>
  <c r="G1727" i="1"/>
  <c r="G1735" i="1"/>
  <c r="G1743" i="1"/>
  <c r="G1751" i="1"/>
  <c r="G1759" i="1"/>
  <c r="G1767" i="1"/>
  <c r="G1775" i="1"/>
  <c r="G1783" i="1"/>
  <c r="G1791" i="1"/>
  <c r="G1799" i="1"/>
  <c r="G1807" i="1"/>
  <c r="G1815" i="1"/>
  <c r="G1823" i="1"/>
  <c r="G1831" i="1"/>
  <c r="G1839" i="1"/>
  <c r="G1847" i="1"/>
  <c r="G1855" i="1"/>
  <c r="G1863" i="1"/>
  <c r="G1871" i="1"/>
  <c r="G1879" i="1"/>
  <c r="G1887" i="1"/>
  <c r="G1895" i="1"/>
  <c r="G1903" i="1"/>
  <c r="G1911" i="1"/>
  <c r="G1919" i="1"/>
  <c r="G1927" i="1"/>
  <c r="G1935" i="1"/>
  <c r="G1943" i="1"/>
  <c r="G1951" i="1"/>
  <c r="G1959" i="1"/>
  <c r="G1967" i="1"/>
  <c r="G1975" i="1"/>
  <c r="G1983" i="1"/>
  <c r="G1489" i="1"/>
  <c r="G1497" i="1"/>
  <c r="G1505" i="1"/>
  <c r="G1513" i="1"/>
  <c r="G1521" i="1"/>
  <c r="G1529" i="1"/>
  <c r="G1537" i="1"/>
  <c r="G1545" i="1"/>
  <c r="G1553" i="1"/>
  <c r="G1561" i="1"/>
  <c r="G1569" i="1"/>
  <c r="G1577" i="1"/>
  <c r="G1492" i="1"/>
  <c r="G1500" i="1"/>
  <c r="G1508" i="1"/>
  <c r="G1516" i="1"/>
  <c r="G1524" i="1"/>
  <c r="G1532" i="1"/>
  <c r="G1540" i="1"/>
  <c r="G1548" i="1"/>
  <c r="G1556" i="1"/>
  <c r="G1564" i="1"/>
  <c r="G1572" i="1"/>
  <c r="G1580" i="1"/>
  <c r="G1588" i="1"/>
  <c r="G1596" i="1"/>
  <c r="G1604" i="1"/>
  <c r="G1612" i="1"/>
  <c r="G1620" i="1"/>
  <c r="G1628" i="1"/>
  <c r="G1636" i="1"/>
  <c r="G1644" i="1"/>
  <c r="G1652" i="1"/>
  <c r="G1660" i="1"/>
  <c r="G1668" i="1"/>
  <c r="G1676" i="1"/>
  <c r="G1684" i="1"/>
  <c r="G1692" i="1"/>
  <c r="G1700" i="1"/>
  <c r="G1708" i="1"/>
  <c r="G1716" i="1"/>
  <c r="G1724" i="1"/>
  <c r="G1732" i="1"/>
  <c r="G1740" i="1"/>
  <c r="G1748" i="1"/>
  <c r="G1756" i="1"/>
  <c r="G1764" i="1"/>
  <c r="G1772" i="1"/>
  <c r="G1780" i="1"/>
  <c r="G1788" i="1"/>
  <c r="G1796" i="1"/>
  <c r="G1804" i="1"/>
  <c r="G1812" i="1"/>
  <c r="G1820" i="1"/>
  <c r="G1828" i="1"/>
  <c r="G1836" i="1"/>
  <c r="G1844" i="1"/>
  <c r="G1852" i="1"/>
  <c r="G1860" i="1"/>
  <c r="G1868" i="1"/>
  <c r="G1876" i="1"/>
  <c r="G1884" i="1"/>
  <c r="G1892" i="1"/>
  <c r="G1900" i="1"/>
  <c r="G1908" i="1"/>
  <c r="G1916" i="1"/>
  <c r="G1924" i="1"/>
  <c r="G1932" i="1"/>
  <c r="G1488" i="1"/>
  <c r="G1501" i="1"/>
  <c r="G1514" i="1"/>
  <c r="G1526" i="1"/>
  <c r="G1539" i="1"/>
  <c r="G1552" i="1"/>
  <c r="G1565" i="1"/>
  <c r="G1578" i="1"/>
  <c r="G1589" i="1"/>
  <c r="G1600" i="1"/>
  <c r="G1610" i="1"/>
  <c r="G1621" i="1"/>
  <c r="G1632" i="1"/>
  <c r="G1642" i="1"/>
  <c r="G1653" i="1"/>
  <c r="G1664" i="1"/>
  <c r="G1674" i="1"/>
  <c r="G1685" i="1"/>
  <c r="G1696" i="1"/>
  <c r="G1706" i="1"/>
  <c r="G1717" i="1"/>
  <c r="G1728" i="1"/>
  <c r="G1738" i="1"/>
  <c r="G1749" i="1"/>
  <c r="G1760" i="1"/>
  <c r="G1770" i="1"/>
  <c r="G1781" i="1"/>
  <c r="G1792" i="1"/>
  <c r="G1802" i="1"/>
  <c r="G1813" i="1"/>
  <c r="G1824" i="1"/>
  <c r="G1834" i="1"/>
  <c r="G1845" i="1"/>
  <c r="G1856" i="1"/>
  <c r="G1866" i="1"/>
  <c r="G1877" i="1"/>
  <c r="G1888" i="1"/>
  <c r="G1898" i="1"/>
  <c r="G1909" i="1"/>
  <c r="G1920" i="1"/>
  <c r="G1930" i="1"/>
  <c r="G1940" i="1"/>
  <c r="G1949" i="1"/>
  <c r="G1958" i="1"/>
  <c r="G1968" i="1"/>
  <c r="G1977" i="1"/>
  <c r="G1986" i="1"/>
  <c r="G1994" i="1"/>
  <c r="G2002" i="1"/>
  <c r="G2010" i="1"/>
  <c r="G2018" i="1"/>
  <c r="G2026" i="1"/>
  <c r="G2034" i="1"/>
  <c r="G2042" i="1"/>
  <c r="G2050" i="1"/>
  <c r="G2058" i="1"/>
  <c r="G2066" i="1"/>
  <c r="G2074" i="1"/>
  <c r="G2082" i="1"/>
  <c r="G2090" i="1"/>
  <c r="G2098" i="1"/>
  <c r="G2106" i="1"/>
  <c r="G2114" i="1"/>
  <c r="G2122" i="1"/>
  <c r="G2130" i="1"/>
  <c r="G2138" i="1"/>
  <c r="G2146" i="1"/>
  <c r="G2154" i="1"/>
  <c r="G2162" i="1"/>
  <c r="G2170" i="1"/>
  <c r="G2178" i="1"/>
  <c r="G2186" i="1"/>
  <c r="G2194" i="1"/>
  <c r="G2202" i="1"/>
  <c r="G2210" i="1"/>
  <c r="G2218" i="1"/>
  <c r="G2226" i="1"/>
  <c r="G2234" i="1"/>
  <c r="G2242" i="1"/>
  <c r="G2250" i="1"/>
  <c r="G2258" i="1"/>
  <c r="G2266" i="1"/>
  <c r="G2274" i="1"/>
  <c r="G2282" i="1"/>
  <c r="G2290" i="1"/>
  <c r="G2298" i="1"/>
  <c r="G2306" i="1"/>
  <c r="G2314" i="1"/>
  <c r="G2322" i="1"/>
  <c r="G2330" i="1"/>
  <c r="G2338" i="1"/>
  <c r="G1490" i="1"/>
  <c r="G1502" i="1"/>
  <c r="G1515" i="1"/>
  <c r="G1528" i="1"/>
  <c r="G1541" i="1"/>
  <c r="G1554" i="1"/>
  <c r="G1566" i="1"/>
  <c r="G1579" i="1"/>
  <c r="G1590" i="1"/>
  <c r="G1601" i="1"/>
  <c r="G1611" i="1"/>
  <c r="G1622" i="1"/>
  <c r="G1633" i="1"/>
  <c r="G1643" i="1"/>
  <c r="G1654" i="1"/>
  <c r="G1665" i="1"/>
  <c r="G1675" i="1"/>
  <c r="G1686" i="1"/>
  <c r="G1697" i="1"/>
  <c r="G1707" i="1"/>
  <c r="G1718" i="1"/>
  <c r="G1729" i="1"/>
  <c r="G1739" i="1"/>
  <c r="G1750" i="1"/>
  <c r="G1761" i="1"/>
  <c r="G1771" i="1"/>
  <c r="G1782" i="1"/>
  <c r="G1793" i="1"/>
  <c r="G1803" i="1"/>
  <c r="G1814" i="1"/>
  <c r="G1825" i="1"/>
  <c r="G1835" i="1"/>
  <c r="G1846" i="1"/>
  <c r="G1857" i="1"/>
  <c r="G1867" i="1"/>
  <c r="G1878" i="1"/>
  <c r="G1889" i="1"/>
  <c r="G1899" i="1"/>
  <c r="G1910" i="1"/>
  <c r="G1921" i="1"/>
  <c r="G1931" i="1"/>
  <c r="G1941" i="1"/>
  <c r="G1950" i="1"/>
  <c r="G1960" i="1"/>
  <c r="G1969" i="1"/>
  <c r="G1978" i="1"/>
  <c r="G1987" i="1"/>
  <c r="G1995" i="1"/>
  <c r="G2003" i="1"/>
  <c r="G2011" i="1"/>
  <c r="G2019" i="1"/>
  <c r="G2027" i="1"/>
  <c r="G2035" i="1"/>
  <c r="G2043" i="1"/>
  <c r="G2051" i="1"/>
  <c r="G2059" i="1"/>
  <c r="G2067" i="1"/>
  <c r="G2075" i="1"/>
  <c r="G2083" i="1"/>
  <c r="G2091" i="1"/>
  <c r="G2099" i="1"/>
  <c r="G2107" i="1"/>
  <c r="G2115" i="1"/>
  <c r="G2123" i="1"/>
  <c r="G2131" i="1"/>
  <c r="G2139" i="1"/>
  <c r="G2147" i="1"/>
  <c r="G2155" i="1"/>
  <c r="G2163" i="1"/>
  <c r="G2171" i="1"/>
  <c r="G2179" i="1"/>
  <c r="G2187" i="1"/>
  <c r="G2195" i="1"/>
  <c r="G2203" i="1"/>
  <c r="G2211" i="1"/>
  <c r="G2219" i="1"/>
  <c r="G2227" i="1"/>
  <c r="G2235" i="1"/>
  <c r="G2243" i="1"/>
  <c r="G2251" i="1"/>
  <c r="G2259" i="1"/>
  <c r="G2267" i="1"/>
  <c r="G2275" i="1"/>
  <c r="G2283" i="1"/>
  <c r="G2291" i="1"/>
  <c r="G2299" i="1"/>
  <c r="G2307" i="1"/>
  <c r="G2315" i="1"/>
  <c r="G2323" i="1"/>
  <c r="G2331" i="1"/>
  <c r="G2339" i="1"/>
  <c r="G1491" i="1"/>
  <c r="G1504" i="1"/>
  <c r="G1517" i="1"/>
  <c r="G1530" i="1"/>
  <c r="G1542" i="1"/>
  <c r="G1555" i="1"/>
  <c r="G1568" i="1"/>
  <c r="G1581" i="1"/>
  <c r="G1592" i="1"/>
  <c r="G1602" i="1"/>
  <c r="G1613" i="1"/>
  <c r="G1624" i="1"/>
  <c r="G1634" i="1"/>
  <c r="G1645" i="1"/>
  <c r="G1656" i="1"/>
  <c r="G1666" i="1"/>
  <c r="G1677" i="1"/>
  <c r="G1688" i="1"/>
  <c r="G1698" i="1"/>
  <c r="G1709" i="1"/>
  <c r="G1720" i="1"/>
  <c r="G1730" i="1"/>
  <c r="G1741" i="1"/>
  <c r="G1752" i="1"/>
  <c r="G1762" i="1"/>
  <c r="G1773" i="1"/>
  <c r="G1784" i="1"/>
  <c r="G1794" i="1"/>
  <c r="G1805" i="1"/>
  <c r="G1816" i="1"/>
  <c r="G1826" i="1"/>
  <c r="G1837" i="1"/>
  <c r="G1848" i="1"/>
  <c r="G1858" i="1"/>
  <c r="G1869" i="1"/>
  <c r="G1880" i="1"/>
  <c r="G1890" i="1"/>
  <c r="G1901" i="1"/>
  <c r="G1912" i="1"/>
  <c r="G1922" i="1"/>
  <c r="G1933" i="1"/>
  <c r="G1942" i="1"/>
  <c r="G1952" i="1"/>
  <c r="G1961" i="1"/>
  <c r="G1970" i="1"/>
  <c r="G1979" i="1"/>
  <c r="G1988" i="1"/>
  <c r="G1996" i="1"/>
  <c r="G2004" i="1"/>
  <c r="G2012" i="1"/>
  <c r="G2020" i="1"/>
  <c r="G2028" i="1"/>
  <c r="G2036" i="1"/>
  <c r="G2044" i="1"/>
  <c r="G2052" i="1"/>
  <c r="G2060" i="1"/>
  <c r="G2068" i="1"/>
  <c r="G2076" i="1"/>
  <c r="G2084" i="1"/>
  <c r="G2092" i="1"/>
  <c r="G2100" i="1"/>
  <c r="G2108" i="1"/>
  <c r="G2116" i="1"/>
  <c r="G2124" i="1"/>
  <c r="G2132" i="1"/>
  <c r="G2140" i="1"/>
  <c r="G2148" i="1"/>
  <c r="G2156" i="1"/>
  <c r="G2164" i="1"/>
  <c r="G2172" i="1"/>
  <c r="G2180" i="1"/>
  <c r="G2188" i="1"/>
  <c r="G2196" i="1"/>
  <c r="G2204" i="1"/>
  <c r="G2212" i="1"/>
  <c r="G2220" i="1"/>
  <c r="G2228" i="1"/>
  <c r="G2236" i="1"/>
  <c r="G2244" i="1"/>
  <c r="G2252" i="1"/>
  <c r="G2260" i="1"/>
  <c r="G2268" i="1"/>
  <c r="G2276" i="1"/>
  <c r="G2284" i="1"/>
  <c r="G2292" i="1"/>
  <c r="G2300" i="1"/>
  <c r="G2308" i="1"/>
  <c r="G2316" i="1"/>
  <c r="G2324" i="1"/>
  <c r="G2332" i="1"/>
  <c r="G2340" i="1"/>
  <c r="G1493" i="1"/>
  <c r="G1506" i="1"/>
  <c r="G1518" i="1"/>
  <c r="G1531" i="1"/>
  <c r="G1544" i="1"/>
  <c r="G1557" i="1"/>
  <c r="G1570" i="1"/>
  <c r="G1582" i="1"/>
  <c r="G1593" i="1"/>
  <c r="G1603" i="1"/>
  <c r="G1614" i="1"/>
  <c r="G1625" i="1"/>
  <c r="G1635" i="1"/>
  <c r="G1646" i="1"/>
  <c r="G1657" i="1"/>
  <c r="G1667" i="1"/>
  <c r="G1678" i="1"/>
  <c r="G1689" i="1"/>
  <c r="G1699" i="1"/>
  <c r="G1710" i="1"/>
  <c r="G1721" i="1"/>
  <c r="G1731" i="1"/>
  <c r="G1742" i="1"/>
  <c r="G1753" i="1"/>
  <c r="G1763" i="1"/>
  <c r="G1774" i="1"/>
  <c r="G1785" i="1"/>
  <c r="G1795" i="1"/>
  <c r="G1806" i="1"/>
  <c r="G1817" i="1"/>
  <c r="G1827" i="1"/>
  <c r="G1838" i="1"/>
  <c r="G1849" i="1"/>
  <c r="G1859" i="1"/>
  <c r="G1870" i="1"/>
  <c r="G1881" i="1"/>
  <c r="G1891" i="1"/>
  <c r="G1902" i="1"/>
  <c r="G1913" i="1"/>
  <c r="G1923" i="1"/>
  <c r="G1934" i="1"/>
  <c r="G1944" i="1"/>
  <c r="G1953" i="1"/>
  <c r="G1962" i="1"/>
  <c r="G1971" i="1"/>
  <c r="G1980" i="1"/>
  <c r="G1989" i="1"/>
  <c r="G1997" i="1"/>
  <c r="G2005" i="1"/>
  <c r="G2013" i="1"/>
  <c r="G2021" i="1"/>
  <c r="G2029" i="1"/>
  <c r="G2037" i="1"/>
  <c r="G2045" i="1"/>
  <c r="G2053" i="1"/>
  <c r="G2061" i="1"/>
  <c r="G2069" i="1"/>
  <c r="G2077" i="1"/>
  <c r="G2085" i="1"/>
  <c r="G2093" i="1"/>
  <c r="G2101" i="1"/>
  <c r="G2109" i="1"/>
  <c r="G2117" i="1"/>
  <c r="G2125" i="1"/>
  <c r="G2133" i="1"/>
  <c r="G2141" i="1"/>
  <c r="G2149" i="1"/>
  <c r="G2157" i="1"/>
  <c r="G2165" i="1"/>
  <c r="G2173" i="1"/>
  <c r="G2181" i="1"/>
  <c r="G2189" i="1"/>
  <c r="G2197" i="1"/>
  <c r="G2205" i="1"/>
  <c r="G2213" i="1"/>
  <c r="G2221" i="1"/>
  <c r="G2229" i="1"/>
  <c r="G2237" i="1"/>
  <c r="G2245" i="1"/>
  <c r="G2253" i="1"/>
  <c r="G2261" i="1"/>
  <c r="G2269" i="1"/>
  <c r="G2277" i="1"/>
  <c r="G2285" i="1"/>
  <c r="G2293" i="1"/>
  <c r="G2301" i="1"/>
  <c r="G2309" i="1"/>
  <c r="G2317" i="1"/>
  <c r="G2325" i="1"/>
  <c r="G2333" i="1"/>
  <c r="G2341" i="1"/>
  <c r="G1496" i="1"/>
  <c r="G1509" i="1"/>
  <c r="G1522" i="1"/>
  <c r="G1534" i="1"/>
  <c r="G1547" i="1"/>
  <c r="G1560" i="1"/>
  <c r="G1573" i="1"/>
  <c r="G1585" i="1"/>
  <c r="G1595" i="1"/>
  <c r="G1606" i="1"/>
  <c r="G1617" i="1"/>
  <c r="G1627" i="1"/>
  <c r="G1638" i="1"/>
  <c r="G1649" i="1"/>
  <c r="G1659" i="1"/>
  <c r="G1670" i="1"/>
  <c r="G1681" i="1"/>
  <c r="G1691" i="1"/>
  <c r="G1702" i="1"/>
  <c r="G1713" i="1"/>
  <c r="G1723" i="1"/>
  <c r="G1734" i="1"/>
  <c r="G1745" i="1"/>
  <c r="G1755" i="1"/>
  <c r="G1766" i="1"/>
  <c r="G1777" i="1"/>
  <c r="G1787" i="1"/>
  <c r="G1798" i="1"/>
  <c r="G1809" i="1"/>
  <c r="G1819" i="1"/>
  <c r="G1830" i="1"/>
  <c r="G1841" i="1"/>
  <c r="G1851" i="1"/>
  <c r="G1862" i="1"/>
  <c r="G1873" i="1"/>
  <c r="G1883" i="1"/>
  <c r="G1894" i="1"/>
  <c r="G1905" i="1"/>
  <c r="G1915" i="1"/>
  <c r="G1926" i="1"/>
  <c r="G1937" i="1"/>
  <c r="G1946" i="1"/>
  <c r="G1955" i="1"/>
  <c r="G1964" i="1"/>
  <c r="G1973" i="1"/>
  <c r="G1982" i="1"/>
  <c r="G1991" i="1"/>
  <c r="G1999" i="1"/>
  <c r="G2007" i="1"/>
  <c r="G2015" i="1"/>
  <c r="G2023" i="1"/>
  <c r="G2031" i="1"/>
  <c r="G2039" i="1"/>
  <c r="G2047" i="1"/>
  <c r="G2055" i="1"/>
  <c r="G2063" i="1"/>
  <c r="G2071" i="1"/>
  <c r="G2079" i="1"/>
  <c r="G2087" i="1"/>
  <c r="G2095" i="1"/>
  <c r="G2103" i="1"/>
  <c r="G2111" i="1"/>
  <c r="G2119" i="1"/>
  <c r="G2127" i="1"/>
  <c r="G2135" i="1"/>
  <c r="G2143" i="1"/>
  <c r="G2151" i="1"/>
  <c r="G2159" i="1"/>
  <c r="G2167" i="1"/>
  <c r="G2175" i="1"/>
  <c r="G2183" i="1"/>
  <c r="G2191" i="1"/>
  <c r="G2199" i="1"/>
  <c r="G2207" i="1"/>
  <c r="G2215" i="1"/>
  <c r="G2223" i="1"/>
  <c r="G2231" i="1"/>
  <c r="G2239" i="1"/>
  <c r="G2247" i="1"/>
  <c r="G2255" i="1"/>
  <c r="G2263" i="1"/>
  <c r="G2271" i="1"/>
  <c r="G2279" i="1"/>
  <c r="G2287" i="1"/>
  <c r="G2295" i="1"/>
  <c r="G2303" i="1"/>
  <c r="G2311" i="1"/>
  <c r="G2319" i="1"/>
  <c r="G2327" i="1"/>
  <c r="G2335" i="1"/>
  <c r="G2343" i="1"/>
  <c r="G1498" i="1"/>
  <c r="G1510" i="1"/>
  <c r="G1523" i="1"/>
  <c r="G1536" i="1"/>
  <c r="G1549" i="1"/>
  <c r="G1562" i="1"/>
  <c r="G1574" i="1"/>
  <c r="G1586" i="1"/>
  <c r="G1597" i="1"/>
  <c r="G1608" i="1"/>
  <c r="G1618" i="1"/>
  <c r="G1629" i="1"/>
  <c r="G1640" i="1"/>
  <c r="G1650" i="1"/>
  <c r="G1661" i="1"/>
  <c r="G1672" i="1"/>
  <c r="G1682" i="1"/>
  <c r="G1693" i="1"/>
  <c r="G1704" i="1"/>
  <c r="G1714" i="1"/>
  <c r="G1725" i="1"/>
  <c r="G1736" i="1"/>
  <c r="G1746" i="1"/>
  <c r="G1757" i="1"/>
  <c r="G1768" i="1"/>
  <c r="G1778" i="1"/>
  <c r="G1789" i="1"/>
  <c r="G1800" i="1"/>
  <c r="G1810" i="1"/>
  <c r="G1821" i="1"/>
  <c r="G1832" i="1"/>
  <c r="G1842" i="1"/>
  <c r="G1853" i="1"/>
  <c r="G1864" i="1"/>
  <c r="G1874" i="1"/>
  <c r="G1885" i="1"/>
  <c r="G1896" i="1"/>
  <c r="G1906" i="1"/>
  <c r="G1917" i="1"/>
  <c r="G1928" i="1"/>
  <c r="G1938" i="1"/>
  <c r="G1947" i="1"/>
  <c r="G1956" i="1"/>
  <c r="G1965" i="1"/>
  <c r="G1974" i="1"/>
  <c r="G1984" i="1"/>
  <c r="G1992" i="1"/>
  <c r="G2000" i="1"/>
  <c r="G2008" i="1"/>
  <c r="G2016" i="1"/>
  <c r="G2024" i="1"/>
  <c r="G2032" i="1"/>
  <c r="G2040" i="1"/>
  <c r="G2048" i="1"/>
  <c r="G2056" i="1"/>
  <c r="G2064" i="1"/>
  <c r="G2072" i="1"/>
  <c r="G2080" i="1"/>
  <c r="G2088" i="1"/>
  <c r="G2096" i="1"/>
  <c r="G2104" i="1"/>
  <c r="G2112" i="1"/>
  <c r="G2120" i="1"/>
  <c r="G2128" i="1"/>
  <c r="G2136" i="1"/>
  <c r="G2144" i="1"/>
  <c r="G2152" i="1"/>
  <c r="G2160" i="1"/>
  <c r="G2168" i="1"/>
  <c r="G2176" i="1"/>
  <c r="G2184" i="1"/>
  <c r="G2192" i="1"/>
  <c r="G2200" i="1"/>
  <c r="G2208" i="1"/>
  <c r="G2216" i="1"/>
  <c r="G2224" i="1"/>
  <c r="G2232" i="1"/>
  <c r="G2240" i="1"/>
  <c r="G2248" i="1"/>
  <c r="G2256" i="1"/>
  <c r="G2264" i="1"/>
  <c r="G2272" i="1"/>
  <c r="G2280" i="1"/>
  <c r="G2288" i="1"/>
  <c r="G2296" i="1"/>
  <c r="G2304" i="1"/>
  <c r="G2312" i="1"/>
  <c r="G2320" i="1"/>
  <c r="G2328" i="1"/>
  <c r="G2336" i="1"/>
  <c r="G2344" i="1"/>
  <c r="G1499" i="1"/>
  <c r="G1550" i="1"/>
  <c r="G1598" i="1"/>
  <c r="G1641" i="1"/>
  <c r="G1683" i="1"/>
  <c r="G1726" i="1"/>
  <c r="G1769" i="1"/>
  <c r="G1811" i="1"/>
  <c r="G1854" i="1"/>
  <c r="G1897" i="1"/>
  <c r="G1939" i="1"/>
  <c r="G1976" i="1"/>
  <c r="G2009" i="1"/>
  <c r="G2041" i="1"/>
  <c r="G2073" i="1"/>
  <c r="G2105" i="1"/>
  <c r="G2137" i="1"/>
  <c r="G2169" i="1"/>
  <c r="G2201" i="1"/>
  <c r="G2233" i="1"/>
  <c r="G2265" i="1"/>
  <c r="G2297" i="1"/>
  <c r="G2329" i="1"/>
  <c r="G1512" i="1"/>
  <c r="G1563" i="1"/>
  <c r="G1609" i="1"/>
  <c r="G1651" i="1"/>
  <c r="G1694" i="1"/>
  <c r="G1737" i="1"/>
  <c r="G1779" i="1"/>
  <c r="G1822" i="1"/>
  <c r="G1865" i="1"/>
  <c r="G1907" i="1"/>
  <c r="G1948" i="1"/>
  <c r="G1985" i="1"/>
  <c r="G2017" i="1"/>
  <c r="G2049" i="1"/>
  <c r="G2081" i="1"/>
  <c r="G2113" i="1"/>
  <c r="G2145" i="1"/>
  <c r="G2177" i="1"/>
  <c r="G2209" i="1"/>
  <c r="G2241" i="1"/>
  <c r="G2273" i="1"/>
  <c r="G2305" i="1"/>
  <c r="G2337" i="1"/>
  <c r="G1520" i="1"/>
  <c r="G1571" i="1"/>
  <c r="G1616" i="1"/>
  <c r="G1658" i="1"/>
  <c r="G1701" i="1"/>
  <c r="G1744" i="1"/>
  <c r="G1786" i="1"/>
  <c r="G1829" i="1"/>
  <c r="G1872" i="1"/>
  <c r="G1914" i="1"/>
  <c r="G1954" i="1"/>
  <c r="G1990" i="1"/>
  <c r="G2022" i="1"/>
  <c r="G2054" i="1"/>
  <c r="G2086" i="1"/>
  <c r="G2118" i="1"/>
  <c r="G2150" i="1"/>
  <c r="G2182" i="1"/>
  <c r="G2214" i="1"/>
  <c r="G2246" i="1"/>
  <c r="G2278" i="1"/>
  <c r="G2310" i="1"/>
  <c r="G2342" i="1"/>
  <c r="G1533" i="1"/>
  <c r="G1584" i="1"/>
  <c r="G1626" i="1"/>
  <c r="G1669" i="1"/>
  <c r="G1712" i="1"/>
  <c r="G1754" i="1"/>
  <c r="G1797" i="1"/>
  <c r="G1840" i="1"/>
  <c r="G1882" i="1"/>
  <c r="G1925" i="1"/>
  <c r="G1963" i="1"/>
  <c r="G1998" i="1"/>
  <c r="G2030" i="1"/>
  <c r="G2062" i="1"/>
  <c r="G2094" i="1"/>
  <c r="G2126" i="1"/>
  <c r="G2158" i="1"/>
  <c r="G2190" i="1"/>
  <c r="G2222" i="1"/>
  <c r="G2254" i="1"/>
  <c r="G2286" i="1"/>
  <c r="G2318" i="1"/>
  <c r="G1494" i="1"/>
  <c r="G1594" i="1"/>
  <c r="G1680" i="1"/>
  <c r="G1765" i="1"/>
  <c r="G1850" i="1"/>
  <c r="G1936" i="1"/>
  <c r="G2006" i="1"/>
  <c r="G2070" i="1"/>
  <c r="G2134" i="1"/>
  <c r="G2198" i="1"/>
  <c r="G2262" i="1"/>
  <c r="G2326" i="1"/>
  <c r="G1507" i="1"/>
  <c r="G1605" i="1"/>
  <c r="G1690" i="1"/>
  <c r="G1776" i="1"/>
  <c r="G1861" i="1"/>
  <c r="G1945" i="1"/>
  <c r="G2014" i="1"/>
  <c r="G2078" i="1"/>
  <c r="G2142" i="1"/>
  <c r="G2206" i="1"/>
  <c r="G2270" i="1"/>
  <c r="G2334" i="1"/>
  <c r="G1525" i="1"/>
  <c r="G1619" i="1"/>
  <c r="G1705" i="1"/>
  <c r="G1790" i="1"/>
  <c r="G1875" i="1"/>
  <c r="G1957" i="1"/>
  <c r="G2025" i="1"/>
  <c r="G2089" i="1"/>
  <c r="G2153" i="1"/>
  <c r="G2217" i="1"/>
  <c r="G2281" i="1"/>
  <c r="G1538" i="1"/>
  <c r="G1630" i="1"/>
  <c r="G1715" i="1"/>
  <c r="G1801" i="1"/>
  <c r="G1886" i="1"/>
  <c r="G1966" i="1"/>
  <c r="G2033" i="1"/>
  <c r="G2097" i="1"/>
  <c r="G2161" i="1"/>
  <c r="G2225" i="1"/>
  <c r="G2289" i="1"/>
  <c r="G1546" i="1"/>
  <c r="G1637" i="1"/>
  <c r="G1722" i="1"/>
  <c r="G1808" i="1"/>
  <c r="G1893" i="1"/>
  <c r="G1972" i="1"/>
  <c r="G2038" i="1"/>
  <c r="G2102" i="1"/>
  <c r="G2166" i="1"/>
  <c r="G2230" i="1"/>
  <c r="G2294" i="1"/>
  <c r="G1558" i="1"/>
  <c r="G1648" i="1"/>
  <c r="G1733" i="1"/>
  <c r="G1818" i="1"/>
  <c r="G1904" i="1"/>
  <c r="G1981" i="1"/>
  <c r="G2046" i="1"/>
  <c r="G2110" i="1"/>
  <c r="G2174" i="1"/>
  <c r="G2238" i="1"/>
  <c r="G2302" i="1"/>
  <c r="G1576" i="1"/>
  <c r="G1662" i="1"/>
  <c r="G1747" i="1"/>
  <c r="G1833" i="1"/>
  <c r="G1918" i="1"/>
  <c r="G1993" i="1"/>
  <c r="G2057" i="1"/>
  <c r="G2121" i="1"/>
  <c r="G2185" i="1"/>
  <c r="G2249" i="1"/>
  <c r="G2313" i="1"/>
  <c r="N2338" i="1"/>
  <c r="N2330" i="1"/>
  <c r="N2322" i="1"/>
  <c r="N2314" i="1"/>
  <c r="N2306" i="1"/>
  <c r="N2298" i="1"/>
  <c r="N2290" i="1"/>
  <c r="N2282" i="1"/>
  <c r="N2274" i="1"/>
  <c r="N2266" i="1"/>
  <c r="N2258" i="1"/>
  <c r="N2250" i="1"/>
  <c r="N2242" i="1"/>
  <c r="N2234" i="1"/>
  <c r="N2226" i="1"/>
  <c r="N2218" i="1"/>
  <c r="N2210" i="1"/>
  <c r="N2202" i="1"/>
  <c r="N2194" i="1"/>
  <c r="N2186" i="1"/>
  <c r="N2178" i="1"/>
  <c r="N2170" i="1"/>
  <c r="N2162" i="1"/>
  <c r="N2154" i="1"/>
  <c r="N2146" i="1"/>
  <c r="N2138" i="1"/>
  <c r="N2130" i="1"/>
  <c r="N2122" i="1"/>
  <c r="N2114" i="1"/>
  <c r="N2106" i="1"/>
  <c r="N2098" i="1"/>
  <c r="N2090" i="1"/>
  <c r="N2082" i="1"/>
  <c r="N2074" i="1"/>
  <c r="N2066" i="1"/>
  <c r="N2058" i="1"/>
  <c r="N2050" i="1"/>
  <c r="N2042" i="1"/>
  <c r="N2034" i="1"/>
  <c r="N2026" i="1"/>
  <c r="N2018" i="1"/>
  <c r="N2010" i="1"/>
  <c r="N2002" i="1"/>
  <c r="N1994" i="1"/>
  <c r="N1986" i="1"/>
  <c r="N1978" i="1"/>
  <c r="N1970" i="1"/>
  <c r="N1962" i="1"/>
  <c r="N1954" i="1"/>
  <c r="N1946" i="1"/>
  <c r="N1938" i="1"/>
  <c r="N1930" i="1"/>
  <c r="N1922" i="1"/>
  <c r="N1914" i="1"/>
  <c r="N1906" i="1"/>
  <c r="N1898" i="1"/>
  <c r="N1890" i="1"/>
  <c r="N1882" i="1"/>
  <c r="N1874" i="1"/>
  <c r="N1866" i="1"/>
  <c r="N1858" i="1"/>
  <c r="N1850" i="1"/>
  <c r="N1842" i="1"/>
  <c r="N1834" i="1"/>
  <c r="N1826" i="1"/>
  <c r="N1818" i="1"/>
  <c r="N1810" i="1"/>
  <c r="N1802" i="1"/>
  <c r="N1794" i="1"/>
  <c r="N1786" i="1"/>
  <c r="N1778" i="1"/>
  <c r="N1770" i="1"/>
  <c r="N1762" i="1"/>
  <c r="N1754" i="1"/>
  <c r="N1746" i="1"/>
  <c r="N1738" i="1"/>
  <c r="N1730" i="1"/>
  <c r="N1722" i="1"/>
  <c r="N1714" i="1"/>
  <c r="N1706" i="1"/>
  <c r="N1698" i="1"/>
  <c r="N1690" i="1"/>
  <c r="N1682" i="1"/>
  <c r="N1674" i="1"/>
  <c r="N1666" i="1"/>
  <c r="N1658" i="1"/>
  <c r="N1650" i="1"/>
  <c r="N1642" i="1"/>
  <c r="N1634" i="1"/>
  <c r="N1626" i="1"/>
  <c r="N1618" i="1"/>
  <c r="N1610" i="1"/>
  <c r="N1602" i="1"/>
  <c r="N1594" i="1"/>
  <c r="N1586" i="1"/>
  <c r="N1578" i="1"/>
  <c r="N1570" i="1"/>
  <c r="N1562" i="1"/>
  <c r="N1554" i="1"/>
  <c r="N1546" i="1"/>
  <c r="N1538" i="1"/>
  <c r="N1530" i="1"/>
  <c r="N1522" i="1"/>
  <c r="N1514" i="1"/>
  <c r="N1506" i="1"/>
  <c r="N1498" i="1"/>
  <c r="N1490" i="1"/>
  <c r="M2341" i="1"/>
  <c r="M2333" i="1"/>
  <c r="M2325" i="1"/>
  <c r="M2317" i="1"/>
  <c r="M2309" i="1"/>
  <c r="M2301" i="1"/>
  <c r="M2293" i="1"/>
  <c r="M2285" i="1"/>
  <c r="M2277" i="1"/>
  <c r="M2269" i="1"/>
  <c r="M2261" i="1"/>
  <c r="M2253" i="1"/>
  <c r="M2245" i="1"/>
  <c r="M2237" i="1"/>
  <c r="M2229" i="1"/>
  <c r="M2221" i="1"/>
  <c r="M2213" i="1"/>
  <c r="M2205" i="1"/>
  <c r="M2197" i="1"/>
  <c r="M2189" i="1"/>
  <c r="M2181" i="1"/>
  <c r="M2173" i="1"/>
  <c r="M2165" i="1"/>
  <c r="M2157" i="1"/>
  <c r="M2149" i="1"/>
  <c r="M2141" i="1"/>
  <c r="M2133" i="1"/>
  <c r="M2125" i="1"/>
  <c r="M2117" i="1"/>
  <c r="M2109" i="1"/>
  <c r="M2101" i="1"/>
  <c r="M2093" i="1"/>
  <c r="M2085" i="1"/>
  <c r="M2077" i="1"/>
  <c r="M2069" i="1"/>
  <c r="M2061" i="1"/>
  <c r="M2053" i="1"/>
  <c r="M2045" i="1"/>
  <c r="M2037" i="1"/>
  <c r="M2029" i="1"/>
  <c r="M2021" i="1"/>
  <c r="M2013" i="1"/>
  <c r="M2005" i="1"/>
  <c r="M1997" i="1"/>
  <c r="M1989" i="1"/>
  <c r="M1981" i="1"/>
  <c r="M1973" i="1"/>
  <c r="M1965" i="1"/>
  <c r="M1957" i="1"/>
  <c r="M1949" i="1"/>
  <c r="M1941" i="1"/>
  <c r="M1933" i="1"/>
  <c r="M1925" i="1"/>
  <c r="M1917" i="1"/>
  <c r="M1909" i="1"/>
  <c r="M1901" i="1"/>
  <c r="M1893" i="1"/>
  <c r="M1885" i="1"/>
  <c r="M1877" i="1"/>
  <c r="M1869" i="1"/>
  <c r="M1861" i="1"/>
  <c r="M1853" i="1"/>
  <c r="M1845" i="1"/>
  <c r="M1837" i="1"/>
  <c r="M1829" i="1"/>
  <c r="M1821" i="1"/>
  <c r="M1813" i="1"/>
  <c r="M1805" i="1"/>
  <c r="M1797" i="1"/>
  <c r="M1789" i="1"/>
  <c r="M1781" i="1"/>
  <c r="M1773" i="1"/>
  <c r="M1765" i="1"/>
  <c r="M1757" i="1"/>
  <c r="M1749" i="1"/>
  <c r="M1741" i="1"/>
  <c r="M1733" i="1"/>
  <c r="M1725" i="1"/>
  <c r="M1717" i="1"/>
  <c r="M1709" i="1"/>
  <c r="M1701" i="1"/>
  <c r="M1693" i="1"/>
  <c r="M1685" i="1"/>
  <c r="M1677" i="1"/>
  <c r="M1669" i="1"/>
  <c r="M1661" i="1"/>
  <c r="M1653" i="1"/>
  <c r="M1645" i="1"/>
  <c r="M1637" i="1"/>
  <c r="M1629" i="1"/>
  <c r="M1621" i="1"/>
  <c r="M1613" i="1"/>
  <c r="M1605" i="1"/>
  <c r="M1597" i="1"/>
  <c r="M1589" i="1"/>
  <c r="M1581" i="1"/>
  <c r="M1573" i="1"/>
  <c r="M1565" i="1"/>
  <c r="M1557" i="1"/>
  <c r="M1549" i="1"/>
  <c r="M1541" i="1"/>
  <c r="M1533" i="1"/>
  <c r="M1525" i="1"/>
  <c r="M1517" i="1"/>
  <c r="M1509" i="1"/>
  <c r="M1501" i="1"/>
  <c r="M1493" i="1"/>
  <c r="L2344" i="1"/>
  <c r="L2336" i="1"/>
  <c r="L2328" i="1"/>
  <c r="L2320" i="1"/>
  <c r="L2312" i="1"/>
  <c r="L2304" i="1"/>
  <c r="L2296" i="1"/>
  <c r="L2288" i="1"/>
  <c r="L2280" i="1"/>
  <c r="L2272" i="1"/>
  <c r="L2264" i="1"/>
  <c r="L2256" i="1"/>
  <c r="L2246" i="1"/>
  <c r="L2234" i="1"/>
  <c r="L2218" i="1"/>
  <c r="L2202" i="1"/>
  <c r="L2186" i="1"/>
  <c r="L2170" i="1"/>
  <c r="L2154" i="1"/>
  <c r="L2138" i="1"/>
  <c r="L2122" i="1"/>
  <c r="L2106" i="1"/>
  <c r="L2090" i="1"/>
  <c r="L2074" i="1"/>
  <c r="L2058" i="1"/>
  <c r="L2042" i="1"/>
  <c r="L2026" i="1"/>
  <c r="L2010" i="1"/>
  <c r="L1994" i="1"/>
  <c r="L1978" i="1"/>
  <c r="L1962" i="1"/>
  <c r="L1946" i="1"/>
  <c r="L1930" i="1"/>
  <c r="L1914" i="1"/>
  <c r="L1898" i="1"/>
  <c r="L1882" i="1"/>
  <c r="L1866" i="1"/>
  <c r="L1850" i="1"/>
  <c r="L1834" i="1"/>
  <c r="L1818" i="1"/>
  <c r="L1802" i="1"/>
  <c r="L1786" i="1"/>
  <c r="L1770" i="1"/>
  <c r="L1754" i="1"/>
  <c r="L1738" i="1"/>
  <c r="L1722" i="1"/>
  <c r="L1706" i="1"/>
  <c r="L1690" i="1"/>
  <c r="L1674" i="1"/>
  <c r="L1658" i="1"/>
  <c r="L1642" i="1"/>
  <c r="L1626" i="1"/>
  <c r="L1610" i="1"/>
  <c r="L1594" i="1"/>
  <c r="L1578" i="1"/>
  <c r="L1562" i="1"/>
  <c r="L1546" i="1"/>
  <c r="L1530" i="1"/>
  <c r="L1514" i="1"/>
  <c r="L1498" i="1"/>
  <c r="G2065" i="1"/>
  <c r="M2262" i="1"/>
  <c r="M2246" i="1"/>
  <c r="M2238" i="1"/>
  <c r="M2214" i="1"/>
  <c r="M2198" i="1"/>
  <c r="M2182" i="1"/>
  <c r="M2166" i="1"/>
  <c r="M2158" i="1"/>
  <c r="M2142" i="1"/>
  <c r="M2134" i="1"/>
  <c r="M2118" i="1"/>
  <c r="M2110" i="1"/>
  <c r="M2102" i="1"/>
  <c r="M2086" i="1"/>
  <c r="M2078" i="1"/>
  <c r="M2062" i="1"/>
  <c r="M2054" i="1"/>
  <c r="M2038" i="1"/>
  <c r="M2030" i="1"/>
  <c r="M2022" i="1"/>
  <c r="M2006" i="1"/>
  <c r="M1998" i="1"/>
  <c r="M1982" i="1"/>
  <c r="M1974" i="1"/>
  <c r="M1958" i="1"/>
  <c r="M1950" i="1"/>
  <c r="M1934" i="1"/>
  <c r="M1918" i="1"/>
  <c r="M1902" i="1"/>
  <c r="M1886" i="1"/>
  <c r="M1870" i="1"/>
  <c r="M1854" i="1"/>
  <c r="M1838" i="1"/>
  <c r="M1830" i="1"/>
  <c r="M1822" i="1"/>
  <c r="M1806" i="1"/>
  <c r="M1790" i="1"/>
  <c r="M1774" i="1"/>
  <c r="M1750" i="1"/>
  <c r="M1726" i="1"/>
  <c r="M1710" i="1"/>
  <c r="M1694" i="1"/>
  <c r="M1678" i="1"/>
  <c r="M1662" i="1"/>
  <c r="M1646" i="1"/>
  <c r="M1630" i="1"/>
  <c r="M1606" i="1"/>
  <c r="M1590" i="1"/>
  <c r="M1574" i="1"/>
  <c r="M1558" i="1"/>
  <c r="M1542" i="1"/>
  <c r="M1526" i="1"/>
  <c r="M1510" i="1"/>
  <c r="M1494" i="1"/>
  <c r="L2329" i="1"/>
  <c r="L2305" i="1"/>
  <c r="L2281" i="1"/>
  <c r="L2265" i="1"/>
  <c r="L2235" i="1"/>
  <c r="L2187" i="1"/>
  <c r="L2139" i="1"/>
  <c r="L2091" i="1"/>
  <c r="L2043" i="1"/>
  <c r="L1995" i="1"/>
  <c r="L1899" i="1"/>
  <c r="L1675" i="1"/>
  <c r="N2337" i="1"/>
  <c r="N2329" i="1"/>
  <c r="N2321" i="1"/>
  <c r="N2313" i="1"/>
  <c r="N2305" i="1"/>
  <c r="N2297" i="1"/>
  <c r="N2289" i="1"/>
  <c r="N2281" i="1"/>
  <c r="N2273" i="1"/>
  <c r="N2265" i="1"/>
  <c r="N2257" i="1"/>
  <c r="N2249" i="1"/>
  <c r="N2241" i="1"/>
  <c r="N2233" i="1"/>
  <c r="N2225" i="1"/>
  <c r="N2217" i="1"/>
  <c r="N2209" i="1"/>
  <c r="N2201" i="1"/>
  <c r="N2193" i="1"/>
  <c r="N2185" i="1"/>
  <c r="N2177" i="1"/>
  <c r="N2169" i="1"/>
  <c r="N2161" i="1"/>
  <c r="N2153" i="1"/>
  <c r="N2145" i="1"/>
  <c r="N2137" i="1"/>
  <c r="N2129" i="1"/>
  <c r="N2121" i="1"/>
  <c r="N2113" i="1"/>
  <c r="N2105" i="1"/>
  <c r="N2097" i="1"/>
  <c r="N2089" i="1"/>
  <c r="N2081" i="1"/>
  <c r="N2073" i="1"/>
  <c r="N2065" i="1"/>
  <c r="N2057" i="1"/>
  <c r="N2049" i="1"/>
  <c r="N2041" i="1"/>
  <c r="N2033" i="1"/>
  <c r="N2025" i="1"/>
  <c r="N2017" i="1"/>
  <c r="N2009" i="1"/>
  <c r="N2001" i="1"/>
  <c r="N1993" i="1"/>
  <c r="N1985" i="1"/>
  <c r="N1977" i="1"/>
  <c r="N1969" i="1"/>
  <c r="N1961" i="1"/>
  <c r="N1953" i="1"/>
  <c r="N1945" i="1"/>
  <c r="N1937" i="1"/>
  <c r="N1929" i="1"/>
  <c r="N1921" i="1"/>
  <c r="N1913" i="1"/>
  <c r="N1905" i="1"/>
  <c r="N1897" i="1"/>
  <c r="N1889" i="1"/>
  <c r="N1881" i="1"/>
  <c r="N1873" i="1"/>
  <c r="N1865" i="1"/>
  <c r="N1857" i="1"/>
  <c r="N1849" i="1"/>
  <c r="N1841" i="1"/>
  <c r="N1833" i="1"/>
  <c r="N1825" i="1"/>
  <c r="N1817" i="1"/>
  <c r="N1809" i="1"/>
  <c r="N1801" i="1"/>
  <c r="N1793" i="1"/>
  <c r="N1785" i="1"/>
  <c r="N1777" i="1"/>
  <c r="N1769" i="1"/>
  <c r="N1761" i="1"/>
  <c r="N1753" i="1"/>
  <c r="N1745" i="1"/>
  <c r="N1737" i="1"/>
  <c r="N1729" i="1"/>
  <c r="N1721" i="1"/>
  <c r="N1713" i="1"/>
  <c r="N1705" i="1"/>
  <c r="N1697" i="1"/>
  <c r="N1689" i="1"/>
  <c r="N1681" i="1"/>
  <c r="N1673" i="1"/>
  <c r="N1665" i="1"/>
  <c r="N1657" i="1"/>
  <c r="N1649" i="1"/>
  <c r="N1641" i="1"/>
  <c r="N1633" i="1"/>
  <c r="N1625" i="1"/>
  <c r="N1617" i="1"/>
  <c r="N1609" i="1"/>
  <c r="N1601" i="1"/>
  <c r="N1593" i="1"/>
  <c r="N1585" i="1"/>
  <c r="N1577" i="1"/>
  <c r="N1569" i="1"/>
  <c r="N1561" i="1"/>
  <c r="N1553" i="1"/>
  <c r="N1545" i="1"/>
  <c r="N1537" i="1"/>
  <c r="N1529" i="1"/>
  <c r="N1521" i="1"/>
  <c r="N1513" i="1"/>
  <c r="N1505" i="1"/>
  <c r="N1497" i="1"/>
  <c r="N1489" i="1"/>
  <c r="M2340" i="1"/>
  <c r="M2332" i="1"/>
  <c r="M2324" i="1"/>
  <c r="M2316" i="1"/>
  <c r="M2308" i="1"/>
  <c r="M2300" i="1"/>
  <c r="M2292" i="1"/>
  <c r="M2284" i="1"/>
  <c r="M2276" i="1"/>
  <c r="M2268" i="1"/>
  <c r="M2260" i="1"/>
  <c r="M2252" i="1"/>
  <c r="M2244" i="1"/>
  <c r="M2236" i="1"/>
  <c r="M2228" i="1"/>
  <c r="M2220" i="1"/>
  <c r="M2212" i="1"/>
  <c r="M2204" i="1"/>
  <c r="M2196" i="1"/>
  <c r="M2188" i="1"/>
  <c r="M2180" i="1"/>
  <c r="M2172" i="1"/>
  <c r="M2164" i="1"/>
  <c r="M2156" i="1"/>
  <c r="M2148" i="1"/>
  <c r="M2140" i="1"/>
  <c r="M2132" i="1"/>
  <c r="M2124" i="1"/>
  <c r="M2116" i="1"/>
  <c r="M2108" i="1"/>
  <c r="M2100" i="1"/>
  <c r="M2092" i="1"/>
  <c r="M2084" i="1"/>
  <c r="M2076" i="1"/>
  <c r="M2068" i="1"/>
  <c r="M2060" i="1"/>
  <c r="M2052" i="1"/>
  <c r="M2044" i="1"/>
  <c r="M2036" i="1"/>
  <c r="M2028" i="1"/>
  <c r="M2020" i="1"/>
  <c r="M2012" i="1"/>
  <c r="M2004" i="1"/>
  <c r="M1996" i="1"/>
  <c r="M1988" i="1"/>
  <c r="M1980" i="1"/>
  <c r="M1972" i="1"/>
  <c r="M1964" i="1"/>
  <c r="M1956" i="1"/>
  <c r="M1948" i="1"/>
  <c r="M1940" i="1"/>
  <c r="M1932" i="1"/>
  <c r="M1924" i="1"/>
  <c r="M1916" i="1"/>
  <c r="M1908" i="1"/>
  <c r="M1900" i="1"/>
  <c r="M1892" i="1"/>
  <c r="M1884" i="1"/>
  <c r="M1876" i="1"/>
  <c r="M1868" i="1"/>
  <c r="M1860" i="1"/>
  <c r="M1852" i="1"/>
  <c r="M1844" i="1"/>
  <c r="M1836" i="1"/>
  <c r="M1828" i="1"/>
  <c r="M1820" i="1"/>
  <c r="M1812" i="1"/>
  <c r="M1804" i="1"/>
  <c r="M1796" i="1"/>
  <c r="M1788" i="1"/>
  <c r="M1780" i="1"/>
  <c r="M1772" i="1"/>
  <c r="M1764" i="1"/>
  <c r="M1756" i="1"/>
  <c r="M1748" i="1"/>
  <c r="M1740" i="1"/>
  <c r="M1732" i="1"/>
  <c r="M1724" i="1"/>
  <c r="M1716" i="1"/>
  <c r="M1708" i="1"/>
  <c r="M1700" i="1"/>
  <c r="M1692" i="1"/>
  <c r="M1684" i="1"/>
  <c r="M1676" i="1"/>
  <c r="M1668" i="1"/>
  <c r="M1660" i="1"/>
  <c r="M1652" i="1"/>
  <c r="M1644" i="1"/>
  <c r="M1636" i="1"/>
  <c r="M1628" i="1"/>
  <c r="M1620" i="1"/>
  <c r="M1612" i="1"/>
  <c r="M1604" i="1"/>
  <c r="M1596" i="1"/>
  <c r="M1588" i="1"/>
  <c r="M1580" i="1"/>
  <c r="M1572" i="1"/>
  <c r="M1564" i="1"/>
  <c r="M1556" i="1"/>
  <c r="M1548" i="1"/>
  <c r="M1540" i="1"/>
  <c r="M1532" i="1"/>
  <c r="M1524" i="1"/>
  <c r="M1516" i="1"/>
  <c r="M1508" i="1"/>
  <c r="M1500" i="1"/>
  <c r="M1492" i="1"/>
  <c r="L2343" i="1"/>
  <c r="L2335" i="1"/>
  <c r="L2327" i="1"/>
  <c r="L2319" i="1"/>
  <c r="L2311" i="1"/>
  <c r="L2303" i="1"/>
  <c r="L2295" i="1"/>
  <c r="L2287" i="1"/>
  <c r="L2279" i="1"/>
  <c r="L2271" i="1"/>
  <c r="L2263" i="1"/>
  <c r="L2255" i="1"/>
  <c r="L2245" i="1"/>
  <c r="L2231" i="1"/>
  <c r="L2215" i="1"/>
  <c r="L2199" i="1"/>
  <c r="L2183" i="1"/>
  <c r="L2167" i="1"/>
  <c r="L2151" i="1"/>
  <c r="L2135" i="1"/>
  <c r="L2119" i="1"/>
  <c r="L2103" i="1"/>
  <c r="L2087" i="1"/>
  <c r="L2071" i="1"/>
  <c r="L2055" i="1"/>
  <c r="L2039" i="1"/>
  <c r="L2023" i="1"/>
  <c r="L2007" i="1"/>
  <c r="L1991" i="1"/>
  <c r="L1975" i="1"/>
  <c r="L1959" i="1"/>
  <c r="L1943" i="1"/>
  <c r="L1927" i="1"/>
  <c r="L1911" i="1"/>
  <c r="L1895" i="1"/>
  <c r="L1879" i="1"/>
  <c r="L1863" i="1"/>
  <c r="L1847" i="1"/>
  <c r="L1831" i="1"/>
  <c r="L1815" i="1"/>
  <c r="L1799" i="1"/>
  <c r="L1783" i="1"/>
  <c r="L1767" i="1"/>
  <c r="L1751" i="1"/>
  <c r="L1735" i="1"/>
  <c r="L1719" i="1"/>
  <c r="L1703" i="1"/>
  <c r="L1687" i="1"/>
  <c r="L1671" i="1"/>
  <c r="L1655" i="1"/>
  <c r="L1639" i="1"/>
  <c r="L1623" i="1"/>
  <c r="L1607" i="1"/>
  <c r="L1591" i="1"/>
  <c r="L1575" i="1"/>
  <c r="L1559" i="1"/>
  <c r="L1543" i="1"/>
  <c r="L1527" i="1"/>
  <c r="L1511" i="1"/>
  <c r="L1495" i="1"/>
  <c r="G2001" i="1"/>
  <c r="M2254" i="1"/>
  <c r="M2230" i="1"/>
  <c r="M2206" i="1"/>
  <c r="M2190" i="1"/>
  <c r="M2174" i="1"/>
  <c r="M2150" i="1"/>
  <c r="M2126" i="1"/>
  <c r="M2094" i="1"/>
  <c r="M2070" i="1"/>
  <c r="M2046" i="1"/>
  <c r="M2014" i="1"/>
  <c r="M1990" i="1"/>
  <c r="M1966" i="1"/>
  <c r="M1942" i="1"/>
  <c r="M1926" i="1"/>
  <c r="M1910" i="1"/>
  <c r="M1894" i="1"/>
  <c r="M1878" i="1"/>
  <c r="M1862" i="1"/>
  <c r="M1846" i="1"/>
  <c r="M1814" i="1"/>
  <c r="M1798" i="1"/>
  <c r="M1782" i="1"/>
  <c r="M1766" i="1"/>
  <c r="M1758" i="1"/>
  <c r="M1742" i="1"/>
  <c r="M1734" i="1"/>
  <c r="M1718" i="1"/>
  <c r="M1702" i="1"/>
  <c r="M1686" i="1"/>
  <c r="M1670" i="1"/>
  <c r="M1654" i="1"/>
  <c r="M1638" i="1"/>
  <c r="M1622" i="1"/>
  <c r="M1614" i="1"/>
  <c r="M1598" i="1"/>
  <c r="M1582" i="1"/>
  <c r="M1566" i="1"/>
  <c r="M1550" i="1"/>
  <c r="M1534" i="1"/>
  <c r="M1518" i="1"/>
  <c r="M1502" i="1"/>
  <c r="L2337" i="1"/>
  <c r="L2321" i="1"/>
  <c r="L2297" i="1"/>
  <c r="L2273" i="1"/>
  <c r="L2247" i="1"/>
  <c r="L2203" i="1"/>
  <c r="L2155" i="1"/>
  <c r="L2107" i="1"/>
  <c r="L2059" i="1"/>
  <c r="L2011" i="1"/>
  <c r="L1963" i="1"/>
  <c r="L1947" i="1"/>
  <c r="L1931" i="1"/>
  <c r="L1915" i="1"/>
  <c r="L1867" i="1"/>
  <c r="L1851" i="1"/>
  <c r="L1835" i="1"/>
  <c r="L1819" i="1"/>
  <c r="L1803" i="1"/>
  <c r="L1787" i="1"/>
  <c r="L1771" i="1"/>
  <c r="L1755" i="1"/>
  <c r="L1739" i="1"/>
  <c r="L1723" i="1"/>
  <c r="L1691" i="1"/>
  <c r="L1659" i="1"/>
  <c r="L1643" i="1"/>
  <c r="L1627" i="1"/>
  <c r="L1611" i="1"/>
  <c r="L1595" i="1"/>
  <c r="L1579" i="1"/>
  <c r="L1563" i="1"/>
  <c r="L1547" i="1"/>
  <c r="L1531" i="1"/>
  <c r="L1515" i="1"/>
  <c r="L1499" i="1"/>
  <c r="G2129" i="1"/>
  <c r="N2344" i="1"/>
  <c r="N2336" i="1"/>
  <c r="N2328" i="1"/>
  <c r="N2320" i="1"/>
  <c r="N2312" i="1"/>
  <c r="N2304" i="1"/>
  <c r="N2296" i="1"/>
  <c r="N2288" i="1"/>
  <c r="N2280" i="1"/>
  <c r="N2272" i="1"/>
  <c r="N2264" i="1"/>
  <c r="N2256" i="1"/>
  <c r="N2248" i="1"/>
  <c r="N2240" i="1"/>
  <c r="N2232" i="1"/>
  <c r="N2224" i="1"/>
  <c r="N2216" i="1"/>
  <c r="N2208" i="1"/>
  <c r="N2200" i="1"/>
  <c r="N2192" i="1"/>
  <c r="N2184" i="1"/>
  <c r="N2176" i="1"/>
  <c r="N2168" i="1"/>
  <c r="N2160" i="1"/>
  <c r="N2152" i="1"/>
  <c r="N2144" i="1"/>
  <c r="N2136" i="1"/>
  <c r="N2128" i="1"/>
  <c r="N2120" i="1"/>
  <c r="N2112" i="1"/>
  <c r="N2104" i="1"/>
  <c r="N2096" i="1"/>
  <c r="N2088" i="1"/>
  <c r="N2080" i="1"/>
  <c r="N2072" i="1"/>
  <c r="N2064" i="1"/>
  <c r="N2056" i="1"/>
  <c r="N2048" i="1"/>
  <c r="N2040" i="1"/>
  <c r="N2032" i="1"/>
  <c r="N2024" i="1"/>
  <c r="N2016" i="1"/>
  <c r="N2008" i="1"/>
  <c r="N2000" i="1"/>
  <c r="N1992" i="1"/>
  <c r="N1984" i="1"/>
  <c r="N1976" i="1"/>
  <c r="N1968" i="1"/>
  <c r="N1960" i="1"/>
  <c r="N1952" i="1"/>
  <c r="N1944" i="1"/>
  <c r="N1936" i="1"/>
  <c r="N1928" i="1"/>
  <c r="N1920" i="1"/>
  <c r="N1912" i="1"/>
  <c r="N1904" i="1"/>
  <c r="N1896" i="1"/>
  <c r="N1888" i="1"/>
  <c r="N1880" i="1"/>
  <c r="N1872" i="1"/>
  <c r="N1864" i="1"/>
  <c r="N1856" i="1"/>
  <c r="N1848" i="1"/>
  <c r="N1840" i="1"/>
  <c r="N1832" i="1"/>
  <c r="N1824" i="1"/>
  <c r="N1816" i="1"/>
  <c r="N1808" i="1"/>
  <c r="N1800" i="1"/>
  <c r="N1792" i="1"/>
  <c r="N1784" i="1"/>
  <c r="N1776" i="1"/>
  <c r="N1768" i="1"/>
  <c r="N1760" i="1"/>
  <c r="N1752" i="1"/>
  <c r="N1744" i="1"/>
  <c r="N1736" i="1"/>
  <c r="N1728" i="1"/>
  <c r="N1720" i="1"/>
  <c r="N1712" i="1"/>
  <c r="N1704" i="1"/>
  <c r="N1696" i="1"/>
  <c r="N1688" i="1"/>
  <c r="N1680" i="1"/>
  <c r="N1672" i="1"/>
  <c r="N1664" i="1"/>
  <c r="N1656" i="1"/>
  <c r="N1648" i="1"/>
  <c r="N1640" i="1"/>
  <c r="N1632" i="1"/>
  <c r="N1624" i="1"/>
  <c r="N1616" i="1"/>
  <c r="N1608" i="1"/>
  <c r="N1600" i="1"/>
  <c r="N1592" i="1"/>
  <c r="N1584" i="1"/>
  <c r="N1576" i="1"/>
  <c r="N1568" i="1"/>
  <c r="N1560" i="1"/>
  <c r="N1552" i="1"/>
  <c r="N1544" i="1"/>
  <c r="N1536" i="1"/>
  <c r="N1528" i="1"/>
  <c r="N1520" i="1"/>
  <c r="N1512" i="1"/>
  <c r="N1504" i="1"/>
  <c r="N1496" i="1"/>
  <c r="N1488" i="1"/>
  <c r="M2339" i="1"/>
  <c r="M2331" i="1"/>
  <c r="M2323" i="1"/>
  <c r="M2315" i="1"/>
  <c r="M2307" i="1"/>
  <c r="M2299" i="1"/>
  <c r="M2291" i="1"/>
  <c r="M2283" i="1"/>
  <c r="M2275" i="1"/>
  <c r="M2267" i="1"/>
  <c r="M2259" i="1"/>
  <c r="M2251" i="1"/>
  <c r="M2243" i="1"/>
  <c r="M2235" i="1"/>
  <c r="M2227" i="1"/>
  <c r="M2219" i="1"/>
  <c r="M2211" i="1"/>
  <c r="M2203" i="1"/>
  <c r="M2195" i="1"/>
  <c r="M2187" i="1"/>
  <c r="M2179" i="1"/>
  <c r="M2171" i="1"/>
  <c r="M2163" i="1"/>
  <c r="M2155" i="1"/>
  <c r="M2147" i="1"/>
  <c r="M2139" i="1"/>
  <c r="M2131" i="1"/>
  <c r="M2123" i="1"/>
  <c r="M2115" i="1"/>
  <c r="M2107" i="1"/>
  <c r="M2099" i="1"/>
  <c r="M2091" i="1"/>
  <c r="M2083" i="1"/>
  <c r="M2075" i="1"/>
  <c r="M2067" i="1"/>
  <c r="M2059" i="1"/>
  <c r="M2051" i="1"/>
  <c r="M2043" i="1"/>
  <c r="M2035" i="1"/>
  <c r="M2027" i="1"/>
  <c r="M2019" i="1"/>
  <c r="M2011" i="1"/>
  <c r="M2003" i="1"/>
  <c r="M1995" i="1"/>
  <c r="M1987" i="1"/>
  <c r="M1979" i="1"/>
  <c r="M1971" i="1"/>
  <c r="M1963" i="1"/>
  <c r="M1955" i="1"/>
  <c r="M1947" i="1"/>
  <c r="M1939" i="1"/>
  <c r="M1931" i="1"/>
  <c r="M1923" i="1"/>
  <c r="M1915" i="1"/>
  <c r="M1907" i="1"/>
  <c r="M1899" i="1"/>
  <c r="M1891" i="1"/>
  <c r="M1883" i="1"/>
  <c r="M1875" i="1"/>
  <c r="M1867" i="1"/>
  <c r="M1859" i="1"/>
  <c r="M1851" i="1"/>
  <c r="M1843" i="1"/>
  <c r="M1835" i="1"/>
  <c r="M1827" i="1"/>
  <c r="M1819" i="1"/>
  <c r="M1811" i="1"/>
  <c r="M1803" i="1"/>
  <c r="M1795" i="1"/>
  <c r="M1787" i="1"/>
  <c r="M1779" i="1"/>
  <c r="M1771" i="1"/>
  <c r="M1763" i="1"/>
  <c r="M1755" i="1"/>
  <c r="M1747" i="1"/>
  <c r="M1739" i="1"/>
  <c r="M1731" i="1"/>
  <c r="M1723" i="1"/>
  <c r="M1715" i="1"/>
  <c r="M1707" i="1"/>
  <c r="M1699" i="1"/>
  <c r="M1691" i="1"/>
  <c r="M1683" i="1"/>
  <c r="M1675" i="1"/>
  <c r="M1667" i="1"/>
  <c r="M1659" i="1"/>
  <c r="M1651" i="1"/>
  <c r="M1643" i="1"/>
  <c r="M1635" i="1"/>
  <c r="M1627" i="1"/>
  <c r="M1619" i="1"/>
  <c r="M1611" i="1"/>
  <c r="M1603" i="1"/>
  <c r="M1595" i="1"/>
  <c r="M1587" i="1"/>
  <c r="M1579" i="1"/>
  <c r="M1571" i="1"/>
  <c r="M1563" i="1"/>
  <c r="M1555" i="1"/>
  <c r="M1547" i="1"/>
  <c r="M1539" i="1"/>
  <c r="M1531" i="1"/>
  <c r="M1523" i="1"/>
  <c r="M1515" i="1"/>
  <c r="M1507" i="1"/>
  <c r="M1499" i="1"/>
  <c r="M1491" i="1"/>
  <c r="L2342" i="1"/>
  <c r="L2334" i="1"/>
  <c r="L2326" i="1"/>
  <c r="L2318" i="1"/>
  <c r="L2310" i="1"/>
  <c r="L2302" i="1"/>
  <c r="L2294" i="1"/>
  <c r="L2286" i="1"/>
  <c r="L2278" i="1"/>
  <c r="L2270" i="1"/>
  <c r="L2262" i="1"/>
  <c r="L2254" i="1"/>
  <c r="L2243" i="1"/>
  <c r="L2230" i="1"/>
  <c r="L2214" i="1"/>
  <c r="L2198" i="1"/>
  <c r="L2182" i="1"/>
  <c r="L2166" i="1"/>
  <c r="L2150" i="1"/>
  <c r="L2134" i="1"/>
  <c r="L2118" i="1"/>
  <c r="L2102" i="1"/>
  <c r="L2086" i="1"/>
  <c r="L2070" i="1"/>
  <c r="L2054" i="1"/>
  <c r="L2038" i="1"/>
  <c r="L2022" i="1"/>
  <c r="L2006" i="1"/>
  <c r="L1990" i="1"/>
  <c r="L1974" i="1"/>
  <c r="L1958" i="1"/>
  <c r="L1942" i="1"/>
  <c r="L1926" i="1"/>
  <c r="L1910" i="1"/>
  <c r="L1894" i="1"/>
  <c r="L1878" i="1"/>
  <c r="L1862" i="1"/>
  <c r="L1846" i="1"/>
  <c r="L1830" i="1"/>
  <c r="L1814" i="1"/>
  <c r="L1798" i="1"/>
  <c r="L1782" i="1"/>
  <c r="L1766" i="1"/>
  <c r="L1750" i="1"/>
  <c r="L1734" i="1"/>
  <c r="L1718" i="1"/>
  <c r="L1702" i="1"/>
  <c r="L1686" i="1"/>
  <c r="L1670" i="1"/>
  <c r="L1654" i="1"/>
  <c r="L1638" i="1"/>
  <c r="L1622" i="1"/>
  <c r="L1606" i="1"/>
  <c r="L1590" i="1"/>
  <c r="L1574" i="1"/>
  <c r="L1558" i="1"/>
  <c r="L1542" i="1"/>
  <c r="L1526" i="1"/>
  <c r="L1510" i="1"/>
  <c r="L1494" i="1"/>
  <c r="G1929" i="1"/>
  <c r="L2313" i="1"/>
  <c r="L2289" i="1"/>
  <c r="L2257" i="1"/>
  <c r="L2219" i="1"/>
  <c r="L2171" i="1"/>
  <c r="L2123" i="1"/>
  <c r="L2075" i="1"/>
  <c r="L2027" i="1"/>
  <c r="L1979" i="1"/>
  <c r="L1883" i="1"/>
  <c r="L1707" i="1"/>
  <c r="N2343" i="1"/>
  <c r="N2335" i="1"/>
  <c r="N2327" i="1"/>
  <c r="N2319" i="1"/>
  <c r="N2311" i="1"/>
  <c r="N2303" i="1"/>
  <c r="N2295" i="1"/>
  <c r="N2287" i="1"/>
  <c r="N2279" i="1"/>
  <c r="N2271" i="1"/>
  <c r="N2263" i="1"/>
  <c r="N2255" i="1"/>
  <c r="N2247" i="1"/>
  <c r="N2239" i="1"/>
  <c r="N2231" i="1"/>
  <c r="N2223" i="1"/>
  <c r="N2215" i="1"/>
  <c r="N2207" i="1"/>
  <c r="N2199" i="1"/>
  <c r="N2191" i="1"/>
  <c r="N2183" i="1"/>
  <c r="N2175" i="1"/>
  <c r="N2167" i="1"/>
  <c r="N2159" i="1"/>
  <c r="N2151" i="1"/>
  <c r="N2143" i="1"/>
  <c r="N2135" i="1"/>
  <c r="N2127" i="1"/>
  <c r="N2119" i="1"/>
  <c r="N2111" i="1"/>
  <c r="N2103" i="1"/>
  <c r="N2095" i="1"/>
  <c r="N2087" i="1"/>
  <c r="N2079" i="1"/>
  <c r="N2071" i="1"/>
  <c r="N2063" i="1"/>
  <c r="N2055" i="1"/>
  <c r="N2047" i="1"/>
  <c r="N2039" i="1"/>
  <c r="N2031" i="1"/>
  <c r="N2023" i="1"/>
  <c r="N2015" i="1"/>
  <c r="N2007" i="1"/>
  <c r="N1999" i="1"/>
  <c r="N1991" i="1"/>
  <c r="N1983" i="1"/>
  <c r="N1975" i="1"/>
  <c r="N1967" i="1"/>
  <c r="N1959" i="1"/>
  <c r="N1951" i="1"/>
  <c r="N1943" i="1"/>
  <c r="N1935" i="1"/>
  <c r="N1927" i="1"/>
  <c r="N1919" i="1"/>
  <c r="N1911" i="1"/>
  <c r="N1903" i="1"/>
  <c r="N1895" i="1"/>
  <c r="N1887" i="1"/>
  <c r="N1879" i="1"/>
  <c r="N1871" i="1"/>
  <c r="N1863" i="1"/>
  <c r="N1855" i="1"/>
  <c r="N1847" i="1"/>
  <c r="N1839" i="1"/>
  <c r="N1831" i="1"/>
  <c r="N1823" i="1"/>
  <c r="N1815" i="1"/>
  <c r="N1807" i="1"/>
  <c r="N1799" i="1"/>
  <c r="N1791" i="1"/>
  <c r="N1783" i="1"/>
  <c r="N1775" i="1"/>
  <c r="N1767" i="1"/>
  <c r="N1759" i="1"/>
  <c r="N1751" i="1"/>
  <c r="N1743" i="1"/>
  <c r="N1735" i="1"/>
  <c r="N1727" i="1"/>
  <c r="N1719" i="1"/>
  <c r="N1711" i="1"/>
  <c r="N1703" i="1"/>
  <c r="N1695" i="1"/>
  <c r="N1687" i="1"/>
  <c r="N1679" i="1"/>
  <c r="N1671" i="1"/>
  <c r="N1663" i="1"/>
  <c r="N1655" i="1"/>
  <c r="N1647" i="1"/>
  <c r="N1639" i="1"/>
  <c r="N1631" i="1"/>
  <c r="N1623" i="1"/>
  <c r="N1615" i="1"/>
  <c r="N1607" i="1"/>
  <c r="N1599" i="1"/>
  <c r="N1591" i="1"/>
  <c r="N1583" i="1"/>
  <c r="N1575" i="1"/>
  <c r="N1567" i="1"/>
  <c r="N1559" i="1"/>
  <c r="N1551" i="1"/>
  <c r="N1543" i="1"/>
  <c r="N1535" i="1"/>
  <c r="N1527" i="1"/>
  <c r="N1519" i="1"/>
  <c r="N1511" i="1"/>
  <c r="N1503" i="1"/>
  <c r="N1495" i="1"/>
  <c r="N1487" i="1"/>
  <c r="M2338" i="1"/>
  <c r="M2330" i="1"/>
  <c r="M2322" i="1"/>
  <c r="M2314" i="1"/>
  <c r="M2306" i="1"/>
  <c r="M2298" i="1"/>
  <c r="M2290" i="1"/>
  <c r="M2282" i="1"/>
  <c r="M2274" i="1"/>
  <c r="M2266" i="1"/>
  <c r="M2258" i="1"/>
  <c r="M2250" i="1"/>
  <c r="M2242" i="1"/>
  <c r="M2234" i="1"/>
  <c r="M2226" i="1"/>
  <c r="M2218" i="1"/>
  <c r="M2210" i="1"/>
  <c r="M2202" i="1"/>
  <c r="M2194" i="1"/>
  <c r="M2186" i="1"/>
  <c r="M2178" i="1"/>
  <c r="M2170" i="1"/>
  <c r="M2162" i="1"/>
  <c r="M2154" i="1"/>
  <c r="M2146" i="1"/>
  <c r="M2138" i="1"/>
  <c r="M2130" i="1"/>
  <c r="M2122" i="1"/>
  <c r="M2114" i="1"/>
  <c r="M2106" i="1"/>
  <c r="M2098" i="1"/>
  <c r="M2090" i="1"/>
  <c r="M2082" i="1"/>
  <c r="M2074" i="1"/>
  <c r="M2066" i="1"/>
  <c r="M2058" i="1"/>
  <c r="M2050" i="1"/>
  <c r="M2042" i="1"/>
  <c r="M2034" i="1"/>
  <c r="M2026" i="1"/>
  <c r="M2018" i="1"/>
  <c r="M2010" i="1"/>
  <c r="M2002" i="1"/>
  <c r="M1994" i="1"/>
  <c r="M1986" i="1"/>
  <c r="M1978" i="1"/>
  <c r="M1970" i="1"/>
  <c r="M1962" i="1"/>
  <c r="M1954" i="1"/>
  <c r="M1946" i="1"/>
  <c r="M1938" i="1"/>
  <c r="M1930" i="1"/>
  <c r="M1922" i="1"/>
  <c r="M1914" i="1"/>
  <c r="M1906" i="1"/>
  <c r="M1898" i="1"/>
  <c r="M1890" i="1"/>
  <c r="M1882" i="1"/>
  <c r="M1874" i="1"/>
  <c r="M1866" i="1"/>
  <c r="M1858" i="1"/>
  <c r="M1850" i="1"/>
  <c r="M1842" i="1"/>
  <c r="M1834" i="1"/>
  <c r="M1826" i="1"/>
  <c r="M1818" i="1"/>
  <c r="M1810" i="1"/>
  <c r="M1802" i="1"/>
  <c r="M1794" i="1"/>
  <c r="M1786" i="1"/>
  <c r="M1778" i="1"/>
  <c r="M1770" i="1"/>
  <c r="M1762" i="1"/>
  <c r="M1754" i="1"/>
  <c r="M1746" i="1"/>
  <c r="M1738" i="1"/>
  <c r="M1730" i="1"/>
  <c r="M1722" i="1"/>
  <c r="M1714" i="1"/>
  <c r="M1706" i="1"/>
  <c r="M1698" i="1"/>
  <c r="M1690" i="1"/>
  <c r="M1682" i="1"/>
  <c r="M1674" i="1"/>
  <c r="M1666" i="1"/>
  <c r="M1658" i="1"/>
  <c r="M1650" i="1"/>
  <c r="M1642" i="1"/>
  <c r="M1634" i="1"/>
  <c r="M1626" i="1"/>
  <c r="M1618" i="1"/>
  <c r="M1610" i="1"/>
  <c r="M1602" i="1"/>
  <c r="M1594" i="1"/>
  <c r="M1586" i="1"/>
  <c r="M1578" i="1"/>
  <c r="M1570" i="1"/>
  <c r="M1562" i="1"/>
  <c r="M1554" i="1"/>
  <c r="M1546" i="1"/>
  <c r="M1538" i="1"/>
  <c r="M1530" i="1"/>
  <c r="M1522" i="1"/>
  <c r="M1514" i="1"/>
  <c r="M1506" i="1"/>
  <c r="M1498" i="1"/>
  <c r="M1490" i="1"/>
  <c r="L2341" i="1"/>
  <c r="L2333" i="1"/>
  <c r="L2325" i="1"/>
  <c r="L2317" i="1"/>
  <c r="L2309" i="1"/>
  <c r="L2301" i="1"/>
  <c r="L2293" i="1"/>
  <c r="L2285" i="1"/>
  <c r="L2277" i="1"/>
  <c r="L2269" i="1"/>
  <c r="L2261" i="1"/>
  <c r="L2253" i="1"/>
  <c r="L2242" i="1"/>
  <c r="L2227" i="1"/>
  <c r="L2211" i="1"/>
  <c r="L2195" i="1"/>
  <c r="L2179" i="1"/>
  <c r="L2163" i="1"/>
  <c r="L2147" i="1"/>
  <c r="L2131" i="1"/>
  <c r="L2115" i="1"/>
  <c r="L2099" i="1"/>
  <c r="L2083" i="1"/>
  <c r="L2067" i="1"/>
  <c r="L2051" i="1"/>
  <c r="L2035" i="1"/>
  <c r="L2019" i="1"/>
  <c r="L2003" i="1"/>
  <c r="L1987" i="1"/>
  <c r="L1971" i="1"/>
  <c r="L1955" i="1"/>
  <c r="L1939" i="1"/>
  <c r="L1923" i="1"/>
  <c r="L1907" i="1"/>
  <c r="L1891" i="1"/>
  <c r="L1875" i="1"/>
  <c r="L1859" i="1"/>
  <c r="L1843" i="1"/>
  <c r="L1827" i="1"/>
  <c r="L1811" i="1"/>
  <c r="L1795" i="1"/>
  <c r="L1779" i="1"/>
  <c r="L1763" i="1"/>
  <c r="L1747" i="1"/>
  <c r="L1731" i="1"/>
  <c r="L1715" i="1"/>
  <c r="L1699" i="1"/>
  <c r="L1683" i="1"/>
  <c r="L1667" i="1"/>
  <c r="L1651" i="1"/>
  <c r="L1635" i="1"/>
  <c r="L1619" i="1"/>
  <c r="L1603" i="1"/>
  <c r="L1587" i="1"/>
  <c r="L1571" i="1"/>
  <c r="L1555" i="1"/>
  <c r="L1539" i="1"/>
  <c r="L1523" i="1"/>
  <c r="L1507" i="1"/>
  <c r="L1491" i="1"/>
  <c r="G1843" i="1"/>
  <c r="M2337" i="1"/>
  <c r="M2329" i="1"/>
  <c r="M2321" i="1"/>
  <c r="M2313" i="1"/>
  <c r="M2305" i="1"/>
  <c r="M2297" i="1"/>
  <c r="M2289" i="1"/>
  <c r="M2281" i="1"/>
  <c r="M2273" i="1"/>
  <c r="M2265" i="1"/>
  <c r="M2257" i="1"/>
  <c r="M2249" i="1"/>
  <c r="M2241" i="1"/>
  <c r="M2233" i="1"/>
  <c r="M2225" i="1"/>
  <c r="M2217" i="1"/>
  <c r="M2209" i="1"/>
  <c r="M2201" i="1"/>
  <c r="M2193" i="1"/>
  <c r="M2185" i="1"/>
  <c r="M2177" i="1"/>
  <c r="M2169" i="1"/>
  <c r="M2161" i="1"/>
  <c r="M2153" i="1"/>
  <c r="M2145" i="1"/>
  <c r="M2137" i="1"/>
  <c r="M2129" i="1"/>
  <c r="M2121" i="1"/>
  <c r="M2113" i="1"/>
  <c r="M2105" i="1"/>
  <c r="M2097" i="1"/>
  <c r="M2089" i="1"/>
  <c r="M2081" i="1"/>
  <c r="M2073" i="1"/>
  <c r="M2065" i="1"/>
  <c r="M2057" i="1"/>
  <c r="M2049" i="1"/>
  <c r="M2041" i="1"/>
  <c r="M2033" i="1"/>
  <c r="M2025" i="1"/>
  <c r="M2017" i="1"/>
  <c r="M2009" i="1"/>
  <c r="M2001" i="1"/>
  <c r="M1993" i="1"/>
  <c r="M1985" i="1"/>
  <c r="M1977" i="1"/>
  <c r="M1969" i="1"/>
  <c r="M1961" i="1"/>
  <c r="M1953" i="1"/>
  <c r="M1945" i="1"/>
  <c r="M1937" i="1"/>
  <c r="M1929" i="1"/>
  <c r="M1921" i="1"/>
  <c r="M1913" i="1"/>
  <c r="M1905" i="1"/>
  <c r="M1897" i="1"/>
  <c r="M1889" i="1"/>
  <c r="M1881" i="1"/>
  <c r="M1873" i="1"/>
  <c r="M1865" i="1"/>
  <c r="M1857" i="1"/>
  <c r="M1849" i="1"/>
  <c r="M1841" i="1"/>
  <c r="M1833" i="1"/>
  <c r="M1825" i="1"/>
  <c r="M1817" i="1"/>
  <c r="M1809" i="1"/>
  <c r="M1801" i="1"/>
  <c r="M1793" i="1"/>
  <c r="M1785" i="1"/>
  <c r="M1777" i="1"/>
  <c r="M1769" i="1"/>
  <c r="M1761" i="1"/>
  <c r="M1753" i="1"/>
  <c r="M1745" i="1"/>
  <c r="M1737" i="1"/>
  <c r="M1729" i="1"/>
  <c r="M1721" i="1"/>
  <c r="M1713" i="1"/>
  <c r="M1705" i="1"/>
  <c r="M1697" i="1"/>
  <c r="M1689" i="1"/>
  <c r="M1681" i="1"/>
  <c r="M1673" i="1"/>
  <c r="M1665" i="1"/>
  <c r="M1657" i="1"/>
  <c r="M1649" i="1"/>
  <c r="M1641" i="1"/>
  <c r="M1633" i="1"/>
  <c r="M1625" i="1"/>
  <c r="M1617" i="1"/>
  <c r="M1609" i="1"/>
  <c r="M1601" i="1"/>
  <c r="M1593" i="1"/>
  <c r="M1585" i="1"/>
  <c r="M1577" i="1"/>
  <c r="M1569" i="1"/>
  <c r="M1561" i="1"/>
  <c r="M1553" i="1"/>
  <c r="M1545" i="1"/>
  <c r="M1537" i="1"/>
  <c r="M1529" i="1"/>
  <c r="M1521" i="1"/>
  <c r="M1513" i="1"/>
  <c r="M1505" i="1"/>
  <c r="M1497" i="1"/>
  <c r="M1489" i="1"/>
  <c r="L2340" i="1"/>
  <c r="L2332" i="1"/>
  <c r="L2324" i="1"/>
  <c r="L2316" i="1"/>
  <c r="L2308" i="1"/>
  <c r="L2300" i="1"/>
  <c r="L2292" i="1"/>
  <c r="L2284" i="1"/>
  <c r="L2276" i="1"/>
  <c r="L2268" i="1"/>
  <c r="L2260" i="1"/>
  <c r="L2251" i="1"/>
  <c r="L2239" i="1"/>
  <c r="L2226" i="1"/>
  <c r="L2210" i="1"/>
  <c r="L2194" i="1"/>
  <c r="L2178" i="1"/>
  <c r="L2162" i="1"/>
  <c r="L2146" i="1"/>
  <c r="L2130" i="1"/>
  <c r="L2114" i="1"/>
  <c r="L2098" i="1"/>
  <c r="L2082" i="1"/>
  <c r="L2066" i="1"/>
  <c r="L2050" i="1"/>
  <c r="L2034" i="1"/>
  <c r="L2018" i="1"/>
  <c r="L2002" i="1"/>
  <c r="L1986" i="1"/>
  <c r="L1970" i="1"/>
  <c r="L1954" i="1"/>
  <c r="L1938" i="1"/>
  <c r="L1922" i="1"/>
  <c r="L1906" i="1"/>
  <c r="L1890" i="1"/>
  <c r="L1874" i="1"/>
  <c r="L1858" i="1"/>
  <c r="L1842" i="1"/>
  <c r="L1826" i="1"/>
  <c r="L1810" i="1"/>
  <c r="L1794" i="1"/>
  <c r="L1778" i="1"/>
  <c r="L1762" i="1"/>
  <c r="L1746" i="1"/>
  <c r="L1730" i="1"/>
  <c r="L1714" i="1"/>
  <c r="L1698" i="1"/>
  <c r="L1682" i="1"/>
  <c r="L1666" i="1"/>
  <c r="L1650" i="1"/>
  <c r="L1634" i="1"/>
  <c r="L1618" i="1"/>
  <c r="L1602" i="1"/>
  <c r="L1586" i="1"/>
  <c r="L1570" i="1"/>
  <c r="L1554" i="1"/>
  <c r="L1538" i="1"/>
  <c r="L1522" i="1"/>
  <c r="L1506" i="1"/>
  <c r="L1490" i="1"/>
  <c r="G2321" i="1"/>
  <c r="G1758" i="1"/>
  <c r="N2342" i="1"/>
  <c r="N2334" i="1"/>
  <c r="N2326" i="1"/>
  <c r="N2318" i="1"/>
  <c r="N2310" i="1"/>
  <c r="N2302" i="1"/>
  <c r="N2294" i="1"/>
  <c r="N2286" i="1"/>
  <c r="N2278" i="1"/>
  <c r="N2270" i="1"/>
  <c r="N2262" i="1"/>
  <c r="N2254" i="1"/>
  <c r="N2246" i="1"/>
  <c r="N2238" i="1"/>
  <c r="N2230" i="1"/>
  <c r="N2222" i="1"/>
  <c r="N2214" i="1"/>
  <c r="N2206" i="1"/>
  <c r="N2198" i="1"/>
  <c r="N2190" i="1"/>
  <c r="N2182" i="1"/>
  <c r="N2174" i="1"/>
  <c r="N2166" i="1"/>
  <c r="N2158" i="1"/>
  <c r="N2150" i="1"/>
  <c r="N2142" i="1"/>
  <c r="N2134" i="1"/>
  <c r="N2126" i="1"/>
  <c r="N2118" i="1"/>
  <c r="N2110" i="1"/>
  <c r="N2102" i="1"/>
  <c r="N2094" i="1"/>
  <c r="N2086" i="1"/>
  <c r="N2078" i="1"/>
  <c r="N2070" i="1"/>
  <c r="N2062" i="1"/>
  <c r="N2054" i="1"/>
  <c r="N2046" i="1"/>
  <c r="N2038" i="1"/>
  <c r="N2030" i="1"/>
  <c r="N2022" i="1"/>
  <c r="N2014" i="1"/>
  <c r="N2006" i="1"/>
  <c r="N1998" i="1"/>
  <c r="N1990" i="1"/>
  <c r="N1982" i="1"/>
  <c r="N1974" i="1"/>
  <c r="N1966" i="1"/>
  <c r="N1958" i="1"/>
  <c r="N1950" i="1"/>
  <c r="N1942" i="1"/>
  <c r="N1934" i="1"/>
  <c r="N1926" i="1"/>
  <c r="N1918" i="1"/>
  <c r="N1910" i="1"/>
  <c r="N1902" i="1"/>
  <c r="N1894" i="1"/>
  <c r="N1886" i="1"/>
  <c r="N1878" i="1"/>
  <c r="N1870" i="1"/>
  <c r="N1862" i="1"/>
  <c r="N1854" i="1"/>
  <c r="N1846" i="1"/>
  <c r="N1838" i="1"/>
  <c r="N1830" i="1"/>
  <c r="N1822" i="1"/>
  <c r="N1814" i="1"/>
  <c r="N1806" i="1"/>
  <c r="N1798" i="1"/>
  <c r="N1790" i="1"/>
  <c r="N1782" i="1"/>
  <c r="N1774" i="1"/>
  <c r="N1766" i="1"/>
  <c r="N1758" i="1"/>
  <c r="N1750" i="1"/>
  <c r="N1742" i="1"/>
  <c r="N1734" i="1"/>
  <c r="N1726" i="1"/>
  <c r="N1718" i="1"/>
  <c r="N1710" i="1"/>
  <c r="N1702" i="1"/>
  <c r="N1694" i="1"/>
  <c r="N1686" i="1"/>
  <c r="N1678" i="1"/>
  <c r="N1670" i="1"/>
  <c r="N1662" i="1"/>
  <c r="N1654" i="1"/>
  <c r="N1646" i="1"/>
  <c r="N1638" i="1"/>
  <c r="N1630" i="1"/>
  <c r="N1622" i="1"/>
  <c r="N1614" i="1"/>
  <c r="N1606" i="1"/>
  <c r="N1598" i="1"/>
  <c r="N1590" i="1"/>
  <c r="N1582" i="1"/>
  <c r="N1574" i="1"/>
  <c r="N1566" i="1"/>
  <c r="N1558" i="1"/>
  <c r="N1550" i="1"/>
  <c r="N1542" i="1"/>
  <c r="N1534" i="1"/>
  <c r="N1526" i="1"/>
  <c r="N1518" i="1"/>
  <c r="N1510" i="1"/>
  <c r="N1502" i="1"/>
  <c r="N1494" i="1"/>
  <c r="N2341" i="1"/>
  <c r="N2333" i="1"/>
  <c r="N2325" i="1"/>
  <c r="N2317" i="1"/>
  <c r="N2309" i="1"/>
  <c r="N2301" i="1"/>
  <c r="N2293" i="1"/>
  <c r="N2285" i="1"/>
  <c r="N2277" i="1"/>
  <c r="N2269" i="1"/>
  <c r="N2261" i="1"/>
  <c r="N2253" i="1"/>
  <c r="N2245" i="1"/>
  <c r="N2237" i="1"/>
  <c r="N2229" i="1"/>
  <c r="N2221" i="1"/>
  <c r="N2213" i="1"/>
  <c r="N2205" i="1"/>
  <c r="N2197" i="1"/>
  <c r="N2189" i="1"/>
  <c r="N2181" i="1"/>
  <c r="N2173" i="1"/>
  <c r="N2165" i="1"/>
  <c r="N2157" i="1"/>
  <c r="N2149" i="1"/>
  <c r="N2141" i="1"/>
  <c r="N2133" i="1"/>
  <c r="N2125" i="1"/>
  <c r="N2117" i="1"/>
  <c r="N2109" i="1"/>
  <c r="N2101" i="1"/>
  <c r="N2093" i="1"/>
  <c r="N2085" i="1"/>
  <c r="N2077" i="1"/>
  <c r="N2069" i="1"/>
  <c r="N2061" i="1"/>
  <c r="N2053" i="1"/>
  <c r="N2045" i="1"/>
  <c r="N2037" i="1"/>
  <c r="N2029" i="1"/>
  <c r="N2021" i="1"/>
  <c r="N2013" i="1"/>
  <c r="N2005" i="1"/>
  <c r="N1997" i="1"/>
  <c r="N1989" i="1"/>
  <c r="N1981" i="1"/>
  <c r="N1973" i="1"/>
  <c r="N1965" i="1"/>
  <c r="N1957" i="1"/>
  <c r="N1949" i="1"/>
  <c r="N1941" i="1"/>
  <c r="N1933" i="1"/>
  <c r="N1925" i="1"/>
  <c r="N1917" i="1"/>
  <c r="N1909" i="1"/>
  <c r="N1901" i="1"/>
  <c r="N1893" i="1"/>
  <c r="N1885" i="1"/>
  <c r="N1877" i="1"/>
  <c r="N1869" i="1"/>
  <c r="N1861" i="1"/>
  <c r="N1853" i="1"/>
  <c r="N1845" i="1"/>
  <c r="N1837" i="1"/>
  <c r="N1829" i="1"/>
  <c r="N1821" i="1"/>
  <c r="N1813" i="1"/>
  <c r="N1805" i="1"/>
  <c r="N1797" i="1"/>
  <c r="N1789" i="1"/>
  <c r="N1781" i="1"/>
  <c r="N1773" i="1"/>
  <c r="N1765" i="1"/>
  <c r="N1757" i="1"/>
  <c r="N1749" i="1"/>
  <c r="N1741" i="1"/>
  <c r="N1733" i="1"/>
  <c r="N1725" i="1"/>
  <c r="N1717" i="1"/>
  <c r="N1709" i="1"/>
  <c r="N1701" i="1"/>
  <c r="N1693" i="1"/>
  <c r="N1685" i="1"/>
  <c r="N1677" i="1"/>
  <c r="N1669" i="1"/>
  <c r="N1661" i="1"/>
  <c r="N1653" i="1"/>
  <c r="N1645" i="1"/>
  <c r="N1637" i="1"/>
  <c r="N1629" i="1"/>
  <c r="N1621" i="1"/>
  <c r="N1613" i="1"/>
  <c r="N1605" i="1"/>
  <c r="N1597" i="1"/>
  <c r="N1589" i="1"/>
  <c r="N1581" i="1"/>
  <c r="N1573" i="1"/>
  <c r="N1565" i="1"/>
  <c r="N1557" i="1"/>
  <c r="N1549" i="1"/>
  <c r="N1541" i="1"/>
  <c r="N1533" i="1"/>
  <c r="N1525" i="1"/>
  <c r="N1517" i="1"/>
  <c r="N1509" i="1"/>
  <c r="N1501" i="1"/>
  <c r="M2344" i="1"/>
  <c r="M2336" i="1"/>
  <c r="M2328" i="1"/>
  <c r="M2320" i="1"/>
  <c r="M2312" i="1"/>
  <c r="M2304" i="1"/>
  <c r="M2296" i="1"/>
  <c r="M2288" i="1"/>
  <c r="M2280" i="1"/>
  <c r="M2272" i="1"/>
  <c r="M2264" i="1"/>
  <c r="M2256" i="1"/>
  <c r="M2248" i="1"/>
  <c r="M2240" i="1"/>
  <c r="M2232" i="1"/>
  <c r="M2224" i="1"/>
  <c r="M2216" i="1"/>
  <c r="M2208" i="1"/>
  <c r="M2200" i="1"/>
  <c r="M2192" i="1"/>
  <c r="M2184" i="1"/>
  <c r="M2176" i="1"/>
  <c r="M2168" i="1"/>
  <c r="M2160" i="1"/>
  <c r="M2152" i="1"/>
  <c r="M2144" i="1"/>
  <c r="M2136" i="1"/>
  <c r="M2128" i="1"/>
  <c r="M2120" i="1"/>
  <c r="M2112" i="1"/>
  <c r="M2104" i="1"/>
  <c r="M2096" i="1"/>
  <c r="M2088" i="1"/>
  <c r="M2080" i="1"/>
  <c r="M2072" i="1"/>
  <c r="M2064" i="1"/>
  <c r="M2056" i="1"/>
  <c r="M2048" i="1"/>
  <c r="M2040" i="1"/>
  <c r="M2032" i="1"/>
  <c r="M2024" i="1"/>
  <c r="M2016" i="1"/>
  <c r="M2008" i="1"/>
  <c r="M2000" i="1"/>
  <c r="M1992" i="1"/>
  <c r="M1984" i="1"/>
  <c r="M1976" i="1"/>
  <c r="M1968" i="1"/>
  <c r="M1960" i="1"/>
  <c r="M1952" i="1"/>
  <c r="M1944" i="1"/>
  <c r="M1936" i="1"/>
  <c r="M1928" i="1"/>
  <c r="M1920" i="1"/>
  <c r="M1912" i="1"/>
  <c r="M1904" i="1"/>
  <c r="M1896" i="1"/>
  <c r="M1888" i="1"/>
  <c r="M1880" i="1"/>
  <c r="M1872" i="1"/>
  <c r="M1864" i="1"/>
  <c r="M1856" i="1"/>
  <c r="M1848" i="1"/>
  <c r="M1840" i="1"/>
  <c r="M1832" i="1"/>
  <c r="M1824" i="1"/>
  <c r="M1816" i="1"/>
  <c r="M1808" i="1"/>
  <c r="M1800" i="1"/>
  <c r="M1792" i="1"/>
  <c r="M1784" i="1"/>
  <c r="M1776" i="1"/>
  <c r="M1768" i="1"/>
  <c r="M1760" i="1"/>
  <c r="M1752" i="1"/>
  <c r="M1744" i="1"/>
  <c r="M1736" i="1"/>
  <c r="M1728" i="1"/>
  <c r="M1720" i="1"/>
  <c r="M1712" i="1"/>
  <c r="M1704" i="1"/>
  <c r="M1696" i="1"/>
  <c r="M1688" i="1"/>
  <c r="M1680" i="1"/>
  <c r="M1672" i="1"/>
  <c r="M1664" i="1"/>
  <c r="M1656" i="1"/>
  <c r="M1648" i="1"/>
  <c r="M1640" i="1"/>
  <c r="M1632" i="1"/>
  <c r="M1624" i="1"/>
  <c r="M1616" i="1"/>
  <c r="M1608" i="1"/>
  <c r="M1600" i="1"/>
  <c r="M1592" i="1"/>
  <c r="M1584" i="1"/>
  <c r="M1576" i="1"/>
  <c r="M1568" i="1"/>
  <c r="M1560" i="1"/>
  <c r="M1552" i="1"/>
  <c r="M1544" i="1"/>
  <c r="M1536" i="1"/>
  <c r="M1528" i="1"/>
  <c r="M1520" i="1"/>
  <c r="M1512" i="1"/>
  <c r="M1504" i="1"/>
  <c r="M1496" i="1"/>
  <c r="L2339" i="1"/>
  <c r="L2331" i="1"/>
  <c r="L2323" i="1"/>
  <c r="L2315" i="1"/>
  <c r="L2307" i="1"/>
  <c r="L2299" i="1"/>
  <c r="L2291" i="1"/>
  <c r="L2283" i="1"/>
  <c r="L2275" i="1"/>
  <c r="L2267" i="1"/>
  <c r="L2259" i="1"/>
  <c r="L2250" i="1"/>
  <c r="L2238" i="1"/>
  <c r="L2223" i="1"/>
  <c r="L2207" i="1"/>
  <c r="L2191" i="1"/>
  <c r="L2175" i="1"/>
  <c r="L2159" i="1"/>
  <c r="L2143" i="1"/>
  <c r="L2127" i="1"/>
  <c r="L2111" i="1"/>
  <c r="L2095" i="1"/>
  <c r="L2079" i="1"/>
  <c r="L2063" i="1"/>
  <c r="L2047" i="1"/>
  <c r="L2031" i="1"/>
  <c r="L2015" i="1"/>
  <c r="L1999" i="1"/>
  <c r="L1983" i="1"/>
  <c r="L1967" i="1"/>
  <c r="L1951" i="1"/>
  <c r="L1935" i="1"/>
  <c r="L1919" i="1"/>
  <c r="L1903" i="1"/>
  <c r="L1887" i="1"/>
  <c r="L1871" i="1"/>
  <c r="L1855" i="1"/>
  <c r="L1839" i="1"/>
  <c r="L1823" i="1"/>
  <c r="L1807" i="1"/>
  <c r="L1791" i="1"/>
  <c r="L1775" i="1"/>
  <c r="L1759" i="1"/>
  <c r="L1743" i="1"/>
  <c r="L1727" i="1"/>
  <c r="L1711" i="1"/>
  <c r="L1695" i="1"/>
  <c r="L1679" i="1"/>
  <c r="L1663" i="1"/>
  <c r="L1647" i="1"/>
  <c r="L1631" i="1"/>
  <c r="L1615" i="1"/>
  <c r="L1599" i="1"/>
  <c r="L1583" i="1"/>
  <c r="L1567" i="1"/>
  <c r="L1551" i="1"/>
  <c r="L1535" i="1"/>
  <c r="L1519" i="1"/>
  <c r="L1503" i="1"/>
  <c r="G2257" i="1"/>
  <c r="G1673" i="1"/>
  <c r="L1488" i="1"/>
  <c r="L1496" i="1"/>
  <c r="L1504" i="1"/>
  <c r="L1512" i="1"/>
  <c r="L1520" i="1"/>
  <c r="L1528" i="1"/>
  <c r="L1536" i="1"/>
  <c r="L1544" i="1"/>
  <c r="L1552" i="1"/>
  <c r="L1560" i="1"/>
  <c r="L1568" i="1"/>
  <c r="L1576" i="1"/>
  <c r="L1584" i="1"/>
  <c r="L1592" i="1"/>
  <c r="L1600" i="1"/>
  <c r="L1608" i="1"/>
  <c r="L1616" i="1"/>
  <c r="L1624" i="1"/>
  <c r="L1632" i="1"/>
  <c r="L1640" i="1"/>
  <c r="L1648" i="1"/>
  <c r="L1656" i="1"/>
  <c r="L1664" i="1"/>
  <c r="L1672" i="1"/>
  <c r="L1680" i="1"/>
  <c r="L1688" i="1"/>
  <c r="L1696" i="1"/>
  <c r="L1704" i="1"/>
  <c r="L1712" i="1"/>
  <c r="L1720" i="1"/>
  <c r="L1728" i="1"/>
  <c r="L1736" i="1"/>
  <c r="L1744" i="1"/>
  <c r="L1752" i="1"/>
  <c r="L1760" i="1"/>
  <c r="L1768" i="1"/>
  <c r="L1776" i="1"/>
  <c r="L1784" i="1"/>
  <c r="L1792" i="1"/>
  <c r="L1800" i="1"/>
  <c r="L1808" i="1"/>
  <c r="L1816" i="1"/>
  <c r="L1824" i="1"/>
  <c r="L1832" i="1"/>
  <c r="L1840" i="1"/>
  <c r="L1848" i="1"/>
  <c r="L1856" i="1"/>
  <c r="L1864" i="1"/>
  <c r="L1872" i="1"/>
  <c r="L1880" i="1"/>
  <c r="L1888" i="1"/>
  <c r="L1896" i="1"/>
  <c r="L1904" i="1"/>
  <c r="L1912" i="1"/>
  <c r="L1920" i="1"/>
  <c r="L1928" i="1"/>
  <c r="L1936" i="1"/>
  <c r="L1944" i="1"/>
  <c r="L1952" i="1"/>
  <c r="L1960" i="1"/>
  <c r="L1968" i="1"/>
  <c r="L1976" i="1"/>
  <c r="L1984" i="1"/>
  <c r="L1992" i="1"/>
  <c r="L2000" i="1"/>
  <c r="L2008" i="1"/>
  <c r="L2016" i="1"/>
  <c r="L2024" i="1"/>
  <c r="L2032" i="1"/>
  <c r="L2040" i="1"/>
  <c r="L2048" i="1"/>
  <c r="L2056" i="1"/>
  <c r="L2064" i="1"/>
  <c r="L2072" i="1"/>
  <c r="L2080" i="1"/>
  <c r="L2088" i="1"/>
  <c r="L2096" i="1"/>
  <c r="L2104" i="1"/>
  <c r="L2112" i="1"/>
  <c r="L2120" i="1"/>
  <c r="L2128" i="1"/>
  <c r="L2136" i="1"/>
  <c r="L2144" i="1"/>
  <c r="L2152" i="1"/>
  <c r="L2160" i="1"/>
  <c r="L2168" i="1"/>
  <c r="L2176" i="1"/>
  <c r="L2184" i="1"/>
  <c r="L2192" i="1"/>
  <c r="L2200" i="1"/>
  <c r="L2208" i="1"/>
  <c r="L2216" i="1"/>
  <c r="L2224" i="1"/>
  <c r="L2232" i="1"/>
  <c r="L2240" i="1"/>
  <c r="L1489" i="1"/>
  <c r="L1497" i="1"/>
  <c r="L1505" i="1"/>
  <c r="L1513" i="1"/>
  <c r="L1521" i="1"/>
  <c r="L1529" i="1"/>
  <c r="L1537" i="1"/>
  <c r="L1545" i="1"/>
  <c r="L1553" i="1"/>
  <c r="L1561" i="1"/>
  <c r="L1569" i="1"/>
  <c r="L1577" i="1"/>
  <c r="L1585" i="1"/>
  <c r="L1593" i="1"/>
  <c r="L1601" i="1"/>
  <c r="L1609" i="1"/>
  <c r="L1617" i="1"/>
  <c r="L1625" i="1"/>
  <c r="L1633" i="1"/>
  <c r="L1641" i="1"/>
  <c r="L1649" i="1"/>
  <c r="L1657" i="1"/>
  <c r="L1665" i="1"/>
  <c r="L1673" i="1"/>
  <c r="L1681" i="1"/>
  <c r="L1689" i="1"/>
  <c r="L1697" i="1"/>
  <c r="L1705" i="1"/>
  <c r="L1713" i="1"/>
  <c r="L1721" i="1"/>
  <c r="L1729" i="1"/>
  <c r="L1737" i="1"/>
  <c r="L1745" i="1"/>
  <c r="L1753" i="1"/>
  <c r="L1761" i="1"/>
  <c r="L1769" i="1"/>
  <c r="L1777" i="1"/>
  <c r="L1785" i="1"/>
  <c r="L1793" i="1"/>
  <c r="L1801" i="1"/>
  <c r="L1809" i="1"/>
  <c r="L1817" i="1"/>
  <c r="L1825" i="1"/>
  <c r="L1833" i="1"/>
  <c r="L1841" i="1"/>
  <c r="L1849" i="1"/>
  <c r="L1857" i="1"/>
  <c r="L1865" i="1"/>
  <c r="L1873" i="1"/>
  <c r="L1881" i="1"/>
  <c r="L1889" i="1"/>
  <c r="L1897" i="1"/>
  <c r="L1905" i="1"/>
  <c r="L1913" i="1"/>
  <c r="L1921" i="1"/>
  <c r="L1929" i="1"/>
  <c r="L1937" i="1"/>
  <c r="L1945" i="1"/>
  <c r="L1953" i="1"/>
  <c r="L1961" i="1"/>
  <c r="L1969" i="1"/>
  <c r="L1977" i="1"/>
  <c r="L1985" i="1"/>
  <c r="L1993" i="1"/>
  <c r="L2001" i="1"/>
  <c r="L2009" i="1"/>
  <c r="L2017" i="1"/>
  <c r="L2025" i="1"/>
  <c r="L2033" i="1"/>
  <c r="L2041" i="1"/>
  <c r="L2049" i="1"/>
  <c r="L2057" i="1"/>
  <c r="L2065" i="1"/>
  <c r="L2073" i="1"/>
  <c r="L2081" i="1"/>
  <c r="L2089" i="1"/>
  <c r="L2097" i="1"/>
  <c r="L2105" i="1"/>
  <c r="L2113" i="1"/>
  <c r="L2121" i="1"/>
  <c r="L2129" i="1"/>
  <c r="L2137" i="1"/>
  <c r="L2145" i="1"/>
  <c r="L2153" i="1"/>
  <c r="L2161" i="1"/>
  <c r="L2169" i="1"/>
  <c r="L2177" i="1"/>
  <c r="L2185" i="1"/>
  <c r="L2193" i="1"/>
  <c r="L2201" i="1"/>
  <c r="L2209" i="1"/>
  <c r="L2217" i="1"/>
  <c r="L2225" i="1"/>
  <c r="L2233" i="1"/>
  <c r="L2241" i="1"/>
  <c r="L2249" i="1"/>
  <c r="L1492" i="1"/>
  <c r="L1500" i="1"/>
  <c r="L1508" i="1"/>
  <c r="L1516" i="1"/>
  <c r="L1524" i="1"/>
  <c r="L1532" i="1"/>
  <c r="L1540" i="1"/>
  <c r="L1548" i="1"/>
  <c r="L1556" i="1"/>
  <c r="L1564" i="1"/>
  <c r="L1572" i="1"/>
  <c r="L1580" i="1"/>
  <c r="L1588" i="1"/>
  <c r="L1596" i="1"/>
  <c r="L1604" i="1"/>
  <c r="L1612" i="1"/>
  <c r="L1620" i="1"/>
  <c r="L1628" i="1"/>
  <c r="L1636" i="1"/>
  <c r="L1644" i="1"/>
  <c r="L1652" i="1"/>
  <c r="L1660" i="1"/>
  <c r="L1668" i="1"/>
  <c r="L1676" i="1"/>
  <c r="L1684" i="1"/>
  <c r="L1692" i="1"/>
  <c r="L1700" i="1"/>
  <c r="L1708" i="1"/>
  <c r="L1716" i="1"/>
  <c r="L1724" i="1"/>
  <c r="L1732" i="1"/>
  <c r="L1740" i="1"/>
  <c r="L1748" i="1"/>
  <c r="L1756" i="1"/>
  <c r="L1764" i="1"/>
  <c r="L1772" i="1"/>
  <c r="L1780" i="1"/>
  <c r="L1788" i="1"/>
  <c r="L1796" i="1"/>
  <c r="L1804" i="1"/>
  <c r="L1812" i="1"/>
  <c r="L1820" i="1"/>
  <c r="L1828" i="1"/>
  <c r="L1836" i="1"/>
  <c r="L1844" i="1"/>
  <c r="L1852" i="1"/>
  <c r="L1860" i="1"/>
  <c r="L1868" i="1"/>
  <c r="L1876" i="1"/>
  <c r="L1884" i="1"/>
  <c r="L1892" i="1"/>
  <c r="L1900" i="1"/>
  <c r="L1908" i="1"/>
  <c r="L1916" i="1"/>
  <c r="L1924" i="1"/>
  <c r="L1932" i="1"/>
  <c r="L1940" i="1"/>
  <c r="L1948" i="1"/>
  <c r="L1956" i="1"/>
  <c r="L1964" i="1"/>
  <c r="L1972" i="1"/>
  <c r="L1980" i="1"/>
  <c r="L1988" i="1"/>
  <c r="L1996" i="1"/>
  <c r="L2004" i="1"/>
  <c r="L2012" i="1"/>
  <c r="L2020" i="1"/>
  <c r="L2028" i="1"/>
  <c r="L2036" i="1"/>
  <c r="L2044" i="1"/>
  <c r="L2052" i="1"/>
  <c r="L2060" i="1"/>
  <c r="L2068" i="1"/>
  <c r="L2076" i="1"/>
  <c r="L2084" i="1"/>
  <c r="L2092" i="1"/>
  <c r="L2100" i="1"/>
  <c r="L2108" i="1"/>
  <c r="L2116" i="1"/>
  <c r="L2124" i="1"/>
  <c r="L2132" i="1"/>
  <c r="L2140" i="1"/>
  <c r="L2148" i="1"/>
  <c r="L2156" i="1"/>
  <c r="L2164" i="1"/>
  <c r="L2172" i="1"/>
  <c r="L2180" i="1"/>
  <c r="L2188" i="1"/>
  <c r="L2196" i="1"/>
  <c r="L2204" i="1"/>
  <c r="L2212" i="1"/>
  <c r="L2220" i="1"/>
  <c r="L2228" i="1"/>
  <c r="L2236" i="1"/>
  <c r="L2244" i="1"/>
  <c r="L2252" i="1"/>
  <c r="L1493" i="1"/>
  <c r="L1501" i="1"/>
  <c r="L1509" i="1"/>
  <c r="L1517" i="1"/>
  <c r="L1525" i="1"/>
  <c r="L1533" i="1"/>
  <c r="L1541" i="1"/>
  <c r="L1549" i="1"/>
  <c r="L1557" i="1"/>
  <c r="L1565" i="1"/>
  <c r="L1573" i="1"/>
  <c r="L1581" i="1"/>
  <c r="L1589" i="1"/>
  <c r="L1597" i="1"/>
  <c r="L1605" i="1"/>
  <c r="L1613" i="1"/>
  <c r="L1621" i="1"/>
  <c r="L1629" i="1"/>
  <c r="L1637" i="1"/>
  <c r="L1645" i="1"/>
  <c r="L1653" i="1"/>
  <c r="L1661" i="1"/>
  <c r="L1669" i="1"/>
  <c r="L1677" i="1"/>
  <c r="L1685" i="1"/>
  <c r="L1693" i="1"/>
  <c r="L1701" i="1"/>
  <c r="L1709" i="1"/>
  <c r="L1717" i="1"/>
  <c r="L1725" i="1"/>
  <c r="L1733" i="1"/>
  <c r="L1741" i="1"/>
  <c r="L1749" i="1"/>
  <c r="L1757" i="1"/>
  <c r="L1765" i="1"/>
  <c r="L1773" i="1"/>
  <c r="L1781" i="1"/>
  <c r="L1789" i="1"/>
  <c r="L1797" i="1"/>
  <c r="L1805" i="1"/>
  <c r="L1813" i="1"/>
  <c r="L1821" i="1"/>
  <c r="L1829" i="1"/>
  <c r="L1837" i="1"/>
  <c r="L1845" i="1"/>
  <c r="L1853" i="1"/>
  <c r="L1861" i="1"/>
  <c r="L1869" i="1"/>
  <c r="L1877" i="1"/>
  <c r="L1885" i="1"/>
  <c r="L1893" i="1"/>
  <c r="L1901" i="1"/>
  <c r="L1909" i="1"/>
  <c r="L1917" i="1"/>
  <c r="L1925" i="1"/>
  <c r="L1933" i="1"/>
  <c r="L1941" i="1"/>
  <c r="L1949" i="1"/>
  <c r="L1957" i="1"/>
  <c r="L1965" i="1"/>
  <c r="L1973" i="1"/>
  <c r="L1981" i="1"/>
  <c r="L1989" i="1"/>
  <c r="L1997" i="1"/>
  <c r="L2005" i="1"/>
  <c r="L2013" i="1"/>
  <c r="L2021" i="1"/>
  <c r="L2029" i="1"/>
  <c r="L2037" i="1"/>
  <c r="L2045" i="1"/>
  <c r="L2053" i="1"/>
  <c r="L2061" i="1"/>
  <c r="L2069" i="1"/>
  <c r="L2077" i="1"/>
  <c r="L2085" i="1"/>
  <c r="L2093" i="1"/>
  <c r="L2101" i="1"/>
  <c r="L2109" i="1"/>
  <c r="L2117" i="1"/>
  <c r="L2125" i="1"/>
  <c r="L2133" i="1"/>
  <c r="L2141" i="1"/>
  <c r="L2149" i="1"/>
  <c r="L2157" i="1"/>
  <c r="L2165" i="1"/>
  <c r="L2173" i="1"/>
  <c r="L2181" i="1"/>
  <c r="L2189" i="1"/>
  <c r="L2197" i="1"/>
  <c r="L2205" i="1"/>
  <c r="L2213" i="1"/>
  <c r="L2221" i="1"/>
  <c r="L2229" i="1"/>
  <c r="G2193" i="1"/>
  <c r="G1587" i="1"/>
  <c r="J1493" i="1"/>
  <c r="J1501" i="1"/>
  <c r="J1509" i="1"/>
  <c r="J1517" i="1"/>
  <c r="J1525" i="1"/>
  <c r="J1533" i="1"/>
  <c r="J1541" i="1"/>
  <c r="J1549" i="1"/>
  <c r="J1557" i="1"/>
  <c r="J1565" i="1"/>
  <c r="J1573" i="1"/>
  <c r="J1581" i="1"/>
  <c r="J1589" i="1"/>
  <c r="J1597" i="1"/>
  <c r="J1605" i="1"/>
  <c r="J1613" i="1"/>
  <c r="J1621" i="1"/>
  <c r="J1629" i="1"/>
  <c r="J1637" i="1"/>
  <c r="J1645" i="1"/>
  <c r="J1653" i="1"/>
  <c r="J1661" i="1"/>
  <c r="J1669" i="1"/>
  <c r="J1677" i="1"/>
  <c r="J1685" i="1"/>
  <c r="J1693" i="1"/>
  <c r="J1701" i="1"/>
  <c r="J1709" i="1"/>
  <c r="J1717" i="1"/>
  <c r="J1725" i="1"/>
  <c r="J1733" i="1"/>
  <c r="J1741" i="1"/>
  <c r="J1749" i="1"/>
  <c r="J1757" i="1"/>
  <c r="J1765" i="1"/>
  <c r="J1773" i="1"/>
  <c r="J1781" i="1"/>
  <c r="J1789" i="1"/>
  <c r="J1797" i="1"/>
  <c r="J1488" i="1"/>
  <c r="J1496" i="1"/>
  <c r="J1504" i="1"/>
  <c r="J1512" i="1"/>
  <c r="J1520" i="1"/>
  <c r="J1528" i="1"/>
  <c r="J1536" i="1"/>
  <c r="J1544" i="1"/>
  <c r="J1552" i="1"/>
  <c r="J1560" i="1"/>
  <c r="J1568" i="1"/>
  <c r="J1576" i="1"/>
  <c r="J1584" i="1"/>
  <c r="J1592" i="1"/>
  <c r="J1600" i="1"/>
  <c r="J1608" i="1"/>
  <c r="J1616" i="1"/>
  <c r="J1624" i="1"/>
  <c r="J1632" i="1"/>
  <c r="J1640" i="1"/>
  <c r="J1648" i="1"/>
  <c r="J1656" i="1"/>
  <c r="J1664" i="1"/>
  <c r="J1672" i="1"/>
  <c r="J1680" i="1"/>
  <c r="J1688" i="1"/>
  <c r="J1696" i="1"/>
  <c r="J1704" i="1"/>
  <c r="J1712" i="1"/>
  <c r="J1720" i="1"/>
  <c r="J1728" i="1"/>
  <c r="J1736" i="1"/>
  <c r="J1744" i="1"/>
  <c r="J1752" i="1"/>
  <c r="J1760" i="1"/>
  <c r="J1768" i="1"/>
  <c r="J1776" i="1"/>
  <c r="J1784" i="1"/>
  <c r="J1792" i="1"/>
  <c r="H2333" i="1"/>
  <c r="H2317" i="1"/>
  <c r="H2301" i="1"/>
  <c r="H2285" i="1"/>
  <c r="H2269" i="1"/>
  <c r="H2253" i="1"/>
  <c r="H2237" i="1"/>
  <c r="H2221" i="1"/>
  <c r="H2205" i="1"/>
  <c r="H2189" i="1"/>
  <c r="H2173" i="1"/>
  <c r="H2157" i="1"/>
  <c r="H2141" i="1"/>
  <c r="H2125" i="1"/>
  <c r="H2099" i="1"/>
  <c r="H2067" i="1"/>
  <c r="H2035" i="1"/>
  <c r="H2003" i="1"/>
  <c r="H1971" i="1"/>
  <c r="H1939" i="1"/>
  <c r="H1907" i="1"/>
  <c r="H1875" i="1"/>
  <c r="H1838" i="1"/>
  <c r="H1774" i="1"/>
  <c r="H1710" i="1"/>
  <c r="H1646" i="1"/>
  <c r="H1582" i="1"/>
  <c r="H1518" i="1"/>
  <c r="K2344" i="1"/>
  <c r="K2336" i="1"/>
  <c r="K2328" i="1"/>
  <c r="K2320" i="1"/>
  <c r="K2312" i="1"/>
  <c r="K2304" i="1"/>
  <c r="K2296" i="1"/>
  <c r="K2288" i="1"/>
  <c r="K2280" i="1"/>
  <c r="K2272" i="1"/>
  <c r="K2264" i="1"/>
  <c r="K2256" i="1"/>
  <c r="K2248" i="1"/>
  <c r="K2240" i="1"/>
  <c r="K2232" i="1"/>
  <c r="K2224" i="1"/>
  <c r="K2216" i="1"/>
  <c r="K2208" i="1"/>
  <c r="K2200" i="1"/>
  <c r="K2192" i="1"/>
  <c r="K2184" i="1"/>
  <c r="K2176" i="1"/>
  <c r="K2168" i="1"/>
  <c r="K2160" i="1"/>
  <c r="K2152" i="1"/>
  <c r="K2144" i="1"/>
  <c r="K2136" i="1"/>
  <c r="K2128" i="1"/>
  <c r="K2120" i="1"/>
  <c r="K2112" i="1"/>
  <c r="K2104" i="1"/>
  <c r="K2096" i="1"/>
  <c r="K2088" i="1"/>
  <c r="K2080" i="1"/>
  <c r="K2072" i="1"/>
  <c r="K2064" i="1"/>
  <c r="K2056" i="1"/>
  <c r="K2048" i="1"/>
  <c r="K2040" i="1"/>
  <c r="K2032" i="1"/>
  <c r="K2024" i="1"/>
  <c r="K2016" i="1"/>
  <c r="K2008" i="1"/>
  <c r="K2000" i="1"/>
  <c r="K1992" i="1"/>
  <c r="K1984" i="1"/>
  <c r="K1976" i="1"/>
  <c r="K1968" i="1"/>
  <c r="K1960" i="1"/>
  <c r="K1952" i="1"/>
  <c r="K1944" i="1"/>
  <c r="K1936" i="1"/>
  <c r="K1928" i="1"/>
  <c r="K1920" i="1"/>
  <c r="K1912" i="1"/>
  <c r="K1904" i="1"/>
  <c r="K1896" i="1"/>
  <c r="K1888" i="1"/>
  <c r="K1880" i="1"/>
  <c r="K1872" i="1"/>
  <c r="K1864" i="1"/>
  <c r="K1856" i="1"/>
  <c r="K1848" i="1"/>
  <c r="K1840" i="1"/>
  <c r="K1832" i="1"/>
  <c r="K1824" i="1"/>
  <c r="K1816" i="1"/>
  <c r="K1808" i="1"/>
  <c r="K1800" i="1"/>
  <c r="K1792" i="1"/>
  <c r="K1784" i="1"/>
  <c r="K1776" i="1"/>
  <c r="K1768" i="1"/>
  <c r="K1760" i="1"/>
  <c r="K1752" i="1"/>
  <c r="K1744" i="1"/>
  <c r="K1736" i="1"/>
  <c r="K1728" i="1"/>
  <c r="K1720" i="1"/>
  <c r="K1712" i="1"/>
  <c r="K1704" i="1"/>
  <c r="K1696" i="1"/>
  <c r="K1688" i="1"/>
  <c r="K1680" i="1"/>
  <c r="K1672" i="1"/>
  <c r="K1664" i="1"/>
  <c r="K1656" i="1"/>
  <c r="K1648" i="1"/>
  <c r="K1640" i="1"/>
  <c r="K1632" i="1"/>
  <c r="K1624" i="1"/>
  <c r="K1616" i="1"/>
  <c r="K1608" i="1"/>
  <c r="K1600" i="1"/>
  <c r="K1592" i="1"/>
  <c r="K1584" i="1"/>
  <c r="K1576" i="1"/>
  <c r="K1568" i="1"/>
  <c r="K1560" i="1"/>
  <c r="K1552" i="1"/>
  <c r="K1544" i="1"/>
  <c r="K1536" i="1"/>
  <c r="K1528" i="1"/>
  <c r="K1520" i="1"/>
  <c r="K1512" i="1"/>
  <c r="K1504" i="1"/>
  <c r="K1496" i="1"/>
  <c r="K1488" i="1"/>
  <c r="J2339" i="1"/>
  <c r="J2331" i="1"/>
  <c r="J2323" i="1"/>
  <c r="J2315" i="1"/>
  <c r="J2307" i="1"/>
  <c r="J2299" i="1"/>
  <c r="J2291" i="1"/>
  <c r="J2283" i="1"/>
  <c r="J2275" i="1"/>
  <c r="J2267" i="1"/>
  <c r="J2259" i="1"/>
  <c r="J2251" i="1"/>
  <c r="J2243" i="1"/>
  <c r="J2235" i="1"/>
  <c r="J2227" i="1"/>
  <c r="J2219" i="1"/>
  <c r="J2211" i="1"/>
  <c r="J2203" i="1"/>
  <c r="J2195" i="1"/>
  <c r="J2187" i="1"/>
  <c r="J2179" i="1"/>
  <c r="J2171" i="1"/>
  <c r="J2163" i="1"/>
  <c r="J2155" i="1"/>
  <c r="J2147" i="1"/>
  <c r="J2139" i="1"/>
  <c r="J2131" i="1"/>
  <c r="J2123" i="1"/>
  <c r="J2115" i="1"/>
  <c r="J2107" i="1"/>
  <c r="J2099" i="1"/>
  <c r="J2091" i="1"/>
  <c r="J2083" i="1"/>
  <c r="J2075" i="1"/>
  <c r="J2067" i="1"/>
  <c r="J2059" i="1"/>
  <c r="J2051" i="1"/>
  <c r="J2043" i="1"/>
  <c r="J2035" i="1"/>
  <c r="J2027" i="1"/>
  <c r="J2019" i="1"/>
  <c r="J2011" i="1"/>
  <c r="J2003" i="1"/>
  <c r="J1995" i="1"/>
  <c r="J1987" i="1"/>
  <c r="J1979" i="1"/>
  <c r="J1971" i="1"/>
  <c r="J1963" i="1"/>
  <c r="J1955" i="1"/>
  <c r="J1947" i="1"/>
  <c r="J1939" i="1"/>
  <c r="J1931" i="1"/>
  <c r="J1923" i="1"/>
  <c r="J1915" i="1"/>
  <c r="J1907" i="1"/>
  <c r="J1899" i="1"/>
  <c r="J1891" i="1"/>
  <c r="J1883" i="1"/>
  <c r="J1875" i="1"/>
  <c r="J1867" i="1"/>
  <c r="J1859" i="1"/>
  <c r="J1851" i="1"/>
  <c r="J1843" i="1"/>
  <c r="J1835" i="1"/>
  <c r="J1827" i="1"/>
  <c r="J1819" i="1"/>
  <c r="J1811" i="1"/>
  <c r="J1803" i="1"/>
  <c r="J1794" i="1"/>
  <c r="J1783" i="1"/>
  <c r="J1772" i="1"/>
  <c r="J1762" i="1"/>
  <c r="J1751" i="1"/>
  <c r="J1740" i="1"/>
  <c r="J1730" i="1"/>
  <c r="J1719" i="1"/>
  <c r="J1708" i="1"/>
  <c r="J1698" i="1"/>
  <c r="J1687" i="1"/>
  <c r="J1676" i="1"/>
  <c r="J1666" i="1"/>
  <c r="J1655" i="1"/>
  <c r="J1644" i="1"/>
  <c r="J1634" i="1"/>
  <c r="J1623" i="1"/>
  <c r="J1612" i="1"/>
  <c r="J1602" i="1"/>
  <c r="J1591" i="1"/>
  <c r="J1580" i="1"/>
  <c r="J1570" i="1"/>
  <c r="J1559" i="1"/>
  <c r="J1548" i="1"/>
  <c r="J1538" i="1"/>
  <c r="J1527" i="1"/>
  <c r="J1516" i="1"/>
  <c r="J1506" i="1"/>
  <c r="J1495" i="1"/>
  <c r="H2330" i="1"/>
  <c r="H2314" i="1"/>
  <c r="H2298" i="1"/>
  <c r="H2282" i="1"/>
  <c r="H2266" i="1"/>
  <c r="H2250" i="1"/>
  <c r="H2234" i="1"/>
  <c r="H2218" i="1"/>
  <c r="H2202" i="1"/>
  <c r="H2186" i="1"/>
  <c r="H2170" i="1"/>
  <c r="H2154" i="1"/>
  <c r="H2138" i="1"/>
  <c r="H2122" i="1"/>
  <c r="H2094" i="1"/>
  <c r="H2062" i="1"/>
  <c r="H2030" i="1"/>
  <c r="H1998" i="1"/>
  <c r="H1966" i="1"/>
  <c r="H1934" i="1"/>
  <c r="H1902" i="1"/>
  <c r="H1870" i="1"/>
  <c r="H1827" i="1"/>
  <c r="H1763" i="1"/>
  <c r="H1699" i="1"/>
  <c r="H1635" i="1"/>
  <c r="H1571" i="1"/>
  <c r="H1507" i="1"/>
  <c r="K2343" i="1"/>
  <c r="K2335" i="1"/>
  <c r="K2327" i="1"/>
  <c r="K2319" i="1"/>
  <c r="K2311" i="1"/>
  <c r="K2303" i="1"/>
  <c r="K2295" i="1"/>
  <c r="K2287" i="1"/>
  <c r="K2279" i="1"/>
  <c r="K2271" i="1"/>
  <c r="K2263" i="1"/>
  <c r="K2255" i="1"/>
  <c r="K2247" i="1"/>
  <c r="K2239" i="1"/>
  <c r="K2231" i="1"/>
  <c r="K2223" i="1"/>
  <c r="K2215" i="1"/>
  <c r="K2207" i="1"/>
  <c r="K2199" i="1"/>
  <c r="K2191" i="1"/>
  <c r="K2183" i="1"/>
  <c r="K2175" i="1"/>
  <c r="K2167" i="1"/>
  <c r="K2159" i="1"/>
  <c r="K2151" i="1"/>
  <c r="K2143" i="1"/>
  <c r="K2135" i="1"/>
  <c r="K2127" i="1"/>
  <c r="K2119" i="1"/>
  <c r="K2111" i="1"/>
  <c r="K2103" i="1"/>
  <c r="K2095" i="1"/>
  <c r="K2087" i="1"/>
  <c r="K2079" i="1"/>
  <c r="K2071" i="1"/>
  <c r="K2063" i="1"/>
  <c r="K2055" i="1"/>
  <c r="K2047" i="1"/>
  <c r="K2039" i="1"/>
  <c r="K2031" i="1"/>
  <c r="K2023" i="1"/>
  <c r="K2015" i="1"/>
  <c r="K2007" i="1"/>
  <c r="K1999" i="1"/>
  <c r="K1991" i="1"/>
  <c r="K1983" i="1"/>
  <c r="K1975" i="1"/>
  <c r="K1967" i="1"/>
  <c r="K1959" i="1"/>
  <c r="K1951" i="1"/>
  <c r="K1943" i="1"/>
  <c r="K1935" i="1"/>
  <c r="K1927" i="1"/>
  <c r="K1919" i="1"/>
  <c r="K1911" i="1"/>
  <c r="K1903" i="1"/>
  <c r="K1895" i="1"/>
  <c r="K1887" i="1"/>
  <c r="K1879" i="1"/>
  <c r="K1871" i="1"/>
  <c r="K1863" i="1"/>
  <c r="K1855" i="1"/>
  <c r="K1847" i="1"/>
  <c r="K1839" i="1"/>
  <c r="K1831" i="1"/>
  <c r="K1823" i="1"/>
  <c r="K1815" i="1"/>
  <c r="K1807" i="1"/>
  <c r="K1799" i="1"/>
  <c r="K1791" i="1"/>
  <c r="K1783" i="1"/>
  <c r="K1775" i="1"/>
  <c r="K1767" i="1"/>
  <c r="K1759" i="1"/>
  <c r="K1751" i="1"/>
  <c r="K1743" i="1"/>
  <c r="K1735" i="1"/>
  <c r="K1727" i="1"/>
  <c r="K1719" i="1"/>
  <c r="K1711" i="1"/>
  <c r="K1703" i="1"/>
  <c r="K1695" i="1"/>
  <c r="K1687" i="1"/>
  <c r="K1679" i="1"/>
  <c r="K1671" i="1"/>
  <c r="K1663" i="1"/>
  <c r="K1655" i="1"/>
  <c r="K1647" i="1"/>
  <c r="K1639" i="1"/>
  <c r="K1631" i="1"/>
  <c r="K1623" i="1"/>
  <c r="K1615" i="1"/>
  <c r="K1607" i="1"/>
  <c r="K1599" i="1"/>
  <c r="K1591" i="1"/>
  <c r="K1583" i="1"/>
  <c r="K1575" i="1"/>
  <c r="K1567" i="1"/>
  <c r="K1559" i="1"/>
  <c r="K1551" i="1"/>
  <c r="K1543" i="1"/>
  <c r="K1535" i="1"/>
  <c r="K1527" i="1"/>
  <c r="K1519" i="1"/>
  <c r="K1511" i="1"/>
  <c r="K1503" i="1"/>
  <c r="K1495" i="1"/>
  <c r="K1487" i="1"/>
  <c r="J2338" i="1"/>
  <c r="J2330" i="1"/>
  <c r="J2322" i="1"/>
  <c r="J2314" i="1"/>
  <c r="J2306" i="1"/>
  <c r="J2298" i="1"/>
  <c r="J2290" i="1"/>
  <c r="J2282" i="1"/>
  <c r="J2274" i="1"/>
  <c r="J2266" i="1"/>
  <c r="J2258" i="1"/>
  <c r="J2250" i="1"/>
  <c r="J2242" i="1"/>
  <c r="J2234" i="1"/>
  <c r="J2226" i="1"/>
  <c r="J2218" i="1"/>
  <c r="J2210" i="1"/>
  <c r="J2202" i="1"/>
  <c r="J2194" i="1"/>
  <c r="J2186" i="1"/>
  <c r="J2178" i="1"/>
  <c r="J2170" i="1"/>
  <c r="J2162" i="1"/>
  <c r="J2154" i="1"/>
  <c r="J2146" i="1"/>
  <c r="J2138" i="1"/>
  <c r="J2130" i="1"/>
  <c r="J2122" i="1"/>
  <c r="J2114" i="1"/>
  <c r="J2106" i="1"/>
  <c r="J2098" i="1"/>
  <c r="J2090" i="1"/>
  <c r="J2082" i="1"/>
  <c r="J2074" i="1"/>
  <c r="J2066" i="1"/>
  <c r="J2058" i="1"/>
  <c r="J2050" i="1"/>
  <c r="J2042" i="1"/>
  <c r="J2034" i="1"/>
  <c r="J2026" i="1"/>
  <c r="J2018" i="1"/>
  <c r="J2010" i="1"/>
  <c r="J2002" i="1"/>
  <c r="J1994" i="1"/>
  <c r="J1986" i="1"/>
  <c r="J1978" i="1"/>
  <c r="J1970" i="1"/>
  <c r="J1962" i="1"/>
  <c r="J1954" i="1"/>
  <c r="J1946" i="1"/>
  <c r="J1938" i="1"/>
  <c r="J1930" i="1"/>
  <c r="J1922" i="1"/>
  <c r="J1914" i="1"/>
  <c r="J1906" i="1"/>
  <c r="J1898" i="1"/>
  <c r="J1890" i="1"/>
  <c r="J1882" i="1"/>
  <c r="J1874" i="1"/>
  <c r="J1866" i="1"/>
  <c r="J1858" i="1"/>
  <c r="J1850" i="1"/>
  <c r="J1842" i="1"/>
  <c r="J1834" i="1"/>
  <c r="J1826" i="1"/>
  <c r="J1818" i="1"/>
  <c r="J1810" i="1"/>
  <c r="J1802" i="1"/>
  <c r="J1793" i="1"/>
  <c r="J1782" i="1"/>
  <c r="J1771" i="1"/>
  <c r="J1761" i="1"/>
  <c r="J1750" i="1"/>
  <c r="J1739" i="1"/>
  <c r="J1729" i="1"/>
  <c r="J1718" i="1"/>
  <c r="J1707" i="1"/>
  <c r="J1697" i="1"/>
  <c r="J1686" i="1"/>
  <c r="J1675" i="1"/>
  <c r="J1665" i="1"/>
  <c r="J1654" i="1"/>
  <c r="J1643" i="1"/>
  <c r="J1633" i="1"/>
  <c r="J1622" i="1"/>
  <c r="J1611" i="1"/>
  <c r="J1601" i="1"/>
  <c r="J1590" i="1"/>
  <c r="J1579" i="1"/>
  <c r="J1569" i="1"/>
  <c r="J1558" i="1"/>
  <c r="J1547" i="1"/>
  <c r="J1537" i="1"/>
  <c r="J1526" i="1"/>
  <c r="J1515" i="1"/>
  <c r="J1505" i="1"/>
  <c r="J1494" i="1"/>
  <c r="H2344" i="1"/>
  <c r="H2328" i="1"/>
  <c r="H2312" i="1"/>
  <c r="H2296" i="1"/>
  <c r="H2280" i="1"/>
  <c r="H2264" i="1"/>
  <c r="H2248" i="1"/>
  <c r="H2232" i="1"/>
  <c r="H2216" i="1"/>
  <c r="H2200" i="1"/>
  <c r="H2184" i="1"/>
  <c r="H2168" i="1"/>
  <c r="H2152" i="1"/>
  <c r="H2136" i="1"/>
  <c r="H2120" i="1"/>
  <c r="H2089" i="1"/>
  <c r="H2057" i="1"/>
  <c r="H2025" i="1"/>
  <c r="H1993" i="1"/>
  <c r="H1961" i="1"/>
  <c r="H1929" i="1"/>
  <c r="H1897" i="1"/>
  <c r="H1865" i="1"/>
  <c r="H1819" i="1"/>
  <c r="H1755" i="1"/>
  <c r="H1691" i="1"/>
  <c r="H1627" i="1"/>
  <c r="H1563" i="1"/>
  <c r="H1499" i="1"/>
  <c r="J2337" i="1"/>
  <c r="J2329" i="1"/>
  <c r="J2321" i="1"/>
  <c r="J2313" i="1"/>
  <c r="J2305" i="1"/>
  <c r="J2297" i="1"/>
  <c r="J2289" i="1"/>
  <c r="J2281" i="1"/>
  <c r="J2273" i="1"/>
  <c r="J2265" i="1"/>
  <c r="J2257" i="1"/>
  <c r="J2249" i="1"/>
  <c r="J2241" i="1"/>
  <c r="J2233" i="1"/>
  <c r="J2225" i="1"/>
  <c r="J2217" i="1"/>
  <c r="J2209" i="1"/>
  <c r="J2201" i="1"/>
  <c r="J2193" i="1"/>
  <c r="J2185" i="1"/>
  <c r="J2177" i="1"/>
  <c r="J2169" i="1"/>
  <c r="J2161" i="1"/>
  <c r="J2153" i="1"/>
  <c r="J2145" i="1"/>
  <c r="J2137" i="1"/>
  <c r="J2129" i="1"/>
  <c r="J2121" i="1"/>
  <c r="J2113" i="1"/>
  <c r="J2105" i="1"/>
  <c r="J2097" i="1"/>
  <c r="J2089" i="1"/>
  <c r="J2081" i="1"/>
  <c r="J2073" i="1"/>
  <c r="J2065" i="1"/>
  <c r="J2057" i="1"/>
  <c r="J2049" i="1"/>
  <c r="J2041" i="1"/>
  <c r="J2033" i="1"/>
  <c r="J2025" i="1"/>
  <c r="J2017" i="1"/>
  <c r="J2009" i="1"/>
  <c r="J2001" i="1"/>
  <c r="J1993" i="1"/>
  <c r="J1985" i="1"/>
  <c r="J1977" i="1"/>
  <c r="J1969" i="1"/>
  <c r="J1961" i="1"/>
  <c r="J1953" i="1"/>
  <c r="J1945" i="1"/>
  <c r="J1937" i="1"/>
  <c r="J1929" i="1"/>
  <c r="J1921" i="1"/>
  <c r="J1913" i="1"/>
  <c r="J1905" i="1"/>
  <c r="J1897" i="1"/>
  <c r="J1889" i="1"/>
  <c r="J1881" i="1"/>
  <c r="J1873" i="1"/>
  <c r="J1865" i="1"/>
  <c r="J1857" i="1"/>
  <c r="J1849" i="1"/>
  <c r="J1841" i="1"/>
  <c r="J1833" i="1"/>
  <c r="J1825" i="1"/>
  <c r="J1817" i="1"/>
  <c r="J1809" i="1"/>
  <c r="J1801" i="1"/>
  <c r="J1791" i="1"/>
  <c r="J1780" i="1"/>
  <c r="J1770" i="1"/>
  <c r="J1759" i="1"/>
  <c r="J1748" i="1"/>
  <c r="J1738" i="1"/>
  <c r="J1727" i="1"/>
  <c r="J1716" i="1"/>
  <c r="J1706" i="1"/>
  <c r="J1695" i="1"/>
  <c r="J1684" i="1"/>
  <c r="J1674" i="1"/>
  <c r="J1663" i="1"/>
  <c r="J1652" i="1"/>
  <c r="J1642" i="1"/>
  <c r="J1631" i="1"/>
  <c r="J1620" i="1"/>
  <c r="J1610" i="1"/>
  <c r="J1599" i="1"/>
  <c r="J1588" i="1"/>
  <c r="J1578" i="1"/>
  <c r="J1567" i="1"/>
  <c r="J1556" i="1"/>
  <c r="J1546" i="1"/>
  <c r="J1535" i="1"/>
  <c r="J1524" i="1"/>
  <c r="J1514" i="1"/>
  <c r="J1503" i="1"/>
  <c r="J1492" i="1"/>
  <c r="H2343" i="1"/>
  <c r="H2327" i="1"/>
  <c r="H2311" i="1"/>
  <c r="H2295" i="1"/>
  <c r="H2279" i="1"/>
  <c r="H2263" i="1"/>
  <c r="H2247" i="1"/>
  <c r="H2231" i="1"/>
  <c r="H2215" i="1"/>
  <c r="H2199" i="1"/>
  <c r="H2183" i="1"/>
  <c r="H2167" i="1"/>
  <c r="H2151" i="1"/>
  <c r="H2135" i="1"/>
  <c r="H2119" i="1"/>
  <c r="H2087" i="1"/>
  <c r="H2055" i="1"/>
  <c r="H2023" i="1"/>
  <c r="H1991" i="1"/>
  <c r="H1959" i="1"/>
  <c r="H1927" i="1"/>
  <c r="H1895" i="1"/>
  <c r="H1863" i="1"/>
  <c r="H1814" i="1"/>
  <c r="H1750" i="1"/>
  <c r="H1686" i="1"/>
  <c r="H1622" i="1"/>
  <c r="H1558" i="1"/>
  <c r="H1487" i="1"/>
  <c r="H1495" i="1"/>
  <c r="H1503" i="1"/>
  <c r="H1511" i="1"/>
  <c r="H1519" i="1"/>
  <c r="H1527" i="1"/>
  <c r="H1535" i="1"/>
  <c r="H1543" i="1"/>
  <c r="H1551" i="1"/>
  <c r="H1559" i="1"/>
  <c r="H1567" i="1"/>
  <c r="H1575" i="1"/>
  <c r="H1583" i="1"/>
  <c r="H1591" i="1"/>
  <c r="H1599" i="1"/>
  <c r="H1607" i="1"/>
  <c r="H1615" i="1"/>
  <c r="H1623" i="1"/>
  <c r="H1631" i="1"/>
  <c r="H1639" i="1"/>
  <c r="H1647" i="1"/>
  <c r="H1655" i="1"/>
  <c r="H1663" i="1"/>
  <c r="H1671" i="1"/>
  <c r="H1679" i="1"/>
  <c r="H1687" i="1"/>
  <c r="H1695" i="1"/>
  <c r="H1703" i="1"/>
  <c r="H1711" i="1"/>
  <c r="H1719" i="1"/>
  <c r="H1727" i="1"/>
  <c r="H1735" i="1"/>
  <c r="H1743" i="1"/>
  <c r="H1751" i="1"/>
  <c r="H1759" i="1"/>
  <c r="H1767" i="1"/>
  <c r="H1775" i="1"/>
  <c r="H1783" i="1"/>
  <c r="H1791" i="1"/>
  <c r="H1799" i="1"/>
  <c r="H1807" i="1"/>
  <c r="H1815" i="1"/>
  <c r="H1823" i="1"/>
  <c r="H1831" i="1"/>
  <c r="H1488" i="1"/>
  <c r="H1496" i="1"/>
  <c r="H1504" i="1"/>
  <c r="H1512" i="1"/>
  <c r="H1520" i="1"/>
  <c r="H1528" i="1"/>
  <c r="H1536" i="1"/>
  <c r="H1544" i="1"/>
  <c r="H1552" i="1"/>
  <c r="H1560" i="1"/>
  <c r="H1568" i="1"/>
  <c r="H1576" i="1"/>
  <c r="H1584" i="1"/>
  <c r="H1592" i="1"/>
  <c r="H1600" i="1"/>
  <c r="H1608" i="1"/>
  <c r="H1616" i="1"/>
  <c r="H1624" i="1"/>
  <c r="H1632" i="1"/>
  <c r="H1640" i="1"/>
  <c r="H1648" i="1"/>
  <c r="H1656" i="1"/>
  <c r="H1664" i="1"/>
  <c r="H1672" i="1"/>
  <c r="H1680" i="1"/>
  <c r="H1688" i="1"/>
  <c r="H1696" i="1"/>
  <c r="H1704" i="1"/>
  <c r="H1712" i="1"/>
  <c r="H1720" i="1"/>
  <c r="H1728" i="1"/>
  <c r="H1736" i="1"/>
  <c r="H1744" i="1"/>
  <c r="H1752" i="1"/>
  <c r="H1760" i="1"/>
  <c r="H1768" i="1"/>
  <c r="H1776" i="1"/>
  <c r="H1784" i="1"/>
  <c r="H1792" i="1"/>
  <c r="H1800" i="1"/>
  <c r="H1808" i="1"/>
  <c r="H1816" i="1"/>
  <c r="H1824" i="1"/>
  <c r="H1832" i="1"/>
  <c r="H1840" i="1"/>
  <c r="H1848" i="1"/>
  <c r="H1856" i="1"/>
  <c r="H1864" i="1"/>
  <c r="H1872" i="1"/>
  <c r="H1880" i="1"/>
  <c r="H1888" i="1"/>
  <c r="H1896" i="1"/>
  <c r="H1904" i="1"/>
  <c r="H1912" i="1"/>
  <c r="H1920" i="1"/>
  <c r="H1928" i="1"/>
  <c r="H1936" i="1"/>
  <c r="H1944" i="1"/>
  <c r="H1952" i="1"/>
  <c r="H1960" i="1"/>
  <c r="H1968" i="1"/>
  <c r="H1976" i="1"/>
  <c r="H1984" i="1"/>
  <c r="H1992" i="1"/>
  <c r="H2000" i="1"/>
  <c r="H2008" i="1"/>
  <c r="H2016" i="1"/>
  <c r="H2024" i="1"/>
  <c r="H2032" i="1"/>
  <c r="H2040" i="1"/>
  <c r="H2048" i="1"/>
  <c r="H2056" i="1"/>
  <c r="H2064" i="1"/>
  <c r="H2072" i="1"/>
  <c r="H2080" i="1"/>
  <c r="H2088" i="1"/>
  <c r="H2096" i="1"/>
  <c r="H2104" i="1"/>
  <c r="H2112" i="1"/>
  <c r="H1489" i="1"/>
  <c r="H1497" i="1"/>
  <c r="H1505" i="1"/>
  <c r="H1513" i="1"/>
  <c r="H1521" i="1"/>
  <c r="H1529" i="1"/>
  <c r="H1537" i="1"/>
  <c r="H1545" i="1"/>
  <c r="H1553" i="1"/>
  <c r="H1561" i="1"/>
  <c r="H1569" i="1"/>
  <c r="H1577" i="1"/>
  <c r="H1585" i="1"/>
  <c r="H1593" i="1"/>
  <c r="H1601" i="1"/>
  <c r="H1609" i="1"/>
  <c r="H1617" i="1"/>
  <c r="H1625" i="1"/>
  <c r="H1633" i="1"/>
  <c r="H1641" i="1"/>
  <c r="H1649" i="1"/>
  <c r="H1657" i="1"/>
  <c r="H1665" i="1"/>
  <c r="H1673" i="1"/>
  <c r="H1681" i="1"/>
  <c r="H1689" i="1"/>
  <c r="H1697" i="1"/>
  <c r="H1705" i="1"/>
  <c r="H1713" i="1"/>
  <c r="H1721" i="1"/>
  <c r="H1729" i="1"/>
  <c r="H1737" i="1"/>
  <c r="H1745" i="1"/>
  <c r="H1753" i="1"/>
  <c r="H1761" i="1"/>
  <c r="H1769" i="1"/>
  <c r="H1777" i="1"/>
  <c r="H1785" i="1"/>
  <c r="H1793" i="1"/>
  <c r="H1801" i="1"/>
  <c r="H1809" i="1"/>
  <c r="H1817" i="1"/>
  <c r="H1825" i="1"/>
  <c r="H1833" i="1"/>
  <c r="H1841" i="1"/>
  <c r="H1849" i="1"/>
  <c r="H1857" i="1"/>
  <c r="H1490" i="1"/>
  <c r="H1498" i="1"/>
  <c r="H1506" i="1"/>
  <c r="H1514" i="1"/>
  <c r="H1522" i="1"/>
  <c r="H1530" i="1"/>
  <c r="H1538" i="1"/>
  <c r="H1546" i="1"/>
  <c r="H1554" i="1"/>
  <c r="H1562" i="1"/>
  <c r="H1570" i="1"/>
  <c r="H1578" i="1"/>
  <c r="H1586" i="1"/>
  <c r="H1594" i="1"/>
  <c r="H1602" i="1"/>
  <c r="H1610" i="1"/>
  <c r="H1618" i="1"/>
  <c r="H1626" i="1"/>
  <c r="H1634" i="1"/>
  <c r="H1642" i="1"/>
  <c r="H1650" i="1"/>
  <c r="H1658" i="1"/>
  <c r="H1666" i="1"/>
  <c r="H1674" i="1"/>
  <c r="H1682" i="1"/>
  <c r="H1690" i="1"/>
  <c r="H1698" i="1"/>
  <c r="H1706" i="1"/>
  <c r="H1714" i="1"/>
  <c r="H1722" i="1"/>
  <c r="H1730" i="1"/>
  <c r="H1738" i="1"/>
  <c r="H1746" i="1"/>
  <c r="H1754" i="1"/>
  <c r="H1762" i="1"/>
  <c r="H1770" i="1"/>
  <c r="H1778" i="1"/>
  <c r="H1786" i="1"/>
  <c r="H1794" i="1"/>
  <c r="H1802" i="1"/>
  <c r="H1810" i="1"/>
  <c r="H1818" i="1"/>
  <c r="H1826" i="1"/>
  <c r="H1834" i="1"/>
  <c r="H1842" i="1"/>
  <c r="H1850" i="1"/>
  <c r="H1858" i="1"/>
  <c r="H1866" i="1"/>
  <c r="H1874" i="1"/>
  <c r="H1882" i="1"/>
  <c r="H1890" i="1"/>
  <c r="H1898" i="1"/>
  <c r="H1906" i="1"/>
  <c r="H1914" i="1"/>
  <c r="H1922" i="1"/>
  <c r="H1930" i="1"/>
  <c r="H1938" i="1"/>
  <c r="H1946" i="1"/>
  <c r="H1954" i="1"/>
  <c r="H1962" i="1"/>
  <c r="H1970" i="1"/>
  <c r="H1978" i="1"/>
  <c r="H1986" i="1"/>
  <c r="H1994" i="1"/>
  <c r="H2002" i="1"/>
  <c r="H2010" i="1"/>
  <c r="H2018" i="1"/>
  <c r="H2026" i="1"/>
  <c r="H2034" i="1"/>
  <c r="H2042" i="1"/>
  <c r="H2050" i="1"/>
  <c r="H2058" i="1"/>
  <c r="H2066" i="1"/>
  <c r="H2074" i="1"/>
  <c r="H2082" i="1"/>
  <c r="H2090" i="1"/>
  <c r="H2098" i="1"/>
  <c r="H2106" i="1"/>
  <c r="H2114" i="1"/>
  <c r="H1492" i="1"/>
  <c r="H1500" i="1"/>
  <c r="H1508" i="1"/>
  <c r="H1516" i="1"/>
  <c r="H1524" i="1"/>
  <c r="H1532" i="1"/>
  <c r="H1540" i="1"/>
  <c r="H1548" i="1"/>
  <c r="H1556" i="1"/>
  <c r="H1564" i="1"/>
  <c r="H1572" i="1"/>
  <c r="H1580" i="1"/>
  <c r="H1588" i="1"/>
  <c r="H1596" i="1"/>
  <c r="H1604" i="1"/>
  <c r="H1612" i="1"/>
  <c r="H1620" i="1"/>
  <c r="H1628" i="1"/>
  <c r="H1636" i="1"/>
  <c r="H1644" i="1"/>
  <c r="H1652" i="1"/>
  <c r="H1660" i="1"/>
  <c r="H1668" i="1"/>
  <c r="H1676" i="1"/>
  <c r="H1684" i="1"/>
  <c r="H1692" i="1"/>
  <c r="H1700" i="1"/>
  <c r="H1708" i="1"/>
  <c r="H1716" i="1"/>
  <c r="H1724" i="1"/>
  <c r="H1732" i="1"/>
  <c r="H1740" i="1"/>
  <c r="H1748" i="1"/>
  <c r="H1756" i="1"/>
  <c r="H1764" i="1"/>
  <c r="H1772" i="1"/>
  <c r="H1780" i="1"/>
  <c r="H1788" i="1"/>
  <c r="H1796" i="1"/>
  <c r="H1804" i="1"/>
  <c r="H1812" i="1"/>
  <c r="H1820" i="1"/>
  <c r="H1828" i="1"/>
  <c r="H1836" i="1"/>
  <c r="H1844" i="1"/>
  <c r="H1852" i="1"/>
  <c r="H1860" i="1"/>
  <c r="H1868" i="1"/>
  <c r="H1876" i="1"/>
  <c r="H1884" i="1"/>
  <c r="H1892" i="1"/>
  <c r="H1900" i="1"/>
  <c r="H1908" i="1"/>
  <c r="H1916" i="1"/>
  <c r="H1924" i="1"/>
  <c r="H1932" i="1"/>
  <c r="H1940" i="1"/>
  <c r="H1948" i="1"/>
  <c r="H1956" i="1"/>
  <c r="H1964" i="1"/>
  <c r="H1972" i="1"/>
  <c r="H1980" i="1"/>
  <c r="H1988" i="1"/>
  <c r="H1996" i="1"/>
  <c r="H2004" i="1"/>
  <c r="H2012" i="1"/>
  <c r="H2020" i="1"/>
  <c r="H2028" i="1"/>
  <c r="H2036" i="1"/>
  <c r="H2044" i="1"/>
  <c r="H2052" i="1"/>
  <c r="H2060" i="1"/>
  <c r="H2068" i="1"/>
  <c r="H2076" i="1"/>
  <c r="H2084" i="1"/>
  <c r="H2092" i="1"/>
  <c r="H2100" i="1"/>
  <c r="H2108" i="1"/>
  <c r="H2116" i="1"/>
  <c r="H1493" i="1"/>
  <c r="H1501" i="1"/>
  <c r="H1509" i="1"/>
  <c r="H1517" i="1"/>
  <c r="H1525" i="1"/>
  <c r="H1533" i="1"/>
  <c r="H1541" i="1"/>
  <c r="H1549" i="1"/>
  <c r="H1557" i="1"/>
  <c r="H1565" i="1"/>
  <c r="H1573" i="1"/>
  <c r="H1581" i="1"/>
  <c r="H1589" i="1"/>
  <c r="H1597" i="1"/>
  <c r="H1605" i="1"/>
  <c r="H1613" i="1"/>
  <c r="H1621" i="1"/>
  <c r="H1629" i="1"/>
  <c r="H1637" i="1"/>
  <c r="H1645" i="1"/>
  <c r="H1653" i="1"/>
  <c r="H1661" i="1"/>
  <c r="H1669" i="1"/>
  <c r="H1677" i="1"/>
  <c r="H1685" i="1"/>
  <c r="H1693" i="1"/>
  <c r="H1701" i="1"/>
  <c r="H1709" i="1"/>
  <c r="H1717" i="1"/>
  <c r="H1725" i="1"/>
  <c r="H1733" i="1"/>
  <c r="H1741" i="1"/>
  <c r="H1749" i="1"/>
  <c r="H1757" i="1"/>
  <c r="H1765" i="1"/>
  <c r="H1773" i="1"/>
  <c r="H1781" i="1"/>
  <c r="H1789" i="1"/>
  <c r="H1797" i="1"/>
  <c r="H1805" i="1"/>
  <c r="H1813" i="1"/>
  <c r="H1821" i="1"/>
  <c r="H1829" i="1"/>
  <c r="H1837" i="1"/>
  <c r="H1845" i="1"/>
  <c r="H1853" i="1"/>
  <c r="H1861" i="1"/>
  <c r="H1869" i="1"/>
  <c r="H1877" i="1"/>
  <c r="H1885" i="1"/>
  <c r="H1893" i="1"/>
  <c r="H1901" i="1"/>
  <c r="H1909" i="1"/>
  <c r="H1917" i="1"/>
  <c r="H1925" i="1"/>
  <c r="H1933" i="1"/>
  <c r="H1941" i="1"/>
  <c r="H1949" i="1"/>
  <c r="H1957" i="1"/>
  <c r="H1965" i="1"/>
  <c r="H1973" i="1"/>
  <c r="H1981" i="1"/>
  <c r="H1989" i="1"/>
  <c r="H1997" i="1"/>
  <c r="H2005" i="1"/>
  <c r="H2013" i="1"/>
  <c r="H2021" i="1"/>
  <c r="H2029" i="1"/>
  <c r="H2037" i="1"/>
  <c r="H2045" i="1"/>
  <c r="H2053" i="1"/>
  <c r="H2061" i="1"/>
  <c r="H2069" i="1"/>
  <c r="H2077" i="1"/>
  <c r="H2085" i="1"/>
  <c r="H2093" i="1"/>
  <c r="H2101" i="1"/>
  <c r="H2109" i="1"/>
  <c r="H2117" i="1"/>
  <c r="H1502" i="1"/>
  <c r="H1534" i="1"/>
  <c r="H1566" i="1"/>
  <c r="H1598" i="1"/>
  <c r="H1630" i="1"/>
  <c r="H1662" i="1"/>
  <c r="H1694" i="1"/>
  <c r="H1726" i="1"/>
  <c r="H1758" i="1"/>
  <c r="H1790" i="1"/>
  <c r="H1822" i="1"/>
  <c r="H1847" i="1"/>
  <c r="H1867" i="1"/>
  <c r="H1883" i="1"/>
  <c r="H1899" i="1"/>
  <c r="H1915" i="1"/>
  <c r="H1931" i="1"/>
  <c r="H1947" i="1"/>
  <c r="H1963" i="1"/>
  <c r="H1979" i="1"/>
  <c r="H1995" i="1"/>
  <c r="H2011" i="1"/>
  <c r="H2027" i="1"/>
  <c r="H2043" i="1"/>
  <c r="H2059" i="1"/>
  <c r="H2075" i="1"/>
  <c r="H2091" i="1"/>
  <c r="H2107" i="1"/>
  <c r="H2121" i="1"/>
  <c r="H2129" i="1"/>
  <c r="H2137" i="1"/>
  <c r="H2145" i="1"/>
  <c r="H2153" i="1"/>
  <c r="H2161" i="1"/>
  <c r="H2169" i="1"/>
  <c r="H2177" i="1"/>
  <c r="H2185" i="1"/>
  <c r="H2193" i="1"/>
  <c r="H2201" i="1"/>
  <c r="H2209" i="1"/>
  <c r="H2217" i="1"/>
  <c r="H2225" i="1"/>
  <c r="H2233" i="1"/>
  <c r="H2241" i="1"/>
  <c r="H2249" i="1"/>
  <c r="H2257" i="1"/>
  <c r="H2265" i="1"/>
  <c r="H2273" i="1"/>
  <c r="H2281" i="1"/>
  <c r="H2289" i="1"/>
  <c r="H2297" i="1"/>
  <c r="H2305" i="1"/>
  <c r="H2313" i="1"/>
  <c r="H2321" i="1"/>
  <c r="H2329" i="1"/>
  <c r="H2337" i="1"/>
  <c r="H1510" i="1"/>
  <c r="H1542" i="1"/>
  <c r="H1574" i="1"/>
  <c r="H1606" i="1"/>
  <c r="H1638" i="1"/>
  <c r="H1670" i="1"/>
  <c r="H1702" i="1"/>
  <c r="H1734" i="1"/>
  <c r="H1766" i="1"/>
  <c r="H1798" i="1"/>
  <c r="H1830" i="1"/>
  <c r="H1854" i="1"/>
  <c r="H1871" i="1"/>
  <c r="H1887" i="1"/>
  <c r="H1903" i="1"/>
  <c r="H1919" i="1"/>
  <c r="H1935" i="1"/>
  <c r="H1951" i="1"/>
  <c r="H1967" i="1"/>
  <c r="H1983" i="1"/>
  <c r="H1999" i="1"/>
  <c r="H2015" i="1"/>
  <c r="H2031" i="1"/>
  <c r="H2047" i="1"/>
  <c r="H2063" i="1"/>
  <c r="H2079" i="1"/>
  <c r="H2095" i="1"/>
  <c r="H2111" i="1"/>
  <c r="H2123" i="1"/>
  <c r="H2131" i="1"/>
  <c r="H2139" i="1"/>
  <c r="H2147" i="1"/>
  <c r="H2155" i="1"/>
  <c r="H2163" i="1"/>
  <c r="H2171" i="1"/>
  <c r="H2179" i="1"/>
  <c r="H2187" i="1"/>
  <c r="H2195" i="1"/>
  <c r="H2203" i="1"/>
  <c r="H2211" i="1"/>
  <c r="H2219" i="1"/>
  <c r="H2227" i="1"/>
  <c r="H2235" i="1"/>
  <c r="H2243" i="1"/>
  <c r="H2251" i="1"/>
  <c r="H2259" i="1"/>
  <c r="H2267" i="1"/>
  <c r="H2275" i="1"/>
  <c r="H2283" i="1"/>
  <c r="H2291" i="1"/>
  <c r="H2299" i="1"/>
  <c r="H2307" i="1"/>
  <c r="H2315" i="1"/>
  <c r="H2323" i="1"/>
  <c r="H2331" i="1"/>
  <c r="H2339" i="1"/>
  <c r="H1515" i="1"/>
  <c r="H1547" i="1"/>
  <c r="H1579" i="1"/>
  <c r="H1611" i="1"/>
  <c r="H1643" i="1"/>
  <c r="H1675" i="1"/>
  <c r="H1707" i="1"/>
  <c r="H1739" i="1"/>
  <c r="H1771" i="1"/>
  <c r="H1803" i="1"/>
  <c r="H1835" i="1"/>
  <c r="H1855" i="1"/>
  <c r="H1873" i="1"/>
  <c r="H1889" i="1"/>
  <c r="H1905" i="1"/>
  <c r="H1921" i="1"/>
  <c r="H1937" i="1"/>
  <c r="H1953" i="1"/>
  <c r="H1969" i="1"/>
  <c r="H1985" i="1"/>
  <c r="H2001" i="1"/>
  <c r="H2017" i="1"/>
  <c r="H2033" i="1"/>
  <c r="H2049" i="1"/>
  <c r="H2065" i="1"/>
  <c r="H2081" i="1"/>
  <c r="H2097" i="1"/>
  <c r="H2113" i="1"/>
  <c r="H2124" i="1"/>
  <c r="H2132" i="1"/>
  <c r="H2140" i="1"/>
  <c r="H2148" i="1"/>
  <c r="H2156" i="1"/>
  <c r="H2164" i="1"/>
  <c r="H2172" i="1"/>
  <c r="H2180" i="1"/>
  <c r="H2188" i="1"/>
  <c r="H2196" i="1"/>
  <c r="H2204" i="1"/>
  <c r="H2212" i="1"/>
  <c r="H2220" i="1"/>
  <c r="H2228" i="1"/>
  <c r="H2236" i="1"/>
  <c r="H2244" i="1"/>
  <c r="H2252" i="1"/>
  <c r="H2260" i="1"/>
  <c r="H2268" i="1"/>
  <c r="H2276" i="1"/>
  <c r="H2284" i="1"/>
  <c r="H2292" i="1"/>
  <c r="H2300" i="1"/>
  <c r="H2308" i="1"/>
  <c r="H2316" i="1"/>
  <c r="H2324" i="1"/>
  <c r="H2332" i="1"/>
  <c r="H2340" i="1"/>
  <c r="H1491" i="1"/>
  <c r="H1523" i="1"/>
  <c r="H1555" i="1"/>
  <c r="H1587" i="1"/>
  <c r="H1619" i="1"/>
  <c r="H1651" i="1"/>
  <c r="H1683" i="1"/>
  <c r="H1715" i="1"/>
  <c r="H1747" i="1"/>
  <c r="H1779" i="1"/>
  <c r="H1811" i="1"/>
  <c r="H1839" i="1"/>
  <c r="H1862" i="1"/>
  <c r="H1878" i="1"/>
  <c r="H1894" i="1"/>
  <c r="H1910" i="1"/>
  <c r="H1926" i="1"/>
  <c r="H1942" i="1"/>
  <c r="H1958" i="1"/>
  <c r="H1974" i="1"/>
  <c r="H1990" i="1"/>
  <c r="H2006" i="1"/>
  <c r="H2022" i="1"/>
  <c r="H2038" i="1"/>
  <c r="H2054" i="1"/>
  <c r="H2070" i="1"/>
  <c r="H2086" i="1"/>
  <c r="H2102" i="1"/>
  <c r="H2118" i="1"/>
  <c r="H2126" i="1"/>
  <c r="H2134" i="1"/>
  <c r="H2142" i="1"/>
  <c r="H2150" i="1"/>
  <c r="H2158" i="1"/>
  <c r="H2166" i="1"/>
  <c r="H2174" i="1"/>
  <c r="H2182" i="1"/>
  <c r="H2190" i="1"/>
  <c r="H2198" i="1"/>
  <c r="H2206" i="1"/>
  <c r="H2214" i="1"/>
  <c r="H2222" i="1"/>
  <c r="H2230" i="1"/>
  <c r="H2238" i="1"/>
  <c r="H2246" i="1"/>
  <c r="H2254" i="1"/>
  <c r="H2262" i="1"/>
  <c r="H2270" i="1"/>
  <c r="H2278" i="1"/>
  <c r="H2286" i="1"/>
  <c r="H2294" i="1"/>
  <c r="H2302" i="1"/>
  <c r="H2310" i="1"/>
  <c r="H2318" i="1"/>
  <c r="H2326" i="1"/>
  <c r="H2334" i="1"/>
  <c r="H2342" i="1"/>
  <c r="K2340" i="1"/>
  <c r="K2332" i="1"/>
  <c r="K2324" i="1"/>
  <c r="K2316" i="1"/>
  <c r="K2308" i="1"/>
  <c r="K2300" i="1"/>
  <c r="K2292" i="1"/>
  <c r="K2284" i="1"/>
  <c r="K2276" i="1"/>
  <c r="K2268" i="1"/>
  <c r="K2260" i="1"/>
  <c r="K2252" i="1"/>
  <c r="K2244" i="1"/>
  <c r="K2236" i="1"/>
  <c r="K2228" i="1"/>
  <c r="K2220" i="1"/>
  <c r="K2212" i="1"/>
  <c r="K2204" i="1"/>
  <c r="K2196" i="1"/>
  <c r="K2188" i="1"/>
  <c r="K2180" i="1"/>
  <c r="K2172" i="1"/>
  <c r="K2164" i="1"/>
  <c r="K2156" i="1"/>
  <c r="K2148" i="1"/>
  <c r="K2140" i="1"/>
  <c r="K2132" i="1"/>
  <c r="K2124" i="1"/>
  <c r="K2116" i="1"/>
  <c r="K2108" i="1"/>
  <c r="K2100" i="1"/>
  <c r="K2092" i="1"/>
  <c r="K2084" i="1"/>
  <c r="K2076" i="1"/>
  <c r="K2068" i="1"/>
  <c r="K2060" i="1"/>
  <c r="K2052" i="1"/>
  <c r="K2044" i="1"/>
  <c r="K2036" i="1"/>
  <c r="K2028" i="1"/>
  <c r="K2020" i="1"/>
  <c r="K2012" i="1"/>
  <c r="K2004" i="1"/>
  <c r="K1996" i="1"/>
  <c r="K1988" i="1"/>
  <c r="K1980" i="1"/>
  <c r="K1972" i="1"/>
  <c r="K1964" i="1"/>
  <c r="K1956" i="1"/>
  <c r="K1948" i="1"/>
  <c r="K1940" i="1"/>
  <c r="K1932" i="1"/>
  <c r="K1924" i="1"/>
  <c r="K1916" i="1"/>
  <c r="K1908" i="1"/>
  <c r="K1900" i="1"/>
  <c r="K1892" i="1"/>
  <c r="K1884" i="1"/>
  <c r="K1876" i="1"/>
  <c r="K1868" i="1"/>
  <c r="K1860" i="1"/>
  <c r="K1852" i="1"/>
  <c r="K1844" i="1"/>
  <c r="K1836" i="1"/>
  <c r="K1828" i="1"/>
  <c r="K1820" i="1"/>
  <c r="K1812" i="1"/>
  <c r="K1804" i="1"/>
  <c r="K1796" i="1"/>
  <c r="K1788" i="1"/>
  <c r="K1780" i="1"/>
  <c r="K1772" i="1"/>
  <c r="K1764" i="1"/>
  <c r="K1756" i="1"/>
  <c r="K1748" i="1"/>
  <c r="K1740" i="1"/>
  <c r="K1732" i="1"/>
  <c r="K1724" i="1"/>
  <c r="K1716" i="1"/>
  <c r="K1708" i="1"/>
  <c r="K1700" i="1"/>
  <c r="K1692" i="1"/>
  <c r="K1684" i="1"/>
  <c r="K1676" i="1"/>
  <c r="K1668" i="1"/>
  <c r="K1660" i="1"/>
  <c r="K1652" i="1"/>
  <c r="K1644" i="1"/>
  <c r="K1636" i="1"/>
  <c r="K1628" i="1"/>
  <c r="K1620" i="1"/>
  <c r="K1612" i="1"/>
  <c r="K1604" i="1"/>
  <c r="K1596" i="1"/>
  <c r="K1588" i="1"/>
  <c r="K1580" i="1"/>
  <c r="K1572" i="1"/>
  <c r="K1564" i="1"/>
  <c r="K1556" i="1"/>
  <c r="K1548" i="1"/>
  <c r="K1540" i="1"/>
  <c r="K1532" i="1"/>
  <c r="K1524" i="1"/>
  <c r="K1516" i="1"/>
  <c r="K1508" i="1"/>
  <c r="K1500" i="1"/>
  <c r="K1492" i="1"/>
  <c r="J2343" i="1"/>
  <c r="J2335" i="1"/>
  <c r="J2327" i="1"/>
  <c r="J2319" i="1"/>
  <c r="J2311" i="1"/>
  <c r="J2303" i="1"/>
  <c r="J2295" i="1"/>
  <c r="J2287" i="1"/>
  <c r="J2279" i="1"/>
  <c r="J2271" i="1"/>
  <c r="J2263" i="1"/>
  <c r="J2255" i="1"/>
  <c r="J2247" i="1"/>
  <c r="J2239" i="1"/>
  <c r="J2231" i="1"/>
  <c r="J2223" i="1"/>
  <c r="J2215" i="1"/>
  <c r="J2207" i="1"/>
  <c r="J2199" i="1"/>
  <c r="J2191" i="1"/>
  <c r="J2183" i="1"/>
  <c r="J2175" i="1"/>
  <c r="J2167" i="1"/>
  <c r="J2159" i="1"/>
  <c r="J2151" i="1"/>
  <c r="J2143" i="1"/>
  <c r="J2135" i="1"/>
  <c r="J2127" i="1"/>
  <c r="J2119" i="1"/>
  <c r="J2111" i="1"/>
  <c r="J2103" i="1"/>
  <c r="J2095" i="1"/>
  <c r="J2087" i="1"/>
  <c r="J2079" i="1"/>
  <c r="J2071" i="1"/>
  <c r="J2063" i="1"/>
  <c r="J2055" i="1"/>
  <c r="J2047" i="1"/>
  <c r="J2039" i="1"/>
  <c r="J2031" i="1"/>
  <c r="J2023" i="1"/>
  <c r="J2015" i="1"/>
  <c r="J2007" i="1"/>
  <c r="J1999" i="1"/>
  <c r="J1991" i="1"/>
  <c r="J1983" i="1"/>
  <c r="J1975" i="1"/>
  <c r="J1967" i="1"/>
  <c r="J1959" i="1"/>
  <c r="J1951" i="1"/>
  <c r="J1943" i="1"/>
  <c r="J1935" i="1"/>
  <c r="J1927" i="1"/>
  <c r="J1919" i="1"/>
  <c r="J1911" i="1"/>
  <c r="J1903" i="1"/>
  <c r="J1895" i="1"/>
  <c r="J1887" i="1"/>
  <c r="J1879" i="1"/>
  <c r="J1871" i="1"/>
  <c r="J1863" i="1"/>
  <c r="J1855" i="1"/>
  <c r="J1847" i="1"/>
  <c r="J1839" i="1"/>
  <c r="J1831" i="1"/>
  <c r="J1823" i="1"/>
  <c r="J1815" i="1"/>
  <c r="J1807" i="1"/>
  <c r="J1799" i="1"/>
  <c r="J1788" i="1"/>
  <c r="J1778" i="1"/>
  <c r="J1767" i="1"/>
  <c r="J1756" i="1"/>
  <c r="J1746" i="1"/>
  <c r="J1735" i="1"/>
  <c r="J1724" i="1"/>
  <c r="J1714" i="1"/>
  <c r="J1703" i="1"/>
  <c r="J1692" i="1"/>
  <c r="J1682" i="1"/>
  <c r="J1671" i="1"/>
  <c r="J1660" i="1"/>
  <c r="J1650" i="1"/>
  <c r="J1639" i="1"/>
  <c r="J1628" i="1"/>
  <c r="J1618" i="1"/>
  <c r="J1607" i="1"/>
  <c r="J1596" i="1"/>
  <c r="J1586" i="1"/>
  <c r="J1575" i="1"/>
  <c r="J1564" i="1"/>
  <c r="J1554" i="1"/>
  <c r="J1543" i="1"/>
  <c r="J1532" i="1"/>
  <c r="J1522" i="1"/>
  <c r="J1511" i="1"/>
  <c r="J1500" i="1"/>
  <c r="J1490" i="1"/>
  <c r="H2338" i="1"/>
  <c r="H2322" i="1"/>
  <c r="H2306" i="1"/>
  <c r="H2290" i="1"/>
  <c r="H2274" i="1"/>
  <c r="H2258" i="1"/>
  <c r="H2242" i="1"/>
  <c r="H2226" i="1"/>
  <c r="H2210" i="1"/>
  <c r="H2194" i="1"/>
  <c r="H2178" i="1"/>
  <c r="H2162" i="1"/>
  <c r="H2146" i="1"/>
  <c r="H2130" i="1"/>
  <c r="H2110" i="1"/>
  <c r="H2078" i="1"/>
  <c r="H2046" i="1"/>
  <c r="H2014" i="1"/>
  <c r="H1982" i="1"/>
  <c r="H1950" i="1"/>
  <c r="H1918" i="1"/>
  <c r="H1886" i="1"/>
  <c r="H1851" i="1"/>
  <c r="H1795" i="1"/>
  <c r="H1731" i="1"/>
  <c r="H1667" i="1"/>
  <c r="H1603" i="1"/>
  <c r="H1539" i="1"/>
  <c r="K2339" i="1"/>
  <c r="K2331" i="1"/>
  <c r="K2323" i="1"/>
  <c r="K2315" i="1"/>
  <c r="K2307" i="1"/>
  <c r="K2299" i="1"/>
  <c r="K2291" i="1"/>
  <c r="K2283" i="1"/>
  <c r="K2275" i="1"/>
  <c r="K2267" i="1"/>
  <c r="K2259" i="1"/>
  <c r="K2251" i="1"/>
  <c r="K2243" i="1"/>
  <c r="K2235" i="1"/>
  <c r="K2227" i="1"/>
  <c r="K2219" i="1"/>
  <c r="K2211" i="1"/>
  <c r="K2203" i="1"/>
  <c r="K2195" i="1"/>
  <c r="K2187" i="1"/>
  <c r="K2179" i="1"/>
  <c r="K2171" i="1"/>
  <c r="K2163" i="1"/>
  <c r="K2155" i="1"/>
  <c r="K2147" i="1"/>
  <c r="K2139" i="1"/>
  <c r="K2131" i="1"/>
  <c r="K2123" i="1"/>
  <c r="K2115" i="1"/>
  <c r="K2107" i="1"/>
  <c r="K2099" i="1"/>
  <c r="K2091" i="1"/>
  <c r="K2083" i="1"/>
  <c r="K2075" i="1"/>
  <c r="K2067" i="1"/>
  <c r="K2059" i="1"/>
  <c r="K2051" i="1"/>
  <c r="K2043" i="1"/>
  <c r="K2035" i="1"/>
  <c r="K2027" i="1"/>
  <c r="K2019" i="1"/>
  <c r="K2011" i="1"/>
  <c r="K2003" i="1"/>
  <c r="K1995" i="1"/>
  <c r="K1987" i="1"/>
  <c r="K1979" i="1"/>
  <c r="K1971" i="1"/>
  <c r="K1963" i="1"/>
  <c r="K1955" i="1"/>
  <c r="K1947" i="1"/>
  <c r="K1939" i="1"/>
  <c r="K1931" i="1"/>
  <c r="K1923" i="1"/>
  <c r="K1915" i="1"/>
  <c r="K1907" i="1"/>
  <c r="K1899" i="1"/>
  <c r="K1891" i="1"/>
  <c r="K1883" i="1"/>
  <c r="K1875" i="1"/>
  <c r="K1867" i="1"/>
  <c r="K1859" i="1"/>
  <c r="K1851" i="1"/>
  <c r="K1843" i="1"/>
  <c r="K1835" i="1"/>
  <c r="K1827" i="1"/>
  <c r="K1819" i="1"/>
  <c r="K1811" i="1"/>
  <c r="K1803" i="1"/>
  <c r="K1795" i="1"/>
  <c r="K1787" i="1"/>
  <c r="K1779" i="1"/>
  <c r="K1771" i="1"/>
  <c r="K1763" i="1"/>
  <c r="K1755" i="1"/>
  <c r="K1747" i="1"/>
  <c r="K1739" i="1"/>
  <c r="K1731" i="1"/>
  <c r="K1723" i="1"/>
  <c r="K1715" i="1"/>
  <c r="K1707" i="1"/>
  <c r="K1699" i="1"/>
  <c r="K1691" i="1"/>
  <c r="K1683" i="1"/>
  <c r="K1675" i="1"/>
  <c r="K1667" i="1"/>
  <c r="K1659" i="1"/>
  <c r="K1651" i="1"/>
  <c r="K1643" i="1"/>
  <c r="K1635" i="1"/>
  <c r="K1627" i="1"/>
  <c r="K1619" i="1"/>
  <c r="K1611" i="1"/>
  <c r="K1603" i="1"/>
  <c r="K1595" i="1"/>
  <c r="K1587" i="1"/>
  <c r="K1579" i="1"/>
  <c r="K1571" i="1"/>
  <c r="K1563" i="1"/>
  <c r="K1555" i="1"/>
  <c r="K1547" i="1"/>
  <c r="K1539" i="1"/>
  <c r="K1531" i="1"/>
  <c r="K1523" i="1"/>
  <c r="K1515" i="1"/>
  <c r="K1507" i="1"/>
  <c r="K1499" i="1"/>
  <c r="J2342" i="1"/>
  <c r="J2334" i="1"/>
  <c r="J2326" i="1"/>
  <c r="J2318" i="1"/>
  <c r="J2310" i="1"/>
  <c r="J2302" i="1"/>
  <c r="J2294" i="1"/>
  <c r="J2286" i="1"/>
  <c r="J2278" i="1"/>
  <c r="J2270" i="1"/>
  <c r="J2262" i="1"/>
  <c r="J2254" i="1"/>
  <c r="J2246" i="1"/>
  <c r="J2238" i="1"/>
  <c r="J2230" i="1"/>
  <c r="J2222" i="1"/>
  <c r="J2214" i="1"/>
  <c r="J2206" i="1"/>
  <c r="J2198" i="1"/>
  <c r="J2190" i="1"/>
  <c r="J2182" i="1"/>
  <c r="J2174" i="1"/>
  <c r="J2166" i="1"/>
  <c r="J2158" i="1"/>
  <c r="J2150" i="1"/>
  <c r="J2142" i="1"/>
  <c r="J2134" i="1"/>
  <c r="J2126" i="1"/>
  <c r="J2118" i="1"/>
  <c r="J2110" i="1"/>
  <c r="J2102" i="1"/>
  <c r="J2094" i="1"/>
  <c r="J2086" i="1"/>
  <c r="J2078" i="1"/>
  <c r="J2070" i="1"/>
  <c r="J2062" i="1"/>
  <c r="J2054" i="1"/>
  <c r="J2046" i="1"/>
  <c r="J2038" i="1"/>
  <c r="J2030" i="1"/>
  <c r="J2022" i="1"/>
  <c r="J2014" i="1"/>
  <c r="J2006" i="1"/>
  <c r="J1998" i="1"/>
  <c r="J1990" i="1"/>
  <c r="J1982" i="1"/>
  <c r="J1974" i="1"/>
  <c r="J1966" i="1"/>
  <c r="J1958" i="1"/>
  <c r="J1950" i="1"/>
  <c r="J1942" i="1"/>
  <c r="J1934" i="1"/>
  <c r="J1926" i="1"/>
  <c r="J1918" i="1"/>
  <c r="J1910" i="1"/>
  <c r="J1902" i="1"/>
  <c r="J1894" i="1"/>
  <c r="J1886" i="1"/>
  <c r="J1878" i="1"/>
  <c r="J1870" i="1"/>
  <c r="J1862" i="1"/>
  <c r="J1854" i="1"/>
  <c r="J1846" i="1"/>
  <c r="J1838" i="1"/>
  <c r="J1830" i="1"/>
  <c r="J1822" i="1"/>
  <c r="J1814" i="1"/>
  <c r="J1806" i="1"/>
  <c r="J1798" i="1"/>
  <c r="J1787" i="1"/>
  <c r="J1777" i="1"/>
  <c r="J1766" i="1"/>
  <c r="J1755" i="1"/>
  <c r="J1745" i="1"/>
  <c r="J1734" i="1"/>
  <c r="J1723" i="1"/>
  <c r="J1713" i="1"/>
  <c r="J1702" i="1"/>
  <c r="J1691" i="1"/>
  <c r="J1681" i="1"/>
  <c r="J1670" i="1"/>
  <c r="J1659" i="1"/>
  <c r="J1649" i="1"/>
  <c r="J1638" i="1"/>
  <c r="J1627" i="1"/>
  <c r="J1617" i="1"/>
  <c r="J1606" i="1"/>
  <c r="J1595" i="1"/>
  <c r="J1585" i="1"/>
  <c r="J1574" i="1"/>
  <c r="J1563" i="1"/>
  <c r="J1553" i="1"/>
  <c r="J1542" i="1"/>
  <c r="J1531" i="1"/>
  <c r="J1521" i="1"/>
  <c r="J1510" i="1"/>
  <c r="J1499" i="1"/>
  <c r="J1489" i="1"/>
  <c r="H2336" i="1"/>
  <c r="H2320" i="1"/>
  <c r="H2304" i="1"/>
  <c r="H2288" i="1"/>
  <c r="H2272" i="1"/>
  <c r="H2256" i="1"/>
  <c r="H2240" i="1"/>
  <c r="H2224" i="1"/>
  <c r="H2208" i="1"/>
  <c r="H2192" i="1"/>
  <c r="H2176" i="1"/>
  <c r="H2160" i="1"/>
  <c r="H2144" i="1"/>
  <c r="H2128" i="1"/>
  <c r="H2105" i="1"/>
  <c r="H2073" i="1"/>
  <c r="H2041" i="1"/>
  <c r="H2009" i="1"/>
  <c r="H1977" i="1"/>
  <c r="H1945" i="1"/>
  <c r="H1913" i="1"/>
  <c r="H1881" i="1"/>
  <c r="H1846" i="1"/>
  <c r="H1787" i="1"/>
  <c r="H1723" i="1"/>
  <c r="H1659" i="1"/>
  <c r="H1595" i="1"/>
  <c r="H1531" i="1"/>
  <c r="I2339" i="1"/>
  <c r="I2331" i="1"/>
  <c r="I2323" i="1"/>
  <c r="I2315" i="1"/>
  <c r="I2307" i="1"/>
  <c r="I2299" i="1"/>
  <c r="I2291" i="1"/>
  <c r="I2283" i="1"/>
  <c r="I2275" i="1"/>
  <c r="I2267" i="1"/>
  <c r="I2259" i="1"/>
  <c r="I2251" i="1"/>
  <c r="I2243" i="1"/>
  <c r="I2235" i="1"/>
  <c r="I2227" i="1"/>
  <c r="I2219" i="1"/>
  <c r="I2211" i="1"/>
  <c r="I2203" i="1"/>
  <c r="I2195" i="1"/>
  <c r="I2187" i="1"/>
  <c r="I2179" i="1"/>
  <c r="I2171" i="1"/>
  <c r="I2163" i="1"/>
  <c r="I2155" i="1"/>
  <c r="I2147" i="1"/>
  <c r="I2139" i="1"/>
  <c r="I2131" i="1"/>
  <c r="I2123" i="1"/>
  <c r="I2115" i="1"/>
  <c r="I2107" i="1"/>
  <c r="I2099" i="1"/>
  <c r="I2091" i="1"/>
  <c r="I2083" i="1"/>
  <c r="I2075" i="1"/>
  <c r="I2067" i="1"/>
  <c r="I2059" i="1"/>
  <c r="I2051" i="1"/>
  <c r="I2043" i="1"/>
  <c r="I2035" i="1"/>
  <c r="I2027" i="1"/>
  <c r="I2019" i="1"/>
  <c r="I2011" i="1"/>
  <c r="I2003" i="1"/>
  <c r="I1995" i="1"/>
  <c r="I1987" i="1"/>
  <c r="I1979" i="1"/>
  <c r="I1971" i="1"/>
  <c r="I1963" i="1"/>
  <c r="I1955" i="1"/>
  <c r="I1947" i="1"/>
  <c r="I1939" i="1"/>
  <c r="I1931" i="1"/>
  <c r="I1923" i="1"/>
  <c r="I1915" i="1"/>
  <c r="I1907" i="1"/>
  <c r="I1899" i="1"/>
  <c r="I1891" i="1"/>
  <c r="I1883" i="1"/>
  <c r="I1875" i="1"/>
  <c r="I1867" i="1"/>
  <c r="I1859" i="1"/>
  <c r="I1851" i="1"/>
  <c r="I1843" i="1"/>
  <c r="I1835" i="1"/>
  <c r="I1827" i="1"/>
  <c r="I1819" i="1"/>
  <c r="I1811" i="1"/>
  <c r="I1803" i="1"/>
  <c r="I1795" i="1"/>
  <c r="I1787" i="1"/>
  <c r="I1779" i="1"/>
  <c r="I1771" i="1"/>
  <c r="I1763" i="1"/>
  <c r="I1755" i="1"/>
  <c r="I1747" i="1"/>
  <c r="I1739" i="1"/>
  <c r="I1731" i="1"/>
  <c r="I1723" i="1"/>
  <c r="I1715" i="1"/>
  <c r="I1707" i="1"/>
  <c r="I1699" i="1"/>
  <c r="I1691" i="1"/>
  <c r="I1683" i="1"/>
  <c r="I1675" i="1"/>
  <c r="I1667" i="1"/>
  <c r="I1659" i="1"/>
  <c r="I1651" i="1"/>
  <c r="I1643" i="1"/>
  <c r="I1635" i="1"/>
  <c r="I1627" i="1"/>
  <c r="I1619" i="1"/>
  <c r="I1611" i="1"/>
  <c r="I1603" i="1"/>
  <c r="I1595" i="1"/>
  <c r="I1587" i="1"/>
  <c r="I1579" i="1"/>
  <c r="I1571" i="1"/>
  <c r="I1563" i="1"/>
  <c r="I1555" i="1"/>
  <c r="I1547" i="1"/>
  <c r="I1539" i="1"/>
  <c r="I1531" i="1"/>
  <c r="I1523" i="1"/>
  <c r="I1515" i="1"/>
  <c r="I1507" i="1"/>
  <c r="I1499" i="1"/>
  <c r="I1491" i="1"/>
  <c r="I2209" i="1"/>
  <c r="I2201" i="1"/>
  <c r="I2193" i="1"/>
  <c r="I2185" i="1"/>
  <c r="I2177" i="1"/>
  <c r="I2169" i="1"/>
  <c r="I2161" i="1"/>
  <c r="I2153" i="1"/>
  <c r="I2145" i="1"/>
  <c r="I2137" i="1"/>
  <c r="I2129" i="1"/>
  <c r="I2121" i="1"/>
  <c r="I2113" i="1"/>
  <c r="I2105" i="1"/>
  <c r="I2097" i="1"/>
  <c r="I2089" i="1"/>
  <c r="I2081" i="1"/>
  <c r="I2073" i="1"/>
  <c r="I2065" i="1"/>
  <c r="I2057" i="1"/>
  <c r="I2049" i="1"/>
  <c r="I2041" i="1"/>
  <c r="I2033" i="1"/>
  <c r="I2025" i="1"/>
  <c r="I2017" i="1"/>
  <c r="I2009" i="1"/>
  <c r="I2001" i="1"/>
  <c r="I1993" i="1"/>
  <c r="I1985" i="1"/>
  <c r="I1977" i="1"/>
  <c r="I1969" i="1"/>
  <c r="I1961" i="1"/>
  <c r="I1953" i="1"/>
  <c r="I1945" i="1"/>
  <c r="I1937" i="1"/>
  <c r="I1929" i="1"/>
  <c r="I1921" i="1"/>
  <c r="I1913" i="1"/>
  <c r="I1905" i="1"/>
  <c r="I1897" i="1"/>
  <c r="I1889" i="1"/>
  <c r="I1881" i="1"/>
  <c r="I1873" i="1"/>
  <c r="I1865" i="1"/>
  <c r="I1857" i="1"/>
  <c r="I1849" i="1"/>
  <c r="I1841" i="1"/>
  <c r="I1833" i="1"/>
  <c r="I1825" i="1"/>
  <c r="I1817" i="1"/>
  <c r="I1809" i="1"/>
  <c r="I1801" i="1"/>
  <c r="I1793" i="1"/>
  <c r="I1785" i="1"/>
  <c r="I1777" i="1"/>
  <c r="I1769" i="1"/>
  <c r="I1761" i="1"/>
  <c r="I1753" i="1"/>
  <c r="I1745" i="1"/>
  <c r="I1737" i="1"/>
  <c r="I1729" i="1"/>
  <c r="I1721" i="1"/>
  <c r="I1713" i="1"/>
  <c r="I1705" i="1"/>
  <c r="I1697" i="1"/>
  <c r="I1689" i="1"/>
  <c r="I1681" i="1"/>
  <c r="I1673" i="1"/>
  <c r="I1665" i="1"/>
  <c r="I1657" i="1"/>
  <c r="I1649" i="1"/>
  <c r="I1641" i="1"/>
  <c r="I1633" i="1"/>
  <c r="I1625" i="1"/>
  <c r="I1617" i="1"/>
  <c r="I1609" i="1"/>
  <c r="I1601" i="1"/>
  <c r="I1593" i="1"/>
  <c r="I1585" i="1"/>
  <c r="I1577" i="1"/>
  <c r="I1569" i="1"/>
  <c r="I1561" i="1"/>
  <c r="I1553" i="1"/>
  <c r="I1545" i="1"/>
  <c r="I1537" i="1"/>
  <c r="I1529" i="1"/>
  <c r="I1521" i="1"/>
  <c r="I1513" i="1"/>
  <c r="I1505" i="1"/>
  <c r="I1497" i="1"/>
  <c r="I1489" i="1"/>
  <c r="I2344" i="1"/>
  <c r="I2336" i="1"/>
  <c r="I2328" i="1"/>
  <c r="I2320" i="1"/>
  <c r="I2312" i="1"/>
  <c r="I2304" i="1"/>
  <c r="I2296" i="1"/>
  <c r="I2288" i="1"/>
  <c r="I2280" i="1"/>
  <c r="I2272" i="1"/>
  <c r="I2264" i="1"/>
  <c r="I2256" i="1"/>
  <c r="I2248" i="1"/>
  <c r="I2240" i="1"/>
  <c r="I2232" i="1"/>
  <c r="I2224" i="1"/>
  <c r="I2216" i="1"/>
  <c r="I2208" i="1"/>
  <c r="I2200" i="1"/>
  <c r="I2192" i="1"/>
  <c r="I2184" i="1"/>
  <c r="I2176" i="1"/>
  <c r="I2168" i="1"/>
  <c r="I2160" i="1"/>
  <c r="I2152" i="1"/>
  <c r="I2144" i="1"/>
  <c r="I2136" i="1"/>
  <c r="I2128" i="1"/>
  <c r="I2120" i="1"/>
  <c r="I2112" i="1"/>
  <c r="I2104" i="1"/>
  <c r="I2096" i="1"/>
  <c r="I2088" i="1"/>
  <c r="I2080" i="1"/>
  <c r="I2072" i="1"/>
  <c r="I2064" i="1"/>
  <c r="I2056" i="1"/>
  <c r="I2048" i="1"/>
  <c r="I2040" i="1"/>
  <c r="I2032" i="1"/>
  <c r="I2024" i="1"/>
  <c r="I2016" i="1"/>
  <c r="I2008" i="1"/>
  <c r="I2000" i="1"/>
  <c r="I1992" i="1"/>
  <c r="I1984" i="1"/>
  <c r="I1976" i="1"/>
  <c r="I1968" i="1"/>
  <c r="I1960" i="1"/>
  <c r="I1952" i="1"/>
  <c r="I1944" i="1"/>
  <c r="I1936" i="1"/>
  <c r="I1928" i="1"/>
  <c r="I1920" i="1"/>
  <c r="I1912" i="1"/>
  <c r="I1904" i="1"/>
  <c r="I1896" i="1"/>
  <c r="I1888" i="1"/>
  <c r="I1880" i="1"/>
  <c r="I1872" i="1"/>
  <c r="I1864" i="1"/>
  <c r="I1856" i="1"/>
  <c r="I1848" i="1"/>
  <c r="I1840" i="1"/>
  <c r="I1832" i="1"/>
  <c r="I1824" i="1"/>
  <c r="I1816" i="1"/>
  <c r="I1808" i="1"/>
  <c r="I1800" i="1"/>
  <c r="I1792" i="1"/>
  <c r="I1784" i="1"/>
  <c r="I1776" i="1"/>
  <c r="I1768" i="1"/>
  <c r="I1760" i="1"/>
  <c r="I1752" i="1"/>
  <c r="I1744" i="1"/>
  <c r="I1736" i="1"/>
  <c r="I1728" i="1"/>
  <c r="I1720" i="1"/>
  <c r="I1712" i="1"/>
  <c r="I1704" i="1"/>
  <c r="I1696" i="1"/>
  <c r="I1688" i="1"/>
  <c r="I1680" i="1"/>
  <c r="I1672" i="1"/>
  <c r="I1664" i="1"/>
  <c r="I1656" i="1"/>
  <c r="I1648" i="1"/>
  <c r="I1640" i="1"/>
  <c r="I1632" i="1"/>
  <c r="I1624" i="1"/>
  <c r="I1616" i="1"/>
  <c r="I1608" i="1"/>
  <c r="I1600" i="1"/>
  <c r="I1592" i="1"/>
  <c r="I1584" i="1"/>
  <c r="I1576" i="1"/>
  <c r="I1568" i="1"/>
  <c r="I1560" i="1"/>
  <c r="I1552" i="1"/>
  <c r="I1544" i="1"/>
  <c r="I1536" i="1"/>
  <c r="I1528" i="1"/>
  <c r="I1520" i="1"/>
  <c r="I1512" i="1"/>
  <c r="I1504" i="1"/>
  <c r="I1496" i="1"/>
  <c r="F1560" i="1"/>
  <c r="F1552" i="1"/>
  <c r="F1544" i="1"/>
  <c r="F1536" i="1"/>
  <c r="F1528" i="1"/>
  <c r="F1520" i="1"/>
  <c r="F1512" i="1"/>
  <c r="F1504" i="1"/>
  <c r="F1496" i="1"/>
  <c r="F1488" i="1"/>
  <c r="F2343" i="1"/>
  <c r="F2335" i="1"/>
  <c r="F2327" i="1"/>
  <c r="F2319" i="1"/>
  <c r="F2311" i="1"/>
  <c r="F2303" i="1"/>
  <c r="F2295" i="1"/>
  <c r="F2287" i="1"/>
  <c r="F2279" i="1"/>
  <c r="F2271" i="1"/>
  <c r="F2263" i="1"/>
  <c r="F2255" i="1"/>
  <c r="F2247" i="1"/>
  <c r="F2239" i="1"/>
  <c r="F2231" i="1"/>
  <c r="F2223" i="1"/>
  <c r="F2215" i="1"/>
  <c r="F2207" i="1"/>
  <c r="F2199" i="1"/>
  <c r="F2191" i="1"/>
  <c r="F2183" i="1"/>
  <c r="F2175" i="1"/>
  <c r="F2167" i="1"/>
  <c r="F2159" i="1"/>
  <c r="F2151" i="1"/>
  <c r="F2143" i="1"/>
  <c r="F2135" i="1"/>
  <c r="F2127" i="1"/>
  <c r="F2119" i="1"/>
  <c r="F2111" i="1"/>
  <c r="F2103" i="1"/>
  <c r="F2095" i="1"/>
  <c r="F2087" i="1"/>
  <c r="F2079" i="1"/>
  <c r="F2071" i="1"/>
  <c r="F2063" i="1"/>
  <c r="F2055" i="1"/>
  <c r="F2047" i="1"/>
  <c r="F2039" i="1"/>
  <c r="F2031" i="1"/>
  <c r="F2023" i="1"/>
  <c r="F2015" i="1"/>
  <c r="F2007" i="1"/>
  <c r="F1999" i="1"/>
  <c r="F1991" i="1"/>
  <c r="F1983" i="1"/>
  <c r="F1975" i="1"/>
  <c r="F1967" i="1"/>
  <c r="F1959" i="1"/>
  <c r="F1951" i="1"/>
  <c r="F1943" i="1"/>
  <c r="F1935" i="1"/>
  <c r="F1927" i="1"/>
  <c r="F1919" i="1"/>
  <c r="F1911" i="1"/>
  <c r="F1903" i="1"/>
  <c r="F1895" i="1"/>
  <c r="F1887" i="1"/>
  <c r="F1879" i="1"/>
  <c r="F1871" i="1"/>
  <c r="F1863" i="1"/>
  <c r="F1855" i="1"/>
  <c r="F1847" i="1"/>
  <c r="F1839" i="1"/>
  <c r="F1831" i="1"/>
  <c r="F1823" i="1"/>
  <c r="F1815" i="1"/>
  <c r="F1807" i="1"/>
  <c r="F1799" i="1"/>
  <c r="F1791" i="1"/>
  <c r="F1783" i="1"/>
  <c r="F1775" i="1"/>
  <c r="F1767" i="1"/>
  <c r="F1759" i="1"/>
  <c r="F1751" i="1"/>
  <c r="F1743" i="1"/>
  <c r="F1735" i="1"/>
  <c r="F1727" i="1"/>
  <c r="F1719" i="1"/>
  <c r="F1711" i="1"/>
  <c r="F1703" i="1"/>
  <c r="F1695" i="1"/>
  <c r="F1687" i="1"/>
  <c r="F1679" i="1"/>
  <c r="F1671" i="1"/>
  <c r="F1663" i="1"/>
  <c r="F1655" i="1"/>
  <c r="F1647" i="1"/>
  <c r="F1639" i="1"/>
  <c r="F1631" i="1"/>
  <c r="F1623" i="1"/>
  <c r="F1615" i="1"/>
  <c r="F1607" i="1"/>
  <c r="F1599" i="1"/>
  <c r="F1591" i="1"/>
  <c r="F1583" i="1"/>
  <c r="F1575" i="1"/>
  <c r="F1567" i="1"/>
  <c r="F1559" i="1"/>
  <c r="F1551" i="1"/>
  <c r="F1543" i="1"/>
  <c r="F1535" i="1"/>
  <c r="F1527" i="1"/>
  <c r="F1519" i="1"/>
  <c r="F1511" i="1"/>
  <c r="F1503" i="1"/>
  <c r="F1495" i="1"/>
  <c r="F1487" i="1"/>
  <c r="F2109" i="1"/>
  <c r="F2101" i="1"/>
  <c r="F2093" i="1"/>
  <c r="F2085" i="1"/>
  <c r="F2077" i="1"/>
  <c r="F2069" i="1"/>
  <c r="F2061" i="1"/>
  <c r="F2053" i="1"/>
  <c r="F2045" i="1"/>
  <c r="F2037" i="1"/>
  <c r="F2029" i="1"/>
  <c r="F2021" i="1"/>
  <c r="F2013" i="1"/>
  <c r="F2005" i="1"/>
  <c r="F1997" i="1"/>
  <c r="F1989" i="1"/>
  <c r="F1981" i="1"/>
  <c r="F1973" i="1"/>
  <c r="F1965" i="1"/>
  <c r="F1957" i="1"/>
  <c r="F1949" i="1"/>
  <c r="F1941" i="1"/>
  <c r="F1933" i="1"/>
  <c r="F1925" i="1"/>
  <c r="F1917" i="1"/>
  <c r="F1909" i="1"/>
  <c r="F1901" i="1"/>
  <c r="F1893" i="1"/>
  <c r="F1885" i="1"/>
  <c r="F1877" i="1"/>
  <c r="F1869" i="1"/>
  <c r="F1861" i="1"/>
  <c r="F1853" i="1"/>
  <c r="F1845" i="1"/>
  <c r="F1837" i="1"/>
  <c r="F1829" i="1"/>
  <c r="F1821" i="1"/>
  <c r="F1813" i="1"/>
  <c r="F1805" i="1"/>
  <c r="F1797" i="1"/>
  <c r="F1789" i="1"/>
  <c r="F1781" i="1"/>
  <c r="F1773" i="1"/>
  <c r="F1765" i="1"/>
  <c r="F1757" i="1"/>
  <c r="F1749" i="1"/>
  <c r="F1741" i="1"/>
  <c r="F1733" i="1"/>
  <c r="F1725" i="1"/>
  <c r="F1717" i="1"/>
  <c r="F1709" i="1"/>
  <c r="F1701" i="1"/>
  <c r="F1693" i="1"/>
  <c r="F1685" i="1"/>
  <c r="F1677" i="1"/>
  <c r="F1669" i="1"/>
  <c r="F1661" i="1"/>
  <c r="F1653" i="1"/>
  <c r="F1645" i="1"/>
  <c r="F1637" i="1"/>
  <c r="F1629" i="1"/>
  <c r="F1621" i="1"/>
  <c r="F1613" i="1"/>
  <c r="F1605" i="1"/>
  <c r="F1597" i="1"/>
  <c r="F1589" i="1"/>
  <c r="F1581" i="1"/>
  <c r="F1573" i="1"/>
  <c r="F1565" i="1"/>
  <c r="F1557" i="1"/>
  <c r="F1549" i="1"/>
  <c r="F1541" i="1"/>
  <c r="F1533" i="1"/>
  <c r="F1525" i="1"/>
  <c r="F1517" i="1"/>
  <c r="F1509" i="1"/>
  <c r="F1501" i="1"/>
  <c r="F1493" i="1"/>
  <c r="F2340" i="1"/>
  <c r="F2332" i="1"/>
  <c r="F2324" i="1"/>
  <c r="F2316" i="1"/>
  <c r="F2308" i="1"/>
  <c r="F2300" i="1"/>
  <c r="F2292" i="1"/>
  <c r="F2284" i="1"/>
  <c r="F2276" i="1"/>
  <c r="F2268" i="1"/>
  <c r="F2260" i="1"/>
  <c r="F2252" i="1"/>
  <c r="F2244" i="1"/>
  <c r="F2236" i="1"/>
  <c r="F2228" i="1"/>
  <c r="F2220" i="1"/>
  <c r="F2212" i="1"/>
  <c r="F2204" i="1"/>
  <c r="F2196" i="1"/>
  <c r="F2188" i="1"/>
  <c r="F2180" i="1"/>
  <c r="F2172" i="1"/>
  <c r="F2164" i="1"/>
  <c r="F2156" i="1"/>
  <c r="F2148" i="1"/>
  <c r="F2140" i="1"/>
  <c r="F2132" i="1"/>
  <c r="F2124" i="1"/>
  <c r="F2116" i="1"/>
  <c r="F2108" i="1"/>
  <c r="F2100" i="1"/>
  <c r="F2092" i="1"/>
  <c r="F2084" i="1"/>
  <c r="F2076" i="1"/>
  <c r="F2068" i="1"/>
  <c r="F2060" i="1"/>
  <c r="F2052" i="1"/>
  <c r="F2044" i="1"/>
  <c r="F2036" i="1"/>
  <c r="F2028" i="1"/>
  <c r="F2020" i="1"/>
  <c r="F2012" i="1"/>
  <c r="F2004" i="1"/>
  <c r="F1996" i="1"/>
  <c r="F1988" i="1"/>
  <c r="F1980" i="1"/>
  <c r="F1972" i="1"/>
  <c r="F1964" i="1"/>
  <c r="F1956" i="1"/>
  <c r="F1948" i="1"/>
  <c r="F1940" i="1"/>
  <c r="F1932" i="1"/>
  <c r="F1924" i="1"/>
  <c r="F1916" i="1"/>
  <c r="F1908" i="1"/>
  <c r="F1900" i="1"/>
  <c r="F1892" i="1"/>
  <c r="F1884" i="1"/>
  <c r="F1876" i="1"/>
  <c r="F1868" i="1"/>
  <c r="F1860" i="1"/>
  <c r="F1852" i="1"/>
  <c r="F1844" i="1"/>
  <c r="F1836" i="1"/>
  <c r="F1828" i="1"/>
  <c r="F1820" i="1"/>
  <c r="F1812" i="1"/>
  <c r="F1804" i="1"/>
  <c r="F1796" i="1"/>
  <c r="F1788" i="1"/>
  <c r="F1780" i="1"/>
  <c r="F1772" i="1"/>
  <c r="F1764" i="1"/>
  <c r="F1756" i="1"/>
  <c r="F1748" i="1"/>
  <c r="F1740" i="1"/>
  <c r="F1732" i="1"/>
  <c r="F1724" i="1"/>
  <c r="F1716" i="1"/>
  <c r="F1708" i="1"/>
  <c r="F1700" i="1"/>
  <c r="F1692" i="1"/>
  <c r="F1684" i="1"/>
  <c r="F1676" i="1"/>
  <c r="F1668" i="1"/>
  <c r="F1660" i="1"/>
  <c r="F1652" i="1"/>
  <c r="F1644" i="1"/>
  <c r="F1636" i="1"/>
  <c r="F1628" i="1"/>
  <c r="F1620" i="1"/>
  <c r="F1612" i="1"/>
  <c r="F1604" i="1"/>
  <c r="F1596" i="1"/>
  <c r="F1588" i="1"/>
  <c r="F1580" i="1"/>
  <c r="F1572" i="1"/>
  <c r="F1564" i="1"/>
  <c r="F1556" i="1"/>
  <c r="F1548" i="1"/>
  <c r="F1540" i="1"/>
  <c r="F1532" i="1"/>
  <c r="F1524" i="1"/>
  <c r="F1516" i="1"/>
  <c r="F1508" i="1"/>
  <c r="F1500" i="1"/>
  <c r="F1492" i="1"/>
  <c r="F2107" i="1"/>
  <c r="F2099" i="1"/>
  <c r="F2091" i="1"/>
  <c r="F2083" i="1"/>
  <c r="F2075" i="1"/>
  <c r="F2067" i="1"/>
  <c r="F2059" i="1"/>
  <c r="F2051" i="1"/>
  <c r="F2043" i="1"/>
  <c r="F2035" i="1"/>
  <c r="F2027" i="1"/>
  <c r="F2019" i="1"/>
  <c r="F2011" i="1"/>
  <c r="F2003" i="1"/>
  <c r="F1995" i="1"/>
  <c r="F1987" i="1"/>
  <c r="F1979" i="1"/>
  <c r="F1971" i="1"/>
  <c r="F1963" i="1"/>
  <c r="F1955" i="1"/>
  <c r="F1947" i="1"/>
  <c r="F1939" i="1"/>
  <c r="F1931" i="1"/>
  <c r="F1923" i="1"/>
  <c r="F1915" i="1"/>
  <c r="F1907" i="1"/>
  <c r="F1899" i="1"/>
  <c r="F1891" i="1"/>
  <c r="F1883" i="1"/>
  <c r="F1875" i="1"/>
  <c r="F1867" i="1"/>
  <c r="F1859" i="1"/>
  <c r="F1851" i="1"/>
  <c r="F1843" i="1"/>
  <c r="F1835" i="1"/>
  <c r="F1827" i="1"/>
  <c r="F1819" i="1"/>
  <c r="F1811" i="1"/>
  <c r="F1803" i="1"/>
  <c r="F1795" i="1"/>
  <c r="F1787" i="1"/>
  <c r="F1779" i="1"/>
  <c r="F1771" i="1"/>
  <c r="F1763" i="1"/>
  <c r="F1755" i="1"/>
  <c r="F1747" i="1"/>
  <c r="F1739" i="1"/>
  <c r="F1731" i="1"/>
  <c r="F1723" i="1"/>
  <c r="F1715" i="1"/>
  <c r="F1707" i="1"/>
  <c r="F1699" i="1"/>
  <c r="F1691" i="1"/>
  <c r="F1683" i="1"/>
  <c r="F1675" i="1"/>
  <c r="F1667" i="1"/>
  <c r="F1659" i="1"/>
  <c r="F1651" i="1"/>
  <c r="F1643" i="1"/>
  <c r="F1635" i="1"/>
  <c r="F1627" i="1"/>
  <c r="F1619" i="1"/>
  <c r="F1611" i="1"/>
  <c r="F1603" i="1"/>
  <c r="F1595" i="1"/>
  <c r="F1587" i="1"/>
  <c r="F1579" i="1"/>
  <c r="F1571" i="1"/>
  <c r="F1563" i="1"/>
  <c r="F1555" i="1"/>
  <c r="F1547" i="1"/>
  <c r="F1539" i="1"/>
  <c r="F1531" i="1"/>
  <c r="F1523" i="1"/>
  <c r="F1515" i="1"/>
  <c r="F1507" i="1"/>
  <c r="F1499" i="1"/>
  <c r="F1491" i="1"/>
  <c r="F2338" i="1"/>
  <c r="F2330" i="1"/>
  <c r="F2322" i="1"/>
  <c r="F2314" i="1"/>
  <c r="F2306" i="1"/>
  <c r="F2298" i="1"/>
  <c r="F2290" i="1"/>
  <c r="F2282" i="1"/>
  <c r="F2274" i="1"/>
  <c r="F2266" i="1"/>
  <c r="F2258" i="1"/>
  <c r="F2250" i="1"/>
  <c r="F2242" i="1"/>
  <c r="F2234" i="1"/>
  <c r="F2226" i="1"/>
  <c r="F2218" i="1"/>
  <c r="F2210" i="1"/>
  <c r="F2202" i="1"/>
  <c r="F2194" i="1"/>
  <c r="F2186" i="1"/>
  <c r="F2178" i="1"/>
  <c r="F2170" i="1"/>
  <c r="F2162" i="1"/>
  <c r="F2154" i="1"/>
  <c r="F2146" i="1"/>
  <c r="F2138" i="1"/>
  <c r="F2130" i="1"/>
  <c r="F2122" i="1"/>
  <c r="F2114" i="1"/>
  <c r="F2106" i="1"/>
  <c r="F2098" i="1"/>
  <c r="F2090" i="1"/>
  <c r="F2082" i="1"/>
  <c r="F2074" i="1"/>
  <c r="F2066" i="1"/>
  <c r="F2058" i="1"/>
  <c r="F2050" i="1"/>
  <c r="F2042" i="1"/>
  <c r="F2034" i="1"/>
  <c r="F2026" i="1"/>
  <c r="F2018" i="1"/>
  <c r="F2010" i="1"/>
  <c r="F2002" i="1"/>
  <c r="F1994" i="1"/>
  <c r="F1986" i="1"/>
  <c r="F1978" i="1"/>
  <c r="F1970" i="1"/>
  <c r="F1962" i="1"/>
  <c r="F1954" i="1"/>
  <c r="F1946" i="1"/>
  <c r="F1938" i="1"/>
  <c r="F1930" i="1"/>
  <c r="F1922" i="1"/>
  <c r="F1914" i="1"/>
  <c r="F1906" i="1"/>
  <c r="F1898" i="1"/>
  <c r="F1890" i="1"/>
  <c r="F1882" i="1"/>
  <c r="F1874" i="1"/>
  <c r="F1866" i="1"/>
  <c r="F1858" i="1"/>
  <c r="F1850" i="1"/>
  <c r="F1842" i="1"/>
  <c r="F1834" i="1"/>
  <c r="F1826" i="1"/>
  <c r="F1818" i="1"/>
  <c r="F1810" i="1"/>
  <c r="F1802" i="1"/>
  <c r="F1794" i="1"/>
  <c r="F1786" i="1"/>
  <c r="F1778" i="1"/>
  <c r="F1770" i="1"/>
  <c r="F1762" i="1"/>
  <c r="F1754" i="1"/>
  <c r="F1746" i="1"/>
  <c r="F1738" i="1"/>
  <c r="F1730" i="1"/>
  <c r="F1722" i="1"/>
  <c r="F1714" i="1"/>
  <c r="F1706" i="1"/>
  <c r="F1698" i="1"/>
  <c r="F1690" i="1"/>
  <c r="F1682" i="1"/>
  <c r="F1674" i="1"/>
  <c r="F1666" i="1"/>
  <c r="F1658" i="1"/>
  <c r="F1650" i="1"/>
  <c r="F1642" i="1"/>
  <c r="F1634" i="1"/>
  <c r="F1626" i="1"/>
  <c r="F1618" i="1"/>
  <c r="F1610" i="1"/>
  <c r="F1602" i="1"/>
  <c r="F1594" i="1"/>
  <c r="F1586" i="1"/>
  <c r="F1578" i="1"/>
  <c r="F1570" i="1"/>
  <c r="F1562" i="1"/>
  <c r="F1554" i="1"/>
  <c r="F1546" i="1"/>
  <c r="F1538" i="1"/>
  <c r="F1530" i="1"/>
  <c r="F1522" i="1"/>
  <c r="F1514" i="1"/>
  <c r="F1506" i="1"/>
  <c r="F1498" i="1"/>
  <c r="E2165" i="1"/>
  <c r="E2157" i="1"/>
  <c r="E2149" i="1"/>
  <c r="E2141" i="1"/>
  <c r="E2133" i="1"/>
  <c r="E2125" i="1"/>
  <c r="E2117" i="1"/>
  <c r="E2109" i="1"/>
  <c r="E2101" i="1"/>
  <c r="E2093" i="1"/>
  <c r="E2085" i="1"/>
  <c r="E2077" i="1"/>
  <c r="E2069" i="1"/>
  <c r="E2061" i="1"/>
  <c r="E2053" i="1"/>
  <c r="E2045" i="1"/>
  <c r="E2037" i="1"/>
  <c r="E2029" i="1"/>
  <c r="E2021" i="1"/>
  <c r="E2013" i="1"/>
  <c r="E2005" i="1"/>
  <c r="E1997" i="1"/>
  <c r="E1989" i="1"/>
  <c r="E1981" i="1"/>
  <c r="E1973" i="1"/>
  <c r="E1965" i="1"/>
  <c r="E1957" i="1"/>
  <c r="E1949" i="1"/>
  <c r="E1941" i="1"/>
  <c r="E1933" i="1"/>
  <c r="E1925" i="1"/>
  <c r="E1917" i="1"/>
  <c r="E1909" i="1"/>
  <c r="E1901" i="1"/>
  <c r="E1893" i="1"/>
  <c r="E1885" i="1"/>
  <c r="E1877" i="1"/>
  <c r="E1869" i="1"/>
  <c r="E1861" i="1"/>
  <c r="E1853" i="1"/>
  <c r="E1845" i="1"/>
  <c r="E1837" i="1"/>
  <c r="E1829" i="1"/>
  <c r="E1821" i="1"/>
  <c r="E1813" i="1"/>
  <c r="E1805" i="1"/>
  <c r="E1797" i="1"/>
  <c r="E1789" i="1"/>
  <c r="E1781" i="1"/>
  <c r="E1773" i="1"/>
  <c r="E1765" i="1"/>
  <c r="E1757" i="1"/>
  <c r="E1749" i="1"/>
  <c r="E1741" i="1"/>
  <c r="E1733" i="1"/>
  <c r="E1725" i="1"/>
  <c r="E1717" i="1"/>
  <c r="E1709" i="1"/>
  <c r="E1701" i="1"/>
  <c r="E1693" i="1"/>
  <c r="E1685" i="1"/>
  <c r="E1677" i="1"/>
  <c r="E1669" i="1"/>
  <c r="E1661" i="1"/>
  <c r="E1653" i="1"/>
  <c r="E1645" i="1"/>
  <c r="E1637" i="1"/>
  <c r="E1629" i="1"/>
  <c r="E1621" i="1"/>
  <c r="E1613" i="1"/>
  <c r="E1605" i="1"/>
  <c r="E1597" i="1"/>
  <c r="E1589" i="1"/>
  <c r="E1581" i="1"/>
  <c r="E1573" i="1"/>
  <c r="E1565" i="1"/>
  <c r="E1557" i="1"/>
  <c r="E1549" i="1"/>
  <c r="E1541" i="1"/>
  <c r="E1533" i="1"/>
  <c r="E1525" i="1"/>
  <c r="E1517" i="1"/>
  <c r="E1509" i="1"/>
  <c r="E1501" i="1"/>
  <c r="E1493" i="1"/>
  <c r="E2164" i="1"/>
  <c r="E2156" i="1"/>
  <c r="E2148" i="1"/>
  <c r="E2140" i="1"/>
  <c r="E2132" i="1"/>
  <c r="E2124" i="1"/>
  <c r="E2116" i="1"/>
  <c r="E2108" i="1"/>
  <c r="E2100" i="1"/>
  <c r="E2092" i="1"/>
  <c r="E2084" i="1"/>
  <c r="E2076" i="1"/>
  <c r="E2068" i="1"/>
  <c r="E2060" i="1"/>
  <c r="E2052" i="1"/>
  <c r="E2044" i="1"/>
  <c r="E2036" i="1"/>
  <c r="E2028" i="1"/>
  <c r="E2020" i="1"/>
  <c r="E2012" i="1"/>
  <c r="E2004" i="1"/>
  <c r="E1996" i="1"/>
  <c r="E1988" i="1"/>
  <c r="E1980" i="1"/>
  <c r="E1972" i="1"/>
  <c r="E1964" i="1"/>
  <c r="E1956" i="1"/>
  <c r="E1948" i="1"/>
  <c r="E1940" i="1"/>
  <c r="E1932" i="1"/>
  <c r="E1924" i="1"/>
  <c r="E1916" i="1"/>
  <c r="E1908" i="1"/>
  <c r="E1900" i="1"/>
  <c r="E1892" i="1"/>
  <c r="E1884" i="1"/>
  <c r="E1876" i="1"/>
  <c r="E1868" i="1"/>
  <c r="E1860" i="1"/>
  <c r="E1852" i="1"/>
  <c r="E1844" i="1"/>
  <c r="E1836" i="1"/>
  <c r="E1828" i="1"/>
  <c r="E1820" i="1"/>
  <c r="E1812" i="1"/>
  <c r="E1804" i="1"/>
  <c r="E1796" i="1"/>
  <c r="E1788" i="1"/>
  <c r="E1780" i="1"/>
  <c r="E1772" i="1"/>
  <c r="E1764" i="1"/>
  <c r="E1756" i="1"/>
  <c r="E1748" i="1"/>
  <c r="E1740" i="1"/>
  <c r="E1732" i="1"/>
  <c r="E1724" i="1"/>
  <c r="E1716" i="1"/>
  <c r="E1708" i="1"/>
  <c r="E1700" i="1"/>
  <c r="E1692" i="1"/>
  <c r="E1684" i="1"/>
  <c r="E1676" i="1"/>
  <c r="E1668" i="1"/>
  <c r="E1660" i="1"/>
  <c r="E1652" i="1"/>
  <c r="E1644" i="1"/>
  <c r="E1636" i="1"/>
  <c r="E1628" i="1"/>
  <c r="E1620" i="1"/>
  <c r="E1612" i="1"/>
  <c r="E1604" i="1"/>
  <c r="E1596" i="1"/>
  <c r="E1588" i="1"/>
  <c r="E1580" i="1"/>
  <c r="E1572" i="1"/>
  <c r="E1564" i="1"/>
  <c r="E1556" i="1"/>
  <c r="E1548" i="1"/>
  <c r="E1540" i="1"/>
  <c r="E1532" i="1"/>
  <c r="E1524" i="1"/>
  <c r="E1516" i="1"/>
  <c r="E1508" i="1"/>
  <c r="E1500" i="1"/>
  <c r="E1492" i="1"/>
  <c r="E2171" i="1"/>
  <c r="E2163" i="1"/>
  <c r="E2155" i="1"/>
  <c r="E2147" i="1"/>
  <c r="E2139" i="1"/>
  <c r="E2131" i="1"/>
  <c r="E2123" i="1"/>
  <c r="E2115" i="1"/>
  <c r="E2107" i="1"/>
  <c r="E2099" i="1"/>
  <c r="E2091" i="1"/>
  <c r="E2083" i="1"/>
  <c r="E2075" i="1"/>
  <c r="E2067" i="1"/>
  <c r="E2059" i="1"/>
  <c r="E2051" i="1"/>
  <c r="E2043" i="1"/>
  <c r="E2035" i="1"/>
  <c r="E2027" i="1"/>
  <c r="E2019" i="1"/>
  <c r="E2011" i="1"/>
  <c r="E2003" i="1"/>
  <c r="E1995" i="1"/>
  <c r="E1987" i="1"/>
  <c r="E1979" i="1"/>
  <c r="E1971" i="1"/>
  <c r="E1963" i="1"/>
  <c r="E1955" i="1"/>
  <c r="E1947" i="1"/>
  <c r="E1939" i="1"/>
  <c r="E1931" i="1"/>
  <c r="E1923" i="1"/>
  <c r="E1915" i="1"/>
  <c r="E1907" i="1"/>
  <c r="E1899" i="1"/>
  <c r="E1891" i="1"/>
  <c r="E1883" i="1"/>
  <c r="E1875" i="1"/>
  <c r="E1867" i="1"/>
  <c r="E1859" i="1"/>
  <c r="E1851" i="1"/>
  <c r="E1843" i="1"/>
  <c r="E1835" i="1"/>
  <c r="E1827" i="1"/>
  <c r="E1819" i="1"/>
  <c r="E1811" i="1"/>
  <c r="E1803" i="1"/>
  <c r="E1795" i="1"/>
  <c r="E1787" i="1"/>
  <c r="E1779" i="1"/>
  <c r="E1771" i="1"/>
  <c r="E1763" i="1"/>
  <c r="E1755" i="1"/>
  <c r="E1747" i="1"/>
  <c r="E1739" i="1"/>
  <c r="E1731" i="1"/>
  <c r="E1723" i="1"/>
  <c r="E1715" i="1"/>
  <c r="E1707" i="1"/>
  <c r="E1699" i="1"/>
  <c r="E1691" i="1"/>
  <c r="E1683" i="1"/>
  <c r="E1675" i="1"/>
  <c r="E1667" i="1"/>
  <c r="E1659" i="1"/>
  <c r="E1651" i="1"/>
  <c r="E1643" i="1"/>
  <c r="E1635" i="1"/>
  <c r="E1627" i="1"/>
  <c r="E1619" i="1"/>
  <c r="E1611" i="1"/>
  <c r="E1603" i="1"/>
  <c r="E1595" i="1"/>
  <c r="E1587" i="1"/>
  <c r="E1579" i="1"/>
  <c r="E1571" i="1"/>
  <c r="E1563" i="1"/>
  <c r="E1555" i="1"/>
  <c r="E1547" i="1"/>
  <c r="E1539" i="1"/>
  <c r="E1531" i="1"/>
  <c r="E1523" i="1"/>
  <c r="E1515" i="1"/>
  <c r="E1507" i="1"/>
  <c r="E1499" i="1"/>
  <c r="E1491" i="1"/>
  <c r="E1690" i="1"/>
  <c r="E1682" i="1"/>
  <c r="E1674" i="1"/>
  <c r="E1666" i="1"/>
  <c r="E1658" i="1"/>
  <c r="E1650" i="1"/>
  <c r="E1642" i="1"/>
  <c r="E1634" i="1"/>
  <c r="E1626" i="1"/>
  <c r="E1618" i="1"/>
  <c r="E1610" i="1"/>
  <c r="E1602" i="1"/>
  <c r="E1594" i="1"/>
  <c r="E1586" i="1"/>
  <c r="E1578" i="1"/>
  <c r="E1570" i="1"/>
  <c r="E1562" i="1"/>
  <c r="E1554" i="1"/>
  <c r="E1546" i="1"/>
  <c r="E1538" i="1"/>
  <c r="E1530" i="1"/>
  <c r="E1522" i="1"/>
  <c r="E1514" i="1"/>
  <c r="E1506" i="1"/>
  <c r="E1498" i="1"/>
  <c r="E1490" i="1"/>
  <c r="E2169" i="1"/>
  <c r="E2161" i="1"/>
  <c r="E2153" i="1"/>
  <c r="E2145" i="1"/>
  <c r="E2137" i="1"/>
  <c r="E2129" i="1"/>
  <c r="E2121" i="1"/>
  <c r="E2113" i="1"/>
  <c r="E2105" i="1"/>
  <c r="E2097" i="1"/>
  <c r="E2089" i="1"/>
  <c r="E2081" i="1"/>
  <c r="E2073" i="1"/>
  <c r="E2065" i="1"/>
  <c r="E2057" i="1"/>
  <c r="E2049" i="1"/>
  <c r="E2041" i="1"/>
  <c r="E2033" i="1"/>
  <c r="E2025" i="1"/>
  <c r="E2017" i="1"/>
  <c r="E2009" i="1"/>
  <c r="E2001" i="1"/>
  <c r="E1993" i="1"/>
  <c r="E1985" i="1"/>
  <c r="E1977" i="1"/>
  <c r="E1969" i="1"/>
  <c r="E1961" i="1"/>
  <c r="E1953" i="1"/>
  <c r="E1945" i="1"/>
  <c r="E1937" i="1"/>
  <c r="E1929" i="1"/>
  <c r="E1921" i="1"/>
  <c r="E1913" i="1"/>
  <c r="E1905" i="1"/>
  <c r="E1897" i="1"/>
  <c r="E1889" i="1"/>
  <c r="E1881" i="1"/>
  <c r="E1873" i="1"/>
  <c r="E1865" i="1"/>
  <c r="E1857" i="1"/>
  <c r="E1849" i="1"/>
  <c r="E1841" i="1"/>
  <c r="E1833" i="1"/>
  <c r="E1825" i="1"/>
  <c r="E1817" i="1"/>
  <c r="E1809" i="1"/>
  <c r="E1801" i="1"/>
  <c r="E1793" i="1"/>
  <c r="E1785" i="1"/>
  <c r="E1777" i="1"/>
  <c r="E1769" i="1"/>
  <c r="E1761" i="1"/>
  <c r="E1753" i="1"/>
  <c r="E1745" i="1"/>
  <c r="E1737" i="1"/>
  <c r="E1729" i="1"/>
  <c r="E1721" i="1"/>
  <c r="E1713" i="1"/>
  <c r="E1705" i="1"/>
  <c r="E1697" i="1"/>
  <c r="E1689" i="1"/>
  <c r="E1681" i="1"/>
  <c r="E1673" i="1"/>
  <c r="E1665" i="1"/>
  <c r="E1657" i="1"/>
  <c r="E1649" i="1"/>
  <c r="E1641" i="1"/>
  <c r="E1633" i="1"/>
  <c r="E1625" i="1"/>
  <c r="E1617" i="1"/>
  <c r="E1609" i="1"/>
  <c r="E1601" i="1"/>
  <c r="E1593" i="1"/>
  <c r="E1585" i="1"/>
  <c r="E1577" i="1"/>
  <c r="E1569" i="1"/>
  <c r="E1561" i="1"/>
  <c r="E1553" i="1"/>
  <c r="E1545" i="1"/>
  <c r="E1537" i="1"/>
  <c r="E1529" i="1"/>
  <c r="E1521" i="1"/>
  <c r="E1513" i="1"/>
  <c r="E1505" i="1"/>
  <c r="E1497" i="1"/>
  <c r="E1489" i="1"/>
  <c r="E2160" i="1"/>
  <c r="E2152" i="1"/>
  <c r="E2144" i="1"/>
  <c r="E2136" i="1"/>
  <c r="E2128" i="1"/>
  <c r="E2120" i="1"/>
  <c r="E2112" i="1"/>
  <c r="E2104" i="1"/>
  <c r="E2096" i="1"/>
  <c r="E2088" i="1"/>
  <c r="E2080" i="1"/>
  <c r="E2072" i="1"/>
  <c r="E2064" i="1"/>
  <c r="E2056" i="1"/>
  <c r="E2048" i="1"/>
  <c r="E2040" i="1"/>
  <c r="E2032" i="1"/>
  <c r="E2024" i="1"/>
  <c r="E2016" i="1"/>
  <c r="E2008" i="1"/>
  <c r="E2000" i="1"/>
  <c r="E1992" i="1"/>
  <c r="E1984" i="1"/>
  <c r="E1976" i="1"/>
  <c r="E1968" i="1"/>
  <c r="E1960" i="1"/>
  <c r="E1952" i="1"/>
  <c r="E1944" i="1"/>
  <c r="E1936" i="1"/>
  <c r="E1928" i="1"/>
  <c r="E1920" i="1"/>
  <c r="E1912" i="1"/>
  <c r="E1904" i="1"/>
  <c r="E1896" i="1"/>
  <c r="E1888" i="1"/>
  <c r="E1880" i="1"/>
  <c r="E1872" i="1"/>
  <c r="E1864" i="1"/>
  <c r="E1856" i="1"/>
  <c r="E1848" i="1"/>
  <c r="E1840" i="1"/>
  <c r="E1832" i="1"/>
  <c r="E1824" i="1"/>
  <c r="E1816" i="1"/>
  <c r="E1808" i="1"/>
  <c r="E1800" i="1"/>
  <c r="E1792" i="1"/>
  <c r="E1784" i="1"/>
  <c r="E1776" i="1"/>
  <c r="E1768" i="1"/>
  <c r="E1760" i="1"/>
  <c r="E1752" i="1"/>
  <c r="E1744" i="1"/>
  <c r="E1736" i="1"/>
  <c r="E1728" i="1"/>
  <c r="E1720" i="1"/>
  <c r="E1712" i="1"/>
  <c r="E1704" i="1"/>
  <c r="E1696" i="1"/>
  <c r="E1688" i="1"/>
  <c r="E1680" i="1"/>
  <c r="E1672" i="1"/>
  <c r="E1664" i="1"/>
  <c r="E1656" i="1"/>
  <c r="E1648" i="1"/>
  <c r="E1640" i="1"/>
  <c r="E1632" i="1"/>
  <c r="E1624" i="1"/>
  <c r="E1616" i="1"/>
  <c r="E1608" i="1"/>
  <c r="E1600" i="1"/>
  <c r="E1592" i="1"/>
  <c r="E1584" i="1"/>
  <c r="E1576" i="1"/>
  <c r="E1568" i="1"/>
  <c r="E1560" i="1"/>
  <c r="E1552" i="1"/>
  <c r="E1544" i="1"/>
  <c r="E1536" i="1"/>
  <c r="E1528" i="1"/>
  <c r="E1520" i="1"/>
  <c r="E1512" i="1"/>
  <c r="E1504" i="1"/>
  <c r="E1496" i="1"/>
  <c r="D1731" i="1"/>
  <c r="D1723" i="1"/>
  <c r="D1715" i="1"/>
  <c r="D1707" i="1"/>
  <c r="D1699" i="1"/>
  <c r="D1691" i="1"/>
  <c r="D1683" i="1"/>
  <c r="D1675" i="1"/>
  <c r="D1667" i="1"/>
  <c r="D1659" i="1"/>
  <c r="D1651" i="1"/>
  <c r="D1643" i="1"/>
  <c r="D1635" i="1"/>
  <c r="D1627" i="1"/>
  <c r="D1619" i="1"/>
  <c r="D1611" i="1"/>
  <c r="D1603" i="1"/>
  <c r="D1595" i="1"/>
  <c r="D1587" i="1"/>
  <c r="D1579" i="1"/>
  <c r="D1571" i="1"/>
  <c r="D1563" i="1"/>
  <c r="D1555" i="1"/>
  <c r="D1547" i="1"/>
  <c r="D1539" i="1"/>
  <c r="D1531" i="1"/>
  <c r="D1523" i="1"/>
  <c r="D1515" i="1"/>
  <c r="D1507" i="1"/>
  <c r="D1499" i="1"/>
  <c r="D1491" i="1"/>
  <c r="C2342" i="1"/>
  <c r="C2334" i="1"/>
  <c r="C2326" i="1"/>
  <c r="C2318" i="1"/>
  <c r="C2310" i="1"/>
  <c r="C2302" i="1"/>
  <c r="C2294" i="1"/>
  <c r="C2286" i="1"/>
  <c r="C2278" i="1"/>
  <c r="C2270" i="1"/>
  <c r="C2262" i="1"/>
  <c r="C2254" i="1"/>
  <c r="C2246" i="1"/>
  <c r="C2238" i="1"/>
  <c r="C2230" i="1"/>
  <c r="C2222" i="1"/>
  <c r="C2214" i="1"/>
  <c r="C2206" i="1"/>
  <c r="C2198" i="1"/>
  <c r="C2190" i="1"/>
  <c r="C2182" i="1"/>
  <c r="C2174" i="1"/>
  <c r="C2166" i="1"/>
  <c r="C2147" i="1"/>
  <c r="C2125" i="1"/>
  <c r="C2102" i="1"/>
  <c r="C2083" i="1"/>
  <c r="C2061" i="1"/>
  <c r="C2038" i="1"/>
  <c r="C2019" i="1"/>
  <c r="C1997" i="1"/>
  <c r="C1974" i="1"/>
  <c r="C1955" i="1"/>
  <c r="C1933" i="1"/>
  <c r="C1910" i="1"/>
  <c r="C1891" i="1"/>
  <c r="C1869" i="1"/>
  <c r="C1846" i="1"/>
  <c r="C1827" i="1"/>
  <c r="C1805" i="1"/>
  <c r="C1782" i="1"/>
  <c r="C1763" i="1"/>
  <c r="C1741" i="1"/>
  <c r="C1718" i="1"/>
  <c r="C1699" i="1"/>
  <c r="C1677" i="1"/>
  <c r="C1654" i="1"/>
  <c r="C1635" i="1"/>
  <c r="C1613" i="1"/>
  <c r="C1590" i="1"/>
  <c r="C1571" i="1"/>
  <c r="C1549" i="1"/>
  <c r="C1526" i="1"/>
  <c r="C1507" i="1"/>
  <c r="D1874" i="1"/>
  <c r="D1866" i="1"/>
  <c r="D1858" i="1"/>
  <c r="D1850" i="1"/>
  <c r="D1842" i="1"/>
  <c r="D1834" i="1"/>
  <c r="D1826" i="1"/>
  <c r="D1818" i="1"/>
  <c r="D1810" i="1"/>
  <c r="D1802" i="1"/>
  <c r="D1794" i="1"/>
  <c r="D1786" i="1"/>
  <c r="D1778" i="1"/>
  <c r="D1770" i="1"/>
  <c r="D1762" i="1"/>
  <c r="D1754" i="1"/>
  <c r="D1746" i="1"/>
  <c r="D1738" i="1"/>
  <c r="D1730" i="1"/>
  <c r="D1722" i="1"/>
  <c r="D1714" i="1"/>
  <c r="D1706" i="1"/>
  <c r="D1698" i="1"/>
  <c r="D1690" i="1"/>
  <c r="D1682" i="1"/>
  <c r="D1674" i="1"/>
  <c r="D1666" i="1"/>
  <c r="D1658" i="1"/>
  <c r="D1650" i="1"/>
  <c r="D1642" i="1"/>
  <c r="D1634" i="1"/>
  <c r="D1626" i="1"/>
  <c r="D1618" i="1"/>
  <c r="D1610" i="1"/>
  <c r="D1602" i="1"/>
  <c r="D1594" i="1"/>
  <c r="D1586" i="1"/>
  <c r="D1578" i="1"/>
  <c r="D1570" i="1"/>
  <c r="D1562" i="1"/>
  <c r="D1554" i="1"/>
  <c r="D1546" i="1"/>
  <c r="D1538" i="1"/>
  <c r="D1530" i="1"/>
  <c r="D1522" i="1"/>
  <c r="D1514" i="1"/>
  <c r="D1506" i="1"/>
  <c r="D1498" i="1"/>
  <c r="D1490" i="1"/>
  <c r="C2341" i="1"/>
  <c r="C2333" i="1"/>
  <c r="C2325" i="1"/>
  <c r="C2317" i="1"/>
  <c r="C2309" i="1"/>
  <c r="C2301" i="1"/>
  <c r="C2293" i="1"/>
  <c r="C2285" i="1"/>
  <c r="C2277" i="1"/>
  <c r="C2269" i="1"/>
  <c r="C2261" i="1"/>
  <c r="C2253" i="1"/>
  <c r="C2245" i="1"/>
  <c r="C2237" i="1"/>
  <c r="C2229" i="1"/>
  <c r="C2221" i="1"/>
  <c r="C2213" i="1"/>
  <c r="C2205" i="1"/>
  <c r="C2197" i="1"/>
  <c r="C2189" i="1"/>
  <c r="C2181" i="1"/>
  <c r="C2173" i="1"/>
  <c r="C2165" i="1"/>
  <c r="C2142" i="1"/>
  <c r="C2123" i="1"/>
  <c r="C2101" i="1"/>
  <c r="C2078" i="1"/>
  <c r="C2059" i="1"/>
  <c r="C2037" i="1"/>
  <c r="C2014" i="1"/>
  <c r="C1995" i="1"/>
  <c r="C1973" i="1"/>
  <c r="C1950" i="1"/>
  <c r="C1931" i="1"/>
  <c r="C1909" i="1"/>
  <c r="C1886" i="1"/>
  <c r="C1867" i="1"/>
  <c r="C1845" i="1"/>
  <c r="C1822" i="1"/>
  <c r="C1803" i="1"/>
  <c r="C1781" i="1"/>
  <c r="C1758" i="1"/>
  <c r="C1739" i="1"/>
  <c r="C1717" i="1"/>
  <c r="C1694" i="1"/>
  <c r="C1675" i="1"/>
  <c r="C1653" i="1"/>
  <c r="C1630" i="1"/>
  <c r="C1611" i="1"/>
  <c r="C1589" i="1"/>
  <c r="C1566" i="1"/>
  <c r="C1547" i="1"/>
  <c r="C1525" i="1"/>
  <c r="C1502" i="1"/>
  <c r="D1872" i="1"/>
  <c r="D1864" i="1"/>
  <c r="D1856" i="1"/>
  <c r="D1848" i="1"/>
  <c r="D1840" i="1"/>
  <c r="D1832" i="1"/>
  <c r="D1824" i="1"/>
  <c r="D1816" i="1"/>
  <c r="D1808" i="1"/>
  <c r="D1800" i="1"/>
  <c r="D1792" i="1"/>
  <c r="D1784" i="1"/>
  <c r="D1776" i="1"/>
  <c r="D1768" i="1"/>
  <c r="D1760" i="1"/>
  <c r="D1752" i="1"/>
  <c r="D1744" i="1"/>
  <c r="D1736" i="1"/>
  <c r="D1728" i="1"/>
  <c r="D1720" i="1"/>
  <c r="D1712" i="1"/>
  <c r="D1704" i="1"/>
  <c r="D1696" i="1"/>
  <c r="D1688" i="1"/>
  <c r="D1680" i="1"/>
  <c r="D1672" i="1"/>
  <c r="D1664" i="1"/>
  <c r="D1656" i="1"/>
  <c r="D1648" i="1"/>
  <c r="D1640" i="1"/>
  <c r="D1632" i="1"/>
  <c r="D1624" i="1"/>
  <c r="D1616" i="1"/>
  <c r="D1608" i="1"/>
  <c r="D1600" i="1"/>
  <c r="D1592" i="1"/>
  <c r="D1584" i="1"/>
  <c r="D1576" i="1"/>
  <c r="D1568" i="1"/>
  <c r="D1560" i="1"/>
  <c r="D1552" i="1"/>
  <c r="D1544" i="1"/>
  <c r="D1536" i="1"/>
  <c r="D1528" i="1"/>
  <c r="D1520" i="1"/>
  <c r="D1512" i="1"/>
  <c r="D1504" i="1"/>
  <c r="D1496" i="1"/>
  <c r="D1488" i="1"/>
  <c r="C2339" i="1"/>
  <c r="C2331" i="1"/>
  <c r="C2323" i="1"/>
  <c r="C2315" i="1"/>
  <c r="C2307" i="1"/>
  <c r="C2299" i="1"/>
  <c r="C2291" i="1"/>
  <c r="C2283" i="1"/>
  <c r="C2275" i="1"/>
  <c r="C2267" i="1"/>
  <c r="C2259" i="1"/>
  <c r="C2251" i="1"/>
  <c r="C2243" i="1"/>
  <c r="C2235" i="1"/>
  <c r="C2227" i="1"/>
  <c r="C2219" i="1"/>
  <c r="C2211" i="1"/>
  <c r="C2203" i="1"/>
  <c r="C2195" i="1"/>
  <c r="C2187" i="1"/>
  <c r="C2179" i="1"/>
  <c r="C2171" i="1"/>
  <c r="C2158" i="1"/>
  <c r="C2139" i="1"/>
  <c r="C2117" i="1"/>
  <c r="C2094" i="1"/>
  <c r="C2075" i="1"/>
  <c r="C2053" i="1"/>
  <c r="C2030" i="1"/>
  <c r="C2011" i="1"/>
  <c r="C1989" i="1"/>
  <c r="C1966" i="1"/>
  <c r="C1947" i="1"/>
  <c r="C1925" i="1"/>
  <c r="C1902" i="1"/>
  <c r="C1883" i="1"/>
  <c r="C1861" i="1"/>
  <c r="C1838" i="1"/>
  <c r="C1819" i="1"/>
  <c r="C1797" i="1"/>
  <c r="C1774" i="1"/>
  <c r="C1755" i="1"/>
  <c r="C1733" i="1"/>
  <c r="C1710" i="1"/>
  <c r="C1691" i="1"/>
  <c r="C1669" i="1"/>
  <c r="C1646" i="1"/>
  <c r="C1627" i="1"/>
  <c r="C1605" i="1"/>
  <c r="C1582" i="1"/>
  <c r="C1563" i="1"/>
  <c r="C1541" i="1"/>
  <c r="C1518" i="1"/>
  <c r="C1499" i="1"/>
  <c r="D1871" i="1"/>
  <c r="D1863" i="1"/>
  <c r="D1855" i="1"/>
  <c r="D1847" i="1"/>
  <c r="D1839" i="1"/>
  <c r="D1831" i="1"/>
  <c r="D1823" i="1"/>
  <c r="D1815" i="1"/>
  <c r="D1807" i="1"/>
  <c r="D1799" i="1"/>
  <c r="D1791" i="1"/>
  <c r="D1783" i="1"/>
  <c r="D1775" i="1"/>
  <c r="D1767" i="1"/>
  <c r="D1759" i="1"/>
  <c r="D1751" i="1"/>
  <c r="D1743" i="1"/>
  <c r="D1735" i="1"/>
  <c r="D1727" i="1"/>
  <c r="D1719" i="1"/>
  <c r="D1711" i="1"/>
  <c r="D1703" i="1"/>
  <c r="D1695" i="1"/>
  <c r="D1687" i="1"/>
  <c r="D1679" i="1"/>
  <c r="D1671" i="1"/>
  <c r="D1663" i="1"/>
  <c r="D1655" i="1"/>
  <c r="D1647" i="1"/>
  <c r="D1639" i="1"/>
  <c r="D1631" i="1"/>
  <c r="D1623" i="1"/>
  <c r="D1615" i="1"/>
  <c r="D1607" i="1"/>
  <c r="D1599" i="1"/>
  <c r="D1591" i="1"/>
  <c r="D1583" i="1"/>
  <c r="D1575" i="1"/>
  <c r="D1567" i="1"/>
  <c r="D1559" i="1"/>
  <c r="D1551" i="1"/>
  <c r="D1543" i="1"/>
  <c r="D1535" i="1"/>
  <c r="D1527" i="1"/>
  <c r="D1519" i="1"/>
  <c r="D1511" i="1"/>
  <c r="D1503" i="1"/>
  <c r="D1495" i="1"/>
  <c r="D1487" i="1"/>
  <c r="C2338" i="1"/>
  <c r="C2330" i="1"/>
  <c r="C2322" i="1"/>
  <c r="C2314" i="1"/>
  <c r="C2306" i="1"/>
  <c r="C2298" i="1"/>
  <c r="C2290" i="1"/>
  <c r="C2282" i="1"/>
  <c r="C2274" i="1"/>
  <c r="C2266" i="1"/>
  <c r="C2258" i="1"/>
  <c r="C2250" i="1"/>
  <c r="C2242" i="1"/>
  <c r="C2234" i="1"/>
  <c r="C2226" i="1"/>
  <c r="C2218" i="1"/>
  <c r="C2210" i="1"/>
  <c r="C2202" i="1"/>
  <c r="C2194" i="1"/>
  <c r="C2186" i="1"/>
  <c r="C2178" i="1"/>
  <c r="C2170" i="1"/>
  <c r="C2157" i="1"/>
  <c r="C2134" i="1"/>
  <c r="C2115" i="1"/>
  <c r="C2093" i="1"/>
  <c r="C2070" i="1"/>
  <c r="C2051" i="1"/>
  <c r="C2029" i="1"/>
  <c r="C2006" i="1"/>
  <c r="C1987" i="1"/>
  <c r="C1965" i="1"/>
  <c r="C1942" i="1"/>
  <c r="C1923" i="1"/>
  <c r="C1901" i="1"/>
  <c r="C1878" i="1"/>
  <c r="C1859" i="1"/>
  <c r="C1837" i="1"/>
  <c r="C1814" i="1"/>
  <c r="C1795" i="1"/>
  <c r="C1773" i="1"/>
  <c r="C1750" i="1"/>
  <c r="C1731" i="1"/>
  <c r="C1709" i="1"/>
  <c r="C1686" i="1"/>
  <c r="C1667" i="1"/>
  <c r="C1645" i="1"/>
  <c r="C1622" i="1"/>
  <c r="C1603" i="1"/>
  <c r="C1581" i="1"/>
  <c r="C1558" i="1"/>
  <c r="C1539" i="1"/>
  <c r="C1517" i="1"/>
  <c r="C1494" i="1"/>
  <c r="C2337" i="1"/>
  <c r="C2329" i="1"/>
  <c r="C2321" i="1"/>
  <c r="C2313" i="1"/>
  <c r="C2305" i="1"/>
  <c r="C2297" i="1"/>
  <c r="C2289" i="1"/>
  <c r="C2281" i="1"/>
  <c r="C2273" i="1"/>
  <c r="C2265" i="1"/>
  <c r="C2257" i="1"/>
  <c r="C2249" i="1"/>
  <c r="C2241" i="1"/>
  <c r="C2233" i="1"/>
  <c r="C2225" i="1"/>
  <c r="C2217" i="1"/>
  <c r="C2209" i="1"/>
  <c r="C2201" i="1"/>
  <c r="C2193" i="1"/>
  <c r="C2185" i="1"/>
  <c r="C2177" i="1"/>
  <c r="C2169" i="1"/>
  <c r="C2155" i="1"/>
  <c r="C2133" i="1"/>
  <c r="C2110" i="1"/>
  <c r="C2091" i="1"/>
  <c r="C2069" i="1"/>
  <c r="C2046" i="1"/>
  <c r="C2027" i="1"/>
  <c r="C2005" i="1"/>
  <c r="C1982" i="1"/>
  <c r="C1963" i="1"/>
  <c r="C1941" i="1"/>
  <c r="C1918" i="1"/>
  <c r="C1899" i="1"/>
  <c r="C1877" i="1"/>
  <c r="C1854" i="1"/>
  <c r="C1835" i="1"/>
  <c r="C1813" i="1"/>
  <c r="C1790" i="1"/>
  <c r="C1771" i="1"/>
  <c r="C1749" i="1"/>
  <c r="C1726" i="1"/>
  <c r="C1707" i="1"/>
  <c r="C1685" i="1"/>
  <c r="C1662" i="1"/>
  <c r="C1643" i="1"/>
  <c r="C1621" i="1"/>
  <c r="C1598" i="1"/>
  <c r="C1579" i="1"/>
  <c r="C1557" i="1"/>
  <c r="C1534" i="1"/>
  <c r="C1515" i="1"/>
  <c r="C1493" i="1"/>
  <c r="D1869" i="1"/>
  <c r="D1861" i="1"/>
  <c r="D1853" i="1"/>
  <c r="D1845" i="1"/>
  <c r="D1837" i="1"/>
  <c r="D1829" i="1"/>
  <c r="D1821" i="1"/>
  <c r="D1813" i="1"/>
  <c r="D1805" i="1"/>
  <c r="D1797" i="1"/>
  <c r="D1789" i="1"/>
  <c r="D1781" i="1"/>
  <c r="D1773" i="1"/>
  <c r="D1765" i="1"/>
  <c r="D1757" i="1"/>
  <c r="D1749" i="1"/>
  <c r="D1741" i="1"/>
  <c r="D1733" i="1"/>
  <c r="D1725" i="1"/>
  <c r="D1717" i="1"/>
  <c r="D1709" i="1"/>
  <c r="D1701" i="1"/>
  <c r="D1693" i="1"/>
  <c r="D1685" i="1"/>
  <c r="D1677" i="1"/>
  <c r="D1669" i="1"/>
  <c r="D1661" i="1"/>
  <c r="D1653" i="1"/>
  <c r="D1645" i="1"/>
  <c r="D1637" i="1"/>
  <c r="D1629" i="1"/>
  <c r="D1621" i="1"/>
  <c r="D1613" i="1"/>
  <c r="D1605" i="1"/>
  <c r="D1597" i="1"/>
  <c r="D1589" i="1"/>
  <c r="D1581" i="1"/>
  <c r="D1573" i="1"/>
  <c r="D1565" i="1"/>
  <c r="D1557" i="1"/>
  <c r="D1549" i="1"/>
  <c r="D1541" i="1"/>
  <c r="D1533" i="1"/>
  <c r="D1525" i="1"/>
  <c r="D1517" i="1"/>
  <c r="D1509" i="1"/>
  <c r="D1501" i="1"/>
  <c r="C2344" i="1"/>
  <c r="C2336" i="1"/>
  <c r="C2328" i="1"/>
  <c r="C2320" i="1"/>
  <c r="C2312" i="1"/>
  <c r="C2304" i="1"/>
  <c r="C2296" i="1"/>
  <c r="C2288" i="1"/>
  <c r="C2280" i="1"/>
  <c r="C2272" i="1"/>
  <c r="C2264" i="1"/>
  <c r="C2256" i="1"/>
  <c r="C2248" i="1"/>
  <c r="C2240" i="1"/>
  <c r="C2232" i="1"/>
  <c r="C2224" i="1"/>
  <c r="C2216" i="1"/>
  <c r="C2208" i="1"/>
  <c r="C2200" i="1"/>
  <c r="C2192" i="1"/>
  <c r="C2184" i="1"/>
  <c r="C2176" i="1"/>
  <c r="C2168" i="1"/>
  <c r="C2150" i="1"/>
  <c r="C2131" i="1"/>
  <c r="C2109" i="1"/>
  <c r="C2086" i="1"/>
  <c r="C2067" i="1"/>
  <c r="C2045" i="1"/>
  <c r="C2022" i="1"/>
  <c r="C2003" i="1"/>
  <c r="C1981" i="1"/>
  <c r="C1958" i="1"/>
  <c r="C1939" i="1"/>
  <c r="C1917" i="1"/>
  <c r="C1894" i="1"/>
  <c r="C1875" i="1"/>
  <c r="C1853" i="1"/>
  <c r="C1830" i="1"/>
  <c r="C1811" i="1"/>
  <c r="C1789" i="1"/>
  <c r="C1766" i="1"/>
  <c r="C1747" i="1"/>
  <c r="C1725" i="1"/>
  <c r="C1702" i="1"/>
  <c r="C1683" i="1"/>
  <c r="C1661" i="1"/>
  <c r="C1638" i="1"/>
  <c r="C1619" i="1"/>
  <c r="C1597" i="1"/>
  <c r="C1574" i="1"/>
  <c r="C1555" i="1"/>
  <c r="C1533" i="1"/>
  <c r="C1510" i="1"/>
  <c r="C1487" i="1"/>
  <c r="C1495" i="1"/>
  <c r="C1503" i="1"/>
  <c r="C1511" i="1"/>
  <c r="C1519" i="1"/>
  <c r="C1527" i="1"/>
  <c r="C1535" i="1"/>
  <c r="C1543" i="1"/>
  <c r="C1551" i="1"/>
  <c r="C1559" i="1"/>
  <c r="C1567" i="1"/>
  <c r="C1575" i="1"/>
  <c r="C1583" i="1"/>
  <c r="C1591" i="1"/>
  <c r="C1599" i="1"/>
  <c r="C1607" i="1"/>
  <c r="C1615" i="1"/>
  <c r="C1623" i="1"/>
  <c r="C1631" i="1"/>
  <c r="C1639" i="1"/>
  <c r="C1647" i="1"/>
  <c r="C1655" i="1"/>
  <c r="C1663" i="1"/>
  <c r="C1671" i="1"/>
  <c r="C1679" i="1"/>
  <c r="C1687" i="1"/>
  <c r="C1695" i="1"/>
  <c r="C1703" i="1"/>
  <c r="C1711" i="1"/>
  <c r="C1719" i="1"/>
  <c r="C1727" i="1"/>
  <c r="C1735" i="1"/>
  <c r="C1743" i="1"/>
  <c r="C1751" i="1"/>
  <c r="C1759" i="1"/>
  <c r="C1767" i="1"/>
  <c r="C1775" i="1"/>
  <c r="C1783" i="1"/>
  <c r="C1791" i="1"/>
  <c r="C1799" i="1"/>
  <c r="C1807" i="1"/>
  <c r="C1815" i="1"/>
  <c r="C1823" i="1"/>
  <c r="C1831" i="1"/>
  <c r="C1839" i="1"/>
  <c r="C1847" i="1"/>
  <c r="C1855" i="1"/>
  <c r="C1863" i="1"/>
  <c r="C1871" i="1"/>
  <c r="C1879" i="1"/>
  <c r="C1887" i="1"/>
  <c r="C1895" i="1"/>
  <c r="C1903" i="1"/>
  <c r="C1911" i="1"/>
  <c r="C1919" i="1"/>
  <c r="C1927" i="1"/>
  <c r="C1935" i="1"/>
  <c r="C1943" i="1"/>
  <c r="C1951" i="1"/>
  <c r="C1959" i="1"/>
  <c r="C1967" i="1"/>
  <c r="C1975" i="1"/>
  <c r="C1983" i="1"/>
  <c r="C1991" i="1"/>
  <c r="C1999" i="1"/>
  <c r="C2007" i="1"/>
  <c r="C2015" i="1"/>
  <c r="C2023" i="1"/>
  <c r="C2031" i="1"/>
  <c r="C2039" i="1"/>
  <c r="C2047" i="1"/>
  <c r="C2055" i="1"/>
  <c r="C2063" i="1"/>
  <c r="C2071" i="1"/>
  <c r="C2079" i="1"/>
  <c r="C2087" i="1"/>
  <c r="C2095" i="1"/>
  <c r="C2103" i="1"/>
  <c r="C2111" i="1"/>
  <c r="C2119" i="1"/>
  <c r="C2127" i="1"/>
  <c r="C2135" i="1"/>
  <c r="C2143" i="1"/>
  <c r="C2151" i="1"/>
  <c r="C2159" i="1"/>
  <c r="C1488" i="1"/>
  <c r="C1496" i="1"/>
  <c r="C1504" i="1"/>
  <c r="C1512" i="1"/>
  <c r="C1520" i="1"/>
  <c r="C1528" i="1"/>
  <c r="C1536" i="1"/>
  <c r="C1544" i="1"/>
  <c r="C1552" i="1"/>
  <c r="C1560" i="1"/>
  <c r="C1568" i="1"/>
  <c r="C1576" i="1"/>
  <c r="C1584" i="1"/>
  <c r="C1592" i="1"/>
  <c r="C1600" i="1"/>
  <c r="C1608" i="1"/>
  <c r="C1616" i="1"/>
  <c r="C1624" i="1"/>
  <c r="C1632" i="1"/>
  <c r="C1640" i="1"/>
  <c r="C1648" i="1"/>
  <c r="C1656" i="1"/>
  <c r="C1664" i="1"/>
  <c r="C1672" i="1"/>
  <c r="C1680" i="1"/>
  <c r="C1688" i="1"/>
  <c r="C1696" i="1"/>
  <c r="C1704" i="1"/>
  <c r="C1712" i="1"/>
  <c r="C1720" i="1"/>
  <c r="C1728" i="1"/>
  <c r="C1736" i="1"/>
  <c r="C1744" i="1"/>
  <c r="C1752" i="1"/>
  <c r="C1760" i="1"/>
  <c r="C1768" i="1"/>
  <c r="C1776" i="1"/>
  <c r="C1784" i="1"/>
  <c r="C1792" i="1"/>
  <c r="C1800" i="1"/>
  <c r="C1808" i="1"/>
  <c r="C1816" i="1"/>
  <c r="C1824" i="1"/>
  <c r="C1832" i="1"/>
  <c r="C1840" i="1"/>
  <c r="C1848" i="1"/>
  <c r="C1856" i="1"/>
  <c r="C1864" i="1"/>
  <c r="C1872" i="1"/>
  <c r="C1880" i="1"/>
  <c r="C1888" i="1"/>
  <c r="C1896" i="1"/>
  <c r="C1904" i="1"/>
  <c r="C1912" i="1"/>
  <c r="C1920" i="1"/>
  <c r="C1928" i="1"/>
  <c r="C1936" i="1"/>
  <c r="C1944" i="1"/>
  <c r="C1952" i="1"/>
  <c r="C1960" i="1"/>
  <c r="C1968" i="1"/>
  <c r="C1976" i="1"/>
  <c r="C1984" i="1"/>
  <c r="C1992" i="1"/>
  <c r="C2000" i="1"/>
  <c r="C2008" i="1"/>
  <c r="C2016" i="1"/>
  <c r="C2024" i="1"/>
  <c r="C2032" i="1"/>
  <c r="C2040" i="1"/>
  <c r="C2048" i="1"/>
  <c r="C2056" i="1"/>
  <c r="C2064" i="1"/>
  <c r="C2072" i="1"/>
  <c r="C2080" i="1"/>
  <c r="C2088" i="1"/>
  <c r="C2096" i="1"/>
  <c r="C2104" i="1"/>
  <c r="C2112" i="1"/>
  <c r="C2120" i="1"/>
  <c r="C2128" i="1"/>
  <c r="C2136" i="1"/>
  <c r="C2144" i="1"/>
  <c r="C2152" i="1"/>
  <c r="C2160" i="1"/>
  <c r="C1489" i="1"/>
  <c r="C1497" i="1"/>
  <c r="C1505" i="1"/>
  <c r="C1513" i="1"/>
  <c r="C1521" i="1"/>
  <c r="C1529" i="1"/>
  <c r="C1537" i="1"/>
  <c r="C1545" i="1"/>
  <c r="C1553" i="1"/>
  <c r="C1561" i="1"/>
  <c r="C1569" i="1"/>
  <c r="C1577" i="1"/>
  <c r="C1585" i="1"/>
  <c r="C1593" i="1"/>
  <c r="C1601" i="1"/>
  <c r="C1609" i="1"/>
  <c r="C1617" i="1"/>
  <c r="C1625" i="1"/>
  <c r="C1633" i="1"/>
  <c r="C1641" i="1"/>
  <c r="C1649" i="1"/>
  <c r="C1657" i="1"/>
  <c r="C1665" i="1"/>
  <c r="C1673" i="1"/>
  <c r="C1681" i="1"/>
  <c r="C1689" i="1"/>
  <c r="C1697" i="1"/>
  <c r="C1705" i="1"/>
  <c r="C1713" i="1"/>
  <c r="C1721" i="1"/>
  <c r="C1729" i="1"/>
  <c r="C1737" i="1"/>
  <c r="C1745" i="1"/>
  <c r="C1753" i="1"/>
  <c r="C1761" i="1"/>
  <c r="C1769" i="1"/>
  <c r="C1777" i="1"/>
  <c r="C1785" i="1"/>
  <c r="C1793" i="1"/>
  <c r="C1801" i="1"/>
  <c r="C1809" i="1"/>
  <c r="C1817" i="1"/>
  <c r="C1825" i="1"/>
  <c r="C1833" i="1"/>
  <c r="C1841" i="1"/>
  <c r="C1849" i="1"/>
  <c r="C1857" i="1"/>
  <c r="C1865" i="1"/>
  <c r="C1873" i="1"/>
  <c r="C1881" i="1"/>
  <c r="C1889" i="1"/>
  <c r="C1897" i="1"/>
  <c r="C1905" i="1"/>
  <c r="C1913" i="1"/>
  <c r="C1921" i="1"/>
  <c r="C1929" i="1"/>
  <c r="C1937" i="1"/>
  <c r="C1945" i="1"/>
  <c r="C1953" i="1"/>
  <c r="C1961" i="1"/>
  <c r="C1969" i="1"/>
  <c r="C1977" i="1"/>
  <c r="C1985" i="1"/>
  <c r="C1993" i="1"/>
  <c r="C2001" i="1"/>
  <c r="C2009" i="1"/>
  <c r="C2017" i="1"/>
  <c r="C2025" i="1"/>
  <c r="C2033" i="1"/>
  <c r="C2041" i="1"/>
  <c r="C2049" i="1"/>
  <c r="C2057" i="1"/>
  <c r="C2065" i="1"/>
  <c r="C2073" i="1"/>
  <c r="C2081" i="1"/>
  <c r="C2089" i="1"/>
  <c r="C2097" i="1"/>
  <c r="C2105" i="1"/>
  <c r="C2113" i="1"/>
  <c r="C2121" i="1"/>
  <c r="C2129" i="1"/>
  <c r="C2137" i="1"/>
  <c r="C2145" i="1"/>
  <c r="C2153" i="1"/>
  <c r="C2161" i="1"/>
  <c r="C1490" i="1"/>
  <c r="C1498" i="1"/>
  <c r="C1506" i="1"/>
  <c r="C1514" i="1"/>
  <c r="C1522" i="1"/>
  <c r="C1530" i="1"/>
  <c r="C1538" i="1"/>
  <c r="C1546" i="1"/>
  <c r="C1554" i="1"/>
  <c r="C1562" i="1"/>
  <c r="C1570" i="1"/>
  <c r="C1578" i="1"/>
  <c r="C1586" i="1"/>
  <c r="C1594" i="1"/>
  <c r="C1602" i="1"/>
  <c r="C1610" i="1"/>
  <c r="C1618" i="1"/>
  <c r="C1626" i="1"/>
  <c r="C1634" i="1"/>
  <c r="C1642" i="1"/>
  <c r="C1650" i="1"/>
  <c r="C1658" i="1"/>
  <c r="C1666" i="1"/>
  <c r="C1674" i="1"/>
  <c r="C1682" i="1"/>
  <c r="C1690" i="1"/>
  <c r="C1698" i="1"/>
  <c r="C1706" i="1"/>
  <c r="C1714" i="1"/>
  <c r="C1722" i="1"/>
  <c r="C1730" i="1"/>
  <c r="C1738" i="1"/>
  <c r="C1746" i="1"/>
  <c r="C1754" i="1"/>
  <c r="C1762" i="1"/>
  <c r="C1770" i="1"/>
  <c r="C1778" i="1"/>
  <c r="C1786" i="1"/>
  <c r="C1794" i="1"/>
  <c r="C1802" i="1"/>
  <c r="C1810" i="1"/>
  <c r="C1818" i="1"/>
  <c r="C1826" i="1"/>
  <c r="C1834" i="1"/>
  <c r="C1842" i="1"/>
  <c r="C1850" i="1"/>
  <c r="C1858" i="1"/>
  <c r="C1866" i="1"/>
  <c r="C1874" i="1"/>
  <c r="C1882" i="1"/>
  <c r="C1890" i="1"/>
  <c r="C1898" i="1"/>
  <c r="C1906" i="1"/>
  <c r="C1914" i="1"/>
  <c r="C1922" i="1"/>
  <c r="C1930" i="1"/>
  <c r="C1938" i="1"/>
  <c r="C1946" i="1"/>
  <c r="C1954" i="1"/>
  <c r="C1962" i="1"/>
  <c r="C1970" i="1"/>
  <c r="C1978" i="1"/>
  <c r="C1986" i="1"/>
  <c r="C1994" i="1"/>
  <c r="C2002" i="1"/>
  <c r="C2010" i="1"/>
  <c r="C2018" i="1"/>
  <c r="C2026" i="1"/>
  <c r="C2034" i="1"/>
  <c r="C2042" i="1"/>
  <c r="C2050" i="1"/>
  <c r="C2058" i="1"/>
  <c r="C2066" i="1"/>
  <c r="C2074" i="1"/>
  <c r="C2082" i="1"/>
  <c r="C2090" i="1"/>
  <c r="C2098" i="1"/>
  <c r="C2106" i="1"/>
  <c r="C2114" i="1"/>
  <c r="C2122" i="1"/>
  <c r="C2130" i="1"/>
  <c r="C2138" i="1"/>
  <c r="C2146" i="1"/>
  <c r="C2154" i="1"/>
  <c r="C2162" i="1"/>
  <c r="C1492" i="1"/>
  <c r="C1500" i="1"/>
  <c r="C1508" i="1"/>
  <c r="C1516" i="1"/>
  <c r="C1524" i="1"/>
  <c r="C1532" i="1"/>
  <c r="C1540" i="1"/>
  <c r="C1548" i="1"/>
  <c r="C1556" i="1"/>
  <c r="C1564" i="1"/>
  <c r="C1572" i="1"/>
  <c r="C1580" i="1"/>
  <c r="C1588" i="1"/>
  <c r="C1596" i="1"/>
  <c r="C1604" i="1"/>
  <c r="C1612" i="1"/>
  <c r="C1620" i="1"/>
  <c r="C1628" i="1"/>
  <c r="C1636" i="1"/>
  <c r="C1644" i="1"/>
  <c r="C1652" i="1"/>
  <c r="C1660" i="1"/>
  <c r="C1668" i="1"/>
  <c r="C1676" i="1"/>
  <c r="C1684" i="1"/>
  <c r="C1692" i="1"/>
  <c r="C1700" i="1"/>
  <c r="C1708" i="1"/>
  <c r="C1716" i="1"/>
  <c r="C1724" i="1"/>
  <c r="C1732" i="1"/>
  <c r="C1740" i="1"/>
  <c r="C1748" i="1"/>
  <c r="C1756" i="1"/>
  <c r="C1764" i="1"/>
  <c r="C1772" i="1"/>
  <c r="C1780" i="1"/>
  <c r="C1788" i="1"/>
  <c r="C1796" i="1"/>
  <c r="C1804" i="1"/>
  <c r="C1812" i="1"/>
  <c r="C1820" i="1"/>
  <c r="C1828" i="1"/>
  <c r="C1836" i="1"/>
  <c r="C1844" i="1"/>
  <c r="C1852" i="1"/>
  <c r="C1860" i="1"/>
  <c r="C1868" i="1"/>
  <c r="C1876" i="1"/>
  <c r="C1884" i="1"/>
  <c r="C1892" i="1"/>
  <c r="C1900" i="1"/>
  <c r="C1908" i="1"/>
  <c r="C1916" i="1"/>
  <c r="C1924" i="1"/>
  <c r="C1932" i="1"/>
  <c r="C1940" i="1"/>
  <c r="C1948" i="1"/>
  <c r="C1956" i="1"/>
  <c r="C1964" i="1"/>
  <c r="C1972" i="1"/>
  <c r="C1980" i="1"/>
  <c r="C1988" i="1"/>
  <c r="C1996" i="1"/>
  <c r="C2004" i="1"/>
  <c r="C2012" i="1"/>
  <c r="C2020" i="1"/>
  <c r="C2028" i="1"/>
  <c r="C2036" i="1"/>
  <c r="C2044" i="1"/>
  <c r="C2052" i="1"/>
  <c r="C2060" i="1"/>
  <c r="C2068" i="1"/>
  <c r="C2076" i="1"/>
  <c r="C2084" i="1"/>
  <c r="C2092" i="1"/>
  <c r="C2100" i="1"/>
  <c r="C2108" i="1"/>
  <c r="C2116" i="1"/>
  <c r="C2124" i="1"/>
  <c r="C2132" i="1"/>
  <c r="C2140" i="1"/>
  <c r="C2148" i="1"/>
  <c r="C2156" i="1"/>
  <c r="C2164" i="1"/>
  <c r="B1493" i="1"/>
  <c r="B1491" i="1"/>
  <c r="B2162" i="1"/>
  <c r="B2154" i="1"/>
  <c r="B2146" i="1"/>
  <c r="B2138" i="1"/>
  <c r="B2130" i="1"/>
  <c r="B2122" i="1"/>
  <c r="B2114" i="1"/>
  <c r="B2106" i="1"/>
  <c r="B2098" i="1"/>
  <c r="B2090" i="1"/>
  <c r="B2082" i="1"/>
  <c r="B2074" i="1"/>
  <c r="B2066" i="1"/>
  <c r="B2058" i="1"/>
  <c r="B2050" i="1"/>
  <c r="B2042" i="1"/>
  <c r="B2034" i="1"/>
  <c r="B2026" i="1"/>
  <c r="B2018" i="1"/>
  <c r="B2010" i="1"/>
  <c r="B2002" i="1"/>
  <c r="B1994" i="1"/>
  <c r="B1986" i="1"/>
  <c r="B1978" i="1"/>
  <c r="B1970" i="1"/>
  <c r="B1962" i="1"/>
  <c r="B1954" i="1"/>
  <c r="B1946" i="1"/>
  <c r="B1938" i="1"/>
  <c r="B1930" i="1"/>
  <c r="B1922" i="1"/>
  <c r="B1914" i="1"/>
  <c r="B1906" i="1"/>
  <c r="B1898" i="1"/>
  <c r="B1890" i="1"/>
  <c r="B1882" i="1"/>
  <c r="B1874" i="1"/>
  <c r="B1866" i="1"/>
  <c r="B1858" i="1"/>
  <c r="B1850" i="1"/>
  <c r="B1842" i="1"/>
  <c r="B1834" i="1"/>
  <c r="B1826" i="1"/>
  <c r="B1818" i="1"/>
  <c r="B1810" i="1"/>
  <c r="B1802" i="1"/>
  <c r="B1794" i="1"/>
  <c r="B1786" i="1"/>
  <c r="B1778" i="1"/>
  <c r="B1770" i="1"/>
  <c r="B1762" i="1"/>
  <c r="B1754" i="1"/>
  <c r="B1746" i="1"/>
  <c r="B1738" i="1"/>
  <c r="B1730" i="1"/>
  <c r="B1722" i="1"/>
  <c r="B1714" i="1"/>
  <c r="B1706" i="1"/>
  <c r="B1698" i="1"/>
  <c r="B1690" i="1"/>
  <c r="B1682" i="1"/>
  <c r="B1674" i="1"/>
  <c r="B1666" i="1"/>
  <c r="B1658" i="1"/>
  <c r="B1650" i="1"/>
  <c r="B1642" i="1"/>
  <c r="B1634" i="1"/>
  <c r="B1626" i="1"/>
  <c r="B1618" i="1"/>
  <c r="B1610" i="1"/>
  <c r="B1602" i="1"/>
  <c r="B1594" i="1"/>
  <c r="B1586" i="1"/>
  <c r="B1578" i="1"/>
  <c r="B1570" i="1"/>
  <c r="B1562" i="1"/>
  <c r="B1554" i="1"/>
  <c r="B1546" i="1"/>
  <c r="B1538" i="1"/>
  <c r="B1530" i="1"/>
  <c r="B1522" i="1"/>
  <c r="B1514" i="1"/>
  <c r="B1506" i="1"/>
  <c r="B1498" i="1"/>
  <c r="B1490" i="1"/>
  <c r="B1489" i="1"/>
  <c r="B1927" i="1"/>
  <c r="B1919" i="1"/>
  <c r="B1911" i="1"/>
  <c r="B1903" i="1"/>
  <c r="B1895" i="1"/>
  <c r="B1887" i="1"/>
  <c r="B1879" i="1"/>
  <c r="B1871" i="1"/>
  <c r="B1863" i="1"/>
  <c r="B1855" i="1"/>
  <c r="B1847" i="1"/>
  <c r="B1839" i="1"/>
  <c r="B1831" i="1"/>
  <c r="B1823" i="1"/>
  <c r="B1815" i="1"/>
  <c r="B1807" i="1"/>
  <c r="B1799" i="1"/>
  <c r="B1791" i="1"/>
  <c r="B1783" i="1"/>
  <c r="B1775" i="1"/>
  <c r="B1767" i="1"/>
  <c r="B1759" i="1"/>
  <c r="B1751" i="1"/>
  <c r="B1743" i="1"/>
  <c r="B1735" i="1"/>
  <c r="B1727" i="1"/>
  <c r="B1719" i="1"/>
  <c r="B1711" i="1"/>
  <c r="B1703" i="1"/>
  <c r="B1695" i="1"/>
  <c r="B1687" i="1"/>
  <c r="B1679" i="1"/>
  <c r="B1671" i="1"/>
  <c r="B1663" i="1"/>
  <c r="B1655" i="1"/>
  <c r="B1647" i="1"/>
  <c r="B1639" i="1"/>
  <c r="B1631" i="1"/>
  <c r="B1623" i="1"/>
  <c r="B1615" i="1"/>
  <c r="B1607" i="1"/>
  <c r="B1599" i="1"/>
  <c r="B1591" i="1"/>
  <c r="B1583" i="1"/>
  <c r="B1575" i="1"/>
  <c r="B1567" i="1"/>
  <c r="B1559" i="1"/>
  <c r="B1551" i="1"/>
  <c r="B1543" i="1"/>
  <c r="B1535" i="1"/>
  <c r="B1527" i="1"/>
  <c r="B1519" i="1"/>
  <c r="B1511" i="1"/>
  <c r="B1503" i="1"/>
  <c r="B1495" i="1"/>
  <c r="M7" i="1"/>
  <c r="M3" i="1"/>
  <c r="M9" i="1"/>
  <c r="M8" i="1"/>
  <c r="M6" i="1"/>
  <c r="M4" i="1"/>
  <c r="M2" i="1"/>
  <c r="M5" i="1"/>
  <c r="D6" i="1"/>
  <c r="D9" i="1"/>
  <c r="D4" i="1"/>
  <c r="D7" i="1"/>
  <c r="D5" i="1"/>
  <c r="D2" i="1"/>
  <c r="D8" i="1"/>
  <c r="D3" i="1"/>
  <c r="BC10" i="11" l="1"/>
  <c r="BD10" i="11"/>
  <c r="BC11" i="11" l="1"/>
  <c r="BD11" i="11"/>
  <c r="AD4" i="11" a="1"/>
  <c r="BD12" i="11" l="1"/>
  <c r="BC12" i="11"/>
  <c r="AK4" i="11"/>
  <c r="AE9" i="11"/>
  <c r="AM13" i="11"/>
  <c r="AD4" i="11"/>
  <c r="AL8" i="11"/>
  <c r="AF13" i="11"/>
  <c r="AN17" i="11"/>
  <c r="AE8" i="11"/>
  <c r="AM12" i="11"/>
  <c r="AG17" i="11"/>
  <c r="AL7" i="11"/>
  <c r="AF12" i="11"/>
  <c r="AN16" i="11"/>
  <c r="AE7" i="11"/>
  <c r="AM11" i="11"/>
  <c r="AG16" i="11"/>
  <c r="AL6" i="11"/>
  <c r="AF11" i="11"/>
  <c r="AN15" i="11"/>
  <c r="AM6" i="11"/>
  <c r="AG11" i="11"/>
  <c r="AO15" i="11"/>
  <c r="AN6" i="11"/>
  <c r="AH11" i="11"/>
  <c r="AP15" i="11"/>
  <c r="AG6" i="11"/>
  <c r="AO10" i="11"/>
  <c r="AI15" i="11"/>
  <c r="AN5" i="11"/>
  <c r="AH10" i="11"/>
  <c r="AP14" i="11"/>
  <c r="AG5" i="11"/>
  <c r="AO9" i="11"/>
  <c r="AI14" i="11"/>
  <c r="AN4" i="11"/>
  <c r="AH9" i="11"/>
  <c r="AP13" i="11"/>
  <c r="AG4" i="11"/>
  <c r="AO8" i="11"/>
  <c r="AI13" i="11"/>
  <c r="AQ17" i="11"/>
  <c r="AQ16" i="11"/>
  <c r="AQ15" i="11"/>
  <c r="AQ14" i="11"/>
  <c r="AQ13" i="11"/>
  <c r="AE4" i="11"/>
  <c r="AF4" i="11"/>
  <c r="AH4" i="11"/>
  <c r="AI4" i="11"/>
  <c r="AJ4" i="11"/>
  <c r="AL4" i="11"/>
  <c r="AM4" i="11"/>
  <c r="AO4" i="11"/>
  <c r="AP4" i="11"/>
  <c r="AQ4" i="11"/>
  <c r="AD5" i="11"/>
  <c r="AE5" i="11"/>
  <c r="AF5" i="11"/>
  <c r="AH5" i="11"/>
  <c r="AI5" i="11"/>
  <c r="AJ5" i="11"/>
  <c r="AK5" i="11"/>
  <c r="AL5" i="11"/>
  <c r="AM5" i="11"/>
  <c r="AO5" i="11"/>
  <c r="AP5" i="11"/>
  <c r="AQ5" i="11"/>
  <c r="AD6" i="11"/>
  <c r="AE6" i="11"/>
  <c r="AF6" i="11"/>
  <c r="AH6" i="11"/>
  <c r="AI6" i="11"/>
  <c r="AJ6" i="11"/>
  <c r="AK6" i="11"/>
  <c r="AO6" i="11"/>
  <c r="AP6" i="11"/>
  <c r="AQ6" i="11"/>
  <c r="AD7" i="11"/>
  <c r="AF7" i="11"/>
  <c r="AG7" i="11"/>
  <c r="AH7" i="11"/>
  <c r="AI7" i="11"/>
  <c r="AJ7" i="11"/>
  <c r="AK7" i="11"/>
  <c r="AM7" i="11"/>
  <c r="AN7" i="11"/>
  <c r="AO7" i="11"/>
  <c r="AP7" i="11"/>
  <c r="AQ7" i="11"/>
  <c r="AD8" i="11"/>
  <c r="AF8" i="11"/>
  <c r="AG8" i="11"/>
  <c r="AH8" i="11"/>
  <c r="AI8" i="11"/>
  <c r="AJ8" i="11"/>
  <c r="AK8" i="11"/>
  <c r="AM8" i="11"/>
  <c r="AN8" i="11"/>
  <c r="AP8" i="11"/>
  <c r="AQ8" i="11"/>
  <c r="AD9" i="11"/>
  <c r="AF9" i="11"/>
  <c r="AG9" i="11"/>
  <c r="AI9" i="11"/>
  <c r="AJ9" i="11"/>
  <c r="AK9" i="11"/>
  <c r="AL9" i="11"/>
  <c r="AM9" i="11"/>
  <c r="AN9" i="11"/>
  <c r="AP9" i="11"/>
  <c r="AQ9" i="11"/>
  <c r="AD10" i="11"/>
  <c r="AE10" i="11"/>
  <c r="AF10" i="11"/>
  <c r="AG10" i="11"/>
  <c r="AI10" i="11"/>
  <c r="AJ10" i="11"/>
  <c r="AK10" i="11"/>
  <c r="AL10" i="11"/>
  <c r="AM10" i="11"/>
  <c r="AN10" i="11"/>
  <c r="AP10" i="11"/>
  <c r="AQ10" i="11"/>
  <c r="AD11" i="11"/>
  <c r="AE11" i="11"/>
  <c r="AI11" i="11"/>
  <c r="AJ11" i="11"/>
  <c r="AK11" i="11"/>
  <c r="AL11" i="11"/>
  <c r="AN11" i="11"/>
  <c r="AO11" i="11"/>
  <c r="AP11" i="11"/>
  <c r="AQ11" i="11"/>
  <c r="AD12" i="11"/>
  <c r="AE12" i="11"/>
  <c r="AG12" i="11"/>
  <c r="AH12" i="11"/>
  <c r="AI12" i="11"/>
  <c r="AJ12" i="11"/>
  <c r="AK12" i="11"/>
  <c r="AL12" i="11"/>
  <c r="AN12" i="11"/>
  <c r="AO12" i="11"/>
  <c r="AP12" i="11"/>
  <c r="AQ12" i="11"/>
  <c r="AD13" i="11"/>
  <c r="AE13" i="11"/>
  <c r="AG13" i="11"/>
  <c r="AH13" i="11"/>
  <c r="AJ13" i="11"/>
  <c r="AK13" i="11"/>
  <c r="AL13" i="11"/>
  <c r="AN13" i="11"/>
  <c r="AO13" i="11"/>
  <c r="AD14" i="11"/>
  <c r="AE14" i="11"/>
  <c r="AF14" i="11"/>
  <c r="AG14" i="11"/>
  <c r="AH14" i="11"/>
  <c r="AJ14" i="11"/>
  <c r="AK14" i="11"/>
  <c r="AL14" i="11"/>
  <c r="AM14" i="11"/>
  <c r="AN14" i="11"/>
  <c r="AO14" i="11"/>
  <c r="AD15" i="11"/>
  <c r="AE15" i="11"/>
  <c r="AF15" i="11"/>
  <c r="AG15" i="11"/>
  <c r="AH15" i="11"/>
  <c r="AJ15" i="11"/>
  <c r="AK15" i="11"/>
  <c r="AL15" i="11"/>
  <c r="AM15" i="11"/>
  <c r="AD16" i="11"/>
  <c r="AE16" i="11"/>
  <c r="AF16" i="11"/>
  <c r="AH16" i="11"/>
  <c r="AI16" i="11"/>
  <c r="AJ16" i="11"/>
  <c r="AK16" i="11"/>
  <c r="AL16" i="11"/>
  <c r="AM16" i="11"/>
  <c r="AO16" i="11"/>
  <c r="AP16" i="11"/>
  <c r="AD17" i="11"/>
  <c r="AE17" i="11"/>
  <c r="AF17" i="11"/>
  <c r="AH17" i="11"/>
  <c r="AI17" i="11"/>
  <c r="AJ17" i="11"/>
  <c r="AK17" i="11"/>
  <c r="AL17" i="11"/>
  <c r="AM17" i="11"/>
  <c r="AO17" i="11"/>
  <c r="AP17" i="11"/>
  <c r="C1477" i="11" a="1"/>
  <c r="BC13" i="11" l="1"/>
  <c r="BD13" i="11"/>
  <c r="C1488" i="11"/>
  <c r="D1488" i="11" s="1"/>
  <c r="E1488" i="11" s="1"/>
  <c r="C1484" i="11"/>
  <c r="G1484" i="11" s="1"/>
  <c r="C1483" i="11"/>
  <c r="H1483" i="11" s="1"/>
  <c r="C1479" i="11"/>
  <c r="D1479" i="11" s="1"/>
  <c r="E1479" i="11" s="1"/>
  <c r="C1477" i="11"/>
  <c r="D1477" i="11" s="1"/>
  <c r="E1477" i="11" s="1"/>
  <c r="C1481" i="11"/>
  <c r="G1481" i="11" s="1"/>
  <c r="C1486" i="11"/>
  <c r="H1486" i="11" s="1"/>
  <c r="C1490" i="11"/>
  <c r="D1490" i="11" s="1"/>
  <c r="E1490" i="11" s="1"/>
  <c r="C1478" i="11"/>
  <c r="G1478" i="11" s="1"/>
  <c r="C1487" i="11"/>
  <c r="D1487" i="11" s="1"/>
  <c r="E1487" i="11" s="1"/>
  <c r="C1480" i="11"/>
  <c r="H1480" i="11" s="1"/>
  <c r="C1489" i="11"/>
  <c r="G1489" i="11" s="1"/>
  <c r="C1482" i="11"/>
  <c r="H1482" i="11" s="1"/>
  <c r="C1485" i="11"/>
  <c r="D1485" i="11" s="1"/>
  <c r="E1485" i="11" s="1"/>
  <c r="H1479" i="11"/>
  <c r="G1479" i="11"/>
  <c r="G1487" i="11"/>
  <c r="D1484" i="11" l="1"/>
  <c r="E1484" i="11" s="1"/>
  <c r="H1484" i="11"/>
  <c r="H1487" i="11"/>
  <c r="H1481" i="11"/>
  <c r="D1483" i="11"/>
  <c r="E1483" i="11" s="1"/>
  <c r="G1480" i="11"/>
  <c r="G1483" i="11"/>
  <c r="D1486" i="11"/>
  <c r="E1486" i="11" s="1"/>
  <c r="D1480" i="11"/>
  <c r="E1480" i="11" s="1"/>
  <c r="H1489" i="11"/>
  <c r="D1482" i="11"/>
  <c r="E1482" i="11" s="1"/>
  <c r="H1490" i="11"/>
  <c r="G1490" i="11"/>
  <c r="D1489" i="11"/>
  <c r="E1489" i="11" s="1"/>
  <c r="D1478" i="11"/>
  <c r="E1478" i="11" s="1"/>
  <c r="BD14" i="11"/>
  <c r="G1486" i="11"/>
  <c r="G1488" i="11"/>
  <c r="BC14" i="11"/>
  <c r="H1485" i="11"/>
  <c r="H1488" i="11"/>
  <c r="G1482" i="11"/>
  <c r="H1478" i="11"/>
  <c r="G1485" i="11"/>
  <c r="D1481" i="11"/>
  <c r="E1481" i="11" s="1"/>
  <c r="BD15" i="11" l="1"/>
  <c r="BC15" i="11"/>
  <c r="BD16" i="11" l="1"/>
  <c r="BC16" i="11"/>
  <c r="BD17" i="11" l="1"/>
  <c r="BC17" i="11"/>
  <c r="BD18" i="11" l="1"/>
  <c r="BC18" i="11"/>
  <c r="BC19" i="11" l="1"/>
  <c r="BD19" i="11"/>
  <c r="BD20" i="11" l="1"/>
  <c r="BC20" i="11"/>
  <c r="BD21" i="11" l="1"/>
  <c r="BC21" i="11"/>
  <c r="BC22" i="11" l="1"/>
  <c r="BD22" i="11"/>
  <c r="BD23" i="11" l="1"/>
  <c r="BC23" i="11"/>
  <c r="BC24" i="11" l="1"/>
  <c r="BD24" i="11"/>
  <c r="BD25" i="11" l="1"/>
  <c r="BC25" i="11"/>
  <c r="BC26" i="11" l="1"/>
  <c r="BD26" i="11"/>
  <c r="BD27" i="11" l="1"/>
  <c r="BC27" i="11"/>
  <c r="BC28" i="11" l="1"/>
  <c r="BD28" i="11"/>
  <c r="BD29" i="11" l="1"/>
  <c r="BC29" i="11"/>
  <c r="BC30" i="11" l="1"/>
  <c r="BD30" i="11"/>
  <c r="BD31" i="11" l="1"/>
  <c r="BC31" i="11"/>
  <c r="BC32" i="11" l="1"/>
  <c r="BD32" i="11"/>
  <c r="BD33" i="11" l="1"/>
  <c r="BC33" i="11"/>
  <c r="BC34" i="11" l="1"/>
  <c r="BD34" i="11"/>
  <c r="BD35" i="11" l="1"/>
  <c r="BC35" i="11"/>
  <c r="BC36" i="11" l="1"/>
  <c r="BD36" i="11"/>
  <c r="BD37" i="11" l="1"/>
  <c r="BC37" i="11"/>
  <c r="BC38" i="11" l="1"/>
  <c r="BD38" i="11"/>
  <c r="BD39" i="11" l="1"/>
  <c r="BC39" i="11"/>
  <c r="BC40" i="11" l="1"/>
  <c r="BD40" i="11"/>
  <c r="BD41" i="11" l="1"/>
  <c r="BC41" i="11"/>
  <c r="BC42" i="11" l="1"/>
  <c r="BD42" i="11"/>
  <c r="BC43" i="11" l="1"/>
  <c r="BD43" i="11"/>
  <c r="BD44" i="11" l="1"/>
  <c r="BC44" i="11"/>
  <c r="BC45" i="11" l="1"/>
  <c r="BD45" i="11"/>
  <c r="BD46" i="11" l="1"/>
  <c r="BC46" i="11"/>
  <c r="BC47" i="11" l="1"/>
  <c r="BD47" i="11"/>
  <c r="BD48" i="11" l="1"/>
  <c r="BC48" i="11"/>
  <c r="BC49" i="11" l="1"/>
  <c r="BD49" i="11"/>
  <c r="BD50" i="11" l="1"/>
  <c r="BC50" i="11"/>
  <c r="BC51" i="11" l="1"/>
  <c r="BD51" i="11"/>
  <c r="BD52" i="11" l="1"/>
  <c r="BC52" i="11"/>
  <c r="BC53" i="11" l="1"/>
  <c r="BD53" i="11"/>
  <c r="BD54" i="11" l="1"/>
  <c r="BC54" i="11"/>
  <c r="BC55" i="11" l="1"/>
  <c r="BD55" i="11"/>
  <c r="BD56" i="11" l="1"/>
  <c r="BC56" i="11"/>
  <c r="BC57" i="11" l="1"/>
  <c r="BD57" i="11"/>
  <c r="BD58" i="11" l="1"/>
  <c r="BC58" i="11"/>
  <c r="BC59" i="11" l="1"/>
  <c r="BD59" i="11"/>
  <c r="BD60" i="11" l="1"/>
  <c r="BC60" i="11"/>
  <c r="BC61" i="11" l="1"/>
  <c r="BD61" i="11"/>
  <c r="BD62" i="11" l="1"/>
  <c r="BC62" i="11"/>
  <c r="BC63" i="11" l="1"/>
  <c r="BD63" i="11"/>
  <c r="BD64" i="11" l="1"/>
  <c r="BC64" i="11"/>
  <c r="BC65" i="11" l="1"/>
  <c r="BD65" i="11"/>
  <c r="BD66" i="11" l="1"/>
  <c r="BC66" i="11"/>
  <c r="BC67" i="11" l="1"/>
  <c r="BD67" i="11"/>
  <c r="BD68" i="11" l="1"/>
  <c r="BC68" i="11"/>
  <c r="BC69" i="11" l="1"/>
  <c r="BD69" i="11"/>
  <c r="BD70" i="11" l="1"/>
  <c r="BC70" i="11"/>
  <c r="BC71" i="11" l="1"/>
  <c r="BD71" i="11"/>
  <c r="BD72" i="11" l="1"/>
  <c r="BC72" i="11"/>
  <c r="BC73" i="11" l="1"/>
  <c r="BD73" i="11"/>
  <c r="BD74" i="11" l="1"/>
  <c r="BC74" i="11"/>
  <c r="BC75" i="11" l="1"/>
  <c r="BD75" i="11"/>
  <c r="BD76" i="11" l="1"/>
  <c r="BC76" i="11"/>
  <c r="BC77" i="11" l="1"/>
  <c r="BD77" i="11"/>
  <c r="BD78" i="11" l="1"/>
  <c r="BC78" i="11"/>
  <c r="BC79" i="11" l="1"/>
  <c r="BD79" i="11"/>
  <c r="BD80" i="11" l="1"/>
  <c r="BC80" i="11"/>
  <c r="BC81" i="11" l="1"/>
  <c r="BD81" i="11"/>
  <c r="BD82" i="11" l="1"/>
  <c r="BC82" i="11"/>
  <c r="BC83" i="11" l="1"/>
  <c r="BD83" i="11"/>
  <c r="BD84" i="11" l="1"/>
  <c r="BC84" i="11"/>
  <c r="BC85" i="11" l="1"/>
  <c r="BD85" i="11"/>
  <c r="BD86" i="11" l="1"/>
  <c r="BC86" i="11"/>
  <c r="BC87" i="11" l="1"/>
  <c r="BD87" i="11"/>
  <c r="BD88" i="11" l="1"/>
  <c r="BC88" i="11"/>
  <c r="BC89" i="11" l="1"/>
  <c r="BD89" i="11"/>
  <c r="BD90" i="11" l="1"/>
  <c r="BC90" i="11"/>
  <c r="BC91" i="11" l="1"/>
  <c r="BD91" i="11"/>
  <c r="BD92" i="11" l="1"/>
  <c r="BC92" i="11"/>
  <c r="BC93" i="11" l="1"/>
  <c r="BD93" i="11"/>
  <c r="BD94" i="11" l="1"/>
  <c r="BC94" i="11"/>
  <c r="BC95" i="11" l="1"/>
  <c r="BD95" i="11"/>
  <c r="BD96" i="11" l="1"/>
  <c r="BC96" i="11"/>
  <c r="BC97" i="11" l="1"/>
  <c r="BD97" i="11"/>
  <c r="BD98" i="11" l="1"/>
  <c r="BC98" i="11"/>
  <c r="BC99" i="11" l="1"/>
  <c r="BD99" i="11"/>
  <c r="BD100" i="11" l="1"/>
  <c r="BC100" i="11"/>
  <c r="BC101" i="11" l="1"/>
  <c r="BD101" i="11"/>
  <c r="BD102" i="11" l="1"/>
  <c r="BC102" i="11"/>
  <c r="BC103" i="11" l="1"/>
  <c r="BD103" i="11"/>
  <c r="BD104" i="11" l="1"/>
  <c r="BC104" i="11"/>
  <c r="BC105" i="11" l="1"/>
  <c r="BD105" i="11"/>
  <c r="BD106" i="11" l="1"/>
  <c r="BC106" i="11"/>
  <c r="BC107" i="11" l="1"/>
  <c r="BD107" i="11"/>
  <c r="BD108" i="11" l="1"/>
  <c r="BC108" i="11"/>
  <c r="BC109" i="11" l="1"/>
  <c r="BD109" i="11"/>
  <c r="BD110" i="11" l="1"/>
  <c r="BC110" i="11"/>
  <c r="BC111" i="11" l="1"/>
  <c r="BD111" i="11"/>
  <c r="BD112" i="11" l="1"/>
  <c r="BC112" i="11"/>
  <c r="BC113" i="11" l="1"/>
  <c r="BD113" i="11"/>
  <c r="BD114" i="11" l="1"/>
  <c r="BC114" i="11"/>
  <c r="BC115" i="11" l="1"/>
  <c r="BD115" i="11"/>
  <c r="BD116" i="11" l="1"/>
  <c r="BC116" i="11"/>
  <c r="BC117" i="11" l="1"/>
  <c r="BD117" i="11"/>
  <c r="BD118" i="11" l="1"/>
  <c r="BC118" i="11"/>
  <c r="BC119" i="11" l="1"/>
  <c r="BD119" i="11"/>
  <c r="BD120" i="11" l="1"/>
  <c r="BC120" i="11"/>
  <c r="BC121" i="11" l="1"/>
  <c r="BD121" i="11"/>
  <c r="BD122" i="11" l="1"/>
  <c r="BC122" i="11"/>
  <c r="BC123" i="11" l="1"/>
  <c r="BD123" i="11"/>
  <c r="BD124" i="11" l="1"/>
  <c r="BC124" i="11"/>
  <c r="BC125" i="11" l="1"/>
  <c r="BD125" i="11"/>
  <c r="BD126" i="11" l="1"/>
  <c r="BC126" i="11"/>
  <c r="BC127" i="11" l="1"/>
  <c r="BD127" i="11"/>
  <c r="BD128" i="11" l="1"/>
  <c r="BC128" i="11"/>
  <c r="BC129" i="11" l="1"/>
  <c r="BD129" i="11"/>
  <c r="BD130" i="11" l="1"/>
  <c r="BC130" i="11"/>
  <c r="BC131" i="11" l="1"/>
  <c r="BD131" i="11"/>
  <c r="BD132" i="11" l="1"/>
  <c r="BC132" i="11"/>
  <c r="BC133" i="11" l="1"/>
  <c r="BD133" i="11"/>
  <c r="BD134" i="11" l="1"/>
  <c r="BC134" i="11"/>
  <c r="BC135" i="11" l="1"/>
  <c r="BD135" i="11"/>
  <c r="BD136" i="11" l="1"/>
  <c r="BC136" i="11"/>
  <c r="BC137" i="11" l="1"/>
  <c r="BD137" i="11"/>
  <c r="BD138" i="11" l="1"/>
  <c r="BC138" i="11"/>
  <c r="BC139" i="11" l="1"/>
  <c r="BD139" i="11"/>
  <c r="BD140" i="11" l="1"/>
  <c r="BC140" i="11"/>
  <c r="BC141" i="11" l="1"/>
  <c r="BD141" i="11"/>
  <c r="BD142" i="11" l="1"/>
  <c r="BC142" i="11"/>
  <c r="BC143" i="11" l="1"/>
  <c r="BD143" i="11"/>
  <c r="BD144" i="11" l="1"/>
  <c r="BC144" i="11"/>
  <c r="BC145" i="11" l="1"/>
  <c r="BD145" i="11"/>
  <c r="BD146" i="11" l="1"/>
  <c r="BC146" i="11"/>
  <c r="BC147" i="11" l="1"/>
  <c r="BD147" i="11"/>
  <c r="BD148" i="11" l="1"/>
  <c r="BC148" i="11"/>
  <c r="BC149" i="11" l="1"/>
  <c r="BD149" i="11"/>
  <c r="BD150" i="11" l="1"/>
  <c r="BC150" i="11"/>
  <c r="BC151" i="11" l="1"/>
  <c r="BD151" i="11"/>
  <c r="BD152" i="11" l="1"/>
  <c r="BC152" i="11"/>
  <c r="BC153" i="11" l="1"/>
  <c r="BD153" i="11"/>
  <c r="BD154" i="11" l="1"/>
  <c r="BC154" i="11"/>
  <c r="BC155" i="11" l="1"/>
  <c r="BD155" i="11"/>
  <c r="BD156" i="11" l="1"/>
  <c r="BC156" i="11"/>
  <c r="BC157" i="11" l="1"/>
  <c r="BD157" i="11"/>
  <c r="BD158" i="11" l="1"/>
  <c r="BC158" i="11"/>
  <c r="BC159" i="11" l="1"/>
  <c r="BD159" i="11"/>
  <c r="BD160" i="11" l="1"/>
  <c r="BC160" i="11"/>
  <c r="BC161" i="11" l="1"/>
  <c r="BD161" i="11"/>
  <c r="BD162" i="11" l="1"/>
  <c r="BC162" i="11"/>
  <c r="BC163" i="11" l="1"/>
  <c r="BD163" i="11"/>
  <c r="BD164" i="11" l="1"/>
  <c r="BC164" i="11"/>
  <c r="BC165" i="11" l="1"/>
  <c r="BD165" i="11"/>
  <c r="BD166" i="11" l="1"/>
  <c r="BC166" i="11"/>
  <c r="BC167" i="11" l="1"/>
  <c r="BD167" i="11"/>
  <c r="BD168" i="11" l="1"/>
  <c r="BC168" i="11"/>
  <c r="BC169" i="11" l="1"/>
  <c r="BD169" i="11"/>
  <c r="BD170" i="11" l="1"/>
  <c r="BC170" i="11"/>
  <c r="BC171" i="11" l="1"/>
  <c r="BD171" i="11"/>
  <c r="BD172" i="11" l="1"/>
  <c r="BC172" i="11"/>
  <c r="BC173" i="11" l="1"/>
  <c r="BD173" i="11"/>
  <c r="BD174" i="11" l="1"/>
  <c r="BC174" i="11"/>
  <c r="BC175" i="11" l="1"/>
  <c r="BD175" i="11"/>
  <c r="BD176" i="11" l="1"/>
  <c r="BC176" i="11"/>
  <c r="BC177" i="11" l="1"/>
  <c r="BD177" i="11"/>
  <c r="BD178" i="11" l="1"/>
  <c r="BC178" i="11"/>
  <c r="BC179" i="11" l="1"/>
  <c r="BD179" i="11"/>
  <c r="BD180" i="11" l="1"/>
  <c r="BC180" i="11"/>
  <c r="BC181" i="11" l="1"/>
  <c r="BD181" i="11"/>
  <c r="BD182" i="11" l="1"/>
  <c r="BC182" i="11"/>
  <c r="BC183" i="11" l="1"/>
  <c r="BD183" i="11"/>
  <c r="BD184" i="11" l="1"/>
  <c r="BC184" i="11"/>
  <c r="BC185" i="11" l="1"/>
  <c r="BD185" i="11"/>
  <c r="BD186" i="11" l="1"/>
  <c r="BC186" i="11"/>
  <c r="BC187" i="11" l="1"/>
  <c r="BD187" i="11"/>
  <c r="BD188" i="11" l="1"/>
  <c r="BC188" i="11"/>
  <c r="BC189" i="11" l="1"/>
  <c r="BD189" i="11"/>
  <c r="BD190" i="11" l="1"/>
  <c r="BC190" i="11"/>
  <c r="BC191" i="11" l="1"/>
  <c r="BD191" i="11"/>
  <c r="BD192" i="11" l="1"/>
  <c r="BC192" i="11"/>
  <c r="BC193" i="11" l="1"/>
  <c r="BD193" i="11"/>
  <c r="BD194" i="11" l="1"/>
  <c r="BC194" i="11"/>
  <c r="BC195" i="11" l="1"/>
  <c r="BD195" i="11"/>
  <c r="BD196" i="11" l="1"/>
  <c r="BC196" i="11"/>
  <c r="BC197" i="11" l="1"/>
  <c r="BD197" i="11"/>
  <c r="BD198" i="11" l="1"/>
  <c r="BC198" i="11"/>
  <c r="BC199" i="11" l="1"/>
  <c r="BD199" i="11"/>
  <c r="BD200" i="11" l="1"/>
  <c r="BC200" i="11"/>
  <c r="BC201" i="11" l="1"/>
  <c r="BD201" i="11"/>
  <c r="BD202" i="11" l="1"/>
  <c r="BC202" i="11"/>
  <c r="BC203" i="11" l="1"/>
  <c r="BD203" i="11"/>
  <c r="BD204" i="11" l="1"/>
  <c r="BC204" i="11"/>
  <c r="BC205" i="11" l="1"/>
  <c r="BD205" i="11"/>
  <c r="BD206" i="11" l="1"/>
  <c r="BC206" i="11"/>
  <c r="BC207" i="11" l="1"/>
  <c r="BD207" i="11"/>
  <c r="BD208" i="11" l="1"/>
  <c r="BC208" i="11"/>
  <c r="BC209" i="11" l="1"/>
  <c r="BD209" i="11"/>
  <c r="BD210" i="11" l="1"/>
  <c r="BC210" i="11"/>
  <c r="BC211" i="11" l="1"/>
  <c r="BD211" i="11"/>
  <c r="BD212" i="11" l="1"/>
  <c r="BC212" i="11"/>
  <c r="BC213" i="11" l="1"/>
  <c r="BD213" i="11"/>
  <c r="BD214" i="11" l="1"/>
  <c r="BC214" i="11"/>
  <c r="BC215" i="11" l="1"/>
  <c r="BD215" i="11"/>
  <c r="BD216" i="11" l="1"/>
  <c r="BC216" i="11"/>
  <c r="BC217" i="11" l="1"/>
  <c r="BD217" i="11"/>
  <c r="BD218" i="11" l="1"/>
  <c r="BC218" i="11"/>
  <c r="BC219" i="11" l="1"/>
  <c r="BD219" i="11"/>
  <c r="BD220" i="11" l="1"/>
  <c r="BC220" i="11"/>
  <c r="BC221" i="11" l="1"/>
  <c r="BD221" i="11"/>
  <c r="BD222" i="11" l="1"/>
  <c r="BC222" i="11"/>
  <c r="BC223" i="11" l="1"/>
  <c r="BD223" i="11"/>
  <c r="BD224" i="11" l="1"/>
  <c r="BC224" i="11"/>
  <c r="BC225" i="11" l="1"/>
  <c r="BD225" i="11"/>
  <c r="BD226" i="11" l="1"/>
  <c r="BC226" i="11"/>
  <c r="BC227" i="11" l="1"/>
  <c r="BD227" i="11"/>
  <c r="BD228" i="11" l="1"/>
  <c r="BC228" i="11"/>
  <c r="BC229" i="11" l="1"/>
  <c r="BD229" i="11"/>
  <c r="BD230" i="11" l="1"/>
  <c r="BC230" i="11"/>
  <c r="BC231" i="11" l="1"/>
  <c r="BD231" i="11"/>
  <c r="BD232" i="11" l="1"/>
  <c r="BC232" i="11"/>
  <c r="BC233" i="11" l="1"/>
  <c r="BD233" i="11"/>
  <c r="BD234" i="11" l="1"/>
  <c r="BC234" i="11"/>
  <c r="BC235" i="11" l="1"/>
  <c r="BD235" i="11"/>
  <c r="BD236" i="11" l="1"/>
  <c r="BC236" i="11"/>
  <c r="BC237" i="11" l="1"/>
  <c r="BD237" i="11"/>
  <c r="BD238" i="11" l="1"/>
  <c r="BC238" i="11"/>
  <c r="BC239" i="11" l="1"/>
  <c r="BD239" i="11"/>
  <c r="BD240" i="11" l="1"/>
  <c r="BC240" i="11"/>
  <c r="BC241" i="11" l="1"/>
  <c r="BD241" i="11"/>
  <c r="BD242" i="11" l="1"/>
  <c r="BC242" i="11"/>
  <c r="BC243" i="11" l="1"/>
  <c r="BD243" i="11"/>
  <c r="BD244" i="11" l="1"/>
  <c r="BC244" i="11"/>
  <c r="BC245" i="11" l="1"/>
  <c r="BD245" i="11"/>
  <c r="BD246" i="11" l="1"/>
  <c r="BC246" i="11"/>
  <c r="BC247" i="11" l="1"/>
  <c r="BD247" i="11"/>
  <c r="BD248" i="11" l="1"/>
  <c r="BC248" i="11"/>
  <c r="BC249" i="11" l="1"/>
  <c r="BD249" i="11"/>
  <c r="BD250" i="11" l="1"/>
  <c r="BC250" i="11"/>
  <c r="BC251" i="11" l="1"/>
  <c r="BD251" i="11"/>
  <c r="BD252" i="11" l="1"/>
  <c r="BC252" i="11"/>
  <c r="BC253" i="11" l="1"/>
  <c r="BD253" i="11"/>
  <c r="BD254" i="11" l="1"/>
  <c r="BC254" i="11"/>
  <c r="BC255" i="11" l="1"/>
  <c r="BD255" i="11"/>
  <c r="BD256" i="11" l="1"/>
  <c r="BC256" i="11"/>
  <c r="BC257" i="11" l="1"/>
  <c r="BD257" i="11"/>
  <c r="BD258" i="11" l="1"/>
  <c r="BC258" i="11"/>
  <c r="BC259" i="11" l="1"/>
  <c r="BD259" i="11"/>
  <c r="BD260" i="11" l="1"/>
  <c r="BC260" i="11"/>
  <c r="BC261" i="11" l="1"/>
  <c r="BD261" i="11"/>
  <c r="BD262" i="11" l="1"/>
  <c r="BC262" i="11"/>
  <c r="BC263" i="11" l="1"/>
  <c r="BD263" i="11"/>
  <c r="BD264" i="11" l="1"/>
  <c r="BC264" i="11"/>
  <c r="BC265" i="11" l="1"/>
  <c r="BD265" i="11"/>
  <c r="BD266" i="11" l="1"/>
  <c r="BC266" i="11"/>
  <c r="BC267" i="11" l="1"/>
  <c r="BD267" i="11"/>
  <c r="BD268" i="11" l="1"/>
  <c r="BC268" i="11"/>
  <c r="BC269" i="11" l="1"/>
  <c r="BD269" i="11"/>
  <c r="BD270" i="11" l="1"/>
  <c r="BC270" i="11"/>
  <c r="BC271" i="11" l="1"/>
  <c r="BD271" i="11"/>
  <c r="BD272" i="11" l="1"/>
  <c r="BC272" i="11"/>
  <c r="BC273" i="11" l="1"/>
  <c r="BD273" i="11"/>
  <c r="BD274" i="11" l="1"/>
  <c r="BC274" i="11"/>
  <c r="BC275" i="11" l="1"/>
  <c r="BD275" i="11"/>
  <c r="BD276" i="11" l="1"/>
  <c r="BC276" i="11"/>
  <c r="BC277" i="11" l="1"/>
  <c r="BD277" i="11"/>
  <c r="BD278" i="11" l="1"/>
  <c r="BC278" i="11"/>
  <c r="BC279" i="11" l="1"/>
  <c r="BD279" i="11"/>
  <c r="BD280" i="11" l="1"/>
  <c r="BC280" i="11"/>
  <c r="BC281" i="11" l="1"/>
  <c r="BD281" i="11"/>
  <c r="BD282" i="11" l="1"/>
  <c r="BC282" i="11"/>
  <c r="BC283" i="11" l="1"/>
  <c r="BD283" i="11"/>
  <c r="BD284" i="11" l="1"/>
  <c r="BC284" i="11"/>
  <c r="BC285" i="11" l="1"/>
  <c r="BD285" i="11"/>
  <c r="BD286" i="11" l="1"/>
  <c r="BC286" i="11"/>
  <c r="BC287" i="11" l="1"/>
  <c r="BD287" i="11"/>
  <c r="BD288" i="11" l="1"/>
  <c r="BC288" i="11"/>
  <c r="BC289" i="11" l="1"/>
  <c r="BD289" i="11"/>
  <c r="BD290" i="11" l="1"/>
  <c r="BC290" i="11"/>
  <c r="BC291" i="11" l="1"/>
  <c r="BD291" i="11"/>
  <c r="BD292" i="11" l="1"/>
  <c r="BC292" i="11"/>
  <c r="BC293" i="11" l="1"/>
  <c r="BD293" i="11"/>
  <c r="BD294" i="11" l="1"/>
  <c r="BC294" i="11"/>
  <c r="BC295" i="11" l="1"/>
  <c r="BD295" i="11"/>
  <c r="BD296" i="11" l="1"/>
  <c r="BC296" i="11"/>
  <c r="BC297" i="11" l="1"/>
  <c r="BD297" i="11"/>
  <c r="BD298" i="11" l="1"/>
  <c r="BC298" i="11"/>
  <c r="BC299" i="11" l="1"/>
  <c r="BD299" i="11"/>
  <c r="BD300" i="11" l="1"/>
  <c r="BC300" i="11"/>
  <c r="BC301" i="11" l="1"/>
  <c r="BD301" i="11"/>
  <c r="BD302" i="11" l="1"/>
  <c r="BC302" i="11"/>
  <c r="BC303" i="11" l="1"/>
  <c r="BD303" i="11"/>
  <c r="BD304" i="11" l="1"/>
  <c r="BC304" i="11"/>
  <c r="BC305" i="11" l="1"/>
  <c r="BD305" i="11"/>
  <c r="BD306" i="11" l="1"/>
  <c r="BC306" i="11"/>
  <c r="BC307" i="11" l="1"/>
  <c r="BD307" i="11"/>
  <c r="BD308" i="11" l="1"/>
  <c r="BC308" i="11"/>
  <c r="BC309" i="11" l="1"/>
  <c r="BD309" i="11"/>
  <c r="BD310" i="11" l="1"/>
  <c r="BC310" i="11"/>
  <c r="BC311" i="11" l="1"/>
  <c r="BD311" i="11"/>
  <c r="BD312" i="11" l="1"/>
  <c r="BC312" i="11"/>
  <c r="BC313" i="11" l="1"/>
  <c r="BD313" i="11"/>
  <c r="BD314" i="11" l="1"/>
  <c r="BC314" i="11"/>
  <c r="BC315" i="11" l="1"/>
  <c r="BD315" i="11"/>
  <c r="BD316" i="11" l="1"/>
  <c r="BC316" i="11"/>
  <c r="BC317" i="11" l="1"/>
  <c r="BD317" i="11"/>
  <c r="BD318" i="11" l="1"/>
  <c r="BC318" i="11"/>
  <c r="BC319" i="11" l="1"/>
  <c r="BD319" i="11"/>
  <c r="BD320" i="11" l="1"/>
  <c r="BC320" i="11"/>
  <c r="BC321" i="11" l="1"/>
  <c r="BD321" i="11"/>
  <c r="BD322" i="11" l="1"/>
  <c r="BC322" i="11"/>
  <c r="BC323" i="11" l="1"/>
  <c r="BD323" i="11"/>
  <c r="BD324" i="11" l="1"/>
  <c r="BC324" i="11"/>
  <c r="BC325" i="11" l="1"/>
  <c r="BD325" i="11"/>
  <c r="BD326" i="11" l="1"/>
  <c r="BC326" i="11"/>
  <c r="BC327" i="11" l="1"/>
  <c r="BD327" i="11"/>
  <c r="BD328" i="11" l="1"/>
  <c r="BC328" i="11"/>
  <c r="BC329" i="11" l="1"/>
  <c r="BD329" i="11"/>
  <c r="BD330" i="11" l="1"/>
  <c r="BC330" i="11"/>
  <c r="BC331" i="11" l="1"/>
  <c r="BD331" i="11"/>
  <c r="BD332" i="11" l="1"/>
  <c r="BC332" i="11"/>
  <c r="BC333" i="11" l="1"/>
  <c r="BD333" i="11"/>
  <c r="BD334" i="11" l="1"/>
  <c r="BC334" i="11"/>
  <c r="BC335" i="11" l="1"/>
  <c r="BD335" i="11"/>
  <c r="BD336" i="11" l="1"/>
  <c r="BC336" i="11"/>
  <c r="BC337" i="11" l="1"/>
  <c r="BD337" i="11"/>
  <c r="BD338" i="11" l="1"/>
  <c r="BC338" i="11"/>
  <c r="BC339" i="11" l="1"/>
  <c r="BD339" i="11"/>
  <c r="BD340" i="11" l="1"/>
  <c r="BC340" i="11"/>
  <c r="BC341" i="11" l="1"/>
  <c r="BD341" i="11"/>
  <c r="BD342" i="11" l="1"/>
  <c r="BC342" i="11"/>
  <c r="BC343" i="11" l="1"/>
  <c r="BD343" i="11"/>
  <c r="BD344" i="11" l="1"/>
  <c r="BC344" i="11"/>
  <c r="BC345" i="11" l="1"/>
  <c r="BD345" i="11"/>
  <c r="BD346" i="11" l="1"/>
  <c r="BC346" i="11"/>
  <c r="BC347" i="11" l="1"/>
  <c r="BD347" i="11"/>
  <c r="BD348" i="11" l="1"/>
  <c r="BC348" i="11"/>
  <c r="BC349" i="11" l="1"/>
  <c r="BD349" i="11"/>
  <c r="BD350" i="11" l="1"/>
  <c r="BC350" i="11"/>
  <c r="BC351" i="11" l="1"/>
  <c r="BD351" i="11"/>
  <c r="BD352" i="11" l="1"/>
  <c r="BC352" i="11"/>
  <c r="BC353" i="11" l="1"/>
  <c r="BD353" i="11"/>
  <c r="BD354" i="11" l="1"/>
  <c r="BC354" i="11"/>
  <c r="BC355" i="11" l="1"/>
  <c r="BD355" i="11"/>
  <c r="BD356" i="11" l="1"/>
  <c r="BC356" i="11"/>
  <c r="BC357" i="11" l="1"/>
  <c r="BD357" i="11"/>
  <c r="BD358" i="11" l="1"/>
  <c r="BC358" i="11"/>
  <c r="BC359" i="11" l="1"/>
  <c r="BD359" i="11"/>
  <c r="BD360" i="11" l="1"/>
  <c r="BC360" i="11"/>
  <c r="BC361" i="11" l="1"/>
  <c r="BD361" i="11"/>
  <c r="BD362" i="11" l="1"/>
  <c r="BC362" i="11"/>
  <c r="BC363" i="11" l="1"/>
  <c r="BD363" i="11"/>
  <c r="BD364" i="11" l="1"/>
  <c r="BC364" i="11"/>
  <c r="BC365" i="11" l="1"/>
  <c r="BD365" i="11"/>
  <c r="BD366" i="11" l="1"/>
  <c r="BC366" i="11"/>
  <c r="BC367" i="11" l="1"/>
  <c r="BD367" i="11"/>
  <c r="BD368" i="11" l="1"/>
  <c r="BC368" i="11"/>
  <c r="BC369" i="11" l="1"/>
  <c r="BD369" i="11"/>
  <c r="BD370" i="11" l="1"/>
  <c r="BC370" i="11"/>
  <c r="BC371" i="11" l="1"/>
  <c r="BD371" i="11"/>
  <c r="BD372" i="11" l="1"/>
  <c r="BC372" i="11"/>
  <c r="BC373" i="11" l="1"/>
  <c r="BD373" i="11"/>
  <c r="BD374" i="11" l="1"/>
  <c r="BC374" i="11"/>
  <c r="BC375" i="11" l="1"/>
  <c r="BD375" i="11"/>
  <c r="BD376" i="11" l="1"/>
  <c r="BC376" i="11"/>
  <c r="BC377" i="11" l="1"/>
  <c r="BD377" i="11"/>
  <c r="BD378" i="11" l="1"/>
  <c r="BC378" i="11"/>
  <c r="BC379" i="11" l="1"/>
  <c r="BD379" i="11"/>
  <c r="BD380" i="11" l="1"/>
  <c r="BC380" i="11"/>
  <c r="BC381" i="11" l="1"/>
  <c r="BD381" i="11"/>
  <c r="BD382" i="11" l="1"/>
  <c r="BC382" i="11"/>
  <c r="BC383" i="11" l="1"/>
  <c r="BD383" i="11"/>
  <c r="BD384" i="11" l="1"/>
  <c r="BC384" i="11"/>
  <c r="BC385" i="11" l="1"/>
  <c r="BD385" i="11"/>
  <c r="BD386" i="11" l="1"/>
  <c r="BC386" i="11"/>
  <c r="BC387" i="11" l="1"/>
  <c r="BD387" i="11"/>
  <c r="BD388" i="11" l="1"/>
  <c r="BC388" i="11"/>
  <c r="BC389" i="11" l="1"/>
  <c r="BD389" i="11"/>
  <c r="BD390" i="11" l="1"/>
  <c r="BC390" i="11"/>
  <c r="BC391" i="11" l="1"/>
  <c r="BD391" i="11"/>
  <c r="BD392" i="11" l="1"/>
  <c r="BC392" i="11"/>
  <c r="BC393" i="11" l="1"/>
  <c r="BD393" i="11"/>
  <c r="BD394" i="11" l="1"/>
  <c r="BC394" i="11"/>
  <c r="BC395" i="11" l="1"/>
  <c r="BD395" i="11"/>
  <c r="BD396" i="11" l="1"/>
  <c r="BC396" i="11"/>
  <c r="BC397" i="11" l="1"/>
  <c r="BD397" i="11"/>
  <c r="BD398" i="11" l="1"/>
  <c r="BC398" i="11"/>
  <c r="BC399" i="11" l="1"/>
  <c r="BD399" i="11"/>
  <c r="BD400" i="11" l="1"/>
  <c r="BC400" i="11"/>
  <c r="BC401" i="11" l="1"/>
  <c r="BD401" i="11"/>
  <c r="BD402" i="11" l="1"/>
  <c r="BC402" i="11"/>
  <c r="BC403" i="11" l="1"/>
  <c r="BD403" i="11"/>
  <c r="BD404" i="11" l="1"/>
  <c r="BC404" i="11"/>
  <c r="BC405" i="11" l="1"/>
  <c r="BD405" i="11"/>
  <c r="BD406" i="11" l="1"/>
  <c r="BC406" i="11"/>
  <c r="BC407" i="11" l="1"/>
  <c r="BD407" i="11"/>
  <c r="BD408" i="11" l="1"/>
  <c r="BC408" i="11"/>
  <c r="BC409" i="11" l="1"/>
  <c r="BD409" i="11"/>
  <c r="BD410" i="11" l="1"/>
  <c r="BC410" i="11"/>
  <c r="BC411" i="11" l="1"/>
  <c r="BD411" i="11"/>
  <c r="BD412" i="11" l="1"/>
  <c r="BC412" i="11"/>
  <c r="BC413" i="11" l="1"/>
  <c r="BD413" i="11"/>
  <c r="BD414" i="11" l="1"/>
  <c r="BC414" i="11"/>
  <c r="BC415" i="11" l="1"/>
  <c r="BD415" i="11"/>
  <c r="BD416" i="11" l="1"/>
  <c r="BC416" i="11"/>
  <c r="BC417" i="11" l="1"/>
  <c r="BD417" i="11"/>
  <c r="BD418" i="11" l="1"/>
  <c r="BC418" i="11"/>
  <c r="BC419" i="11" l="1"/>
  <c r="BD419" i="11"/>
  <c r="BD420" i="11" l="1"/>
  <c r="BC420" i="11"/>
  <c r="BC421" i="11" l="1"/>
  <c r="BD421" i="11"/>
  <c r="BD422" i="11" l="1"/>
  <c r="BC422" i="11"/>
  <c r="BC423" i="11" l="1"/>
  <c r="BD423" i="11"/>
  <c r="BD424" i="11" l="1"/>
  <c r="BC424" i="11"/>
  <c r="BC425" i="11" l="1"/>
  <c r="BD425" i="11"/>
  <c r="BD426" i="11" l="1"/>
  <c r="BC426" i="11"/>
  <c r="BC427" i="11" l="1"/>
  <c r="BD427" i="11"/>
  <c r="BD428" i="11" l="1"/>
  <c r="BC428" i="11"/>
  <c r="BC429" i="11" l="1"/>
  <c r="BD429" i="11"/>
  <c r="BD430" i="11" l="1"/>
  <c r="BC430" i="11"/>
  <c r="BC431" i="11" l="1"/>
  <c r="BD431" i="11"/>
  <c r="BD432" i="11" l="1"/>
  <c r="BC432" i="11"/>
  <c r="BC433" i="11" l="1"/>
  <c r="BD433" i="11"/>
  <c r="BD434" i="11" l="1"/>
  <c r="BC434" i="11"/>
  <c r="BC435" i="11" l="1"/>
  <c r="BD435" i="11"/>
  <c r="BD436" i="11" l="1"/>
  <c r="BC436" i="11"/>
  <c r="BC437" i="11" l="1"/>
  <c r="BD437" i="11"/>
  <c r="BD438" i="11" l="1"/>
  <c r="BC438" i="11"/>
  <c r="BC439" i="11" l="1"/>
  <c r="BD439" i="11"/>
  <c r="BD440" i="11" l="1"/>
  <c r="BC440" i="11"/>
  <c r="BC441" i="11" l="1"/>
  <c r="BD441" i="11"/>
  <c r="BD442" i="11" l="1"/>
  <c r="BC442" i="11"/>
  <c r="BC443" i="11" l="1"/>
  <c r="BD443" i="11"/>
  <c r="BD444" i="11" l="1"/>
  <c r="BC444" i="11"/>
  <c r="BC445" i="11" l="1"/>
  <c r="BD445" i="11"/>
  <c r="BD446" i="11" l="1"/>
  <c r="BC446" i="11"/>
  <c r="BC447" i="11" l="1"/>
  <c r="BD447" i="11"/>
  <c r="BD448" i="11" l="1"/>
  <c r="BC448" i="11"/>
  <c r="BC449" i="11" l="1"/>
  <c r="BD449" i="11"/>
  <c r="BD450" i="11" l="1"/>
  <c r="BC450" i="11"/>
  <c r="BC451" i="11" l="1"/>
  <c r="BD451" i="11"/>
  <c r="BD452" i="11" l="1"/>
  <c r="BC452" i="11"/>
  <c r="BC453" i="11" l="1"/>
  <c r="BD453" i="11"/>
  <c r="BD454" i="11" l="1"/>
  <c r="BC454" i="11"/>
  <c r="BC455" i="11" l="1"/>
  <c r="BD455" i="11"/>
  <c r="BD456" i="11" l="1"/>
  <c r="BC456" i="11"/>
  <c r="BC457" i="11" l="1"/>
  <c r="BD457" i="11"/>
  <c r="BD458" i="11" l="1"/>
  <c r="BC458" i="11"/>
  <c r="BC459" i="11" l="1"/>
  <c r="BD459" i="11"/>
  <c r="BD460" i="11" l="1"/>
  <c r="BC460" i="11"/>
  <c r="BC461" i="11" l="1"/>
  <c r="BD461" i="11"/>
  <c r="BD462" i="11" l="1"/>
  <c r="BC462" i="11"/>
  <c r="BC463" i="11" l="1"/>
  <c r="BD463" i="11"/>
  <c r="BD464" i="11" l="1"/>
  <c r="BC464" i="11"/>
  <c r="BC465" i="11" l="1"/>
  <c r="BD465" i="11"/>
  <c r="BD466" i="11" l="1"/>
  <c r="BC466" i="11"/>
  <c r="BC467" i="11" l="1"/>
  <c r="BD467" i="11"/>
  <c r="BD468" i="11" l="1"/>
  <c r="BC468" i="11"/>
  <c r="BC469" i="11" l="1"/>
  <c r="BD469" i="11"/>
  <c r="BD470" i="11" l="1"/>
  <c r="BC470" i="11"/>
  <c r="BC471" i="11" l="1"/>
  <c r="BD471" i="11"/>
  <c r="BD472" i="11" l="1"/>
  <c r="BC472" i="11"/>
  <c r="BC473" i="11" l="1"/>
  <c r="BD473" i="11"/>
  <c r="BD474" i="11" l="1"/>
  <c r="BC474" i="11"/>
  <c r="BC475" i="11" l="1"/>
  <c r="BD475" i="11"/>
  <c r="BD476" i="11" l="1"/>
  <c r="BC476" i="11"/>
  <c r="BC477" i="11" l="1"/>
  <c r="BD477" i="11"/>
  <c r="BD478" i="11" l="1"/>
  <c r="BC478" i="11"/>
  <c r="BC479" i="11" l="1"/>
  <c r="BD479" i="11"/>
  <c r="BD480" i="11" l="1"/>
  <c r="BC480" i="11"/>
  <c r="BC481" i="11" l="1"/>
  <c r="BD481" i="11"/>
  <c r="BD482" i="11" l="1"/>
  <c r="BC482" i="11"/>
  <c r="BC483" i="11" l="1"/>
  <c r="BD483" i="11"/>
  <c r="BD484" i="11" l="1"/>
  <c r="BC484" i="11"/>
  <c r="BC485" i="11" l="1"/>
  <c r="BD485" i="11"/>
  <c r="BD486" i="11" l="1"/>
  <c r="BC486" i="11"/>
  <c r="BC487" i="11" l="1"/>
  <c r="BD487" i="11"/>
  <c r="BD488" i="11" l="1"/>
  <c r="BC488" i="11"/>
  <c r="BC489" i="11" l="1"/>
  <c r="BD489" i="11"/>
  <c r="BD490" i="11" l="1"/>
  <c r="BC490" i="11"/>
  <c r="BC491" i="11" l="1"/>
  <c r="BD491" i="11"/>
  <c r="BD492" i="11" l="1"/>
  <c r="BC492" i="11"/>
  <c r="BC493" i="11" l="1"/>
  <c r="BD493" i="11"/>
  <c r="BD494" i="11" l="1"/>
  <c r="BC494" i="11"/>
  <c r="BC495" i="11" l="1"/>
  <c r="BD495" i="11"/>
  <c r="BD496" i="11" l="1"/>
  <c r="BC496" i="11"/>
  <c r="BC497" i="11" l="1"/>
  <c r="BD497" i="11"/>
  <c r="BD498" i="11" l="1"/>
  <c r="BC498" i="11"/>
  <c r="BC499" i="11" l="1"/>
  <c r="BD499" i="11"/>
  <c r="BD500" i="11" l="1"/>
  <c r="BC500" i="11"/>
  <c r="BC501" i="11" l="1"/>
  <c r="BD501" i="11"/>
  <c r="BD502" i="11" l="1"/>
  <c r="BC502" i="11"/>
  <c r="BC503" i="11" l="1"/>
  <c r="BD503" i="11"/>
  <c r="BD504" i="11" l="1"/>
  <c r="BC504" i="11"/>
  <c r="BC505" i="11" l="1"/>
  <c r="BD505" i="11"/>
  <c r="BD506" i="11" l="1"/>
  <c r="BC506" i="11"/>
  <c r="BC507" i="11" l="1"/>
  <c r="BD507" i="11"/>
  <c r="BD508" i="11" l="1"/>
  <c r="BC508" i="11"/>
  <c r="BC509" i="11" l="1"/>
  <c r="BD509" i="11"/>
  <c r="BD510" i="11" l="1"/>
  <c r="BC510" i="11"/>
  <c r="BC511" i="11" l="1"/>
  <c r="BD511" i="11"/>
  <c r="BD512" i="11" l="1"/>
  <c r="BC512" i="11"/>
  <c r="BC513" i="11" l="1"/>
  <c r="BD513" i="11"/>
  <c r="BD514" i="11" l="1"/>
  <c r="BC514" i="11"/>
  <c r="BC515" i="11" l="1"/>
  <c r="BD515" i="11"/>
  <c r="BD516" i="11" l="1"/>
  <c r="BC516" i="11"/>
  <c r="BC517" i="11" l="1"/>
  <c r="BD517" i="11"/>
  <c r="BD518" i="11" l="1"/>
  <c r="BC518" i="11"/>
  <c r="BC519" i="11" l="1"/>
  <c r="BD519" i="11"/>
  <c r="BD520" i="11" l="1"/>
  <c r="BC520" i="11"/>
  <c r="BC521" i="11" l="1"/>
  <c r="BD521" i="11"/>
  <c r="BD522" i="11" l="1"/>
  <c r="BC522" i="11"/>
  <c r="BC523" i="11" l="1"/>
  <c r="BD523" i="11"/>
  <c r="BD524" i="11" l="1"/>
  <c r="BC524" i="11"/>
  <c r="BC525" i="11" l="1"/>
  <c r="BD525" i="11"/>
  <c r="BD526" i="11" l="1"/>
  <c r="BC526" i="11"/>
  <c r="BC527" i="11" l="1"/>
  <c r="BD527" i="11"/>
  <c r="BD528" i="11" l="1"/>
  <c r="BC528" i="11"/>
  <c r="BC529" i="11" l="1"/>
  <c r="BD529" i="11"/>
  <c r="BD530" i="11" l="1"/>
  <c r="BC530" i="11"/>
  <c r="BC531" i="11" l="1"/>
  <c r="BD531" i="11"/>
  <c r="BD532" i="11" l="1"/>
  <c r="BC532" i="11"/>
  <c r="BC533" i="11" l="1"/>
  <c r="BD533" i="11"/>
  <c r="BD534" i="11" l="1"/>
  <c r="BC534" i="11"/>
  <c r="BC535" i="11" l="1"/>
  <c r="BD535" i="11"/>
  <c r="BD536" i="11" l="1"/>
  <c r="BC536" i="11"/>
  <c r="BC537" i="11" l="1"/>
  <c r="BD537" i="11"/>
  <c r="BD538" i="11" l="1"/>
  <c r="BC538" i="11"/>
  <c r="BC539" i="11" l="1"/>
  <c r="BD539" i="11"/>
  <c r="BD540" i="11" l="1"/>
  <c r="BC540" i="11"/>
  <c r="BC541" i="11" l="1"/>
  <c r="BD541" i="11"/>
  <c r="BD542" i="11" l="1"/>
  <c r="BC542" i="11"/>
  <c r="BC543" i="11" l="1"/>
  <c r="BD543" i="11"/>
  <c r="BD544" i="11" l="1"/>
  <c r="BC544" i="11"/>
  <c r="BC545" i="11" l="1"/>
  <c r="BD545" i="11"/>
  <c r="BD546" i="11" l="1"/>
  <c r="BC546" i="11"/>
  <c r="BC547" i="11" l="1"/>
  <c r="BD547" i="11"/>
  <c r="BD548" i="11" l="1"/>
  <c r="BC548" i="11"/>
  <c r="BC549" i="11" l="1"/>
  <c r="BD549" i="11"/>
  <c r="BD550" i="11" l="1"/>
  <c r="BC550" i="11"/>
  <c r="BC551" i="11" l="1"/>
  <c r="BD551" i="11"/>
  <c r="BD552" i="11" l="1"/>
  <c r="BC552" i="11"/>
  <c r="BC553" i="11" l="1"/>
  <c r="BD553" i="11"/>
  <c r="BD554" i="11" l="1"/>
  <c r="BC554" i="11"/>
  <c r="BC555" i="11" l="1"/>
  <c r="BD555" i="11"/>
  <c r="BD556" i="11" l="1"/>
  <c r="BC556" i="11"/>
  <c r="BC557" i="11" l="1"/>
  <c r="BD557" i="11"/>
  <c r="BD558" i="11" l="1"/>
  <c r="BC558" i="11"/>
  <c r="BC559" i="11" l="1"/>
  <c r="BD559" i="11"/>
  <c r="BD560" i="11" l="1"/>
  <c r="BC560" i="11"/>
  <c r="BC561" i="11" l="1"/>
  <c r="BD561" i="11"/>
  <c r="BD562" i="11" l="1"/>
  <c r="BC562" i="11"/>
  <c r="BC563" i="11" l="1"/>
  <c r="BD563" i="11"/>
  <c r="BD564" i="11" l="1"/>
  <c r="BC564" i="11"/>
  <c r="BC565" i="11" l="1"/>
  <c r="BD565" i="11"/>
  <c r="BD566" i="11" l="1"/>
  <c r="BC566" i="11"/>
  <c r="BC567" i="11" l="1"/>
  <c r="BD567" i="11"/>
  <c r="BD568" i="11" l="1"/>
  <c r="BC568" i="11"/>
  <c r="BC569" i="11" l="1"/>
  <c r="BD569" i="11"/>
  <c r="BD570" i="11" l="1"/>
  <c r="BC570" i="11"/>
  <c r="BC571" i="11" l="1"/>
  <c r="BD571" i="11"/>
  <c r="BD572" i="11" l="1"/>
  <c r="BC572" i="11"/>
  <c r="BC573" i="11" l="1"/>
  <c r="BD573" i="11"/>
  <c r="BD574" i="11" l="1"/>
  <c r="BC574" i="11"/>
  <c r="BC575" i="11" l="1"/>
  <c r="BD575" i="11"/>
  <c r="BD576" i="11" l="1"/>
  <c r="BC576" i="11"/>
  <c r="BC577" i="11" l="1"/>
  <c r="BD577" i="11"/>
  <c r="BD578" i="11" l="1"/>
  <c r="BC578" i="11"/>
  <c r="BC579" i="11" l="1"/>
  <c r="BD579" i="11"/>
  <c r="BD580" i="11" l="1"/>
  <c r="BC580" i="11"/>
  <c r="BC581" i="11" l="1"/>
  <c r="BD581" i="11"/>
  <c r="BD582" i="11" l="1"/>
  <c r="BC582" i="11"/>
  <c r="BC583" i="11" l="1"/>
  <c r="BD583" i="11"/>
  <c r="BD584" i="11" l="1"/>
  <c r="BC584" i="11"/>
  <c r="BC585" i="11" l="1"/>
  <c r="BD585" i="11"/>
  <c r="BD586" i="11" l="1"/>
  <c r="BC586" i="11"/>
  <c r="BC587" i="11" l="1"/>
  <c r="BD587" i="11"/>
  <c r="BD588" i="11" l="1"/>
  <c r="BC588" i="11"/>
  <c r="BC589" i="11" l="1"/>
  <c r="BD589" i="11"/>
  <c r="BD590" i="11" l="1"/>
  <c r="BC590" i="11"/>
  <c r="BC591" i="11" l="1"/>
  <c r="BD591" i="11"/>
  <c r="BD592" i="11" l="1"/>
  <c r="BC592" i="11"/>
  <c r="BC593" i="11" l="1"/>
  <c r="BD593" i="11"/>
  <c r="BD594" i="11" l="1"/>
  <c r="BC594" i="11"/>
  <c r="BC595" i="11" l="1"/>
  <c r="BD595" i="11"/>
  <c r="BD596" i="11" l="1"/>
  <c r="BC596" i="11"/>
  <c r="BC597" i="11" l="1"/>
  <c r="BD597" i="11"/>
  <c r="BD598" i="11" l="1"/>
  <c r="BC598" i="11"/>
  <c r="BC599" i="11" l="1"/>
  <c r="BD599" i="11"/>
  <c r="BD600" i="11" l="1"/>
  <c r="BC600" i="11"/>
  <c r="BC601" i="11" l="1"/>
  <c r="BD601" i="11"/>
  <c r="BD602" i="11" l="1"/>
  <c r="BC602" i="11"/>
  <c r="BC603" i="11" l="1"/>
  <c r="BD603" i="11"/>
  <c r="BD604" i="11" l="1"/>
  <c r="BC604" i="11"/>
  <c r="BC605" i="11" l="1"/>
  <c r="BD605" i="11"/>
  <c r="BD606" i="11" l="1"/>
  <c r="BC606" i="11"/>
  <c r="BC607" i="11" l="1"/>
  <c r="BD607" i="11"/>
  <c r="BD608" i="11" l="1"/>
  <c r="BC608" i="11"/>
  <c r="BC609" i="11" l="1"/>
  <c r="BD609" i="11"/>
  <c r="BD610" i="11" l="1"/>
  <c r="BC610" i="11"/>
  <c r="BC611" i="11" l="1"/>
  <c r="BD611" i="11"/>
  <c r="BD612" i="11" l="1"/>
  <c r="BC612" i="11"/>
  <c r="BC613" i="11" l="1"/>
  <c r="BD613" i="11"/>
  <c r="BD614" i="11" l="1"/>
  <c r="BC614" i="11"/>
  <c r="BC615" i="11" l="1"/>
  <c r="BD615" i="11"/>
  <c r="BD616" i="11" l="1"/>
  <c r="BC616" i="11"/>
  <c r="BC617" i="11" l="1"/>
  <c r="BD617" i="11"/>
  <c r="BD618" i="11" l="1"/>
  <c r="BC618" i="11"/>
  <c r="BC619" i="11" l="1"/>
  <c r="BD619" i="11"/>
  <c r="BD620" i="11" l="1"/>
  <c r="BC620" i="11"/>
  <c r="BC621" i="11" l="1"/>
  <c r="BD621" i="11"/>
  <c r="BD622" i="11" l="1"/>
  <c r="BC622" i="11"/>
  <c r="BC623" i="11" l="1"/>
  <c r="BD623" i="11"/>
  <c r="BD624" i="11" l="1"/>
  <c r="BC624" i="11"/>
  <c r="BC625" i="11" l="1"/>
  <c r="BD625" i="11"/>
  <c r="BD626" i="11" l="1"/>
  <c r="BC626" i="11"/>
  <c r="BC627" i="11" l="1"/>
  <c r="BD627" i="11"/>
  <c r="BD628" i="11" l="1"/>
  <c r="BC628" i="11"/>
  <c r="BC629" i="11" l="1"/>
  <c r="BD629" i="11"/>
  <c r="BD630" i="11" l="1"/>
  <c r="BC630" i="11"/>
  <c r="BC631" i="11" l="1"/>
  <c r="BD631" i="11"/>
  <c r="BD632" i="11" l="1"/>
  <c r="BC632" i="11"/>
  <c r="BC633" i="11" l="1"/>
  <c r="BD633" i="11"/>
  <c r="BD634" i="11" l="1"/>
  <c r="BC634" i="11"/>
  <c r="BC635" i="11" l="1"/>
  <c r="BD635" i="11"/>
  <c r="BD636" i="11" l="1"/>
  <c r="BC636" i="11"/>
  <c r="BC637" i="11" l="1"/>
  <c r="BD637" i="11"/>
  <c r="BD638" i="11" l="1"/>
  <c r="BC638" i="11"/>
  <c r="BC639" i="11" l="1"/>
  <c r="BD639" i="11"/>
  <c r="BD640" i="11" l="1"/>
  <c r="BC640" i="11"/>
  <c r="BC641" i="11" l="1"/>
  <c r="BD641" i="11"/>
  <c r="BD642" i="11" l="1"/>
  <c r="BC642" i="11"/>
  <c r="BC643" i="11" l="1"/>
  <c r="BD643" i="11"/>
  <c r="BD644" i="11" l="1"/>
  <c r="BC644" i="11"/>
  <c r="BC645" i="11" l="1"/>
  <c r="BD645" i="11"/>
  <c r="BD646" i="11" l="1"/>
  <c r="BC646" i="11"/>
  <c r="BC647" i="11" l="1"/>
  <c r="BD647" i="11"/>
  <c r="BD648" i="11" l="1"/>
  <c r="BC648" i="11"/>
  <c r="BC649" i="11" l="1"/>
  <c r="BD649" i="11"/>
  <c r="BD650" i="11" l="1"/>
  <c r="BC650" i="11"/>
  <c r="BC651" i="11" l="1"/>
  <c r="BD651" i="11"/>
  <c r="BD652" i="11" l="1"/>
  <c r="BC652" i="11"/>
  <c r="BC653" i="11" l="1"/>
  <c r="BD653" i="11"/>
  <c r="BD654" i="11" l="1"/>
  <c r="BC654" i="11"/>
  <c r="BC655" i="11" l="1"/>
  <c r="BD655" i="11"/>
  <c r="BD656" i="11" l="1"/>
  <c r="BC656" i="11"/>
  <c r="BC657" i="11" l="1"/>
  <c r="BD657" i="11"/>
  <c r="BD658" i="11" l="1"/>
  <c r="BC658" i="11"/>
  <c r="BC659" i="11" l="1"/>
  <c r="BD659" i="11"/>
  <c r="BD660" i="11" l="1"/>
  <c r="BC660" i="11"/>
  <c r="BC661" i="11" l="1"/>
  <c r="BD661" i="11"/>
  <c r="BD662" i="11" l="1"/>
  <c r="BC662" i="11"/>
  <c r="BC663" i="11" l="1"/>
  <c r="BD663" i="11"/>
  <c r="BD664" i="11" l="1"/>
  <c r="BC664" i="11"/>
  <c r="BC665" i="11" l="1"/>
  <c r="BD665" i="11"/>
  <c r="BD666" i="11" l="1"/>
  <c r="BC666" i="11"/>
  <c r="BC667" i="11" l="1"/>
  <c r="BD667" i="11"/>
  <c r="BD668" i="11" l="1"/>
  <c r="BC668" i="11"/>
  <c r="BC669" i="11" l="1"/>
  <c r="BD669" i="11"/>
  <c r="BD670" i="11" l="1"/>
  <c r="BC670" i="11"/>
  <c r="BC671" i="11" l="1"/>
  <c r="BD671" i="11"/>
  <c r="BD672" i="11" l="1"/>
  <c r="BC672" i="11"/>
  <c r="BC673" i="11" l="1"/>
  <c r="BD673" i="11"/>
  <c r="BD674" i="11" l="1"/>
  <c r="BC674" i="11"/>
  <c r="BC675" i="11" l="1"/>
  <c r="BD675" i="11"/>
  <c r="BD676" i="11" l="1"/>
  <c r="BC676" i="11"/>
  <c r="BC677" i="11" l="1"/>
  <c r="BD677" i="11"/>
  <c r="BD678" i="11" l="1"/>
  <c r="BC678" i="11"/>
  <c r="BC679" i="11" l="1"/>
  <c r="BD679" i="11"/>
  <c r="BD680" i="11" l="1"/>
  <c r="BC680" i="11"/>
  <c r="BC681" i="11" l="1"/>
  <c r="BD681" i="11"/>
  <c r="BD682" i="11" l="1"/>
  <c r="BC682" i="11"/>
  <c r="BC683" i="11" l="1"/>
  <c r="BD683" i="11"/>
  <c r="BD684" i="11" l="1"/>
  <c r="BC684" i="11"/>
  <c r="BC685" i="11" l="1"/>
  <c r="BD685" i="11"/>
  <c r="BD686" i="11" l="1"/>
  <c r="BC686" i="11"/>
  <c r="BC687" i="11" l="1"/>
  <c r="BD687" i="11"/>
  <c r="BD688" i="11" l="1"/>
  <c r="BC688" i="11"/>
  <c r="BC689" i="11" l="1"/>
  <c r="BD689" i="11"/>
  <c r="BD690" i="11" l="1"/>
  <c r="BC690" i="11"/>
  <c r="BC691" i="11" l="1"/>
  <c r="BD691" i="11"/>
  <c r="BD692" i="11" l="1"/>
  <c r="BC692" i="11"/>
  <c r="BC693" i="11" l="1"/>
  <c r="BD693" i="11"/>
  <c r="BD694" i="11" l="1"/>
  <c r="BC694" i="11"/>
  <c r="BC695" i="11" l="1"/>
  <c r="BD695" i="11"/>
  <c r="BD696" i="11" l="1"/>
  <c r="BC696" i="11"/>
  <c r="BC697" i="11" l="1"/>
  <c r="BD697" i="11"/>
  <c r="BD698" i="11" l="1"/>
  <c r="BC698" i="11"/>
  <c r="BC699" i="11" l="1"/>
  <c r="BD699" i="11"/>
  <c r="BD700" i="11" l="1"/>
  <c r="BC700" i="11"/>
  <c r="BC701" i="11" l="1"/>
  <c r="BD701" i="11"/>
  <c r="BD702" i="11" l="1"/>
  <c r="BC702" i="11"/>
  <c r="BC703" i="11" l="1"/>
  <c r="BD703" i="11"/>
  <c r="BD704" i="11" l="1"/>
  <c r="BC704" i="11"/>
  <c r="BC705" i="11" l="1"/>
  <c r="BD705" i="11"/>
  <c r="BD706" i="11" l="1"/>
  <c r="BC706" i="11"/>
  <c r="BC707" i="11" l="1"/>
  <c r="BD707" i="11"/>
  <c r="BD708" i="11" l="1"/>
  <c r="BC708" i="11"/>
  <c r="BC709" i="11" l="1"/>
  <c r="BD709" i="11"/>
  <c r="BD710" i="11" l="1"/>
  <c r="BC710" i="11"/>
  <c r="BC711" i="11" l="1"/>
  <c r="BD711" i="11"/>
  <c r="BD712" i="11" l="1"/>
  <c r="BC712" i="11"/>
  <c r="BC713" i="11" l="1"/>
  <c r="BD713" i="11"/>
  <c r="BD714" i="11" l="1"/>
  <c r="BC714" i="11"/>
  <c r="BC715" i="11" l="1"/>
  <c r="BD715" i="11"/>
  <c r="BD716" i="11" l="1"/>
  <c r="BC716" i="11"/>
  <c r="BC717" i="11" l="1"/>
  <c r="BD717" i="11"/>
  <c r="BD718" i="11" l="1"/>
  <c r="BC718" i="11"/>
  <c r="BC719" i="11" l="1"/>
  <c r="BD719" i="11"/>
  <c r="BD720" i="11" l="1"/>
  <c r="BC720" i="11"/>
  <c r="BC721" i="11" l="1"/>
  <c r="BD721" i="11"/>
  <c r="BD722" i="11" l="1"/>
  <c r="BC722" i="11"/>
  <c r="BC723" i="11" l="1"/>
  <c r="BD723" i="11"/>
  <c r="BD724" i="11" l="1"/>
  <c r="BC724" i="11"/>
  <c r="BC725" i="11" l="1"/>
  <c r="BD725" i="11"/>
  <c r="BD726" i="11" l="1"/>
  <c r="BC726" i="11"/>
  <c r="BC727" i="11" l="1"/>
  <c r="BD727" i="11"/>
  <c r="BD728" i="11" l="1"/>
  <c r="BC728" i="11"/>
  <c r="BC729" i="11" l="1"/>
  <c r="BD729" i="11"/>
  <c r="BD730" i="11" l="1"/>
  <c r="BC730" i="11"/>
  <c r="BC731" i="11" l="1"/>
  <c r="BD731" i="11"/>
  <c r="BD732" i="11" l="1"/>
  <c r="BC732" i="11"/>
  <c r="BC733" i="11" l="1"/>
  <c r="BD733" i="11"/>
  <c r="BD734" i="11" l="1"/>
  <c r="BC734" i="11"/>
  <c r="BC735" i="11" l="1"/>
  <c r="BD735" i="11"/>
  <c r="BD736" i="11" l="1"/>
  <c r="BC736" i="11"/>
  <c r="BC737" i="11" l="1"/>
  <c r="BD737" i="11"/>
  <c r="BD738" i="11" l="1"/>
  <c r="BC738" i="11"/>
  <c r="BC739" i="11" l="1"/>
  <c r="BD739" i="11"/>
  <c r="BD740" i="11" l="1"/>
  <c r="BC740" i="11"/>
  <c r="BC741" i="11" l="1"/>
  <c r="BD741" i="11"/>
  <c r="BD742" i="11" l="1"/>
  <c r="BC742" i="11"/>
  <c r="BC743" i="11" l="1"/>
  <c r="BD743" i="11"/>
  <c r="BD744" i="11" l="1"/>
  <c r="BC744" i="11"/>
  <c r="BC745" i="11" l="1"/>
  <c r="BD745" i="11"/>
  <c r="BD746" i="11" l="1"/>
  <c r="BC746" i="11"/>
  <c r="BC747" i="11" l="1"/>
  <c r="BD747" i="11"/>
  <c r="BD748" i="11" l="1"/>
  <c r="BC748" i="11"/>
  <c r="BC749" i="11" l="1"/>
  <c r="BD749" i="11"/>
  <c r="BD750" i="11" l="1"/>
  <c r="BC750" i="11"/>
  <c r="BC751" i="11" l="1"/>
  <c r="BD751" i="11"/>
  <c r="BD752" i="11" l="1"/>
  <c r="BC752" i="11"/>
  <c r="BC753" i="11" l="1"/>
  <c r="BD753" i="11"/>
  <c r="BD754" i="11" l="1"/>
  <c r="BC754" i="11"/>
  <c r="BC755" i="11" l="1"/>
  <c r="BD755" i="11"/>
  <c r="BD756" i="11" l="1"/>
  <c r="BC756" i="11"/>
  <c r="BC757" i="11" l="1"/>
  <c r="BD757" i="11"/>
  <c r="BD758" i="11" l="1"/>
  <c r="BC758" i="11"/>
  <c r="BC759" i="11" l="1"/>
  <c r="BD759" i="11"/>
  <c r="BD760" i="11" l="1"/>
  <c r="BC760" i="11"/>
  <c r="BC761" i="11" l="1"/>
  <c r="BD761" i="11"/>
  <c r="BD762" i="11" l="1"/>
  <c r="BC762" i="11"/>
  <c r="BC763" i="11" l="1"/>
  <c r="BD763" i="11"/>
  <c r="BD764" i="11" l="1"/>
  <c r="BC764" i="11"/>
  <c r="BC765" i="11" l="1"/>
  <c r="BD765" i="11"/>
  <c r="BD766" i="11" l="1"/>
  <c r="BC766" i="11"/>
  <c r="BC767" i="11" l="1"/>
  <c r="BD767" i="11"/>
  <c r="BD768" i="11" l="1"/>
  <c r="BC768" i="11"/>
  <c r="BC769" i="11" l="1"/>
  <c r="BD769" i="11"/>
  <c r="BD770" i="11" l="1"/>
  <c r="BC770" i="11"/>
  <c r="BC771" i="11" l="1"/>
  <c r="BD771" i="11"/>
  <c r="BD772" i="11" l="1"/>
  <c r="BC772" i="11"/>
  <c r="BC773" i="11" l="1"/>
  <c r="BD773" i="11"/>
  <c r="BD774" i="11" l="1"/>
  <c r="BC774" i="11"/>
  <c r="BC775" i="11" l="1"/>
  <c r="BD775" i="11"/>
  <c r="BD776" i="11" l="1"/>
  <c r="BC776" i="11"/>
  <c r="BC777" i="11" l="1"/>
  <c r="BD777" i="11"/>
  <c r="BD778" i="11" l="1"/>
  <c r="BC778" i="11"/>
  <c r="BC779" i="11" l="1"/>
  <c r="BD779" i="11"/>
  <c r="BD780" i="11" l="1"/>
  <c r="BC780" i="11"/>
  <c r="BC781" i="11" l="1"/>
  <c r="BD781" i="11"/>
  <c r="BD782" i="11" l="1"/>
  <c r="BC782" i="11"/>
  <c r="BC783" i="11" l="1"/>
  <c r="BD783" i="11"/>
  <c r="BD784" i="11" l="1"/>
  <c r="BC784" i="11"/>
  <c r="BC785" i="11" l="1"/>
  <c r="BD785" i="11"/>
  <c r="BD786" i="11" l="1"/>
  <c r="BC786" i="11"/>
  <c r="BC787" i="11" l="1"/>
  <c r="BD787" i="11"/>
  <c r="BD788" i="11" l="1"/>
  <c r="BC788" i="11"/>
  <c r="BC789" i="11" l="1"/>
  <c r="BD789" i="11"/>
  <c r="BD790" i="11" l="1"/>
  <c r="BC790" i="11"/>
  <c r="BC791" i="11" l="1"/>
  <c r="BD791" i="11"/>
  <c r="BD792" i="11" l="1"/>
  <c r="BC792" i="11"/>
  <c r="BC793" i="11" l="1"/>
  <c r="BD793" i="11"/>
  <c r="BD794" i="11" l="1"/>
  <c r="BC794" i="11"/>
  <c r="BC795" i="11" l="1"/>
  <c r="BD795" i="11"/>
  <c r="BD796" i="11" l="1"/>
  <c r="BC796" i="11"/>
  <c r="BC797" i="11" l="1"/>
  <c r="BD797" i="11"/>
  <c r="BD798" i="11" l="1"/>
  <c r="BC798" i="11"/>
  <c r="BC799" i="11" l="1"/>
  <c r="BD799" i="11"/>
  <c r="BD800" i="11" l="1"/>
  <c r="BC800" i="11"/>
  <c r="BC801" i="11" l="1"/>
  <c r="BD801" i="11"/>
  <c r="BD802" i="11" l="1"/>
  <c r="BC802" i="11"/>
  <c r="BC803" i="11" l="1"/>
  <c r="BD803" i="11"/>
  <c r="BD804" i="11" l="1"/>
  <c r="BC804" i="11"/>
  <c r="BC805" i="11" l="1"/>
  <c r="BD805" i="11"/>
  <c r="BD806" i="11" l="1"/>
  <c r="BC806" i="11"/>
  <c r="BC807" i="11" l="1"/>
  <c r="BD807" i="11"/>
  <c r="BD808" i="11" l="1"/>
  <c r="BC808" i="11"/>
  <c r="BC809" i="11" l="1"/>
  <c r="BD809" i="11"/>
  <c r="BD810" i="11" l="1"/>
  <c r="BC810" i="11"/>
  <c r="BC811" i="11" l="1"/>
  <c r="BD811" i="11"/>
  <c r="BD812" i="11" l="1"/>
  <c r="BC812" i="11"/>
  <c r="BC813" i="11" l="1"/>
  <c r="BD813" i="11"/>
  <c r="BD814" i="11" l="1"/>
  <c r="BC814" i="11"/>
  <c r="BC815" i="11" l="1"/>
  <c r="BD815" i="11"/>
  <c r="BD816" i="11" l="1"/>
  <c r="BC816" i="11"/>
  <c r="BC817" i="11" l="1"/>
  <c r="BD817" i="11"/>
  <c r="BD818" i="11" l="1"/>
  <c r="BC818" i="11"/>
  <c r="BC819" i="11" l="1"/>
  <c r="BD819" i="11"/>
  <c r="BD820" i="11" l="1"/>
  <c r="BC820" i="11"/>
  <c r="BC821" i="11" l="1"/>
  <c r="BD821" i="11"/>
  <c r="BD822" i="11" l="1"/>
  <c r="BC822" i="11"/>
  <c r="BC823" i="11" l="1"/>
  <c r="BD823" i="11"/>
  <c r="BD824" i="11" l="1"/>
  <c r="BC824" i="11"/>
  <c r="BC825" i="11" l="1"/>
  <c r="BD825" i="11"/>
  <c r="BD826" i="11" l="1"/>
  <c r="BC826" i="11"/>
  <c r="BC827" i="11" l="1"/>
  <c r="BD827" i="11"/>
  <c r="BD828" i="11" l="1"/>
  <c r="BC828" i="11"/>
  <c r="BC829" i="11" l="1"/>
  <c r="BD829" i="11"/>
  <c r="BD830" i="11" l="1"/>
  <c r="BC830" i="11"/>
  <c r="BC831" i="11" l="1"/>
  <c r="BD831" i="11"/>
  <c r="BD832" i="11" l="1"/>
  <c r="BC832" i="11"/>
  <c r="BC833" i="11" l="1"/>
  <c r="BD833" i="11"/>
  <c r="BD834" i="11" l="1"/>
  <c r="BC834" i="11"/>
  <c r="BC835" i="11" l="1"/>
  <c r="BD835" i="11"/>
  <c r="BD836" i="11" l="1"/>
  <c r="BC836" i="11"/>
  <c r="BC837" i="11" l="1"/>
  <c r="BD837" i="11"/>
  <c r="BD838" i="11" l="1"/>
  <c r="BC838" i="11"/>
  <c r="BC839" i="11" l="1"/>
  <c r="BD839" i="11"/>
  <c r="BD840" i="11" l="1"/>
  <c r="BC840" i="11"/>
  <c r="BC841" i="11" l="1"/>
  <c r="BD841" i="11"/>
  <c r="BD842" i="11" l="1"/>
  <c r="BC842" i="11"/>
  <c r="BC843" i="11" l="1"/>
  <c r="BD843" i="11"/>
  <c r="BD844" i="11" l="1"/>
  <c r="BC844" i="11"/>
  <c r="BC845" i="11" l="1"/>
  <c r="BD845" i="11"/>
  <c r="BD846" i="11" l="1"/>
  <c r="BC846" i="11"/>
  <c r="BC847" i="11" l="1"/>
  <c r="BD847" i="11"/>
  <c r="BD848" i="11" l="1"/>
  <c r="BC848" i="11"/>
  <c r="BC849" i="11" l="1"/>
  <c r="BD849" i="11"/>
  <c r="BD850" i="11" l="1"/>
  <c r="BC850" i="11"/>
  <c r="BC851" i="11" l="1"/>
  <c r="BD851" i="11"/>
  <c r="BD852" i="11" l="1"/>
  <c r="BC852" i="11"/>
  <c r="BC853" i="11" l="1"/>
  <c r="BD853" i="11"/>
  <c r="BD854" i="11" l="1"/>
  <c r="BC854" i="11"/>
  <c r="BC855" i="11" l="1"/>
  <c r="BD855" i="11"/>
  <c r="BD856" i="11" l="1"/>
  <c r="BC856" i="11"/>
  <c r="BC857" i="11" l="1"/>
  <c r="BD857" i="11"/>
  <c r="BD858" i="11" l="1"/>
  <c r="BC858" i="11"/>
  <c r="BC859" i="11" l="1"/>
  <c r="BD859" i="11"/>
  <c r="BD860" i="11" l="1"/>
  <c r="BC860" i="11"/>
  <c r="BC861" i="11" l="1"/>
  <c r="BD861" i="11"/>
  <c r="BD862" i="11" l="1"/>
  <c r="BC862" i="11"/>
  <c r="BC863" i="11" l="1"/>
  <c r="BD863" i="11"/>
  <c r="BD864" i="11" l="1"/>
  <c r="BC864" i="11"/>
  <c r="BC865" i="11" l="1"/>
  <c r="BD865" i="11"/>
  <c r="BD866" i="11" l="1"/>
  <c r="BC866" i="11"/>
  <c r="BC867" i="11" l="1"/>
  <c r="BD867" i="11"/>
  <c r="BD868" i="11" l="1"/>
  <c r="BC868" i="11"/>
  <c r="BC869" i="11" l="1"/>
  <c r="BD869" i="11"/>
  <c r="BD870" i="11" l="1"/>
  <c r="BC870" i="11"/>
  <c r="BC871" i="11" l="1"/>
  <c r="BD871" i="11"/>
  <c r="BD872" i="11" l="1"/>
  <c r="BC872" i="11"/>
  <c r="BC873" i="11" l="1"/>
  <c r="BD873" i="11"/>
  <c r="BD874" i="11" l="1"/>
  <c r="BC874" i="11"/>
  <c r="BC875" i="11" l="1"/>
  <c r="BD875" i="11"/>
  <c r="BD876" i="11" l="1"/>
  <c r="BC876" i="11"/>
  <c r="BC877" i="11" l="1"/>
  <c r="BD877" i="11"/>
  <c r="BD878" i="11" l="1"/>
  <c r="BC878" i="11"/>
  <c r="BC879" i="11" l="1"/>
  <c r="BD879" i="11"/>
  <c r="BD880" i="11" l="1"/>
  <c r="BC880" i="11"/>
  <c r="BC881" i="11" l="1"/>
  <c r="BD881" i="11"/>
  <c r="BD882" i="11" l="1"/>
  <c r="BC882" i="11"/>
  <c r="BC883" i="11" l="1"/>
  <c r="BD883" i="11"/>
  <c r="BD884" i="11" l="1"/>
  <c r="BC884" i="11"/>
  <c r="BC885" i="11" l="1"/>
  <c r="BD885" i="11"/>
  <c r="BD886" i="11" l="1"/>
  <c r="BC886" i="11"/>
  <c r="BC887" i="11" l="1"/>
  <c r="BD887" i="11"/>
  <c r="BD888" i="11" l="1"/>
  <c r="BC888" i="11"/>
  <c r="BC889" i="11" l="1"/>
  <c r="BD889" i="11"/>
  <c r="BD890" i="11" l="1"/>
  <c r="BC890" i="11"/>
  <c r="BC891" i="11" l="1"/>
  <c r="BD891" i="11"/>
  <c r="BD892" i="11" l="1"/>
  <c r="BC892" i="11"/>
  <c r="BC893" i="11" l="1"/>
  <c r="BD893" i="11"/>
  <c r="BD894" i="11" l="1"/>
  <c r="BC894" i="11"/>
  <c r="BC895" i="11" l="1"/>
  <c r="BD895" i="11"/>
  <c r="BD896" i="11" l="1"/>
  <c r="BC896" i="11"/>
  <c r="BC897" i="11" l="1"/>
  <c r="BD897" i="11"/>
  <c r="BD898" i="11" l="1"/>
  <c r="BC898" i="11"/>
  <c r="BC899" i="11" l="1"/>
  <c r="BD899" i="11"/>
  <c r="BD900" i="11" l="1"/>
  <c r="BC900" i="11"/>
  <c r="BC901" i="11" l="1"/>
  <c r="BD901" i="11"/>
  <c r="BD902" i="11" l="1"/>
  <c r="BC902" i="11"/>
  <c r="BC903" i="11" l="1"/>
  <c r="BD903" i="11"/>
  <c r="BD904" i="11" l="1"/>
  <c r="BC904" i="11"/>
  <c r="BC905" i="11" l="1"/>
  <c r="BD905" i="11"/>
  <c r="BD906" i="11" l="1"/>
  <c r="BC906" i="11"/>
  <c r="BC907" i="11" l="1"/>
  <c r="BD907" i="11"/>
  <c r="BD908" i="11" l="1"/>
  <c r="BC908" i="11"/>
  <c r="BC909" i="11" l="1"/>
  <c r="BD909" i="11"/>
  <c r="BD910" i="11" l="1"/>
  <c r="BC910" i="11"/>
  <c r="BC911" i="11" l="1"/>
  <c r="BD911" i="11"/>
  <c r="BD912" i="11" l="1"/>
  <c r="BC912" i="11"/>
  <c r="BC913" i="11" l="1"/>
  <c r="BD913" i="11"/>
  <c r="BD914" i="11" l="1"/>
  <c r="BC914" i="11"/>
  <c r="BC915" i="11" l="1"/>
  <c r="BD915" i="11"/>
  <c r="BD916" i="11" l="1"/>
  <c r="BC916" i="11"/>
  <c r="BC917" i="11" l="1"/>
  <c r="BD917" i="11"/>
  <c r="BD918" i="11" l="1"/>
  <c r="BC918" i="11"/>
  <c r="BC919" i="11" l="1"/>
  <c r="BD919" i="11"/>
  <c r="BD920" i="11" l="1"/>
  <c r="BC920" i="11"/>
  <c r="BC921" i="11" l="1"/>
  <c r="BD921" i="11"/>
  <c r="BD922" i="11" l="1"/>
  <c r="BC922" i="11"/>
  <c r="BC923" i="11" l="1"/>
  <c r="BD923" i="11"/>
  <c r="BD924" i="11" l="1"/>
  <c r="BC924" i="11"/>
  <c r="BC925" i="11" l="1"/>
  <c r="BD925" i="11"/>
  <c r="BD926" i="11" l="1"/>
  <c r="BC926" i="11"/>
  <c r="BC927" i="11" l="1"/>
  <c r="BD927" i="11"/>
  <c r="BD928" i="11" l="1"/>
  <c r="BC928" i="11"/>
  <c r="BC929" i="11" l="1"/>
  <c r="BD929" i="11"/>
  <c r="BD930" i="11" l="1"/>
  <c r="BC930" i="11"/>
  <c r="BC931" i="11" l="1"/>
  <c r="BD931" i="11"/>
  <c r="BD932" i="11" l="1"/>
  <c r="BC932" i="11"/>
  <c r="BC933" i="11" l="1"/>
  <c r="BD933" i="11"/>
  <c r="BD934" i="11" l="1"/>
  <c r="BC934" i="11"/>
  <c r="BC935" i="11" l="1"/>
  <c r="BD935" i="11"/>
  <c r="BD936" i="11" l="1"/>
  <c r="BC936" i="11"/>
  <c r="BC937" i="11" l="1"/>
  <c r="BD937" i="11"/>
  <c r="BD938" i="11" l="1"/>
  <c r="BC938" i="11"/>
  <c r="BC939" i="11" l="1"/>
  <c r="BD939" i="11"/>
  <c r="BD940" i="11" l="1"/>
  <c r="BC940" i="11"/>
  <c r="BC941" i="11" l="1"/>
  <c r="BD941" i="11"/>
  <c r="BD942" i="11" l="1"/>
  <c r="BC942" i="11"/>
  <c r="BC943" i="11" l="1"/>
  <c r="BD943" i="11"/>
  <c r="BD944" i="11" l="1"/>
  <c r="BC944" i="11"/>
  <c r="BC945" i="11" l="1"/>
  <c r="BD945" i="11"/>
  <c r="BD946" i="11" l="1"/>
  <c r="BC946" i="11"/>
  <c r="BC947" i="11" l="1"/>
  <c r="BD947" i="11"/>
  <c r="BD948" i="11" l="1"/>
  <c r="BC948" i="11"/>
  <c r="BC949" i="11" l="1"/>
  <c r="BD949" i="11"/>
  <c r="BD950" i="11" l="1"/>
  <c r="BC950" i="11"/>
  <c r="BC951" i="11" l="1"/>
  <c r="BD951" i="11"/>
  <c r="BD952" i="11" l="1"/>
  <c r="BC952" i="11"/>
  <c r="BC953" i="11" l="1"/>
  <c r="BD953" i="11"/>
  <c r="BD954" i="11" l="1"/>
  <c r="BC954" i="11"/>
  <c r="BC955" i="11" l="1"/>
  <c r="BD955" i="11"/>
  <c r="BD956" i="11" l="1"/>
  <c r="BC956" i="11"/>
  <c r="BC957" i="11" l="1"/>
  <c r="BD957" i="11"/>
  <c r="BD958" i="11" l="1"/>
  <c r="BC958" i="11"/>
  <c r="BC959" i="11" l="1"/>
  <c r="BD959" i="11"/>
  <c r="BD960" i="11" l="1"/>
  <c r="BC960" i="11"/>
  <c r="BC961" i="11" l="1"/>
  <c r="BD961" i="11"/>
  <c r="BD962" i="11" l="1"/>
  <c r="BC962" i="11"/>
  <c r="BC963" i="11" l="1"/>
  <c r="BD963" i="11"/>
  <c r="BD964" i="11" l="1"/>
  <c r="BC964" i="11"/>
  <c r="BC965" i="11" l="1"/>
  <c r="BD965" i="11"/>
  <c r="BD966" i="11" l="1"/>
  <c r="BC966" i="11"/>
  <c r="BC967" i="11" l="1"/>
  <c r="BD967" i="11"/>
  <c r="BD968" i="11" l="1"/>
  <c r="BC968" i="11"/>
  <c r="BC969" i="11" l="1"/>
  <c r="BD969" i="11"/>
  <c r="BD970" i="11" l="1"/>
  <c r="BC970" i="11"/>
  <c r="BC971" i="11" l="1"/>
  <c r="BD971" i="11"/>
  <c r="BD972" i="11" l="1"/>
  <c r="BC972" i="11"/>
  <c r="BC973" i="11" l="1"/>
  <c r="BD973" i="11"/>
  <c r="BD974" i="11" l="1"/>
  <c r="BC974" i="11"/>
  <c r="BC975" i="11" l="1"/>
  <c r="BD975" i="11"/>
  <c r="BD976" i="11" l="1"/>
  <c r="BC976" i="11"/>
  <c r="BC977" i="11" l="1"/>
  <c r="BD977" i="11"/>
  <c r="BD978" i="11" l="1"/>
  <c r="BC978" i="11"/>
  <c r="BC979" i="11" l="1"/>
  <c r="BD979" i="11"/>
  <c r="BD980" i="11" l="1"/>
  <c r="BC980" i="11"/>
  <c r="BC981" i="11" l="1"/>
  <c r="BD981" i="11"/>
  <c r="BD982" i="11" l="1"/>
  <c r="BC982" i="11"/>
  <c r="BC983" i="11" l="1"/>
  <c r="BD983" i="11"/>
  <c r="BD984" i="11" l="1"/>
  <c r="BC984" i="11"/>
  <c r="BC985" i="11" l="1"/>
  <c r="BD985" i="11"/>
  <c r="BD986" i="11" l="1"/>
  <c r="BC986" i="11"/>
  <c r="BC987" i="11" l="1"/>
  <c r="BD987" i="11"/>
  <c r="BD988" i="11" l="1"/>
  <c r="BC988" i="11"/>
  <c r="BC989" i="11" l="1"/>
  <c r="BD989" i="11"/>
  <c r="BD990" i="11" l="1"/>
  <c r="BC990" i="11"/>
  <c r="BC991" i="11" l="1"/>
  <c r="BD991" i="11"/>
  <c r="BD992" i="11" l="1"/>
  <c r="BC992" i="11"/>
  <c r="BC993" i="11" l="1"/>
  <c r="BD993" i="11"/>
  <c r="BD994" i="11" l="1"/>
  <c r="BC994" i="11"/>
  <c r="BC995" i="11" l="1"/>
  <c r="BD995" i="11"/>
  <c r="BD996" i="11" l="1"/>
  <c r="BC996" i="11"/>
  <c r="BC997" i="11" l="1"/>
  <c r="BD997" i="11"/>
  <c r="BD998" i="11" l="1"/>
  <c r="BC998" i="11"/>
  <c r="BC999" i="11" l="1"/>
  <c r="BD999" i="11"/>
  <c r="BD1000" i="11" l="1"/>
  <c r="BC1000" i="11"/>
  <c r="BC1001" i="11" l="1"/>
  <c r="BD1001" i="11"/>
  <c r="BD1002" i="11" l="1"/>
  <c r="BC1002" i="11"/>
  <c r="BC1003" i="11" l="1"/>
  <c r="BD1003" i="11"/>
  <c r="BD1004" i="11" l="1"/>
  <c r="BC1004" i="11"/>
  <c r="BC1005" i="11" l="1"/>
  <c r="BD1005" i="11"/>
  <c r="BD1006" i="11" l="1"/>
  <c r="BC1006" i="11"/>
  <c r="BC1007" i="11" l="1"/>
  <c r="BD1007" i="11"/>
  <c r="BD1008" i="11" l="1"/>
  <c r="BC1008" i="11"/>
  <c r="BC1009" i="11" l="1"/>
  <c r="BD1009" i="11"/>
  <c r="BD1010" i="11" l="1"/>
  <c r="BC1010" i="11"/>
  <c r="BC1011" i="11" l="1"/>
  <c r="BD1011" i="11"/>
  <c r="BD1012" i="11" l="1"/>
  <c r="BC1012" i="11"/>
  <c r="BC1013" i="11" l="1"/>
  <c r="BD1013" i="11"/>
  <c r="BD1014" i="11" l="1"/>
  <c r="BC1014" i="11"/>
  <c r="BC1015" i="11" l="1"/>
  <c r="BD1015" i="11"/>
  <c r="BD1016" i="11" l="1"/>
  <c r="BC1016" i="11"/>
  <c r="BC1017" i="11" l="1"/>
  <c r="BD1017" i="11"/>
  <c r="BD1018" i="11" l="1"/>
  <c r="BC1018" i="11"/>
  <c r="BC1019" i="11" l="1"/>
  <c r="BD1019" i="11"/>
  <c r="BD1020" i="11" l="1"/>
  <c r="BC1020" i="11"/>
  <c r="BC1021" i="11" l="1"/>
  <c r="BD1021" i="11"/>
  <c r="BD1022" i="11" l="1"/>
  <c r="BC1022" i="11"/>
  <c r="BC1023" i="11" l="1"/>
  <c r="BD1023" i="11"/>
  <c r="BD1024" i="11" l="1"/>
  <c r="BC1024" i="11"/>
  <c r="BC1025" i="11" l="1"/>
  <c r="BD1025" i="11"/>
  <c r="BD1026" i="11" l="1"/>
  <c r="BC1026" i="11"/>
  <c r="BC1027" i="11" l="1"/>
  <c r="BD1027" i="11"/>
  <c r="BD1028" i="11" l="1"/>
  <c r="BC1028" i="11"/>
  <c r="BC1029" i="11" l="1"/>
  <c r="BD1029" i="11"/>
  <c r="BD1030" i="11" l="1"/>
  <c r="BC1030" i="11"/>
  <c r="BC1031" i="11" l="1"/>
  <c r="BD1031" i="11"/>
  <c r="BD1032" i="11" l="1"/>
  <c r="BC1032" i="11"/>
  <c r="BC1033" i="11" l="1"/>
  <c r="BD1033" i="11"/>
  <c r="BD1034" i="11" l="1"/>
  <c r="BC1034" i="11"/>
  <c r="BC1035" i="11" l="1"/>
  <c r="BD1035" i="11"/>
  <c r="BD1036" i="11" l="1"/>
  <c r="BC1036" i="11"/>
  <c r="BC1037" i="11" l="1"/>
  <c r="BD1037" i="11"/>
  <c r="BD1038" i="11" l="1"/>
  <c r="BC1038" i="11"/>
  <c r="BC1039" i="11" l="1"/>
  <c r="BD1039" i="11"/>
  <c r="BD1040" i="11" l="1"/>
  <c r="BC1040" i="11"/>
  <c r="BC1041" i="11" l="1"/>
  <c r="BD1041" i="11"/>
  <c r="BD1042" i="11" l="1"/>
  <c r="BC1042" i="11"/>
  <c r="BC1043" i="11" l="1"/>
  <c r="BD1043" i="11"/>
  <c r="BD1044" i="11" l="1"/>
  <c r="BC1044" i="11"/>
  <c r="BC1045" i="11" l="1"/>
  <c r="BD1045" i="11"/>
  <c r="BD1046" i="11" l="1"/>
  <c r="BC1046" i="11"/>
  <c r="BC1047" i="11" l="1"/>
  <c r="BD1047" i="11"/>
  <c r="BD1048" i="11" l="1"/>
  <c r="BC1048" i="11"/>
  <c r="BC1049" i="11" l="1"/>
  <c r="BD1049" i="11"/>
  <c r="BD1050" i="11" l="1"/>
  <c r="BC1050" i="11"/>
  <c r="BC1051" i="11" l="1"/>
  <c r="BD1051" i="11"/>
  <c r="BD1052" i="11" l="1"/>
  <c r="BC1052" i="11"/>
  <c r="BC1053" i="11" l="1"/>
  <c r="BD1053" i="11"/>
  <c r="BD1054" i="11" l="1"/>
  <c r="BC1054" i="11"/>
  <c r="BC1055" i="11" l="1"/>
  <c r="BD1055" i="11"/>
  <c r="BD1056" i="11" l="1"/>
  <c r="BC1056" i="11"/>
  <c r="BC1057" i="11" l="1"/>
  <c r="BD1057" i="11"/>
  <c r="BD1058" i="11" l="1"/>
  <c r="BC1058" i="11"/>
  <c r="BC1059" i="11" l="1"/>
  <c r="BD1059" i="11"/>
  <c r="BD1060" i="11" l="1"/>
  <c r="BC1060" i="11"/>
  <c r="BC1061" i="11" l="1"/>
  <c r="BD1061" i="11"/>
  <c r="BD1062" i="11" l="1"/>
  <c r="BC1062" i="11"/>
  <c r="BC1063" i="11" l="1"/>
  <c r="BD1063" i="11"/>
  <c r="BD1064" i="11" l="1"/>
  <c r="BC1064" i="11"/>
  <c r="BC1065" i="11" l="1"/>
  <c r="BD1065" i="11"/>
  <c r="BD1066" i="11" l="1"/>
  <c r="BC1066" i="11"/>
  <c r="BC1067" i="11" l="1"/>
  <c r="BD1067" i="11"/>
  <c r="BD1068" i="11" l="1"/>
  <c r="BC1068" i="11"/>
  <c r="BC1069" i="11" l="1"/>
  <c r="BD1069" i="11"/>
  <c r="BD1070" i="11" l="1"/>
  <c r="BC1070" i="11"/>
  <c r="BC1071" i="11" l="1"/>
  <c r="BD1071" i="11"/>
  <c r="BD1072" i="11" l="1"/>
  <c r="BC1072" i="11"/>
  <c r="BC1073" i="11" l="1"/>
  <c r="BD1073" i="11"/>
  <c r="BD1074" i="11" l="1"/>
  <c r="BC1074" i="11"/>
  <c r="BC1075" i="11" l="1"/>
  <c r="BD1075" i="11"/>
  <c r="BD1076" i="11" l="1"/>
  <c r="BC1076" i="11"/>
  <c r="BC1077" i="11" l="1"/>
  <c r="BD1077" i="11"/>
  <c r="BD1078" i="11" l="1"/>
  <c r="BC1078" i="11"/>
  <c r="BC1079" i="11" l="1"/>
  <c r="BD1079" i="11"/>
  <c r="BD1080" i="11" l="1"/>
  <c r="BC1080" i="11"/>
  <c r="BC1081" i="11" l="1"/>
  <c r="BD1081" i="11"/>
  <c r="BD1082" i="11" l="1"/>
  <c r="BC1082" i="11"/>
  <c r="BC1083" i="11" l="1"/>
  <c r="BD1083" i="11"/>
  <c r="BD1084" i="11" l="1"/>
  <c r="BC1084" i="11"/>
  <c r="BC1085" i="11" l="1"/>
  <c r="BD1085" i="11"/>
  <c r="BD1086" i="11" l="1"/>
  <c r="BC1086" i="11"/>
  <c r="BC1087" i="11" l="1"/>
  <c r="BD1087" i="11"/>
  <c r="BD1088" i="11" l="1"/>
  <c r="BC1088" i="11"/>
  <c r="BC1089" i="11" l="1"/>
  <c r="BD1089" i="11"/>
  <c r="BD1090" i="11" l="1"/>
  <c r="BC1090" i="11"/>
  <c r="BC1091" i="11" l="1"/>
  <c r="BD1091" i="11"/>
  <c r="BD1092" i="11" l="1"/>
  <c r="BC1092" i="11"/>
  <c r="BC1093" i="11" l="1"/>
  <c r="BD1093" i="11"/>
  <c r="BD1094" i="11" l="1"/>
  <c r="BC1094" i="11"/>
  <c r="BC1095" i="11" l="1"/>
  <c r="BD1095" i="11"/>
  <c r="BD1096" i="11" l="1"/>
  <c r="BC1096" i="11"/>
  <c r="BC1097" i="11" l="1"/>
  <c r="BD1097" i="11"/>
  <c r="BD1098" i="11" l="1"/>
  <c r="BC1098" i="11"/>
  <c r="BC1099" i="11" l="1"/>
  <c r="BD1099" i="11"/>
  <c r="BD1100" i="11" l="1"/>
  <c r="BC1100" i="11"/>
  <c r="BC1101" i="11" l="1"/>
  <c r="BD1101" i="11"/>
  <c r="BD1102" i="11" l="1"/>
  <c r="BC1102" i="11"/>
  <c r="BC1103" i="11" l="1"/>
  <c r="BD1103" i="11"/>
  <c r="BD1104" i="11" l="1"/>
  <c r="BC1104" i="11"/>
  <c r="BC1105" i="11" l="1"/>
  <c r="BD1105" i="11"/>
  <c r="BD1106" i="11" l="1"/>
  <c r="BC1106" i="11"/>
  <c r="BC1107" i="11" l="1"/>
  <c r="BD1107" i="11"/>
  <c r="BD1108" i="11" l="1"/>
  <c r="BC1108" i="11"/>
  <c r="BC1109" i="11" l="1"/>
  <c r="BD1109" i="11"/>
  <c r="BD1110" i="11" l="1"/>
  <c r="BC1110" i="11"/>
  <c r="BC1111" i="11" l="1"/>
  <c r="BD1111" i="11"/>
  <c r="BD1112" i="11" l="1"/>
  <c r="BC1112" i="11"/>
  <c r="BC1113" i="11" l="1"/>
  <c r="BD1113" i="11"/>
  <c r="BD1114" i="11" l="1"/>
  <c r="BC1114" i="11"/>
  <c r="BC1115" i="11" l="1"/>
  <c r="BD1115" i="11"/>
  <c r="BD1116" i="11" l="1"/>
  <c r="BC1116" i="11"/>
  <c r="BC1117" i="11" l="1"/>
  <c r="BD1117" i="11"/>
  <c r="BD1118" i="11" l="1"/>
  <c r="BC1118" i="11"/>
  <c r="BC1119" i="11" l="1"/>
  <c r="BD1119" i="11"/>
  <c r="BD1120" i="11" l="1"/>
  <c r="BC1120" i="11"/>
  <c r="BC1121" i="11" l="1"/>
  <c r="BD1121" i="11"/>
  <c r="BD1122" i="11" l="1"/>
  <c r="BC1122" i="11"/>
  <c r="BC1123" i="11" l="1"/>
  <c r="BD1123" i="11"/>
  <c r="BD1124" i="11" l="1"/>
  <c r="BC1124" i="11"/>
  <c r="BC1125" i="11" l="1"/>
  <c r="BD1125" i="11"/>
  <c r="BD1126" i="11" l="1"/>
  <c r="BC1126" i="11"/>
  <c r="BC1127" i="11" l="1"/>
  <c r="BD1127" i="11"/>
  <c r="BD1128" i="11" l="1"/>
  <c r="BC1128" i="11"/>
  <c r="BC1129" i="11" l="1"/>
  <c r="BD1129" i="11"/>
  <c r="BD1130" i="11" l="1"/>
  <c r="BC1130" i="11"/>
  <c r="BC1131" i="11" l="1"/>
  <c r="BD1131" i="11"/>
  <c r="BD1132" i="11" l="1"/>
  <c r="BC1132" i="11"/>
  <c r="BC1133" i="11" l="1"/>
  <c r="BD1133" i="11"/>
  <c r="BD1134" i="11" l="1"/>
  <c r="BC1134" i="11"/>
  <c r="BC1135" i="11" l="1"/>
  <c r="BD1135" i="11"/>
  <c r="BD1136" i="11" l="1"/>
  <c r="BC1136" i="11"/>
  <c r="BC1137" i="11" l="1"/>
  <c r="BD1137" i="11"/>
  <c r="BD1138" i="11" l="1"/>
  <c r="BC1138" i="11"/>
  <c r="BC1139" i="11" l="1"/>
  <c r="BD1139" i="11"/>
  <c r="BD1140" i="11" l="1"/>
  <c r="BC1140" i="11"/>
  <c r="BC1141" i="11" l="1"/>
  <c r="BD1141" i="11"/>
  <c r="BD1142" i="11" l="1"/>
  <c r="BC1142" i="11"/>
  <c r="BC1143" i="11" l="1"/>
  <c r="BD1143" i="11"/>
  <c r="BD1144" i="11" l="1"/>
  <c r="BC1144" i="11"/>
  <c r="BC1145" i="11" l="1"/>
  <c r="BD1145" i="11"/>
  <c r="BD1146" i="11" l="1"/>
  <c r="BC1146" i="11"/>
  <c r="BC1147" i="11" l="1"/>
  <c r="BD1147" i="11"/>
  <c r="BD1148" i="11" l="1"/>
  <c r="BC1148" i="11"/>
  <c r="BC1149" i="11" l="1"/>
  <c r="BD1149" i="11"/>
  <c r="BD1150" i="11" l="1"/>
  <c r="BC1150" i="11"/>
  <c r="BC1151" i="11" l="1"/>
  <c r="BD1151" i="11"/>
  <c r="BD1152" i="11" l="1"/>
  <c r="BC1152" i="11"/>
  <c r="BC1153" i="11" l="1"/>
  <c r="BD1153" i="11"/>
  <c r="BD1154" i="11" l="1"/>
  <c r="BC1154" i="11"/>
  <c r="BC1155" i="11" l="1"/>
  <c r="BD1155" i="11"/>
  <c r="BD1156" i="11" l="1"/>
  <c r="BC1156" i="11"/>
  <c r="BC1157" i="11" l="1"/>
  <c r="BD1157" i="11"/>
  <c r="BD1158" i="11" l="1"/>
  <c r="BC1158" i="11"/>
  <c r="BC1159" i="11" l="1"/>
  <c r="BD1159" i="11"/>
  <c r="BD1160" i="11" l="1"/>
  <c r="BC1160" i="11"/>
  <c r="BC1161" i="11" l="1"/>
  <c r="BD1161" i="11"/>
  <c r="BD1162" i="11" l="1"/>
  <c r="BC1162" i="11"/>
  <c r="BC1163" i="11" l="1"/>
  <c r="BD1163" i="11"/>
  <c r="BD1164" i="11" l="1"/>
  <c r="BC1164" i="11"/>
  <c r="BC1165" i="11" l="1"/>
  <c r="BD1165" i="11"/>
  <c r="BD1166" i="11" l="1"/>
  <c r="BC1166" i="11"/>
  <c r="BC1167" i="11" l="1"/>
  <c r="BD1167" i="11"/>
  <c r="BD1168" i="11" l="1"/>
  <c r="BC1168" i="11"/>
  <c r="BC1169" i="11" l="1"/>
  <c r="BD1169" i="11"/>
  <c r="BD1170" i="11" l="1"/>
  <c r="BC1170" i="11"/>
  <c r="BC1171" i="11" l="1"/>
  <c r="BD1171" i="11"/>
  <c r="BD1172" i="11" l="1"/>
  <c r="BC1172" i="11"/>
  <c r="BC1173" i="11" l="1"/>
  <c r="BD1173" i="11"/>
  <c r="BD1174" i="11" l="1"/>
  <c r="BC1174" i="11"/>
  <c r="BC1175" i="11" l="1"/>
  <c r="BD1175" i="11"/>
  <c r="BD1176" i="11" l="1"/>
  <c r="BC1176" i="11"/>
  <c r="BC1177" i="11" l="1"/>
  <c r="BD1177" i="11"/>
  <c r="BD1178" i="11" l="1"/>
  <c r="BC1178" i="11"/>
  <c r="BC1179" i="11" l="1"/>
  <c r="BD1179" i="11"/>
  <c r="BD1180" i="11" l="1"/>
  <c r="BC1180" i="11"/>
  <c r="BC1181" i="11" l="1"/>
  <c r="BD1181" i="11"/>
  <c r="BD1182" i="11" l="1"/>
  <c r="BC1182" i="11"/>
  <c r="BC1183" i="11" l="1"/>
  <c r="BD1183" i="11"/>
  <c r="BD1184" i="11" l="1"/>
  <c r="BC1184" i="11"/>
  <c r="BC1185" i="11" l="1"/>
  <c r="BD1185" i="11"/>
  <c r="BD1186" i="11" l="1"/>
  <c r="BC1186" i="11"/>
  <c r="BC1187" i="11" l="1"/>
  <c r="BD1187" i="11"/>
  <c r="BD1188" i="11" l="1"/>
  <c r="BC1188" i="11"/>
  <c r="BC1189" i="11" l="1"/>
  <c r="BD1189" i="11"/>
  <c r="BD1190" i="11" l="1"/>
  <c r="BC1190" i="11"/>
  <c r="BC1191" i="11" l="1"/>
  <c r="BD1191" i="11"/>
  <c r="BD1192" i="11" l="1"/>
  <c r="BC1192" i="11"/>
  <c r="BC1193" i="11" l="1"/>
  <c r="BD1193" i="11"/>
  <c r="BD1194" i="11" l="1"/>
  <c r="BC1194" i="11"/>
  <c r="BC1195" i="11" l="1"/>
  <c r="BD1195" i="11"/>
  <c r="BD1196" i="11" l="1"/>
  <c r="BC1196" i="11"/>
  <c r="BC1197" i="11" l="1"/>
  <c r="BD1197" i="11"/>
  <c r="BD1198" i="11" l="1"/>
  <c r="BC1198" i="11"/>
  <c r="BC1199" i="11" l="1"/>
  <c r="BD1199" i="11"/>
  <c r="BD1200" i="11" l="1"/>
  <c r="BC1200" i="11"/>
  <c r="BC1201" i="11" l="1"/>
  <c r="BD1201" i="11"/>
  <c r="BD1202" i="11" l="1"/>
  <c r="BC1202" i="11"/>
  <c r="BC1203" i="11" l="1"/>
  <c r="BD1203" i="11"/>
  <c r="BD1204" i="11" l="1"/>
  <c r="BC1204" i="11"/>
  <c r="BC1205" i="11" l="1"/>
  <c r="BD1205" i="11"/>
  <c r="BD1206" i="11" l="1"/>
  <c r="BC1206" i="11"/>
  <c r="BC1207" i="11" l="1"/>
  <c r="BD1207" i="11"/>
  <c r="BD1208" i="11" l="1"/>
  <c r="BC1208" i="11"/>
  <c r="BC1209" i="11" l="1"/>
  <c r="BD1209" i="11"/>
  <c r="BD1210" i="11" l="1"/>
  <c r="BC1210" i="11"/>
  <c r="BC1211" i="11" l="1"/>
  <c r="BD1211" i="11"/>
  <c r="BD1212" i="11" l="1"/>
  <c r="BC1212" i="11"/>
  <c r="BC1213" i="11" l="1"/>
  <c r="BD1213" i="11"/>
  <c r="BD1214" i="11" l="1"/>
  <c r="BC1214" i="11"/>
  <c r="BC1215" i="11" l="1"/>
  <c r="BD1215" i="11"/>
  <c r="BD1216" i="11" l="1"/>
  <c r="BC1216" i="11"/>
  <c r="BC1217" i="11" l="1"/>
  <c r="BD1217" i="11"/>
  <c r="BD1218" i="11" l="1"/>
  <c r="BC1218" i="11"/>
  <c r="BC1219" i="11" l="1"/>
  <c r="BD1219" i="11"/>
  <c r="BD1220" i="11" l="1"/>
  <c r="BC1220" i="11"/>
  <c r="BC1221" i="11" l="1"/>
  <c r="BD1221" i="11"/>
  <c r="BD1222" i="11" l="1"/>
  <c r="BC1222" i="11"/>
  <c r="BC1223" i="11" l="1"/>
  <c r="BD1223" i="11"/>
  <c r="BD1224" i="11" l="1"/>
  <c r="BC1224" i="11"/>
  <c r="BC1225" i="11" l="1"/>
  <c r="BD1225" i="11"/>
  <c r="BD1226" i="11" l="1"/>
  <c r="BC1226" i="11"/>
  <c r="BC1227" i="11" l="1"/>
  <c r="BD1227" i="11"/>
  <c r="BD1228" i="11" l="1"/>
  <c r="BC1228" i="11"/>
  <c r="BC1229" i="11" l="1"/>
  <c r="BD1229" i="11"/>
  <c r="BD1230" i="11" l="1"/>
  <c r="BC1230" i="11"/>
  <c r="BC1231" i="11" l="1"/>
  <c r="BD1231" i="11"/>
  <c r="BD1232" i="11" l="1"/>
  <c r="BC1232" i="11"/>
  <c r="BC1233" i="11" l="1"/>
  <c r="BD1233" i="11"/>
  <c r="BD1234" i="11" l="1"/>
  <c r="BC1234" i="11"/>
  <c r="BC1235" i="11" l="1"/>
  <c r="BD1235" i="11"/>
  <c r="BD1236" i="11" l="1"/>
  <c r="BC1236" i="11"/>
  <c r="BC1237" i="11" l="1"/>
  <c r="BD1237" i="11"/>
  <c r="BD1238" i="11" l="1"/>
  <c r="BC1238" i="11"/>
  <c r="BC1239" i="11" l="1"/>
  <c r="BD1239" i="11"/>
  <c r="BD1240" i="11" l="1"/>
  <c r="BC1240" i="11"/>
  <c r="BC1241" i="11" l="1"/>
  <c r="BD1241" i="11"/>
  <c r="BD1242" i="11" l="1"/>
  <c r="BC1242" i="11"/>
  <c r="BC1243" i="11" l="1"/>
  <c r="BD1243" i="11"/>
  <c r="BD1244" i="11" l="1"/>
  <c r="BC1244" i="11"/>
  <c r="BC1245" i="11" l="1"/>
  <c r="BD1245" i="11"/>
  <c r="BD1246" i="11" l="1"/>
  <c r="BC1246" i="11"/>
  <c r="BC1247" i="11" l="1"/>
  <c r="BD1247" i="11"/>
  <c r="BD1248" i="11" l="1"/>
  <c r="BC1248" i="11"/>
  <c r="BC1249" i="11" l="1"/>
  <c r="BD1249" i="11"/>
  <c r="BD1250" i="11" l="1"/>
  <c r="BC1250" i="11"/>
  <c r="BC1251" i="11" l="1"/>
  <c r="BD1251" i="11"/>
  <c r="BD1252" i="11" l="1"/>
  <c r="BC1252" i="11"/>
  <c r="BC1253" i="11" l="1"/>
  <c r="BD1253" i="11"/>
  <c r="BD1254" i="11" l="1"/>
  <c r="BC1254" i="11"/>
  <c r="BC1255" i="11" l="1"/>
  <c r="BD1255" i="11"/>
  <c r="BD1256" i="11" l="1"/>
  <c r="BC1256" i="11"/>
  <c r="BC1257" i="11" l="1"/>
  <c r="BD1257" i="11"/>
  <c r="BD1258" i="11" l="1"/>
  <c r="BC1258" i="11"/>
  <c r="BC1259" i="11" l="1"/>
  <c r="BD1259" i="11"/>
  <c r="BD1260" i="11" l="1"/>
  <c r="BC1260" i="11"/>
  <c r="BC1261" i="11" l="1"/>
  <c r="BD1261" i="11"/>
  <c r="BD1262" i="11" l="1"/>
  <c r="BC1262" i="11"/>
  <c r="BC1263" i="11" l="1"/>
  <c r="BD1263" i="11"/>
  <c r="BD1264" i="11" l="1"/>
  <c r="BC1264" i="11"/>
  <c r="BC1265" i="11" l="1"/>
  <c r="BD1265" i="11"/>
  <c r="BD1266" i="11" l="1"/>
  <c r="BC1266" i="11"/>
  <c r="BC1267" i="11" l="1"/>
  <c r="BD1267" i="11"/>
  <c r="BD1268" i="11" l="1"/>
  <c r="BC1268" i="11"/>
  <c r="BC1269" i="11" l="1"/>
  <c r="BD1269" i="11"/>
  <c r="BD1270" i="11" l="1"/>
  <c r="BC1270" i="11"/>
  <c r="BC1271" i="11" l="1"/>
  <c r="BD1271" i="11"/>
  <c r="BD1272" i="11" l="1"/>
  <c r="BC1272" i="11"/>
  <c r="BC1273" i="11" l="1"/>
  <c r="BD1273" i="11"/>
  <c r="BD1274" i="11" l="1"/>
  <c r="BC1274" i="11"/>
  <c r="BC1275" i="11" l="1"/>
  <c r="BD1275" i="11"/>
  <c r="BD1276" i="11" l="1"/>
  <c r="BC1276" i="11"/>
  <c r="BC1277" i="11" l="1"/>
  <c r="BD1277" i="11"/>
  <c r="BD1278" i="11" l="1"/>
  <c r="BC1278" i="11"/>
  <c r="BC1279" i="11" l="1"/>
  <c r="BD1279" i="11"/>
  <c r="BD1280" i="11" l="1"/>
  <c r="BC1280" i="11"/>
  <c r="BC1281" i="11" l="1"/>
  <c r="BD1281" i="11"/>
  <c r="BD1282" i="11" l="1"/>
  <c r="BC1282" i="11"/>
  <c r="BC1283" i="11" l="1"/>
  <c r="BD1283" i="11"/>
  <c r="BD1284" i="11" l="1"/>
  <c r="BC1284" i="11"/>
  <c r="BC1285" i="11" l="1"/>
  <c r="BD1285" i="11"/>
  <c r="BD1286" i="11" l="1"/>
  <c r="BC1286" i="11"/>
  <c r="BC1287" i="11" l="1"/>
  <c r="BD1287" i="11"/>
  <c r="BC1288" i="11" l="1"/>
  <c r="BD1288" i="11"/>
  <c r="BD1289" i="11" l="1"/>
  <c r="BC1289" i="11"/>
  <c r="BC1290" i="11" l="1"/>
  <c r="BD1290" i="11"/>
  <c r="BD1291" i="11" l="1"/>
  <c r="BC1291" i="11"/>
  <c r="BC1292" i="11" l="1"/>
  <c r="BD1292" i="11"/>
  <c r="BD1293" i="11" l="1"/>
  <c r="BC1293" i="11"/>
  <c r="BC1294" i="11" l="1"/>
  <c r="BD1294" i="11"/>
  <c r="BD1295" i="11" l="1"/>
  <c r="BC1295" i="11"/>
  <c r="BC1296" i="11" l="1"/>
  <c r="BD1296" i="11"/>
  <c r="BD1297" i="11" l="1"/>
  <c r="BC1297" i="11"/>
  <c r="BC1298" i="11" l="1"/>
  <c r="BD1298" i="11"/>
  <c r="BD1299" i="11" l="1"/>
  <c r="BC1299" i="11"/>
  <c r="BC1300" i="11" l="1"/>
  <c r="BD1300" i="11"/>
  <c r="BD1301" i="11" l="1"/>
  <c r="BC1301" i="11"/>
  <c r="BC1302" i="11" l="1"/>
  <c r="BD1302" i="11"/>
  <c r="BD1303" i="11" l="1"/>
  <c r="BC1303" i="11"/>
  <c r="BC1304" i="11" l="1"/>
  <c r="BD1304" i="11"/>
  <c r="BD1305" i="11" l="1"/>
  <c r="BC1305" i="11"/>
  <c r="BC1306" i="11" l="1"/>
  <c r="BD1306" i="11"/>
  <c r="BD1307" i="11" l="1"/>
  <c r="BC1307" i="11"/>
  <c r="BC1308" i="11" l="1"/>
  <c r="BD1308" i="11"/>
  <c r="BD1309" i="11" l="1"/>
  <c r="BC1309" i="11"/>
  <c r="BC1310" i="11" l="1"/>
  <c r="BD1310" i="11"/>
  <c r="BD1311" i="11" l="1"/>
  <c r="BC1311" i="11"/>
  <c r="BC1312" i="11" l="1"/>
  <c r="BD1312" i="11"/>
  <c r="BD1313" i="11" l="1"/>
  <c r="BC1313" i="11"/>
  <c r="BC1314" i="11" l="1"/>
  <c r="BD1314" i="11"/>
  <c r="BD1315" i="11" l="1"/>
  <c r="BC1315" i="11"/>
  <c r="BC1316" i="11" l="1"/>
  <c r="BD1316" i="11"/>
  <c r="BD1317" i="11" l="1"/>
  <c r="BC1317" i="11"/>
  <c r="BC1318" i="11" l="1"/>
  <c r="BD1318" i="11"/>
  <c r="BD1319" i="11" l="1"/>
  <c r="BC1319" i="11"/>
  <c r="BC1320" i="11" l="1"/>
  <c r="BD1320" i="11"/>
  <c r="BD1321" i="11" l="1"/>
  <c r="BC1321" i="11"/>
  <c r="BC1322" i="11" l="1"/>
  <c r="BD1322" i="11"/>
  <c r="BD1323" i="11" l="1"/>
  <c r="BC1323" i="11"/>
  <c r="BC1324" i="11" l="1"/>
  <c r="BD1324" i="11"/>
  <c r="BD1325" i="11" l="1"/>
  <c r="BC1325" i="11"/>
  <c r="BC1326" i="11" l="1"/>
  <c r="BD1326" i="11"/>
  <c r="BD1327" i="11" l="1"/>
  <c r="BC1327" i="11"/>
  <c r="BC1328" i="11" l="1"/>
  <c r="BD1328" i="11"/>
  <c r="BD1329" i="11" l="1"/>
  <c r="BC1329" i="11"/>
  <c r="BC1330" i="11" l="1"/>
  <c r="BD1330" i="11"/>
  <c r="BD1331" i="11" l="1"/>
  <c r="BC1331" i="11"/>
  <c r="BC1332" i="11" l="1"/>
  <c r="BD1332" i="11"/>
  <c r="BD1333" i="11" l="1"/>
  <c r="BC1333" i="11"/>
  <c r="BC1334" i="11" l="1"/>
  <c r="BD1334" i="11"/>
  <c r="BD1335" i="11" l="1"/>
  <c r="BC1335" i="11"/>
  <c r="BC1336" i="11" l="1"/>
  <c r="BD1336" i="11"/>
  <c r="BD1337" i="11" l="1"/>
  <c r="BC1337" i="11"/>
  <c r="BC1338" i="11" l="1"/>
  <c r="BD1338" i="11"/>
  <c r="BD1339" i="11" l="1"/>
  <c r="BC1339" i="11"/>
  <c r="BC1340" i="11" l="1"/>
  <c r="BD1340" i="11"/>
  <c r="BD1341" i="11" l="1"/>
  <c r="BC1341" i="11"/>
  <c r="BC1342" i="11" l="1"/>
  <c r="BD1342" i="11"/>
  <c r="BD1343" i="11" l="1"/>
  <c r="BC1343" i="11"/>
  <c r="BC1344" i="11" l="1"/>
  <c r="BD1344" i="11"/>
  <c r="BD1345" i="11" l="1"/>
  <c r="BC1345" i="11"/>
  <c r="BC1346" i="11" l="1"/>
  <c r="BD1346" i="11"/>
  <c r="BD1347" i="11" l="1"/>
  <c r="BC1347" i="11"/>
  <c r="BC1348" i="11" l="1"/>
  <c r="BD1348" i="11"/>
  <c r="BD1349" i="11" l="1"/>
  <c r="BC1349" i="11"/>
  <c r="BC1350" i="11" l="1"/>
  <c r="BD1350" i="11"/>
  <c r="BD1351" i="11" l="1"/>
  <c r="BC1351" i="11"/>
  <c r="BC1352" i="11" l="1"/>
  <c r="BD1352" i="11"/>
  <c r="BD1353" i="11" l="1"/>
  <c r="BC1353" i="11"/>
  <c r="BC1354" i="11" l="1"/>
  <c r="BD1354" i="11"/>
  <c r="BD1355" i="11" l="1"/>
  <c r="BC1355" i="11"/>
  <c r="BC1356" i="11" l="1"/>
  <c r="BD1356" i="11"/>
  <c r="BD1357" i="11" l="1"/>
  <c r="BC1357" i="11"/>
  <c r="BC1358" i="11" l="1"/>
  <c r="BD1358" i="11"/>
  <c r="BD1359" i="11" l="1"/>
  <c r="BC1359" i="11"/>
  <c r="BC1360" i="11" l="1"/>
  <c r="BD1360" i="11"/>
  <c r="BD1361" i="11" l="1"/>
  <c r="BC1361" i="11"/>
  <c r="BC1362" i="11" l="1"/>
  <c r="BD1362" i="11"/>
  <c r="BD1363" i="11" l="1"/>
  <c r="BC1363" i="11"/>
  <c r="BC1364" i="11" l="1"/>
  <c r="BD1364" i="11"/>
  <c r="BD1365" i="11" l="1"/>
  <c r="BC1365" i="11"/>
  <c r="BC1366" i="11" l="1"/>
  <c r="BD1366" i="11"/>
  <c r="BD1367" i="11" l="1"/>
  <c r="BC1367" i="11"/>
  <c r="BC1368" i="11" l="1"/>
  <c r="BD1368" i="11"/>
  <c r="BD1369" i="11" l="1"/>
  <c r="BC1369" i="11"/>
  <c r="BC1370" i="11" l="1"/>
  <c r="BD1370" i="11"/>
  <c r="BD1371" i="11" l="1"/>
  <c r="BC1371" i="11"/>
  <c r="BC1372" i="11" l="1"/>
  <c r="BD1372" i="11"/>
  <c r="BD1373" i="11" l="1"/>
  <c r="BC1373" i="11"/>
  <c r="BC1374" i="11" l="1"/>
  <c r="BD1374" i="11"/>
  <c r="BD1375" i="11" l="1"/>
  <c r="BC1375" i="11"/>
  <c r="BC1376" i="11" l="1"/>
  <c r="BD1376" i="11"/>
  <c r="BD1377" i="11" l="1"/>
  <c r="BC1377" i="11"/>
  <c r="BC1378" i="11" l="1"/>
  <c r="BD1378" i="11"/>
  <c r="BD1379" i="11" l="1"/>
  <c r="BC1379" i="11"/>
  <c r="BC1380" i="11" l="1"/>
  <c r="BD1380" i="11"/>
  <c r="BD1381" i="11" l="1"/>
  <c r="BC1381" i="11"/>
  <c r="BC1382" i="11" l="1"/>
  <c r="BD1382" i="11"/>
  <c r="BD1383" i="11" l="1"/>
  <c r="BC1383" i="11"/>
  <c r="BC1384" i="11" l="1"/>
  <c r="BD1384" i="11"/>
  <c r="BD1385" i="11" l="1"/>
  <c r="BC1385" i="11"/>
  <c r="BC1386" i="11" l="1"/>
  <c r="BD1386" i="11"/>
  <c r="BD1387" i="11" l="1"/>
  <c r="BC1387" i="11"/>
  <c r="BC1388" i="11" l="1"/>
  <c r="BD1388" i="11"/>
  <c r="BD1389" i="11" l="1"/>
  <c r="BC1389" i="11"/>
  <c r="BC1390" i="11" l="1"/>
  <c r="BD1390" i="11"/>
  <c r="BD1391" i="11" l="1"/>
  <c r="BC1391" i="11"/>
  <c r="BC1392" i="11" l="1"/>
  <c r="BD1392" i="11"/>
  <c r="BD1393" i="11" l="1"/>
  <c r="BC1393" i="11"/>
  <c r="BC1394" i="11" l="1"/>
  <c r="BD1394" i="11"/>
  <c r="BD1395" i="11" l="1"/>
  <c r="BC1395" i="11"/>
  <c r="BC1396" i="11" l="1"/>
  <c r="BD1396" i="11"/>
  <c r="BD1397" i="11" l="1"/>
  <c r="BC1397" i="11"/>
  <c r="BC1398" i="11" l="1"/>
  <c r="BD1398" i="11"/>
  <c r="BD1399" i="11" l="1"/>
  <c r="BC1399" i="11"/>
  <c r="BC1400" i="11" l="1"/>
  <c r="BD1400" i="11"/>
  <c r="BD1401" i="11" l="1"/>
  <c r="BC1401" i="11"/>
  <c r="BC1402" i="11" l="1"/>
  <c r="BD1402" i="11"/>
  <c r="BD1403" i="11" l="1"/>
  <c r="BC1403" i="11"/>
  <c r="BC1404" i="11" l="1"/>
  <c r="BD1404" i="11"/>
  <c r="BD1405" i="11" l="1"/>
  <c r="BC1405" i="11"/>
  <c r="BC1406" i="11" l="1"/>
  <c r="BD1406" i="11"/>
  <c r="BD1407" i="11" l="1"/>
  <c r="BC1407" i="11"/>
  <c r="BC1408" i="11" l="1"/>
  <c r="BD1408" i="11"/>
  <c r="BD1409" i="11" l="1"/>
  <c r="BC1409" i="11"/>
  <c r="BC1410" i="11" l="1"/>
  <c r="BD1410" i="11"/>
  <c r="BD1411" i="11" l="1"/>
  <c r="BC1411" i="11"/>
  <c r="BC1412" i="11" l="1"/>
  <c r="BD1412" i="11"/>
  <c r="BD1413" i="11" l="1"/>
  <c r="BC1413" i="11"/>
  <c r="BC1414" i="11" l="1"/>
  <c r="BD1414" i="11"/>
  <c r="BD1415" i="11" l="1"/>
  <c r="BC1415" i="11"/>
  <c r="BC1416" i="11" l="1"/>
  <c r="BD1416" i="11"/>
  <c r="BD1417" i="11" l="1"/>
  <c r="BC1417" i="11"/>
  <c r="BC1418" i="11" l="1"/>
  <c r="BD1418" i="11"/>
  <c r="BD1419" i="11" l="1"/>
  <c r="BC1419" i="11"/>
  <c r="BC1420" i="11" l="1"/>
  <c r="BD1420" i="11"/>
  <c r="BD1421" i="11" l="1"/>
  <c r="BC1421" i="11"/>
  <c r="BC1422" i="11" l="1"/>
  <c r="BD1422" i="11"/>
  <c r="BD1423" i="11" l="1"/>
  <c r="BC1423" i="11"/>
  <c r="BC1424" i="11" l="1"/>
  <c r="BD1424" i="11"/>
  <c r="BD1425" i="11" l="1"/>
  <c r="BC1425" i="11"/>
  <c r="BC1426" i="11" l="1"/>
  <c r="BD1426" i="11"/>
  <c r="BD1427" i="11" l="1"/>
  <c r="BC1427" i="11"/>
  <c r="BC1428" i="11" l="1"/>
  <c r="BD1428" i="11"/>
  <c r="BD1429" i="11" l="1"/>
  <c r="BC1429" i="11"/>
  <c r="BC1430" i="11" l="1"/>
  <c r="BD1430" i="11"/>
  <c r="BD1431" i="11" l="1"/>
  <c r="BC1431" i="11"/>
  <c r="BC1432" i="11" l="1"/>
  <c r="BD1432" i="11"/>
  <c r="BD1433" i="11" l="1"/>
  <c r="BC1433" i="11"/>
  <c r="BC1434" i="11" l="1"/>
  <c r="BD1434" i="11"/>
  <c r="BD1435" i="11" l="1"/>
  <c r="BC1435" i="11"/>
  <c r="BC1436" i="11" l="1"/>
  <c r="BD1436" i="11"/>
  <c r="BD1437" i="11" l="1"/>
  <c r="BC1437" i="11"/>
  <c r="BC1438" i="11" l="1"/>
  <c r="BD1438" i="11"/>
  <c r="BD1439" i="11" l="1"/>
  <c r="BC1439" i="11"/>
  <c r="BC1440" i="11" l="1"/>
  <c r="BD1440" i="11"/>
  <c r="BD1441" i="11" l="1"/>
  <c r="BC1441" i="11"/>
  <c r="BC1442" i="11" l="1"/>
  <c r="BD1442" i="11"/>
  <c r="BD1443" i="11" l="1"/>
  <c r="BC1443" i="11"/>
  <c r="BC1444" i="11" l="1"/>
  <c r="BD1444" i="11"/>
  <c r="BD1445" i="11" l="1"/>
  <c r="BC1445" i="11"/>
  <c r="BC1446" i="11" l="1"/>
  <c r="BD1446" i="11"/>
  <c r="BD1447" i="11" l="1"/>
  <c r="BC1447" i="11"/>
  <c r="BC1448" i="11" l="1"/>
  <c r="BD1448" i="11"/>
  <c r="BD1449" i="11" l="1"/>
  <c r="BC1449" i="11"/>
  <c r="BC1450" i="11" l="1"/>
  <c r="BD1450" i="11"/>
  <c r="BD1451" i="11" l="1"/>
  <c r="BC1451" i="11"/>
  <c r="BC1452" i="11" l="1"/>
  <c r="BD1452" i="11"/>
  <c r="BD1453" i="11" l="1"/>
  <c r="BC1453" i="11"/>
  <c r="BC1454" i="11" l="1"/>
  <c r="BD1454" i="11"/>
  <c r="BD1455" i="11" l="1"/>
  <c r="BC1455" i="11"/>
  <c r="BC1456" i="11" l="1"/>
  <c r="BD1456" i="11"/>
  <c r="BD1457" i="11" l="1"/>
  <c r="BC1457" i="11"/>
  <c r="BC1458" i="11" l="1"/>
  <c r="BD1458" i="11"/>
  <c r="BD1459" i="11" l="1"/>
  <c r="BC1459" i="11"/>
  <c r="BC1460" i="11" l="1"/>
  <c r="BD1460" i="11"/>
  <c r="BD1461" i="11" l="1"/>
  <c r="BC1461" i="11"/>
  <c r="BC1462" i="11" l="1"/>
  <c r="BD1462" i="11"/>
  <c r="BD1463" i="11" l="1"/>
  <c r="BC1463" i="11"/>
  <c r="BC1464" i="11" l="1"/>
  <c r="BD1464" i="11"/>
  <c r="BD1465" i="11" l="1"/>
  <c r="BC1465" i="11"/>
  <c r="BC1466" i="11" l="1"/>
  <c r="BD1466" i="11"/>
  <c r="BD1467" i="11" l="1"/>
  <c r="BC1467" i="11"/>
  <c r="BC1468" i="11" l="1"/>
  <c r="BD1468" i="11"/>
  <c r="BD1469" i="11" l="1"/>
  <c r="BC1469" i="11"/>
  <c r="BC1470" i="11" l="1"/>
  <c r="BD1470" i="11"/>
  <c r="BD1471" i="11" l="1"/>
  <c r="BC1471" i="11"/>
  <c r="BC1472" i="11" l="1"/>
  <c r="BD1472" i="11"/>
  <c r="BD1473" i="11" l="1"/>
  <c r="BC1473" i="11"/>
  <c r="BC1474" i="11" l="1"/>
  <c r="BE1473" i="11"/>
  <c r="BD1474" i="11"/>
  <c r="BF1473" i="11"/>
  <c r="BF1474" i="11" l="1"/>
  <c r="BF4" i="11"/>
  <c r="BF5" i="11"/>
  <c r="BF6" i="11"/>
  <c r="BF7" i="11"/>
  <c r="BF8" i="11"/>
  <c r="BF9" i="11"/>
  <c r="BF10" i="11"/>
  <c r="BF11" i="11"/>
  <c r="BF12" i="11"/>
  <c r="BF13" i="11"/>
  <c r="BF14" i="11"/>
  <c r="BF15" i="11"/>
  <c r="BF16" i="11"/>
  <c r="BF17" i="11"/>
  <c r="BF18" i="11"/>
  <c r="BF19" i="11"/>
  <c r="BF20" i="11"/>
  <c r="BF21" i="11"/>
  <c r="BF22" i="11"/>
  <c r="BF23" i="11"/>
  <c r="BF24" i="11"/>
  <c r="BF25" i="11"/>
  <c r="BF26" i="11"/>
  <c r="BF27" i="11"/>
  <c r="BF28" i="11"/>
  <c r="BF29" i="11"/>
  <c r="BF30" i="11"/>
  <c r="BF31" i="11"/>
  <c r="BF32" i="11"/>
  <c r="BF33" i="11"/>
  <c r="BF34" i="11"/>
  <c r="BF35" i="11"/>
  <c r="BF36" i="11"/>
  <c r="BF37" i="11"/>
  <c r="BF38" i="11"/>
  <c r="BF39" i="11"/>
  <c r="BF40" i="11"/>
  <c r="BF41" i="11"/>
  <c r="BF42" i="11"/>
  <c r="BF43" i="11"/>
  <c r="BF44" i="11"/>
  <c r="BF45" i="11"/>
  <c r="BF46" i="11"/>
  <c r="BF47" i="11"/>
  <c r="BF48" i="11"/>
  <c r="BF49" i="11"/>
  <c r="BF50" i="11"/>
  <c r="BF51" i="11"/>
  <c r="BF52" i="11"/>
  <c r="BF53" i="11"/>
  <c r="BF54" i="11"/>
  <c r="BF55" i="11"/>
  <c r="BF56" i="11"/>
  <c r="BF57" i="11"/>
  <c r="BF58" i="11"/>
  <c r="BF59" i="11"/>
  <c r="BF60" i="11"/>
  <c r="BF61" i="11"/>
  <c r="BF62" i="11"/>
  <c r="BF63" i="11"/>
  <c r="BF64" i="11"/>
  <c r="BF65" i="11"/>
  <c r="BF66" i="11"/>
  <c r="BF67" i="11"/>
  <c r="BF68" i="11"/>
  <c r="BF69" i="11"/>
  <c r="BF70" i="11"/>
  <c r="BF71" i="11"/>
  <c r="BF72" i="11"/>
  <c r="BF73" i="11"/>
  <c r="BF74" i="11"/>
  <c r="BF75" i="11"/>
  <c r="BF76" i="11"/>
  <c r="BF77" i="11"/>
  <c r="BF78" i="11"/>
  <c r="BF79" i="11"/>
  <c r="BF80" i="11"/>
  <c r="BF81" i="11"/>
  <c r="BF82" i="11"/>
  <c r="BF83" i="11"/>
  <c r="BF84" i="11"/>
  <c r="BF85" i="11"/>
  <c r="BF86" i="11"/>
  <c r="BF87" i="11"/>
  <c r="BF88" i="11"/>
  <c r="BF89" i="11"/>
  <c r="BF90" i="11"/>
  <c r="BF91" i="11"/>
  <c r="BF92" i="11"/>
  <c r="BF93" i="11"/>
  <c r="BF94" i="11"/>
  <c r="BF95" i="11"/>
  <c r="BF96" i="11"/>
  <c r="BF97" i="11"/>
  <c r="BF98" i="11"/>
  <c r="BF99" i="11"/>
  <c r="BF100" i="11"/>
  <c r="BF101" i="11"/>
  <c r="BF102" i="11"/>
  <c r="BF103" i="11"/>
  <c r="BF104" i="11"/>
  <c r="BF105" i="11"/>
  <c r="BF106" i="11"/>
  <c r="BF107" i="11"/>
  <c r="BF108" i="11"/>
  <c r="BF109" i="11"/>
  <c r="BF110" i="11"/>
  <c r="BF111" i="11"/>
  <c r="BF112" i="11"/>
  <c r="BF113" i="11"/>
  <c r="BF114" i="11"/>
  <c r="BF115" i="11"/>
  <c r="BF116" i="11"/>
  <c r="BF117" i="11"/>
  <c r="BF118" i="11"/>
  <c r="BF119" i="11"/>
  <c r="BF120" i="11"/>
  <c r="BF121" i="11"/>
  <c r="BF122" i="11"/>
  <c r="BF123" i="11"/>
  <c r="BF124" i="11"/>
  <c r="BF125" i="11"/>
  <c r="BF126" i="11"/>
  <c r="BF127" i="11"/>
  <c r="BF128" i="11"/>
  <c r="BF129" i="11"/>
  <c r="BF130" i="11"/>
  <c r="BF131" i="11"/>
  <c r="BF132" i="11"/>
  <c r="BF133" i="11"/>
  <c r="BF134" i="11"/>
  <c r="BF135" i="11"/>
  <c r="BF136" i="11"/>
  <c r="BF137" i="11"/>
  <c r="BF138" i="11"/>
  <c r="BF139" i="11"/>
  <c r="BF140" i="11"/>
  <c r="BF141" i="11"/>
  <c r="BF142" i="11"/>
  <c r="BF143" i="11"/>
  <c r="BF144" i="11"/>
  <c r="BF145" i="11"/>
  <c r="BF146" i="11"/>
  <c r="BF147" i="11"/>
  <c r="BF148" i="11"/>
  <c r="BF149" i="11"/>
  <c r="BF150" i="11"/>
  <c r="BF151" i="11"/>
  <c r="BF152" i="11"/>
  <c r="BF153" i="11"/>
  <c r="BF154" i="11"/>
  <c r="BF155" i="11"/>
  <c r="BF156" i="11"/>
  <c r="BF157" i="11"/>
  <c r="BF158" i="11"/>
  <c r="BF159" i="11"/>
  <c r="BF160" i="11"/>
  <c r="BF161" i="11"/>
  <c r="BF162" i="11"/>
  <c r="BF163" i="11"/>
  <c r="BF164" i="11"/>
  <c r="BF165" i="11"/>
  <c r="BF166" i="11"/>
  <c r="BF167" i="11"/>
  <c r="BF168" i="11"/>
  <c r="BF169" i="11"/>
  <c r="BF170" i="11"/>
  <c r="BF171" i="11"/>
  <c r="BF172" i="11"/>
  <c r="BF173" i="11"/>
  <c r="BF174" i="11"/>
  <c r="BF175" i="11"/>
  <c r="BF176" i="11"/>
  <c r="BF177" i="11"/>
  <c r="BF178" i="11"/>
  <c r="BF179" i="11"/>
  <c r="BF180" i="11"/>
  <c r="BF181" i="11"/>
  <c r="BF182" i="11"/>
  <c r="BF183" i="11"/>
  <c r="BF184" i="11"/>
  <c r="BF185" i="11"/>
  <c r="BF186" i="11"/>
  <c r="BF187" i="11"/>
  <c r="BF188" i="11"/>
  <c r="BF189" i="11"/>
  <c r="BF190" i="11"/>
  <c r="BF191" i="11"/>
  <c r="BF192" i="11"/>
  <c r="BF193" i="11"/>
  <c r="BF194" i="11"/>
  <c r="BF195" i="11"/>
  <c r="BF196" i="11"/>
  <c r="BF197" i="11"/>
  <c r="BF198" i="11"/>
  <c r="BF199" i="11"/>
  <c r="BF200" i="11"/>
  <c r="BF201" i="11"/>
  <c r="BF202" i="11"/>
  <c r="BF203" i="11"/>
  <c r="BF204" i="11"/>
  <c r="BF205" i="11"/>
  <c r="BF206" i="11"/>
  <c r="BF207" i="11"/>
  <c r="BF208" i="11"/>
  <c r="BF209" i="11"/>
  <c r="BF210" i="11"/>
  <c r="BF211" i="11"/>
  <c r="BF212" i="11"/>
  <c r="BF213" i="11"/>
  <c r="BF214" i="11"/>
  <c r="BF215" i="11"/>
  <c r="BF216" i="11"/>
  <c r="BF217" i="11"/>
  <c r="BF218" i="11"/>
  <c r="BF219" i="11"/>
  <c r="BF220" i="11"/>
  <c r="BF221" i="11"/>
  <c r="BF222" i="11"/>
  <c r="BF223" i="11"/>
  <c r="BF224" i="11"/>
  <c r="BF225" i="11"/>
  <c r="BF226" i="11"/>
  <c r="BF227" i="11"/>
  <c r="BF228" i="11"/>
  <c r="BF229" i="11"/>
  <c r="BF230" i="11"/>
  <c r="BF231" i="11"/>
  <c r="BF232" i="11"/>
  <c r="BF233" i="11"/>
  <c r="BF234" i="11"/>
  <c r="BF235" i="11"/>
  <c r="BF236" i="11"/>
  <c r="BF237" i="11"/>
  <c r="BF238" i="11"/>
  <c r="BF239" i="11"/>
  <c r="BF240" i="11"/>
  <c r="BF241" i="11"/>
  <c r="BF242" i="11"/>
  <c r="BF243" i="11"/>
  <c r="BF244" i="11"/>
  <c r="BF245" i="11"/>
  <c r="BF246" i="11"/>
  <c r="BF247" i="11"/>
  <c r="BF248" i="11"/>
  <c r="BF249" i="11"/>
  <c r="BF250" i="11"/>
  <c r="BF251" i="11"/>
  <c r="BF252" i="11"/>
  <c r="BF253" i="11"/>
  <c r="BF254" i="11"/>
  <c r="BF255" i="11"/>
  <c r="BF256" i="11"/>
  <c r="BF257" i="11"/>
  <c r="BF258" i="11"/>
  <c r="BF259" i="11"/>
  <c r="BF260" i="11"/>
  <c r="BF261" i="11"/>
  <c r="BF262" i="11"/>
  <c r="BF263" i="11"/>
  <c r="BF264" i="11"/>
  <c r="BF265" i="11"/>
  <c r="BF266" i="11"/>
  <c r="BF267" i="11"/>
  <c r="BF268" i="11"/>
  <c r="BF269" i="11"/>
  <c r="BF270" i="11"/>
  <c r="BF271" i="11"/>
  <c r="BF272" i="11"/>
  <c r="BF273" i="11"/>
  <c r="BF274" i="11"/>
  <c r="BF275" i="11"/>
  <c r="BF276" i="11"/>
  <c r="BF277" i="11"/>
  <c r="BF278" i="11"/>
  <c r="BF279" i="11"/>
  <c r="BF280" i="11"/>
  <c r="BF281" i="11"/>
  <c r="BF282" i="11"/>
  <c r="BF283" i="11"/>
  <c r="BF284" i="11"/>
  <c r="BF285" i="11"/>
  <c r="BF286" i="11"/>
  <c r="BF287" i="11"/>
  <c r="BF288" i="11"/>
  <c r="BF289" i="11"/>
  <c r="BF290" i="11"/>
  <c r="BF291" i="11"/>
  <c r="BF292" i="11"/>
  <c r="BF293" i="11"/>
  <c r="BF294" i="11"/>
  <c r="BF295" i="11"/>
  <c r="BF296" i="11"/>
  <c r="BF297" i="11"/>
  <c r="BF298" i="11"/>
  <c r="BF299" i="11"/>
  <c r="BF300" i="11"/>
  <c r="BF301" i="11"/>
  <c r="BF302" i="11"/>
  <c r="BF303" i="11"/>
  <c r="BF304" i="11"/>
  <c r="BF305" i="11"/>
  <c r="BF306" i="11"/>
  <c r="BF307" i="11"/>
  <c r="BF308" i="11"/>
  <c r="BF309" i="11"/>
  <c r="BF310" i="11"/>
  <c r="BF311" i="11"/>
  <c r="BF312" i="11"/>
  <c r="BF313" i="11"/>
  <c r="BF314" i="11"/>
  <c r="BF315" i="11"/>
  <c r="BF316" i="11"/>
  <c r="BF317" i="11"/>
  <c r="BF318" i="11"/>
  <c r="BF319" i="11"/>
  <c r="BF320" i="11"/>
  <c r="BF321" i="11"/>
  <c r="BF322" i="11"/>
  <c r="BF323" i="11"/>
  <c r="BF324" i="11"/>
  <c r="BF325" i="11"/>
  <c r="BF326" i="11"/>
  <c r="BF327" i="11"/>
  <c r="BF328" i="11"/>
  <c r="BF329" i="11"/>
  <c r="BF330" i="11"/>
  <c r="BF331" i="11"/>
  <c r="BF332" i="11"/>
  <c r="BF333" i="11"/>
  <c r="BF334" i="11"/>
  <c r="BF335" i="11"/>
  <c r="BF336" i="11"/>
  <c r="BF337" i="11"/>
  <c r="BF338" i="11"/>
  <c r="BF339" i="11"/>
  <c r="BF340" i="11"/>
  <c r="BF341" i="11"/>
  <c r="BF342" i="11"/>
  <c r="BF343" i="11"/>
  <c r="BF344" i="11"/>
  <c r="BF345" i="11"/>
  <c r="BF346" i="11"/>
  <c r="BF347" i="11"/>
  <c r="BF348" i="11"/>
  <c r="BF349" i="11"/>
  <c r="BF350" i="11"/>
  <c r="BF351" i="11"/>
  <c r="BF352" i="11"/>
  <c r="BF353" i="11"/>
  <c r="BF354" i="11"/>
  <c r="BF355" i="11"/>
  <c r="BF356" i="11"/>
  <c r="BF357" i="11"/>
  <c r="BF358" i="11"/>
  <c r="BF359" i="11"/>
  <c r="BF360" i="11"/>
  <c r="BF361" i="11"/>
  <c r="BF362" i="11"/>
  <c r="BF363" i="11"/>
  <c r="BF364" i="11"/>
  <c r="BF365" i="11"/>
  <c r="BF366" i="11"/>
  <c r="BF367" i="11"/>
  <c r="BF368" i="11"/>
  <c r="BF369" i="11"/>
  <c r="BF370" i="11"/>
  <c r="BF371" i="11"/>
  <c r="BF372" i="11"/>
  <c r="BF373" i="11"/>
  <c r="BF374" i="11"/>
  <c r="BF375" i="11"/>
  <c r="BF376" i="11"/>
  <c r="BF377" i="11"/>
  <c r="BF378" i="11"/>
  <c r="BF379" i="11"/>
  <c r="BF380" i="11"/>
  <c r="BF381" i="11"/>
  <c r="BF382" i="11"/>
  <c r="BF383" i="11"/>
  <c r="BF384" i="11"/>
  <c r="BF385" i="11"/>
  <c r="BF386" i="11"/>
  <c r="BF387" i="11"/>
  <c r="BF388" i="11"/>
  <c r="BF389" i="11"/>
  <c r="BF390" i="11"/>
  <c r="BF391" i="11"/>
  <c r="BF392" i="11"/>
  <c r="BF393" i="11"/>
  <c r="BF394" i="11"/>
  <c r="BF395" i="11"/>
  <c r="BF396" i="11"/>
  <c r="BF397" i="11"/>
  <c r="BF398" i="11"/>
  <c r="BF399" i="11"/>
  <c r="BF400" i="11"/>
  <c r="BF401" i="11"/>
  <c r="BF402" i="11"/>
  <c r="BF403" i="11"/>
  <c r="BF404" i="11"/>
  <c r="BF405" i="11"/>
  <c r="BF406" i="11"/>
  <c r="BF407" i="11"/>
  <c r="BF408" i="11"/>
  <c r="BF409" i="11"/>
  <c r="BF410" i="11"/>
  <c r="BF411" i="11"/>
  <c r="BF412" i="11"/>
  <c r="BF413" i="11"/>
  <c r="BF414" i="11"/>
  <c r="BF415" i="11"/>
  <c r="BF416" i="11"/>
  <c r="BF417" i="11"/>
  <c r="BF418" i="11"/>
  <c r="BF419" i="11"/>
  <c r="BF420" i="11"/>
  <c r="BF421" i="11"/>
  <c r="BF422" i="11"/>
  <c r="BF423" i="11"/>
  <c r="BF424" i="11"/>
  <c r="BF425" i="11"/>
  <c r="BF426" i="11"/>
  <c r="BF427" i="11"/>
  <c r="BF428" i="11"/>
  <c r="BF429" i="11"/>
  <c r="BF430" i="11"/>
  <c r="BF431" i="11"/>
  <c r="BF432" i="11"/>
  <c r="BF433" i="11"/>
  <c r="BF434" i="11"/>
  <c r="BF435" i="11"/>
  <c r="BF436" i="11"/>
  <c r="BF437" i="11"/>
  <c r="BF438" i="11"/>
  <c r="BF439" i="11"/>
  <c r="BF440" i="11"/>
  <c r="BF441" i="11"/>
  <c r="BF442" i="11"/>
  <c r="BF443" i="11"/>
  <c r="BF444" i="11"/>
  <c r="BF445" i="11"/>
  <c r="BF446" i="11"/>
  <c r="BF447" i="11"/>
  <c r="BF448" i="11"/>
  <c r="BF449" i="11"/>
  <c r="BF450" i="11"/>
  <c r="BF451" i="11"/>
  <c r="BF452" i="11"/>
  <c r="BF453" i="11"/>
  <c r="BF454" i="11"/>
  <c r="BF455" i="11"/>
  <c r="BF456" i="11"/>
  <c r="BF457" i="11"/>
  <c r="BF458" i="11"/>
  <c r="BF459" i="11"/>
  <c r="BF460" i="11"/>
  <c r="BF461" i="11"/>
  <c r="BF462" i="11"/>
  <c r="BF463" i="11"/>
  <c r="BF464" i="11"/>
  <c r="BF465" i="11"/>
  <c r="BF466" i="11"/>
  <c r="BF467" i="11"/>
  <c r="BF468" i="11"/>
  <c r="BF469" i="11"/>
  <c r="BF470" i="11"/>
  <c r="BF471" i="11"/>
  <c r="BF472" i="11"/>
  <c r="BF473" i="11"/>
  <c r="BF474" i="11"/>
  <c r="BF475" i="11"/>
  <c r="BF476" i="11"/>
  <c r="BF477" i="11"/>
  <c r="BF478" i="11"/>
  <c r="BF479" i="11"/>
  <c r="BF480" i="11"/>
  <c r="BF481" i="11"/>
  <c r="BF482" i="11"/>
  <c r="BF483" i="11"/>
  <c r="BF484" i="11"/>
  <c r="BF485" i="11"/>
  <c r="BF486" i="11"/>
  <c r="BF487" i="11"/>
  <c r="BF488" i="11"/>
  <c r="BF489" i="11"/>
  <c r="BF490" i="11"/>
  <c r="BF491" i="11"/>
  <c r="BF492" i="11"/>
  <c r="BF493" i="11"/>
  <c r="BF494" i="11"/>
  <c r="BF495" i="11"/>
  <c r="BF496" i="11"/>
  <c r="BF497" i="11"/>
  <c r="BF498" i="11"/>
  <c r="BF499" i="11"/>
  <c r="BF500" i="11"/>
  <c r="BF501" i="11"/>
  <c r="BF502" i="11"/>
  <c r="BF503" i="11"/>
  <c r="BF504" i="11"/>
  <c r="BF505" i="11"/>
  <c r="BF506" i="11"/>
  <c r="BF507" i="11"/>
  <c r="BF508" i="11"/>
  <c r="BF509" i="11"/>
  <c r="BF510" i="11"/>
  <c r="BF511" i="11"/>
  <c r="BF512" i="11"/>
  <c r="BF513" i="11"/>
  <c r="BF514" i="11"/>
  <c r="BF515" i="11"/>
  <c r="BF516" i="11"/>
  <c r="BF517" i="11"/>
  <c r="BF518" i="11"/>
  <c r="BF519" i="11"/>
  <c r="BF520" i="11"/>
  <c r="BF521" i="11"/>
  <c r="BF522" i="11"/>
  <c r="BF523" i="11"/>
  <c r="BF524" i="11"/>
  <c r="BF525" i="11"/>
  <c r="BF526" i="11"/>
  <c r="BF527" i="11"/>
  <c r="BF528" i="11"/>
  <c r="BF529" i="11"/>
  <c r="BF530" i="11"/>
  <c r="BF531" i="11"/>
  <c r="BF532" i="11"/>
  <c r="BF533" i="11"/>
  <c r="BF534" i="11"/>
  <c r="BF535" i="11"/>
  <c r="BF536" i="11"/>
  <c r="BF537" i="11"/>
  <c r="BF538" i="11"/>
  <c r="BF539" i="11"/>
  <c r="BF540" i="11"/>
  <c r="BF541" i="11"/>
  <c r="BF542" i="11"/>
  <c r="BF543" i="11"/>
  <c r="BF544" i="11"/>
  <c r="BF545" i="11"/>
  <c r="BF546" i="11"/>
  <c r="BF547" i="11"/>
  <c r="BF548" i="11"/>
  <c r="BF549" i="11"/>
  <c r="BF550" i="11"/>
  <c r="BF551" i="11"/>
  <c r="BF552" i="11"/>
  <c r="BF553" i="11"/>
  <c r="BF554" i="11"/>
  <c r="BF555" i="11"/>
  <c r="BF556" i="11"/>
  <c r="BF557" i="11"/>
  <c r="BF558" i="11"/>
  <c r="BF559" i="11"/>
  <c r="BF560" i="11"/>
  <c r="BF561" i="11"/>
  <c r="BF562" i="11"/>
  <c r="BF563" i="11"/>
  <c r="BF564" i="11"/>
  <c r="BF565" i="11"/>
  <c r="BF566" i="11"/>
  <c r="BF567" i="11"/>
  <c r="BF568" i="11"/>
  <c r="BF569" i="11"/>
  <c r="BF570" i="11"/>
  <c r="BF571" i="11"/>
  <c r="BF572" i="11"/>
  <c r="BF573" i="11"/>
  <c r="BF574" i="11"/>
  <c r="BF575" i="11"/>
  <c r="BF576" i="11"/>
  <c r="BF577" i="11"/>
  <c r="BF578" i="11"/>
  <c r="BF579" i="11"/>
  <c r="BF580" i="11"/>
  <c r="BF581" i="11"/>
  <c r="BF582" i="11"/>
  <c r="BF583" i="11"/>
  <c r="BF584" i="11"/>
  <c r="BF585" i="11"/>
  <c r="BF586" i="11"/>
  <c r="BF587" i="11"/>
  <c r="BF588" i="11"/>
  <c r="BF589" i="11"/>
  <c r="BF590" i="11"/>
  <c r="BF591" i="11"/>
  <c r="BF592" i="11"/>
  <c r="BF593" i="11"/>
  <c r="BF594" i="11"/>
  <c r="BF595" i="11"/>
  <c r="BF596" i="11"/>
  <c r="BF597" i="11"/>
  <c r="BF598" i="11"/>
  <c r="BF599" i="11"/>
  <c r="BF600" i="11"/>
  <c r="BF601" i="11"/>
  <c r="BF602" i="11"/>
  <c r="BF603" i="11"/>
  <c r="BF604" i="11"/>
  <c r="BF605" i="11"/>
  <c r="BF606" i="11"/>
  <c r="BF607" i="11"/>
  <c r="BF608" i="11"/>
  <c r="BF609" i="11"/>
  <c r="BF610" i="11"/>
  <c r="BF611" i="11"/>
  <c r="BF612" i="11"/>
  <c r="BF613" i="11"/>
  <c r="BF614" i="11"/>
  <c r="BF615" i="11"/>
  <c r="BF616" i="11"/>
  <c r="BF617" i="11"/>
  <c r="BF618" i="11"/>
  <c r="BF619" i="11"/>
  <c r="BF620" i="11"/>
  <c r="BF621" i="11"/>
  <c r="BF622" i="11"/>
  <c r="BF623" i="11"/>
  <c r="BF624" i="11"/>
  <c r="BF625" i="11"/>
  <c r="BF626" i="11"/>
  <c r="BF627" i="11"/>
  <c r="BF628" i="11"/>
  <c r="BF629" i="11"/>
  <c r="BF630" i="11"/>
  <c r="BF631" i="11"/>
  <c r="BF632" i="11"/>
  <c r="BF633" i="11"/>
  <c r="BF634" i="11"/>
  <c r="BF635" i="11"/>
  <c r="BF636" i="11"/>
  <c r="BF637" i="11"/>
  <c r="BF638" i="11"/>
  <c r="BF639" i="11"/>
  <c r="BF640" i="11"/>
  <c r="BF641" i="11"/>
  <c r="BF642" i="11"/>
  <c r="BF643" i="11"/>
  <c r="BF644" i="11"/>
  <c r="BF645" i="11"/>
  <c r="BF646" i="11"/>
  <c r="BF647" i="11"/>
  <c r="BF648" i="11"/>
  <c r="BF649" i="11"/>
  <c r="BF650" i="11"/>
  <c r="BF651" i="11"/>
  <c r="BF652" i="11"/>
  <c r="BF653" i="11"/>
  <c r="BF654" i="11"/>
  <c r="BF655" i="11"/>
  <c r="BF656" i="11"/>
  <c r="BF657" i="11"/>
  <c r="BF658" i="11"/>
  <c r="BF659" i="11"/>
  <c r="BF660" i="11"/>
  <c r="BF661" i="11"/>
  <c r="BF662" i="11"/>
  <c r="BF663" i="11"/>
  <c r="BF664" i="11"/>
  <c r="BF665" i="11"/>
  <c r="BF666" i="11"/>
  <c r="BF667" i="11"/>
  <c r="BF668" i="11"/>
  <c r="BF669" i="11"/>
  <c r="BF670" i="11"/>
  <c r="BF671" i="11"/>
  <c r="BF672" i="11"/>
  <c r="BF673" i="11"/>
  <c r="BF674" i="11"/>
  <c r="BF675" i="11"/>
  <c r="BF676" i="11"/>
  <c r="BF677" i="11"/>
  <c r="BF678" i="11"/>
  <c r="BF679" i="11"/>
  <c r="BF680" i="11"/>
  <c r="BF681" i="11"/>
  <c r="BF682" i="11"/>
  <c r="BF683" i="11"/>
  <c r="BF684" i="11"/>
  <c r="BF685" i="11"/>
  <c r="BF686" i="11"/>
  <c r="BF687" i="11"/>
  <c r="BF688" i="11"/>
  <c r="BF689" i="11"/>
  <c r="BF690" i="11"/>
  <c r="BF691" i="11"/>
  <c r="BF692" i="11"/>
  <c r="BF693" i="11"/>
  <c r="BF694" i="11"/>
  <c r="BF695" i="11"/>
  <c r="BF696" i="11"/>
  <c r="BF697" i="11"/>
  <c r="BF698" i="11"/>
  <c r="BF699" i="11"/>
  <c r="BF700" i="11"/>
  <c r="BF701" i="11"/>
  <c r="BF702" i="11"/>
  <c r="BF703" i="11"/>
  <c r="BF704" i="11"/>
  <c r="BF705" i="11"/>
  <c r="BF706" i="11"/>
  <c r="BF707" i="11"/>
  <c r="BF708" i="11"/>
  <c r="BF709" i="11"/>
  <c r="BF710" i="11"/>
  <c r="BF711" i="11"/>
  <c r="BF712" i="11"/>
  <c r="BF713" i="11"/>
  <c r="BF714" i="11"/>
  <c r="BF715" i="11"/>
  <c r="BF716" i="11"/>
  <c r="BF717" i="11"/>
  <c r="BF718" i="11"/>
  <c r="BF719" i="11"/>
  <c r="BF720" i="11"/>
  <c r="BF721" i="11"/>
  <c r="BF722" i="11"/>
  <c r="BF723" i="11"/>
  <c r="BF724" i="11"/>
  <c r="BF725" i="11"/>
  <c r="BF726" i="11"/>
  <c r="BF727" i="11"/>
  <c r="BF728" i="11"/>
  <c r="BF729" i="11"/>
  <c r="BF730" i="11"/>
  <c r="BF731" i="11"/>
  <c r="BF732" i="11"/>
  <c r="BF733" i="11"/>
  <c r="BF734" i="11"/>
  <c r="BF735" i="11"/>
  <c r="BF736" i="11"/>
  <c r="BF737" i="11"/>
  <c r="BF738" i="11"/>
  <c r="BF739" i="11"/>
  <c r="BF740" i="11"/>
  <c r="BF741" i="11"/>
  <c r="BF742" i="11"/>
  <c r="BF743" i="11"/>
  <c r="BF744" i="11"/>
  <c r="BF745" i="11"/>
  <c r="BF746" i="11"/>
  <c r="BF747" i="11"/>
  <c r="BF748" i="11"/>
  <c r="BF749" i="11"/>
  <c r="BF750" i="11"/>
  <c r="BF751" i="11"/>
  <c r="BF752" i="11"/>
  <c r="BF753" i="11"/>
  <c r="BF754" i="11"/>
  <c r="BF755" i="11"/>
  <c r="BF756" i="11"/>
  <c r="BF757" i="11"/>
  <c r="BF758" i="11"/>
  <c r="BF759" i="11"/>
  <c r="BF760" i="11"/>
  <c r="BF761" i="11"/>
  <c r="BF762" i="11"/>
  <c r="BF763" i="11"/>
  <c r="BF764" i="11"/>
  <c r="BF765" i="11"/>
  <c r="BF766" i="11"/>
  <c r="BF767" i="11"/>
  <c r="BF768" i="11"/>
  <c r="BF769" i="11"/>
  <c r="BF770" i="11"/>
  <c r="BF771" i="11"/>
  <c r="BF772" i="11"/>
  <c r="BF773" i="11"/>
  <c r="BF774" i="11"/>
  <c r="BF775" i="11"/>
  <c r="BF776" i="11"/>
  <c r="BF777" i="11"/>
  <c r="BF778" i="11"/>
  <c r="BF779" i="11"/>
  <c r="BF780" i="11"/>
  <c r="BF781" i="11"/>
  <c r="BF782" i="11"/>
  <c r="BF783" i="11"/>
  <c r="BF784" i="11"/>
  <c r="BF785" i="11"/>
  <c r="BF786" i="11"/>
  <c r="BF787" i="11"/>
  <c r="BF788" i="11"/>
  <c r="BF789" i="11"/>
  <c r="BF790" i="11"/>
  <c r="BF791" i="11"/>
  <c r="BF792" i="11"/>
  <c r="BF793" i="11"/>
  <c r="BF794" i="11"/>
  <c r="BF795" i="11"/>
  <c r="BF796" i="11"/>
  <c r="BF797" i="11"/>
  <c r="BF798" i="11"/>
  <c r="BF799" i="11"/>
  <c r="BF800" i="11"/>
  <c r="BF801" i="11"/>
  <c r="BF802" i="11"/>
  <c r="BF803" i="11"/>
  <c r="BF804" i="11"/>
  <c r="BF805" i="11"/>
  <c r="BF806" i="11"/>
  <c r="BF807" i="11"/>
  <c r="BF808" i="11"/>
  <c r="BF809" i="11"/>
  <c r="BF810" i="11"/>
  <c r="BF811" i="11"/>
  <c r="BF812" i="11"/>
  <c r="BF813" i="11"/>
  <c r="BF814" i="11"/>
  <c r="BF815" i="11"/>
  <c r="BF816" i="11"/>
  <c r="BF817" i="11"/>
  <c r="BF818" i="11"/>
  <c r="BF819" i="11"/>
  <c r="BF820" i="11"/>
  <c r="BF821" i="11"/>
  <c r="BF822" i="11"/>
  <c r="BF823" i="11"/>
  <c r="BF824" i="11"/>
  <c r="BF825" i="11"/>
  <c r="BF826" i="11"/>
  <c r="BF827" i="11"/>
  <c r="BF828" i="11"/>
  <c r="BF829" i="11"/>
  <c r="BF830" i="11"/>
  <c r="BF831" i="11"/>
  <c r="BF832" i="11"/>
  <c r="BF833" i="11"/>
  <c r="BF834" i="11"/>
  <c r="BF835" i="11"/>
  <c r="BF836" i="11"/>
  <c r="BF837" i="11"/>
  <c r="BF838" i="11"/>
  <c r="BF839" i="11"/>
  <c r="BF840" i="11"/>
  <c r="BF841" i="11"/>
  <c r="BF842" i="11"/>
  <c r="BF843" i="11"/>
  <c r="BF844" i="11"/>
  <c r="BF845" i="11"/>
  <c r="BF846" i="11"/>
  <c r="BF847" i="11"/>
  <c r="BF848" i="11"/>
  <c r="BF849" i="11"/>
  <c r="BF850" i="11"/>
  <c r="BF851" i="11"/>
  <c r="BF852" i="11"/>
  <c r="BF853" i="11"/>
  <c r="BF854" i="11"/>
  <c r="BF855" i="11"/>
  <c r="BF856" i="11"/>
  <c r="BF857" i="11"/>
  <c r="BF858" i="11"/>
  <c r="BF859" i="11"/>
  <c r="BF860" i="11"/>
  <c r="BF861" i="11"/>
  <c r="BF862" i="11"/>
  <c r="BF863" i="11"/>
  <c r="BF864" i="11"/>
  <c r="BF865" i="11"/>
  <c r="BF866" i="11"/>
  <c r="BF867" i="11"/>
  <c r="BF868" i="11"/>
  <c r="BF869" i="11"/>
  <c r="BF870" i="11"/>
  <c r="BF871" i="11"/>
  <c r="BF872" i="11"/>
  <c r="BF873" i="11"/>
  <c r="BF874" i="11"/>
  <c r="BF875" i="11"/>
  <c r="BF876" i="11"/>
  <c r="BF877" i="11"/>
  <c r="BF878" i="11"/>
  <c r="BF879" i="11"/>
  <c r="BF880" i="11"/>
  <c r="BF881" i="11"/>
  <c r="BF882" i="11"/>
  <c r="BF883" i="11"/>
  <c r="BF884" i="11"/>
  <c r="BF885" i="11"/>
  <c r="BF886" i="11"/>
  <c r="BF887" i="11"/>
  <c r="BF888" i="11"/>
  <c r="BF889" i="11"/>
  <c r="BF890" i="11"/>
  <c r="BF891" i="11"/>
  <c r="BF892" i="11"/>
  <c r="BF893" i="11"/>
  <c r="BF894" i="11"/>
  <c r="BF895" i="11"/>
  <c r="BF896" i="11"/>
  <c r="BF897" i="11"/>
  <c r="BF898" i="11"/>
  <c r="BF899" i="11"/>
  <c r="BF900" i="11"/>
  <c r="BF901" i="11"/>
  <c r="BF902" i="11"/>
  <c r="BF903" i="11"/>
  <c r="BF904" i="11"/>
  <c r="BF905" i="11"/>
  <c r="BF906" i="11"/>
  <c r="BF907" i="11"/>
  <c r="BF908" i="11"/>
  <c r="BF909" i="11"/>
  <c r="BF910" i="11"/>
  <c r="BF911" i="11"/>
  <c r="BF912" i="11"/>
  <c r="BF913" i="11"/>
  <c r="BF914" i="11"/>
  <c r="BF915" i="11"/>
  <c r="BF916" i="11"/>
  <c r="BF917" i="11"/>
  <c r="BF918" i="11"/>
  <c r="BF919" i="11"/>
  <c r="BF920" i="11"/>
  <c r="BF921" i="11"/>
  <c r="BF922" i="11"/>
  <c r="BF923" i="11"/>
  <c r="BF924" i="11"/>
  <c r="BF925" i="11"/>
  <c r="BF926" i="11"/>
  <c r="BF927" i="11"/>
  <c r="BF928" i="11"/>
  <c r="BF929" i="11"/>
  <c r="BF930" i="11"/>
  <c r="BF931" i="11"/>
  <c r="BF932" i="11"/>
  <c r="BF933" i="11"/>
  <c r="BF934" i="11"/>
  <c r="BF935" i="11"/>
  <c r="BF936" i="11"/>
  <c r="BF937" i="11"/>
  <c r="BF938" i="11"/>
  <c r="BF939" i="11"/>
  <c r="BF940" i="11"/>
  <c r="BF941" i="11"/>
  <c r="BF942" i="11"/>
  <c r="BF943" i="11"/>
  <c r="BF944" i="11"/>
  <c r="BF945" i="11"/>
  <c r="BF946" i="11"/>
  <c r="BF947" i="11"/>
  <c r="BF948" i="11"/>
  <c r="BF949" i="11"/>
  <c r="BF950" i="11"/>
  <c r="BF951" i="11"/>
  <c r="BF952" i="11"/>
  <c r="BF953" i="11"/>
  <c r="BF954" i="11"/>
  <c r="BF955" i="11"/>
  <c r="BF956" i="11"/>
  <c r="BF957" i="11"/>
  <c r="BF958" i="11"/>
  <c r="BF959" i="11"/>
  <c r="BF960" i="11"/>
  <c r="BF961" i="11"/>
  <c r="BF962" i="11"/>
  <c r="BF963" i="11"/>
  <c r="BF964" i="11"/>
  <c r="BF965" i="11"/>
  <c r="BF966" i="11"/>
  <c r="BF967" i="11"/>
  <c r="BF968" i="11"/>
  <c r="BF969" i="11"/>
  <c r="BF970" i="11"/>
  <c r="BF971" i="11"/>
  <c r="BF972" i="11"/>
  <c r="BF973" i="11"/>
  <c r="BF974" i="11"/>
  <c r="BF975" i="11"/>
  <c r="BF976" i="11"/>
  <c r="BF977" i="11"/>
  <c r="BF978" i="11"/>
  <c r="BF979" i="11"/>
  <c r="BF980" i="11"/>
  <c r="BF981" i="11"/>
  <c r="BF982" i="11"/>
  <c r="BF983" i="11"/>
  <c r="BF984" i="11"/>
  <c r="BF985" i="11"/>
  <c r="BF986" i="11"/>
  <c r="BF987" i="11"/>
  <c r="BF988" i="11"/>
  <c r="BF989" i="11"/>
  <c r="BF990" i="11"/>
  <c r="BF991" i="11"/>
  <c r="BF992" i="11"/>
  <c r="BF993" i="11"/>
  <c r="BF994" i="11"/>
  <c r="BF995" i="11"/>
  <c r="BF996" i="11"/>
  <c r="BF997" i="11"/>
  <c r="BF998" i="11"/>
  <c r="BF999" i="11"/>
  <c r="BF1000" i="11"/>
  <c r="BF1001" i="11"/>
  <c r="BF1002" i="11"/>
  <c r="BF1003" i="11"/>
  <c r="BF1004" i="11"/>
  <c r="BF1005" i="11"/>
  <c r="BF1006" i="11"/>
  <c r="BF1007" i="11"/>
  <c r="BF1008" i="11"/>
  <c r="BF1009" i="11"/>
  <c r="BF1010" i="11"/>
  <c r="BF1011" i="11"/>
  <c r="BF1012" i="11"/>
  <c r="BF1013" i="11"/>
  <c r="BF1014" i="11"/>
  <c r="BF1015" i="11"/>
  <c r="BF1016" i="11"/>
  <c r="BF1017" i="11"/>
  <c r="BF1018" i="11"/>
  <c r="BF1019" i="11"/>
  <c r="BF1020" i="11"/>
  <c r="BF1021" i="11"/>
  <c r="BF1022" i="11"/>
  <c r="BF1023" i="11"/>
  <c r="BF1024" i="11"/>
  <c r="BF1025" i="11"/>
  <c r="BF1026" i="11"/>
  <c r="BF1027" i="11"/>
  <c r="BF1028" i="11"/>
  <c r="BF1029" i="11"/>
  <c r="BF1030" i="11"/>
  <c r="BF1031" i="11"/>
  <c r="BF1032" i="11"/>
  <c r="BF1033" i="11"/>
  <c r="BF1034" i="11"/>
  <c r="BF1035" i="11"/>
  <c r="BF1036" i="11"/>
  <c r="BF1037" i="11"/>
  <c r="BF1038" i="11"/>
  <c r="BF1039" i="11"/>
  <c r="BF1040" i="11"/>
  <c r="BF1041" i="11"/>
  <c r="BF1042" i="11"/>
  <c r="BF1043" i="11"/>
  <c r="BF1044" i="11"/>
  <c r="BF1045" i="11"/>
  <c r="BF1046" i="11"/>
  <c r="BF1047" i="11"/>
  <c r="BF1048" i="11"/>
  <c r="BF1049" i="11"/>
  <c r="BF1050" i="11"/>
  <c r="BF1051" i="11"/>
  <c r="BF1052" i="11"/>
  <c r="BF1053" i="11"/>
  <c r="BF1054" i="11"/>
  <c r="BF1055" i="11"/>
  <c r="BF1056" i="11"/>
  <c r="BF1057" i="11"/>
  <c r="BF1058" i="11"/>
  <c r="BF1059" i="11"/>
  <c r="BF1060" i="11"/>
  <c r="BF1061" i="11"/>
  <c r="BF1062" i="11"/>
  <c r="BF1063" i="11"/>
  <c r="BF1064" i="11"/>
  <c r="BF1065" i="11"/>
  <c r="BF1066" i="11"/>
  <c r="BF1067" i="11"/>
  <c r="BF1068" i="11"/>
  <c r="BF1069" i="11"/>
  <c r="BF1070" i="11"/>
  <c r="BF1071" i="11"/>
  <c r="BF1072" i="11"/>
  <c r="BF1073" i="11"/>
  <c r="BF1074" i="11"/>
  <c r="BF1075" i="11"/>
  <c r="BF1076" i="11"/>
  <c r="BF1077" i="11"/>
  <c r="BF1078" i="11"/>
  <c r="BF1079" i="11"/>
  <c r="BF1080" i="11"/>
  <c r="BF1081" i="11"/>
  <c r="BF1082" i="11"/>
  <c r="BF1083" i="11"/>
  <c r="BF1084" i="11"/>
  <c r="BF1085" i="11"/>
  <c r="BF1086" i="11"/>
  <c r="BF1087" i="11"/>
  <c r="BF1088" i="11"/>
  <c r="BF1089" i="11"/>
  <c r="BF1090" i="11"/>
  <c r="BF1091" i="11"/>
  <c r="BF1092" i="11"/>
  <c r="BF1093" i="11"/>
  <c r="BF1094" i="11"/>
  <c r="BF1095" i="11"/>
  <c r="BF1096" i="11"/>
  <c r="BF1097" i="11"/>
  <c r="BF1098" i="11"/>
  <c r="BF1099" i="11"/>
  <c r="BF1100" i="11"/>
  <c r="BF1101" i="11"/>
  <c r="BF1102" i="11"/>
  <c r="BF1103" i="11"/>
  <c r="BF1104" i="11"/>
  <c r="BF1105" i="11"/>
  <c r="BF1106" i="11"/>
  <c r="BF1107" i="11"/>
  <c r="BF1108" i="11"/>
  <c r="BF1109" i="11"/>
  <c r="BF1110" i="11"/>
  <c r="BF1111" i="11"/>
  <c r="BF1112" i="11"/>
  <c r="BF1113" i="11"/>
  <c r="BF1114" i="11"/>
  <c r="BF1115" i="11"/>
  <c r="BF1116" i="11"/>
  <c r="BF1117" i="11"/>
  <c r="BF1118" i="11"/>
  <c r="BF1119" i="11"/>
  <c r="BF1120" i="11"/>
  <c r="BF1121" i="11"/>
  <c r="BF1122" i="11"/>
  <c r="BF1123" i="11"/>
  <c r="BF1124" i="11"/>
  <c r="BF1125" i="11"/>
  <c r="BF1126" i="11"/>
  <c r="BF1127" i="11"/>
  <c r="BF1128" i="11"/>
  <c r="BF1129" i="11"/>
  <c r="BF1130" i="11"/>
  <c r="BF1131" i="11"/>
  <c r="BF1132" i="11"/>
  <c r="BF1133" i="11"/>
  <c r="BF1134" i="11"/>
  <c r="BF1135" i="11"/>
  <c r="BF1136" i="11"/>
  <c r="BF1137" i="11"/>
  <c r="BF1138" i="11"/>
  <c r="BF1139" i="11"/>
  <c r="BF1140" i="11"/>
  <c r="BF1141" i="11"/>
  <c r="BF1142" i="11"/>
  <c r="BF1143" i="11"/>
  <c r="BF1144" i="11"/>
  <c r="BF1145" i="11"/>
  <c r="BF1146" i="11"/>
  <c r="BF1147" i="11"/>
  <c r="BF1148" i="11"/>
  <c r="BF1149" i="11"/>
  <c r="BF1150" i="11"/>
  <c r="BF1151" i="11"/>
  <c r="BF1152" i="11"/>
  <c r="BF1153" i="11"/>
  <c r="BF1154" i="11"/>
  <c r="BF1155" i="11"/>
  <c r="BF1156" i="11"/>
  <c r="BF1157" i="11"/>
  <c r="BF1158" i="11"/>
  <c r="BF1159" i="11"/>
  <c r="BF1160" i="11"/>
  <c r="BF1161" i="11"/>
  <c r="BF1162" i="11"/>
  <c r="BF1163" i="11"/>
  <c r="BF1164" i="11"/>
  <c r="BF1165" i="11"/>
  <c r="BF1166" i="11"/>
  <c r="BF1167" i="11"/>
  <c r="BF1168" i="11"/>
  <c r="BF1169" i="11"/>
  <c r="BF1170" i="11"/>
  <c r="BF1171" i="11"/>
  <c r="BF1172" i="11"/>
  <c r="BF1173" i="11"/>
  <c r="BF1174" i="11"/>
  <c r="BF1175" i="11"/>
  <c r="BF1176" i="11"/>
  <c r="BF1177" i="11"/>
  <c r="BF1178" i="11"/>
  <c r="BF1179" i="11"/>
  <c r="BF1180" i="11"/>
  <c r="BF1181" i="11"/>
  <c r="BF1182" i="11"/>
  <c r="BF1183" i="11"/>
  <c r="BF1184" i="11"/>
  <c r="BF1185" i="11"/>
  <c r="BF1186" i="11"/>
  <c r="BF1187" i="11"/>
  <c r="BF1188" i="11"/>
  <c r="BF1189" i="11"/>
  <c r="BF1190" i="11"/>
  <c r="BF1191" i="11"/>
  <c r="BF1192" i="11"/>
  <c r="BF1193" i="11"/>
  <c r="BF1194" i="11"/>
  <c r="BF1195" i="11"/>
  <c r="BF1196" i="11"/>
  <c r="BF1197" i="11"/>
  <c r="BF1198" i="11"/>
  <c r="BF1199" i="11"/>
  <c r="BF1200" i="11"/>
  <c r="BF1201" i="11"/>
  <c r="BF1202" i="11"/>
  <c r="BF1203" i="11"/>
  <c r="BF1204" i="11"/>
  <c r="BF1205" i="11"/>
  <c r="BF1206" i="11"/>
  <c r="BF1207" i="11"/>
  <c r="BF1208" i="11"/>
  <c r="BF1209" i="11"/>
  <c r="BF1210" i="11"/>
  <c r="BF1211" i="11"/>
  <c r="BF1212" i="11"/>
  <c r="BF1213" i="11"/>
  <c r="BF1214" i="11"/>
  <c r="BF1215" i="11"/>
  <c r="BF1216" i="11"/>
  <c r="BF1217" i="11"/>
  <c r="BF1218" i="11"/>
  <c r="BF1219" i="11"/>
  <c r="BF1220" i="11"/>
  <c r="BF1221" i="11"/>
  <c r="BF1222" i="11"/>
  <c r="BF1223" i="11"/>
  <c r="BF1224" i="11"/>
  <c r="BF1225" i="11"/>
  <c r="BF1226" i="11"/>
  <c r="BF1227" i="11"/>
  <c r="BF1228" i="11"/>
  <c r="BF1229" i="11"/>
  <c r="BF1230" i="11"/>
  <c r="BF1231" i="11"/>
  <c r="BF1232" i="11"/>
  <c r="BF1233" i="11"/>
  <c r="BF1234" i="11"/>
  <c r="BF1235" i="11"/>
  <c r="BF1236" i="11"/>
  <c r="BF1237" i="11"/>
  <c r="BF1238" i="11"/>
  <c r="BF1239" i="11"/>
  <c r="BF1240" i="11"/>
  <c r="BF1241" i="11"/>
  <c r="BF1242" i="11"/>
  <c r="BF1243" i="11"/>
  <c r="BF1244" i="11"/>
  <c r="BF1245" i="11"/>
  <c r="BF1246" i="11"/>
  <c r="BF1247" i="11"/>
  <c r="BF1248" i="11"/>
  <c r="BF1249" i="11"/>
  <c r="BF1250" i="11"/>
  <c r="BF1251" i="11"/>
  <c r="BF1252" i="11"/>
  <c r="BF1253" i="11"/>
  <c r="BF1254" i="11"/>
  <c r="BF1255" i="11"/>
  <c r="BF1256" i="11"/>
  <c r="BF1257" i="11"/>
  <c r="BF1258" i="11"/>
  <c r="BF1259" i="11"/>
  <c r="BF1260" i="11"/>
  <c r="BF1261" i="11"/>
  <c r="BF1262" i="11"/>
  <c r="BF1263" i="11"/>
  <c r="BF1264" i="11"/>
  <c r="BF1265" i="11"/>
  <c r="BF1266" i="11"/>
  <c r="BF1267" i="11"/>
  <c r="BF1268" i="11"/>
  <c r="BF1269" i="11"/>
  <c r="BF1270" i="11"/>
  <c r="BF1271" i="11"/>
  <c r="BF1272" i="11"/>
  <c r="BF1273" i="11"/>
  <c r="BF1274" i="11"/>
  <c r="BF1275" i="11"/>
  <c r="BF1276" i="11"/>
  <c r="BF1277" i="11"/>
  <c r="BF1278" i="11"/>
  <c r="BF1279" i="11"/>
  <c r="BF1280" i="11"/>
  <c r="BF1281" i="11"/>
  <c r="BF1282" i="11"/>
  <c r="BF1283" i="11"/>
  <c r="BF1284" i="11"/>
  <c r="BF1285" i="11"/>
  <c r="BF1286" i="11"/>
  <c r="BF1287" i="11"/>
  <c r="BF1288" i="11"/>
  <c r="BF1289" i="11"/>
  <c r="BF1290" i="11"/>
  <c r="BF1291" i="11"/>
  <c r="BF1292" i="11"/>
  <c r="BF1293" i="11"/>
  <c r="BF1294" i="11"/>
  <c r="BF1295" i="11"/>
  <c r="BF1296" i="11"/>
  <c r="BF1297" i="11"/>
  <c r="BF1298" i="11"/>
  <c r="BF1299" i="11"/>
  <c r="BF1300" i="11"/>
  <c r="BF1301" i="11"/>
  <c r="BF1302" i="11"/>
  <c r="BF1303" i="11"/>
  <c r="BF1304" i="11"/>
  <c r="BF1305" i="11"/>
  <c r="BF1306" i="11"/>
  <c r="BF1307" i="11"/>
  <c r="BF1308" i="11"/>
  <c r="BF1309" i="11"/>
  <c r="BF1310" i="11"/>
  <c r="BF1311" i="11"/>
  <c r="BF1312" i="11"/>
  <c r="BF1313" i="11"/>
  <c r="BF1314" i="11"/>
  <c r="BF1315" i="11"/>
  <c r="BF1316" i="11"/>
  <c r="BF1317" i="11"/>
  <c r="BF1318" i="11"/>
  <c r="BF1319" i="11"/>
  <c r="BF1320" i="11"/>
  <c r="BF1321" i="11"/>
  <c r="BF1322" i="11"/>
  <c r="BF1323" i="11"/>
  <c r="BF1324" i="11"/>
  <c r="BF1325" i="11"/>
  <c r="BF1326" i="11"/>
  <c r="BF1327" i="11"/>
  <c r="BF1328" i="11"/>
  <c r="BF1329" i="11"/>
  <c r="BF1330" i="11"/>
  <c r="BF1331" i="11"/>
  <c r="BF1332" i="11"/>
  <c r="BF1333" i="11"/>
  <c r="BF1334" i="11"/>
  <c r="BF1335" i="11"/>
  <c r="BF1336" i="11"/>
  <c r="BF1337" i="11"/>
  <c r="BF1338" i="11"/>
  <c r="BF1339" i="11"/>
  <c r="BF1340" i="11"/>
  <c r="BF1341" i="11"/>
  <c r="BF1342" i="11"/>
  <c r="BF1343" i="11"/>
  <c r="BF1344" i="11"/>
  <c r="BF1345" i="11"/>
  <c r="BF1346" i="11"/>
  <c r="BF1347" i="11"/>
  <c r="BF1348" i="11"/>
  <c r="BF1349" i="11"/>
  <c r="BF1350" i="11"/>
  <c r="BF1351" i="11"/>
  <c r="BF1352" i="11"/>
  <c r="BF1353" i="11"/>
  <c r="BF1354" i="11"/>
  <c r="BF1355" i="11"/>
  <c r="BF1356" i="11"/>
  <c r="BF1357" i="11"/>
  <c r="BF1358" i="11"/>
  <c r="BF1359" i="11"/>
  <c r="BF1360" i="11"/>
  <c r="BF1361" i="11"/>
  <c r="BF1362" i="11"/>
  <c r="BF1363" i="11"/>
  <c r="BF1364" i="11"/>
  <c r="BF1365" i="11"/>
  <c r="BF1366" i="11"/>
  <c r="BF1367" i="11"/>
  <c r="BF1368" i="11"/>
  <c r="BF1369" i="11"/>
  <c r="BF1370" i="11"/>
  <c r="BF1371" i="11"/>
  <c r="BF1372" i="11"/>
  <c r="BF1373" i="11"/>
  <c r="BF1374" i="11"/>
  <c r="BF1375" i="11"/>
  <c r="BF1376" i="11"/>
  <c r="BF1377" i="11"/>
  <c r="BF1378" i="11"/>
  <c r="BF1379" i="11"/>
  <c r="BF1380" i="11"/>
  <c r="BF1381" i="11"/>
  <c r="BF1382" i="11"/>
  <c r="BF1383" i="11"/>
  <c r="BF1384" i="11"/>
  <c r="BF1385" i="11"/>
  <c r="BF1386" i="11"/>
  <c r="BF1387" i="11"/>
  <c r="BF1388" i="11"/>
  <c r="BF1389" i="11"/>
  <c r="BF1390" i="11"/>
  <c r="BF1391" i="11"/>
  <c r="BF1392" i="11"/>
  <c r="BF1393" i="11"/>
  <c r="BF1394" i="11"/>
  <c r="BF1395" i="11"/>
  <c r="BF1396" i="11"/>
  <c r="BF1397" i="11"/>
  <c r="BF1398" i="11"/>
  <c r="BF1399" i="11"/>
  <c r="BF1400" i="11"/>
  <c r="BF1401" i="11"/>
  <c r="BF1402" i="11"/>
  <c r="BF1403" i="11"/>
  <c r="BF1404" i="11"/>
  <c r="BF1405" i="11"/>
  <c r="BF1406" i="11"/>
  <c r="BF1407" i="11"/>
  <c r="BF1408" i="11"/>
  <c r="BF1409" i="11"/>
  <c r="BF1410" i="11"/>
  <c r="BF1411" i="11"/>
  <c r="BF1412" i="11"/>
  <c r="BF1413" i="11"/>
  <c r="BF1414" i="11"/>
  <c r="BF1415" i="11"/>
  <c r="BF1416" i="11"/>
  <c r="BF1417" i="11"/>
  <c r="BF1418" i="11"/>
  <c r="BF1419" i="11"/>
  <c r="BF1420" i="11"/>
  <c r="BF1421" i="11"/>
  <c r="BF1422" i="11"/>
  <c r="BF1423" i="11"/>
  <c r="BF1424" i="11"/>
  <c r="BF1425" i="11"/>
  <c r="BF1426" i="11"/>
  <c r="BF1427" i="11"/>
  <c r="BF1428" i="11"/>
  <c r="BF1429" i="11"/>
  <c r="BF1430" i="11"/>
  <c r="BF1431" i="11"/>
  <c r="BF1432" i="11"/>
  <c r="BF1433" i="11"/>
  <c r="BF1434" i="11"/>
  <c r="BF1435" i="11"/>
  <c r="BF1436" i="11"/>
  <c r="BF1437" i="11"/>
  <c r="BF1438" i="11"/>
  <c r="BF1439" i="11"/>
  <c r="BF1440" i="11"/>
  <c r="BF1441" i="11"/>
  <c r="BF1442" i="11"/>
  <c r="BF1443" i="11"/>
  <c r="BF1444" i="11"/>
  <c r="BF1445" i="11"/>
  <c r="BF1446" i="11"/>
  <c r="BF1447" i="11"/>
  <c r="BF1448" i="11"/>
  <c r="BF1449" i="11"/>
  <c r="BF1450" i="11"/>
  <c r="BF1451" i="11"/>
  <c r="BF1452" i="11"/>
  <c r="BF1453" i="11"/>
  <c r="BF1454" i="11"/>
  <c r="BF1455" i="11"/>
  <c r="BF1456" i="11"/>
  <c r="BF1457" i="11"/>
  <c r="BF1458" i="11"/>
  <c r="BF1459" i="11"/>
  <c r="BF1460" i="11"/>
  <c r="BF1461" i="11"/>
  <c r="BF1462" i="11"/>
  <c r="BF1463" i="11"/>
  <c r="BF1464" i="11"/>
  <c r="BF1465" i="11"/>
  <c r="BF1466" i="11"/>
  <c r="BF1467" i="11"/>
  <c r="BF1468" i="11"/>
  <c r="BF1469" i="11"/>
  <c r="BF1470" i="11"/>
  <c r="BF1471" i="11"/>
  <c r="BF1472" i="11"/>
  <c r="BE4" i="11"/>
  <c r="BE1474" i="11"/>
  <c r="BE5" i="11"/>
  <c r="BE6" i="11"/>
  <c r="BG6" i="11" s="1"/>
  <c r="BE7" i="11"/>
  <c r="BE8" i="11"/>
  <c r="BE9" i="11"/>
  <c r="BE10" i="11"/>
  <c r="BE11" i="11"/>
  <c r="BE12" i="11"/>
  <c r="BE13" i="11"/>
  <c r="BE14" i="11"/>
  <c r="BG14" i="11" s="1"/>
  <c r="BE15" i="11"/>
  <c r="BE16" i="11"/>
  <c r="BE17" i="11"/>
  <c r="BE18" i="11"/>
  <c r="BE19" i="11"/>
  <c r="BE20" i="11"/>
  <c r="BE21" i="11"/>
  <c r="BE22" i="11"/>
  <c r="BE23" i="11"/>
  <c r="BE24" i="11"/>
  <c r="BE25" i="11"/>
  <c r="BE26" i="11"/>
  <c r="BE27" i="11"/>
  <c r="BE28" i="11"/>
  <c r="BE29" i="11"/>
  <c r="BE30" i="11"/>
  <c r="BE31" i="11"/>
  <c r="BE32" i="11"/>
  <c r="BE33" i="11"/>
  <c r="BE34" i="11"/>
  <c r="BE35" i="11"/>
  <c r="BE36" i="11"/>
  <c r="BE37" i="11"/>
  <c r="BE38" i="11"/>
  <c r="BG38" i="11" s="1"/>
  <c r="BE39" i="11"/>
  <c r="BE40" i="11"/>
  <c r="BE41" i="11"/>
  <c r="BE42" i="11"/>
  <c r="BE43" i="11"/>
  <c r="BE44" i="11"/>
  <c r="BE45" i="11"/>
  <c r="BE46" i="11"/>
  <c r="BG46" i="11" s="1"/>
  <c r="BE47" i="11"/>
  <c r="BE48" i="11"/>
  <c r="BE49" i="11"/>
  <c r="BE50" i="11"/>
  <c r="BE51" i="11"/>
  <c r="BE52" i="11"/>
  <c r="BE53" i="11"/>
  <c r="BE54" i="11"/>
  <c r="BG54" i="11" s="1"/>
  <c r="BE55" i="11"/>
  <c r="BE56" i="11"/>
  <c r="BE57" i="11"/>
  <c r="BE58" i="11"/>
  <c r="BE59" i="11"/>
  <c r="BE60" i="11"/>
  <c r="BE61" i="11"/>
  <c r="BE62" i="11"/>
  <c r="BG62" i="11" s="1"/>
  <c r="BE63" i="11"/>
  <c r="BE64" i="11"/>
  <c r="BE65" i="11"/>
  <c r="BE66" i="11"/>
  <c r="BE67" i="11"/>
  <c r="BE68" i="11"/>
  <c r="BE69" i="11"/>
  <c r="BE70" i="11"/>
  <c r="BE71" i="11"/>
  <c r="BE72" i="11"/>
  <c r="BE73" i="11"/>
  <c r="BE74" i="11"/>
  <c r="BE75" i="11"/>
  <c r="BE76" i="11"/>
  <c r="BE77" i="11"/>
  <c r="BE78" i="11"/>
  <c r="BE79" i="11"/>
  <c r="BE80" i="11"/>
  <c r="BE81" i="11"/>
  <c r="BE82" i="11"/>
  <c r="BE83" i="11"/>
  <c r="BG83" i="11" s="1"/>
  <c r="BE84" i="11"/>
  <c r="BE85" i="11"/>
  <c r="BE86" i="11"/>
  <c r="BE87" i="11"/>
  <c r="BE88" i="11"/>
  <c r="BE89" i="11"/>
  <c r="BE90" i="11"/>
  <c r="BE91" i="11"/>
  <c r="BG91" i="11" s="1"/>
  <c r="BE92" i="11"/>
  <c r="BE93" i="11"/>
  <c r="BE94" i="11"/>
  <c r="BE95" i="11"/>
  <c r="BE96" i="11"/>
  <c r="BE97" i="11"/>
  <c r="BE98" i="11"/>
  <c r="BE99" i="11"/>
  <c r="BG99" i="11" s="1"/>
  <c r="BE100" i="11"/>
  <c r="BE101" i="11"/>
  <c r="BE102" i="11"/>
  <c r="BE103" i="11"/>
  <c r="BE104" i="11"/>
  <c r="BE105" i="11"/>
  <c r="BE106" i="11"/>
  <c r="BE107" i="11"/>
  <c r="BG107" i="11" s="1"/>
  <c r="BE108" i="11"/>
  <c r="BE109" i="11"/>
  <c r="BE110" i="11"/>
  <c r="BE111" i="11"/>
  <c r="BE112" i="11"/>
  <c r="BE113" i="11"/>
  <c r="BE114" i="11"/>
  <c r="BE115" i="11"/>
  <c r="BG115" i="11" s="1"/>
  <c r="BE116" i="11"/>
  <c r="BE117" i="11"/>
  <c r="BE118" i="11"/>
  <c r="BE119" i="11"/>
  <c r="BE120" i="11"/>
  <c r="BE121" i="11"/>
  <c r="BE122" i="11"/>
  <c r="BE123" i="11"/>
  <c r="BG123" i="11" s="1"/>
  <c r="BE124" i="11"/>
  <c r="BE125" i="11"/>
  <c r="BE126" i="11"/>
  <c r="BE127" i="11"/>
  <c r="BE128" i="11"/>
  <c r="BE129" i="11"/>
  <c r="BE130" i="11"/>
  <c r="BE131" i="11"/>
  <c r="BG131" i="11" s="1"/>
  <c r="BE132" i="11"/>
  <c r="BE133" i="11"/>
  <c r="BE134" i="11"/>
  <c r="BE135" i="11"/>
  <c r="BE136" i="11"/>
  <c r="BE137" i="11"/>
  <c r="BE138" i="11"/>
  <c r="BE139" i="11"/>
  <c r="BE140" i="11"/>
  <c r="BE141" i="11"/>
  <c r="BE142" i="11"/>
  <c r="BE143" i="11"/>
  <c r="BE144" i="11"/>
  <c r="BE145" i="11"/>
  <c r="BE146" i="11"/>
  <c r="BE147" i="11"/>
  <c r="BE148" i="11"/>
  <c r="BE149" i="11"/>
  <c r="BE150" i="11"/>
  <c r="BG150" i="11" s="1"/>
  <c r="BE151" i="11"/>
  <c r="BE152" i="11"/>
  <c r="BE153" i="11"/>
  <c r="BE154" i="11"/>
  <c r="BE155" i="11"/>
  <c r="BG155" i="11" s="1"/>
  <c r="BE156" i="11"/>
  <c r="BE157" i="11"/>
  <c r="BE158" i="11"/>
  <c r="BE159" i="11"/>
  <c r="BE160" i="11"/>
  <c r="BE161" i="11"/>
  <c r="BE162" i="11"/>
  <c r="BE163" i="11"/>
  <c r="BG163" i="11" s="1"/>
  <c r="BE164" i="11"/>
  <c r="BE165" i="11"/>
  <c r="BE166" i="11"/>
  <c r="BG166" i="11" s="1"/>
  <c r="BE167" i="11"/>
  <c r="BE168" i="11"/>
  <c r="BE169" i="11"/>
  <c r="BE170" i="11"/>
  <c r="BE171" i="11"/>
  <c r="BG171" i="11" s="1"/>
  <c r="BE172" i="11"/>
  <c r="BE173" i="11"/>
  <c r="BE174" i="11"/>
  <c r="BG174" i="11" s="1"/>
  <c r="BE175" i="11"/>
  <c r="BE176" i="11"/>
  <c r="BE177" i="11"/>
  <c r="BE178" i="11"/>
  <c r="BE179" i="11"/>
  <c r="BE180" i="11"/>
  <c r="BE181" i="11"/>
  <c r="BE182" i="11"/>
  <c r="BG182" i="11" s="1"/>
  <c r="BE183" i="11"/>
  <c r="BE184" i="11"/>
  <c r="BE185" i="11"/>
  <c r="BE186" i="11"/>
  <c r="BE187" i="11"/>
  <c r="BE188" i="11"/>
  <c r="BE189" i="11"/>
  <c r="BE190" i="11"/>
  <c r="BG190" i="11" s="1"/>
  <c r="BE191" i="11"/>
  <c r="BE192" i="11"/>
  <c r="BE193" i="11"/>
  <c r="BE194" i="11"/>
  <c r="BE195" i="11"/>
  <c r="BE196" i="11"/>
  <c r="BE197" i="11"/>
  <c r="BE198" i="11"/>
  <c r="BE199" i="11"/>
  <c r="BE200" i="11"/>
  <c r="BE201" i="11"/>
  <c r="BE202" i="11"/>
  <c r="BE203" i="11"/>
  <c r="BE204" i="11"/>
  <c r="BE205" i="11"/>
  <c r="BE206" i="11"/>
  <c r="BE207" i="11"/>
  <c r="BE208" i="11"/>
  <c r="BE209" i="11"/>
  <c r="BE210" i="11"/>
  <c r="BE211" i="11"/>
  <c r="BE212" i="11"/>
  <c r="BE213" i="11"/>
  <c r="BE214" i="11"/>
  <c r="BE215" i="11"/>
  <c r="BE216" i="11"/>
  <c r="BE217" i="11"/>
  <c r="BE218" i="11"/>
  <c r="BE219" i="11"/>
  <c r="BE220" i="11"/>
  <c r="BE221" i="11"/>
  <c r="BE222" i="11"/>
  <c r="BE223" i="11"/>
  <c r="BE224" i="11"/>
  <c r="BE225" i="11"/>
  <c r="BE226" i="11"/>
  <c r="BE227" i="11"/>
  <c r="BE228" i="11"/>
  <c r="BE229" i="11"/>
  <c r="BE230" i="11"/>
  <c r="BG230" i="11" s="1"/>
  <c r="BE231" i="11"/>
  <c r="BE232" i="11"/>
  <c r="BE233" i="11"/>
  <c r="BE234" i="11"/>
  <c r="BE235" i="11"/>
  <c r="BE236" i="11"/>
  <c r="BE237" i="11"/>
  <c r="BE238" i="11"/>
  <c r="BG238" i="11" s="1"/>
  <c r="BE239" i="11"/>
  <c r="BE240" i="11"/>
  <c r="BE241" i="11"/>
  <c r="BE242" i="11"/>
  <c r="BE243" i="11"/>
  <c r="BE244" i="11"/>
  <c r="BE245" i="11"/>
  <c r="BE246" i="11"/>
  <c r="BG246" i="11" s="1"/>
  <c r="BE247" i="11"/>
  <c r="BE248" i="11"/>
  <c r="BE249" i="11"/>
  <c r="BE250" i="11"/>
  <c r="BE251" i="11"/>
  <c r="BE252" i="11"/>
  <c r="BE253" i="11"/>
  <c r="BE254" i="11"/>
  <c r="BG254" i="11" s="1"/>
  <c r="BE255" i="11"/>
  <c r="BE256" i="11"/>
  <c r="BE257" i="11"/>
  <c r="BE258" i="11"/>
  <c r="BE259" i="11"/>
  <c r="BE260" i="11"/>
  <c r="BE261" i="11"/>
  <c r="BE262" i="11"/>
  <c r="BG262" i="11" s="1"/>
  <c r="BE263" i="11"/>
  <c r="BE264" i="11"/>
  <c r="BE265" i="11"/>
  <c r="BE266" i="11"/>
  <c r="BE267" i="11"/>
  <c r="BE268" i="11"/>
  <c r="BE269" i="11"/>
  <c r="BE270" i="11"/>
  <c r="BG270" i="11" s="1"/>
  <c r="BE271" i="11"/>
  <c r="BE272" i="11"/>
  <c r="BE273" i="11"/>
  <c r="BE274" i="11"/>
  <c r="BE275" i="11"/>
  <c r="BE276" i="11"/>
  <c r="BE277" i="11"/>
  <c r="BE278" i="11"/>
  <c r="BG278" i="11" s="1"/>
  <c r="BE279" i="11"/>
  <c r="BE280" i="11"/>
  <c r="BE281" i="11"/>
  <c r="BE282" i="11"/>
  <c r="BE283" i="11"/>
  <c r="BE284" i="11"/>
  <c r="BE285" i="11"/>
  <c r="BE286" i="11"/>
  <c r="BG286" i="11" s="1"/>
  <c r="BE287" i="11"/>
  <c r="BE288" i="11"/>
  <c r="BE289" i="11"/>
  <c r="BE290" i="11"/>
  <c r="BE291" i="11"/>
  <c r="BE292" i="11"/>
  <c r="BE293" i="11"/>
  <c r="BE294" i="11"/>
  <c r="BG294" i="11" s="1"/>
  <c r="BE295" i="11"/>
  <c r="BE296" i="11"/>
  <c r="BE297" i="11"/>
  <c r="BE298" i="11"/>
  <c r="BE299" i="11"/>
  <c r="BE300" i="11"/>
  <c r="BE301" i="11"/>
  <c r="BE302" i="11"/>
  <c r="BG302" i="11" s="1"/>
  <c r="BE303" i="11"/>
  <c r="BE304" i="11"/>
  <c r="BE305" i="11"/>
  <c r="BE306" i="11"/>
  <c r="BE307" i="11"/>
  <c r="BE308" i="11"/>
  <c r="BE309" i="11"/>
  <c r="BE310" i="11"/>
  <c r="BG310" i="11" s="1"/>
  <c r="BE311" i="11"/>
  <c r="BE312" i="11"/>
  <c r="BE313" i="11"/>
  <c r="BE314" i="11"/>
  <c r="BE315" i="11"/>
  <c r="BE316" i="11"/>
  <c r="BE317" i="11"/>
  <c r="BE318" i="11"/>
  <c r="BG318" i="11" s="1"/>
  <c r="BE319" i="11"/>
  <c r="BE320" i="11"/>
  <c r="BE321" i="11"/>
  <c r="BE322" i="11"/>
  <c r="BG322" i="11" s="1"/>
  <c r="BE323" i="11"/>
  <c r="BE324" i="11"/>
  <c r="BE325" i="11"/>
  <c r="BE326" i="11"/>
  <c r="BG326" i="11" s="1"/>
  <c r="BE327" i="11"/>
  <c r="BE328" i="11"/>
  <c r="BE329" i="11"/>
  <c r="BE330" i="11"/>
  <c r="BG330" i="11" s="1"/>
  <c r="BE331" i="11"/>
  <c r="BE332" i="11"/>
  <c r="BE333" i="11"/>
  <c r="BE334" i="11"/>
  <c r="BG334" i="11" s="1"/>
  <c r="BE335" i="11"/>
  <c r="BE336" i="11"/>
  <c r="BE337" i="11"/>
  <c r="BE338" i="11"/>
  <c r="BG338" i="11" s="1"/>
  <c r="BE339" i="11"/>
  <c r="BE340" i="11"/>
  <c r="BE341" i="11"/>
  <c r="BE342" i="11"/>
  <c r="BG342" i="11" s="1"/>
  <c r="BE343" i="11"/>
  <c r="BE344" i="11"/>
  <c r="BE345" i="11"/>
  <c r="BE346" i="11"/>
  <c r="BG346" i="11" s="1"/>
  <c r="BE347" i="11"/>
  <c r="BE348" i="11"/>
  <c r="BE349" i="11"/>
  <c r="BE350" i="11"/>
  <c r="BG350" i="11" s="1"/>
  <c r="BE351" i="11"/>
  <c r="BE352" i="11"/>
  <c r="BE353" i="11"/>
  <c r="BE354" i="11"/>
  <c r="BG354" i="11" s="1"/>
  <c r="BE355" i="11"/>
  <c r="BE356" i="11"/>
  <c r="BE357" i="11"/>
  <c r="BE358" i="11"/>
  <c r="BG358" i="11" s="1"/>
  <c r="BE359" i="11"/>
  <c r="BE360" i="11"/>
  <c r="BE361" i="11"/>
  <c r="BE362" i="11"/>
  <c r="BG362" i="11" s="1"/>
  <c r="BE363" i="11"/>
  <c r="BE364" i="11"/>
  <c r="BE365" i="11"/>
  <c r="BE366" i="11"/>
  <c r="BG366" i="11" s="1"/>
  <c r="BE367" i="11"/>
  <c r="BE368" i="11"/>
  <c r="BE369" i="11"/>
  <c r="BE370" i="11"/>
  <c r="BG370" i="11" s="1"/>
  <c r="BE371" i="11"/>
  <c r="BE372" i="11"/>
  <c r="BE373" i="11"/>
  <c r="BE374" i="11"/>
  <c r="BG374" i="11" s="1"/>
  <c r="BE375" i="11"/>
  <c r="BE376" i="11"/>
  <c r="BE377" i="11"/>
  <c r="BE378" i="11"/>
  <c r="BG378" i="11" s="1"/>
  <c r="BE379" i="11"/>
  <c r="BE380" i="11"/>
  <c r="BE381" i="11"/>
  <c r="BE382" i="11"/>
  <c r="BG382" i="11" s="1"/>
  <c r="BE383" i="11"/>
  <c r="BE384" i="11"/>
  <c r="BE385" i="11"/>
  <c r="BE386" i="11"/>
  <c r="BE387" i="11"/>
  <c r="BE388" i="11"/>
  <c r="BE389" i="11"/>
  <c r="BE390" i="11"/>
  <c r="BG390" i="11" s="1"/>
  <c r="BE391" i="11"/>
  <c r="BE392" i="11"/>
  <c r="BE393" i="11"/>
  <c r="BE394" i="11"/>
  <c r="BE395" i="11"/>
  <c r="BE396" i="11"/>
  <c r="BE397" i="11"/>
  <c r="BE398" i="11"/>
  <c r="BG398" i="11" s="1"/>
  <c r="BE399" i="11"/>
  <c r="BE400" i="11"/>
  <c r="BE401" i="11"/>
  <c r="BE402" i="11"/>
  <c r="BG402" i="11" s="1"/>
  <c r="BE403" i="11"/>
  <c r="BE404" i="11"/>
  <c r="BE405" i="11"/>
  <c r="BE406" i="11"/>
  <c r="BG406" i="11" s="1"/>
  <c r="BE407" i="11"/>
  <c r="BE408" i="11"/>
  <c r="BE409" i="11"/>
  <c r="BE410" i="11"/>
  <c r="BG410" i="11" s="1"/>
  <c r="BE411" i="11"/>
  <c r="BE412" i="11"/>
  <c r="BE413" i="11"/>
  <c r="BE414" i="11"/>
  <c r="BG414" i="11" s="1"/>
  <c r="BE415" i="11"/>
  <c r="BE416" i="11"/>
  <c r="BE417" i="11"/>
  <c r="BE418" i="11"/>
  <c r="BG418" i="11" s="1"/>
  <c r="BE419" i="11"/>
  <c r="BE420" i="11"/>
  <c r="BE421" i="11"/>
  <c r="BE422" i="11"/>
  <c r="BG422" i="11" s="1"/>
  <c r="BE423" i="11"/>
  <c r="BE424" i="11"/>
  <c r="BE425" i="11"/>
  <c r="BE426" i="11"/>
  <c r="BG426" i="11" s="1"/>
  <c r="BE427" i="11"/>
  <c r="BE428" i="11"/>
  <c r="BE429" i="11"/>
  <c r="BE430" i="11"/>
  <c r="BE431" i="11"/>
  <c r="BE432" i="11"/>
  <c r="BE433" i="11"/>
  <c r="BE434" i="11"/>
  <c r="BG434" i="11" s="1"/>
  <c r="BE435" i="11"/>
  <c r="BE436" i="11"/>
  <c r="BE437" i="11"/>
  <c r="BE438" i="11"/>
  <c r="BG438" i="11" s="1"/>
  <c r="BE439" i="11"/>
  <c r="BE440" i="11"/>
  <c r="BE441" i="11"/>
  <c r="BE442" i="11"/>
  <c r="BE443" i="11"/>
  <c r="BE444" i="11"/>
  <c r="BE445" i="11"/>
  <c r="BE446" i="11"/>
  <c r="BG446" i="11" s="1"/>
  <c r="BE447" i="11"/>
  <c r="BE448" i="11"/>
  <c r="BE449" i="11"/>
  <c r="BE450" i="11"/>
  <c r="BE451" i="11"/>
  <c r="BE452" i="11"/>
  <c r="BE453" i="11"/>
  <c r="BE454" i="11"/>
  <c r="BG454" i="11" s="1"/>
  <c r="BE455" i="11"/>
  <c r="BE456" i="11"/>
  <c r="BE457" i="11"/>
  <c r="BE458" i="11"/>
  <c r="BE459" i="11"/>
  <c r="BE460" i="11"/>
  <c r="BE461" i="11"/>
  <c r="BE462" i="11"/>
  <c r="BG462" i="11" s="1"/>
  <c r="BE463" i="11"/>
  <c r="BE464" i="11"/>
  <c r="BE465" i="11"/>
  <c r="BE466" i="11"/>
  <c r="BE467" i="11"/>
  <c r="BE468" i="11"/>
  <c r="BE469" i="11"/>
  <c r="BE470" i="11"/>
  <c r="BE471" i="11"/>
  <c r="BE472" i="11"/>
  <c r="BE473" i="11"/>
  <c r="BE474" i="11"/>
  <c r="BE475" i="11"/>
  <c r="BE476" i="11"/>
  <c r="BE477" i="11"/>
  <c r="BE478" i="11"/>
  <c r="BE479" i="11"/>
  <c r="BE480" i="11"/>
  <c r="BE481" i="11"/>
  <c r="BE482" i="11"/>
  <c r="BE483" i="11"/>
  <c r="BE484" i="11"/>
  <c r="BE485" i="11"/>
  <c r="BE486" i="11"/>
  <c r="BE487" i="11"/>
  <c r="BE488" i="11"/>
  <c r="BE489" i="11"/>
  <c r="BE490" i="11"/>
  <c r="BE491" i="11"/>
  <c r="BE492" i="11"/>
  <c r="BE493" i="11"/>
  <c r="BE494" i="11"/>
  <c r="BG494" i="11" s="1"/>
  <c r="BE495" i="11"/>
  <c r="BE496" i="11"/>
  <c r="BE497" i="11"/>
  <c r="BE498" i="11"/>
  <c r="BE499" i="11"/>
  <c r="BE500" i="11"/>
  <c r="BE501" i="11"/>
  <c r="BE502" i="11"/>
  <c r="BG502" i="11" s="1"/>
  <c r="BE503" i="11"/>
  <c r="BE504" i="11"/>
  <c r="BE505" i="11"/>
  <c r="BE506" i="11"/>
  <c r="BE507" i="11"/>
  <c r="BE508" i="11"/>
  <c r="BE509" i="11"/>
  <c r="BE510" i="11"/>
  <c r="BG510" i="11" s="1"/>
  <c r="BE511" i="11"/>
  <c r="BE512" i="11"/>
  <c r="BE513" i="11"/>
  <c r="BE514" i="11"/>
  <c r="BE515" i="11"/>
  <c r="BE516" i="11"/>
  <c r="BE517" i="11"/>
  <c r="BE518" i="11"/>
  <c r="BG518" i="11" s="1"/>
  <c r="BE519" i="11"/>
  <c r="BE520" i="11"/>
  <c r="BE521" i="11"/>
  <c r="BE522" i="11"/>
  <c r="BE523" i="11"/>
  <c r="BE524" i="11"/>
  <c r="BE525" i="11"/>
  <c r="BE526" i="11"/>
  <c r="BG526" i="11" s="1"/>
  <c r="BE527" i="11"/>
  <c r="BE528" i="11"/>
  <c r="BE529" i="11"/>
  <c r="BE530" i="11"/>
  <c r="BE531" i="11"/>
  <c r="BE532" i="11"/>
  <c r="BE533" i="11"/>
  <c r="BE534" i="11"/>
  <c r="BG534" i="11" s="1"/>
  <c r="BE535" i="11"/>
  <c r="BE536" i="11"/>
  <c r="BE537" i="11"/>
  <c r="BE538" i="11"/>
  <c r="BE539" i="11"/>
  <c r="BE540" i="11"/>
  <c r="BE541" i="11"/>
  <c r="BE542" i="11"/>
  <c r="BG542" i="11" s="1"/>
  <c r="BE543" i="11"/>
  <c r="BE544" i="11"/>
  <c r="BE545" i="11"/>
  <c r="BE546" i="11"/>
  <c r="BE547" i="11"/>
  <c r="BE548" i="11"/>
  <c r="BE549" i="11"/>
  <c r="BE550" i="11"/>
  <c r="BG550" i="11" s="1"/>
  <c r="BE551" i="11"/>
  <c r="BE552" i="11"/>
  <c r="BE553" i="11"/>
  <c r="BE554" i="11"/>
  <c r="BE555" i="11"/>
  <c r="BE556" i="11"/>
  <c r="BE557" i="11"/>
  <c r="BE558" i="11"/>
  <c r="BG558" i="11" s="1"/>
  <c r="BE559" i="11"/>
  <c r="BE560" i="11"/>
  <c r="BE561" i="11"/>
  <c r="BE562" i="11"/>
  <c r="BE563" i="11"/>
  <c r="BE564" i="11"/>
  <c r="BE565" i="11"/>
  <c r="BE566" i="11"/>
  <c r="BG566" i="11" s="1"/>
  <c r="BE567" i="11"/>
  <c r="BE568" i="11"/>
  <c r="BE569" i="11"/>
  <c r="BE570" i="11"/>
  <c r="BE571" i="11"/>
  <c r="BE572" i="11"/>
  <c r="BE573" i="11"/>
  <c r="BE574" i="11"/>
  <c r="BG574" i="11" s="1"/>
  <c r="BE575" i="11"/>
  <c r="BE576" i="11"/>
  <c r="BE577" i="11"/>
  <c r="BE578" i="11"/>
  <c r="BE579" i="11"/>
  <c r="BE580" i="11"/>
  <c r="BE581" i="11"/>
  <c r="BE582" i="11"/>
  <c r="BG582" i="11" s="1"/>
  <c r="BE583" i="11"/>
  <c r="BE584" i="11"/>
  <c r="BE585" i="11"/>
  <c r="BE586" i="11"/>
  <c r="BE587" i="11"/>
  <c r="BE588" i="11"/>
  <c r="BG588" i="11" s="1"/>
  <c r="BE589" i="11"/>
  <c r="BE590" i="11"/>
  <c r="BG590" i="11" s="1"/>
  <c r="BE591" i="11"/>
  <c r="BE592" i="11"/>
  <c r="BE593" i="11"/>
  <c r="BE594" i="11"/>
  <c r="BE595" i="11"/>
  <c r="BE596" i="11"/>
  <c r="BG596" i="11" s="1"/>
  <c r="BE597" i="11"/>
  <c r="BE598" i="11"/>
  <c r="BG598" i="11" s="1"/>
  <c r="BE599" i="11"/>
  <c r="BE600" i="11"/>
  <c r="BE601" i="11"/>
  <c r="BE602" i="11"/>
  <c r="BG602" i="11" s="1"/>
  <c r="BE603" i="11"/>
  <c r="BE604" i="11"/>
  <c r="BG604" i="11" s="1"/>
  <c r="BE605" i="11"/>
  <c r="BE606" i="11"/>
  <c r="BG606" i="11" s="1"/>
  <c r="BE607" i="11"/>
  <c r="BE608" i="11"/>
  <c r="BE609" i="11"/>
  <c r="BE610" i="11"/>
  <c r="BG610" i="11" s="1"/>
  <c r="BE611" i="11"/>
  <c r="BE612" i="11"/>
  <c r="BG612" i="11" s="1"/>
  <c r="BE613" i="11"/>
  <c r="BE614" i="11"/>
  <c r="BE615" i="11"/>
  <c r="BE616" i="11"/>
  <c r="BE617" i="11"/>
  <c r="BE618" i="11"/>
  <c r="BG618" i="11" s="1"/>
  <c r="BE619" i="11"/>
  <c r="BE620" i="11"/>
  <c r="BG620" i="11" s="1"/>
  <c r="BE621" i="11"/>
  <c r="BE622" i="11"/>
  <c r="BG622" i="11" s="1"/>
  <c r="BE623" i="11"/>
  <c r="BE624" i="11"/>
  <c r="BE625" i="11"/>
  <c r="BE626" i="11"/>
  <c r="BG626" i="11" s="1"/>
  <c r="BE627" i="11"/>
  <c r="BE628" i="11"/>
  <c r="BG628" i="11" s="1"/>
  <c r="BE629" i="11"/>
  <c r="BE630" i="11"/>
  <c r="BG630" i="11" s="1"/>
  <c r="BE631" i="11"/>
  <c r="BE632" i="11"/>
  <c r="BE633" i="11"/>
  <c r="BE634" i="11"/>
  <c r="BE635" i="11"/>
  <c r="BE636" i="11"/>
  <c r="BG636" i="11" s="1"/>
  <c r="BE637" i="11"/>
  <c r="BE638" i="11"/>
  <c r="BE639" i="11"/>
  <c r="BE640" i="11"/>
  <c r="BE641" i="11"/>
  <c r="BE642" i="11"/>
  <c r="BG642" i="11" s="1"/>
  <c r="BE643" i="11"/>
  <c r="BE644" i="11"/>
  <c r="BG644" i="11" s="1"/>
  <c r="BE645" i="11"/>
  <c r="BE646" i="11"/>
  <c r="BE647" i="11"/>
  <c r="BE648" i="11"/>
  <c r="BE649" i="11"/>
  <c r="BE650" i="11"/>
  <c r="BG650" i="11" s="1"/>
  <c r="BE651" i="11"/>
  <c r="BE652" i="11"/>
  <c r="BG652" i="11" s="1"/>
  <c r="BE653" i="11"/>
  <c r="BE654" i="11"/>
  <c r="BG654" i="11" s="1"/>
  <c r="BE655" i="11"/>
  <c r="BE656" i="11"/>
  <c r="BE657" i="11"/>
  <c r="BE658" i="11"/>
  <c r="BG658" i="11" s="1"/>
  <c r="BE659" i="11"/>
  <c r="BE660" i="11"/>
  <c r="BE661" i="11"/>
  <c r="BE662" i="11"/>
  <c r="BG662" i="11" s="1"/>
  <c r="BE663" i="11"/>
  <c r="BE664" i="11"/>
  <c r="BE665" i="11"/>
  <c r="BE666" i="11"/>
  <c r="BG666" i="11" s="1"/>
  <c r="BE667" i="11"/>
  <c r="BE668" i="11"/>
  <c r="BG668" i="11" s="1"/>
  <c r="BE669" i="11"/>
  <c r="BE670" i="11"/>
  <c r="BE671" i="11"/>
  <c r="BE672" i="11"/>
  <c r="BE673" i="11"/>
  <c r="BE674" i="11"/>
  <c r="BG674" i="11" s="1"/>
  <c r="BE675" i="11"/>
  <c r="BE676" i="11"/>
  <c r="BG676" i="11" s="1"/>
  <c r="BE677" i="11"/>
  <c r="BE678" i="11"/>
  <c r="BG678" i="11" s="1"/>
  <c r="BE679" i="11"/>
  <c r="BE680" i="11"/>
  <c r="BE681" i="11"/>
  <c r="BE682" i="11"/>
  <c r="BG682" i="11" s="1"/>
  <c r="BE683" i="11"/>
  <c r="BE684" i="11"/>
  <c r="BE685" i="11"/>
  <c r="BE686" i="11"/>
  <c r="BG686" i="11" s="1"/>
  <c r="BE687" i="11"/>
  <c r="BE688" i="11"/>
  <c r="BE689" i="11"/>
  <c r="BE690" i="11"/>
  <c r="BG690" i="11" s="1"/>
  <c r="BE691" i="11"/>
  <c r="BE692" i="11"/>
  <c r="BE693" i="11"/>
  <c r="BE694" i="11"/>
  <c r="BG694" i="11" s="1"/>
  <c r="BE695" i="11"/>
  <c r="BE696" i="11"/>
  <c r="BE697" i="11"/>
  <c r="BE698" i="11"/>
  <c r="BG698" i="11" s="1"/>
  <c r="BE699" i="11"/>
  <c r="BE700" i="11"/>
  <c r="BE701" i="11"/>
  <c r="BE702" i="11"/>
  <c r="BG702" i="11" s="1"/>
  <c r="BE703" i="11"/>
  <c r="BE704" i="11"/>
  <c r="BE705" i="11"/>
  <c r="BE706" i="11"/>
  <c r="BG706" i="11" s="1"/>
  <c r="BE707" i="11"/>
  <c r="BE708" i="11"/>
  <c r="BE709" i="11"/>
  <c r="BE710" i="11"/>
  <c r="BG710" i="11" s="1"/>
  <c r="BE711" i="11"/>
  <c r="BE712" i="11"/>
  <c r="BE713" i="11"/>
  <c r="BE714" i="11"/>
  <c r="BG714" i="11" s="1"/>
  <c r="BE715" i="11"/>
  <c r="BE716" i="11"/>
  <c r="BE717" i="11"/>
  <c r="BE718" i="11"/>
  <c r="BG718" i="11" s="1"/>
  <c r="BE719" i="11"/>
  <c r="BE720" i="11"/>
  <c r="BE721" i="11"/>
  <c r="BE722" i="11"/>
  <c r="BG722" i="11" s="1"/>
  <c r="BE723" i="11"/>
  <c r="BE724" i="11"/>
  <c r="BE725" i="11"/>
  <c r="BE726" i="11"/>
  <c r="BG726" i="11" s="1"/>
  <c r="BE727" i="11"/>
  <c r="BE728" i="11"/>
  <c r="BE729" i="11"/>
  <c r="BE730" i="11"/>
  <c r="BG730" i="11" s="1"/>
  <c r="BE731" i="11"/>
  <c r="BE732" i="11"/>
  <c r="BE733" i="11"/>
  <c r="BE734" i="11"/>
  <c r="BG734" i="11" s="1"/>
  <c r="BE735" i="11"/>
  <c r="BE736" i="11"/>
  <c r="BE737" i="11"/>
  <c r="BE738" i="11"/>
  <c r="BG738" i="11" s="1"/>
  <c r="BE739" i="11"/>
  <c r="BE740" i="11"/>
  <c r="BE741" i="11"/>
  <c r="BE742" i="11"/>
  <c r="BG742" i="11" s="1"/>
  <c r="BE743" i="11"/>
  <c r="BE744" i="11"/>
  <c r="BE745" i="11"/>
  <c r="BE746" i="11"/>
  <c r="BG746" i="11" s="1"/>
  <c r="BE747" i="11"/>
  <c r="BE748" i="11"/>
  <c r="BE749" i="11"/>
  <c r="BE750" i="11"/>
  <c r="BG750" i="11" s="1"/>
  <c r="BE751" i="11"/>
  <c r="BE752" i="11"/>
  <c r="BE753" i="11"/>
  <c r="BE754" i="11"/>
  <c r="BG754" i="11" s="1"/>
  <c r="BE755" i="11"/>
  <c r="BE756" i="11"/>
  <c r="BE757" i="11"/>
  <c r="BE758" i="11"/>
  <c r="BG758" i="11" s="1"/>
  <c r="BE759" i="11"/>
  <c r="BE760" i="11"/>
  <c r="BE761" i="11"/>
  <c r="BE762" i="11"/>
  <c r="BG762" i="11" s="1"/>
  <c r="BE763" i="11"/>
  <c r="BE764" i="11"/>
  <c r="BE765" i="11"/>
  <c r="BE766" i="11"/>
  <c r="BG766" i="11" s="1"/>
  <c r="BE767" i="11"/>
  <c r="BE768" i="11"/>
  <c r="BE769" i="11"/>
  <c r="BE770" i="11"/>
  <c r="BG770" i="11" s="1"/>
  <c r="BE771" i="11"/>
  <c r="BE772" i="11"/>
  <c r="BE773" i="11"/>
  <c r="BE774" i="11"/>
  <c r="BG774" i="11" s="1"/>
  <c r="BE775" i="11"/>
  <c r="BE776" i="11"/>
  <c r="BE777" i="11"/>
  <c r="BE778" i="11"/>
  <c r="BG778" i="11" s="1"/>
  <c r="BE779" i="11"/>
  <c r="BE780" i="11"/>
  <c r="BE781" i="11"/>
  <c r="BE782" i="11"/>
  <c r="BG782" i="11" s="1"/>
  <c r="BE783" i="11"/>
  <c r="BE784" i="11"/>
  <c r="BE785" i="11"/>
  <c r="BE786" i="11"/>
  <c r="BG786" i="11" s="1"/>
  <c r="BE787" i="11"/>
  <c r="BE788" i="11"/>
  <c r="BE789" i="11"/>
  <c r="BE790" i="11"/>
  <c r="BG790" i="11" s="1"/>
  <c r="BE791" i="11"/>
  <c r="BE792" i="11"/>
  <c r="BE793" i="11"/>
  <c r="BE794" i="11"/>
  <c r="BG794" i="11" s="1"/>
  <c r="BE795" i="11"/>
  <c r="BE796" i="11"/>
  <c r="BE797" i="11"/>
  <c r="BE798" i="11"/>
  <c r="BG798" i="11" s="1"/>
  <c r="BE799" i="11"/>
  <c r="BE800" i="11"/>
  <c r="BE801" i="11"/>
  <c r="BE802" i="11"/>
  <c r="BG802" i="11" s="1"/>
  <c r="BE803" i="11"/>
  <c r="BE804" i="11"/>
  <c r="BE805" i="11"/>
  <c r="BE806" i="11"/>
  <c r="BG806" i="11" s="1"/>
  <c r="BE807" i="11"/>
  <c r="BE808" i="11"/>
  <c r="BE809" i="11"/>
  <c r="BE810" i="11"/>
  <c r="BG810" i="11" s="1"/>
  <c r="BE811" i="11"/>
  <c r="BE812" i="11"/>
  <c r="BE813" i="11"/>
  <c r="BE814" i="11"/>
  <c r="BG814" i="11" s="1"/>
  <c r="BE815" i="11"/>
  <c r="BE816" i="11"/>
  <c r="BE817" i="11"/>
  <c r="BE818" i="11"/>
  <c r="BG818" i="11" s="1"/>
  <c r="BE819" i="11"/>
  <c r="BE820" i="11"/>
  <c r="BE821" i="11"/>
  <c r="BE822" i="11"/>
  <c r="BG822" i="11" s="1"/>
  <c r="BE823" i="11"/>
  <c r="BE824" i="11"/>
  <c r="BE825" i="11"/>
  <c r="BE826" i="11"/>
  <c r="BG826" i="11" s="1"/>
  <c r="BE827" i="11"/>
  <c r="BE828" i="11"/>
  <c r="BE829" i="11"/>
  <c r="BE830" i="11"/>
  <c r="BG830" i="11" s="1"/>
  <c r="BE831" i="11"/>
  <c r="BE832" i="11"/>
  <c r="BE833" i="11"/>
  <c r="BE834" i="11"/>
  <c r="BG834" i="11" s="1"/>
  <c r="BE835" i="11"/>
  <c r="BE836" i="11"/>
  <c r="BE837" i="11"/>
  <c r="BE838" i="11"/>
  <c r="BG838" i="11" s="1"/>
  <c r="BE839" i="11"/>
  <c r="BE840" i="11"/>
  <c r="BE841" i="11"/>
  <c r="BE842" i="11"/>
  <c r="BG842" i="11" s="1"/>
  <c r="BE843" i="11"/>
  <c r="BE844" i="11"/>
  <c r="BE845" i="11"/>
  <c r="BE846" i="11"/>
  <c r="BG846" i="11" s="1"/>
  <c r="BE847" i="11"/>
  <c r="BE848" i="11"/>
  <c r="BE849" i="11"/>
  <c r="BE850" i="11"/>
  <c r="BG850" i="11" s="1"/>
  <c r="BE851" i="11"/>
  <c r="BE852" i="11"/>
  <c r="BE853" i="11"/>
  <c r="BE854" i="11"/>
  <c r="BG854" i="11" s="1"/>
  <c r="BE855" i="11"/>
  <c r="BE856" i="11"/>
  <c r="BE857" i="11"/>
  <c r="BE858" i="11"/>
  <c r="BG858" i="11" s="1"/>
  <c r="BE859" i="11"/>
  <c r="BE860" i="11"/>
  <c r="BE861" i="11"/>
  <c r="BE862" i="11"/>
  <c r="BG862" i="11" s="1"/>
  <c r="BE863" i="11"/>
  <c r="BE864" i="11"/>
  <c r="BE865" i="11"/>
  <c r="BE866" i="11"/>
  <c r="BG866" i="11" s="1"/>
  <c r="BE867" i="11"/>
  <c r="BE868" i="11"/>
  <c r="BE869" i="11"/>
  <c r="BE870" i="11"/>
  <c r="BG870" i="11" s="1"/>
  <c r="BE871" i="11"/>
  <c r="BE872" i="11"/>
  <c r="BE873" i="11"/>
  <c r="BE874" i="11"/>
  <c r="BG874" i="11" s="1"/>
  <c r="BE875" i="11"/>
  <c r="BE876" i="11"/>
  <c r="BE877" i="11"/>
  <c r="BE878" i="11"/>
  <c r="BG878" i="11" s="1"/>
  <c r="BE879" i="11"/>
  <c r="BE880" i="11"/>
  <c r="BE881" i="11"/>
  <c r="BE882" i="11"/>
  <c r="BG882" i="11" s="1"/>
  <c r="BE883" i="11"/>
  <c r="BE884" i="11"/>
  <c r="BE885" i="11"/>
  <c r="BE886" i="11"/>
  <c r="BG886" i="11" s="1"/>
  <c r="BE887" i="11"/>
  <c r="BE888" i="11"/>
  <c r="BE889" i="11"/>
  <c r="BE890" i="11"/>
  <c r="BG890" i="11" s="1"/>
  <c r="BE891" i="11"/>
  <c r="BE892" i="11"/>
  <c r="BE893" i="11"/>
  <c r="BE894" i="11"/>
  <c r="BG894" i="11" s="1"/>
  <c r="BE895" i="11"/>
  <c r="BE896" i="11"/>
  <c r="BE897" i="11"/>
  <c r="BE898" i="11"/>
  <c r="BG898" i="11" s="1"/>
  <c r="BE899" i="11"/>
  <c r="BE900" i="11"/>
  <c r="BE901" i="11"/>
  <c r="BE902" i="11"/>
  <c r="BG902" i="11" s="1"/>
  <c r="BE903" i="11"/>
  <c r="BE904" i="11"/>
  <c r="BE905" i="11"/>
  <c r="BE906" i="11"/>
  <c r="BG906" i="11" s="1"/>
  <c r="BE907" i="11"/>
  <c r="BE908" i="11"/>
  <c r="BE909" i="11"/>
  <c r="BE910" i="11"/>
  <c r="BG910" i="11" s="1"/>
  <c r="BE911" i="11"/>
  <c r="BE912" i="11"/>
  <c r="BE913" i="11"/>
  <c r="BE914" i="11"/>
  <c r="BG914" i="11" s="1"/>
  <c r="BE915" i="11"/>
  <c r="BE916" i="11"/>
  <c r="BE917" i="11"/>
  <c r="BE918" i="11"/>
  <c r="BG918" i="11" s="1"/>
  <c r="BE919" i="11"/>
  <c r="BE920" i="11"/>
  <c r="BE921" i="11"/>
  <c r="BE922" i="11"/>
  <c r="BG922" i="11" s="1"/>
  <c r="BE923" i="11"/>
  <c r="BE924" i="11"/>
  <c r="BE925" i="11"/>
  <c r="BE926" i="11"/>
  <c r="BG926" i="11" s="1"/>
  <c r="BE927" i="11"/>
  <c r="BE928" i="11"/>
  <c r="BE929" i="11"/>
  <c r="BE930" i="11"/>
  <c r="BG930" i="11" s="1"/>
  <c r="BE931" i="11"/>
  <c r="BE932" i="11"/>
  <c r="BE933" i="11"/>
  <c r="BE934" i="11"/>
  <c r="BG934" i="11" s="1"/>
  <c r="BE935" i="11"/>
  <c r="BE936" i="11"/>
  <c r="BE937" i="11"/>
  <c r="BE938" i="11"/>
  <c r="BG938" i="11" s="1"/>
  <c r="BE939" i="11"/>
  <c r="BE940" i="11"/>
  <c r="BE941" i="11"/>
  <c r="BE942" i="11"/>
  <c r="BG942" i="11" s="1"/>
  <c r="BE943" i="11"/>
  <c r="BE944" i="11"/>
  <c r="BE945" i="11"/>
  <c r="BE946" i="11"/>
  <c r="BG946" i="11" s="1"/>
  <c r="BE947" i="11"/>
  <c r="BE948" i="11"/>
  <c r="BE949" i="11"/>
  <c r="BE950" i="11"/>
  <c r="BG950" i="11" s="1"/>
  <c r="BE951" i="11"/>
  <c r="BE952" i="11"/>
  <c r="BE953" i="11"/>
  <c r="BE954" i="11"/>
  <c r="BG954" i="11" s="1"/>
  <c r="BE955" i="11"/>
  <c r="BE956" i="11"/>
  <c r="BE957" i="11"/>
  <c r="BE958" i="11"/>
  <c r="BG958" i="11" s="1"/>
  <c r="BE959" i="11"/>
  <c r="BE960" i="11"/>
  <c r="BE961" i="11"/>
  <c r="BE962" i="11"/>
  <c r="BG962" i="11" s="1"/>
  <c r="BE963" i="11"/>
  <c r="BE964" i="11"/>
  <c r="BE965" i="11"/>
  <c r="BE966" i="11"/>
  <c r="BG966" i="11" s="1"/>
  <c r="BE967" i="11"/>
  <c r="BE968" i="11"/>
  <c r="BE969" i="11"/>
  <c r="BE970" i="11"/>
  <c r="BG970" i="11" s="1"/>
  <c r="BE971" i="11"/>
  <c r="BE972" i="11"/>
  <c r="BE973" i="11"/>
  <c r="BE974" i="11"/>
  <c r="BG974" i="11" s="1"/>
  <c r="BE975" i="11"/>
  <c r="BE976" i="11"/>
  <c r="BE977" i="11"/>
  <c r="BE978" i="11"/>
  <c r="BG978" i="11" s="1"/>
  <c r="BE979" i="11"/>
  <c r="BE980" i="11"/>
  <c r="BE981" i="11"/>
  <c r="BE982" i="11"/>
  <c r="BG982" i="11" s="1"/>
  <c r="BE983" i="11"/>
  <c r="BE984" i="11"/>
  <c r="BE985" i="11"/>
  <c r="BE986" i="11"/>
  <c r="BG986" i="11" s="1"/>
  <c r="BE987" i="11"/>
  <c r="BE988" i="11"/>
  <c r="BE989" i="11"/>
  <c r="BE990" i="11"/>
  <c r="BG990" i="11" s="1"/>
  <c r="BE991" i="11"/>
  <c r="BE992" i="11"/>
  <c r="BE993" i="11"/>
  <c r="BE994" i="11"/>
  <c r="BG994" i="11" s="1"/>
  <c r="BE995" i="11"/>
  <c r="BE996" i="11"/>
  <c r="BE997" i="11"/>
  <c r="BE998" i="11"/>
  <c r="BG998" i="11" s="1"/>
  <c r="BE999" i="11"/>
  <c r="BE1000" i="11"/>
  <c r="BE1001" i="11"/>
  <c r="BE1002" i="11"/>
  <c r="BG1002" i="11" s="1"/>
  <c r="BE1003" i="11"/>
  <c r="BE1004" i="11"/>
  <c r="BE1005" i="11"/>
  <c r="BE1006" i="11"/>
  <c r="BG1006" i="11" s="1"/>
  <c r="BE1007" i="11"/>
  <c r="BE1008" i="11"/>
  <c r="BE1009" i="11"/>
  <c r="BE1010" i="11"/>
  <c r="BG1010" i="11" s="1"/>
  <c r="BE1011" i="11"/>
  <c r="BE1012" i="11"/>
  <c r="BE1013" i="11"/>
  <c r="BE1014" i="11"/>
  <c r="BG1014" i="11" s="1"/>
  <c r="BE1015" i="11"/>
  <c r="BE1016" i="11"/>
  <c r="BE1017" i="11"/>
  <c r="BE1018" i="11"/>
  <c r="BG1018" i="11" s="1"/>
  <c r="BE1019" i="11"/>
  <c r="BE1020" i="11"/>
  <c r="BE1021" i="11"/>
  <c r="BE1022" i="11"/>
  <c r="BG1022" i="11" s="1"/>
  <c r="BE1023" i="11"/>
  <c r="BE1024" i="11"/>
  <c r="BE1025" i="11"/>
  <c r="BE1026" i="11"/>
  <c r="BG1026" i="11" s="1"/>
  <c r="BE1027" i="11"/>
  <c r="BE1028" i="11"/>
  <c r="BE1029" i="11"/>
  <c r="BE1030" i="11"/>
  <c r="BG1030" i="11" s="1"/>
  <c r="BE1031" i="11"/>
  <c r="BE1032" i="11"/>
  <c r="BE1033" i="11"/>
  <c r="BE1034" i="11"/>
  <c r="BG1034" i="11" s="1"/>
  <c r="BE1035" i="11"/>
  <c r="BE1036" i="11"/>
  <c r="BE1037" i="11"/>
  <c r="BE1038" i="11"/>
  <c r="BG1038" i="11" s="1"/>
  <c r="BE1039" i="11"/>
  <c r="BE1040" i="11"/>
  <c r="BE1041" i="11"/>
  <c r="BE1042" i="11"/>
  <c r="BG1042" i="11" s="1"/>
  <c r="BE1043" i="11"/>
  <c r="BE1044" i="11"/>
  <c r="BE1045" i="11"/>
  <c r="BE1046" i="11"/>
  <c r="BG1046" i="11" s="1"/>
  <c r="BE1047" i="11"/>
  <c r="BE1048" i="11"/>
  <c r="BE1049" i="11"/>
  <c r="BE1050" i="11"/>
  <c r="BG1050" i="11" s="1"/>
  <c r="BE1051" i="11"/>
  <c r="BE1052" i="11"/>
  <c r="BE1053" i="11"/>
  <c r="BE1054" i="11"/>
  <c r="BG1054" i="11" s="1"/>
  <c r="BE1055" i="11"/>
  <c r="BE1056" i="11"/>
  <c r="BE1057" i="11"/>
  <c r="BE1058" i="11"/>
  <c r="BG1058" i="11" s="1"/>
  <c r="BE1059" i="11"/>
  <c r="BE1060" i="11"/>
  <c r="BE1061" i="11"/>
  <c r="BE1062" i="11"/>
  <c r="BG1062" i="11" s="1"/>
  <c r="BE1063" i="11"/>
  <c r="BE1064" i="11"/>
  <c r="BE1065" i="11"/>
  <c r="BE1066" i="11"/>
  <c r="BG1066" i="11" s="1"/>
  <c r="BE1067" i="11"/>
  <c r="BE1068" i="11"/>
  <c r="BE1069" i="11"/>
  <c r="BE1070" i="11"/>
  <c r="BG1070" i="11" s="1"/>
  <c r="BE1071" i="11"/>
  <c r="BE1072" i="11"/>
  <c r="BE1073" i="11"/>
  <c r="BE1074" i="11"/>
  <c r="BG1074" i="11" s="1"/>
  <c r="BE1075" i="11"/>
  <c r="BE1076" i="11"/>
  <c r="BE1077" i="11"/>
  <c r="BE1078" i="11"/>
  <c r="BG1078" i="11" s="1"/>
  <c r="BE1079" i="11"/>
  <c r="BE1080" i="11"/>
  <c r="BE1081" i="11"/>
  <c r="BE1082" i="11"/>
  <c r="BG1082" i="11" s="1"/>
  <c r="BE1083" i="11"/>
  <c r="BE1084" i="11"/>
  <c r="BE1085" i="11"/>
  <c r="BE1086" i="11"/>
  <c r="BG1086" i="11" s="1"/>
  <c r="BE1087" i="11"/>
  <c r="BE1088" i="11"/>
  <c r="BE1089" i="11"/>
  <c r="BE1090" i="11"/>
  <c r="BG1090" i="11" s="1"/>
  <c r="BE1091" i="11"/>
  <c r="BE1092" i="11"/>
  <c r="BE1093" i="11"/>
  <c r="BE1094" i="11"/>
  <c r="BG1094" i="11" s="1"/>
  <c r="BE1095" i="11"/>
  <c r="BE1096" i="11"/>
  <c r="BE1097" i="11"/>
  <c r="BE1098" i="11"/>
  <c r="BG1098" i="11" s="1"/>
  <c r="BE1099" i="11"/>
  <c r="BE1100" i="11"/>
  <c r="BE1101" i="11"/>
  <c r="BE1102" i="11"/>
  <c r="BG1102" i="11" s="1"/>
  <c r="BE1103" i="11"/>
  <c r="BE1104" i="11"/>
  <c r="BE1105" i="11"/>
  <c r="BE1106" i="11"/>
  <c r="BG1106" i="11" s="1"/>
  <c r="BE1107" i="11"/>
  <c r="BE1108" i="11"/>
  <c r="BE1109" i="11"/>
  <c r="BE1110" i="11"/>
  <c r="BG1110" i="11" s="1"/>
  <c r="BE1111" i="11"/>
  <c r="BE1112" i="11"/>
  <c r="BE1113" i="11"/>
  <c r="BE1114" i="11"/>
  <c r="BG1114" i="11" s="1"/>
  <c r="BE1115" i="11"/>
  <c r="BE1116" i="11"/>
  <c r="BE1117" i="11"/>
  <c r="BE1118" i="11"/>
  <c r="BG1118" i="11" s="1"/>
  <c r="BE1119" i="11"/>
  <c r="BE1120" i="11"/>
  <c r="BE1121" i="11"/>
  <c r="BE1122" i="11"/>
  <c r="BG1122" i="11" s="1"/>
  <c r="BE1123" i="11"/>
  <c r="BE1124" i="11"/>
  <c r="BE1125" i="11"/>
  <c r="BE1126" i="11"/>
  <c r="BG1126" i="11" s="1"/>
  <c r="BE1127" i="11"/>
  <c r="BE1128" i="11"/>
  <c r="BE1129" i="11"/>
  <c r="BE1130" i="11"/>
  <c r="BG1130" i="11" s="1"/>
  <c r="BE1131" i="11"/>
  <c r="BE1132" i="11"/>
  <c r="BE1133" i="11"/>
  <c r="BE1134" i="11"/>
  <c r="BG1134" i="11" s="1"/>
  <c r="BE1135" i="11"/>
  <c r="BE1136" i="11"/>
  <c r="BE1137" i="11"/>
  <c r="BE1138" i="11"/>
  <c r="BG1138" i="11" s="1"/>
  <c r="BE1139" i="11"/>
  <c r="BE1140" i="11"/>
  <c r="BE1141" i="11"/>
  <c r="BE1142" i="11"/>
  <c r="BG1142" i="11" s="1"/>
  <c r="BE1143" i="11"/>
  <c r="BE1144" i="11"/>
  <c r="BE1145" i="11"/>
  <c r="BE1146" i="11"/>
  <c r="BG1146" i="11" s="1"/>
  <c r="BE1147" i="11"/>
  <c r="BE1148" i="11"/>
  <c r="BE1149" i="11"/>
  <c r="BE1150" i="11"/>
  <c r="BG1150" i="11" s="1"/>
  <c r="BE1151" i="11"/>
  <c r="BE1152" i="11"/>
  <c r="BE1153" i="11"/>
  <c r="BE1154" i="11"/>
  <c r="BG1154" i="11" s="1"/>
  <c r="BE1155" i="11"/>
  <c r="BE1156" i="11"/>
  <c r="BE1157" i="11"/>
  <c r="BE1158" i="11"/>
  <c r="BG1158" i="11" s="1"/>
  <c r="BE1159" i="11"/>
  <c r="BE1160" i="11"/>
  <c r="BE1161" i="11"/>
  <c r="BE1162" i="11"/>
  <c r="BG1162" i="11" s="1"/>
  <c r="BE1163" i="11"/>
  <c r="BE1164" i="11"/>
  <c r="BE1165" i="11"/>
  <c r="BE1166" i="11"/>
  <c r="BG1166" i="11" s="1"/>
  <c r="BE1167" i="11"/>
  <c r="BE1168" i="11"/>
  <c r="BE1169" i="11"/>
  <c r="BE1170" i="11"/>
  <c r="BG1170" i="11" s="1"/>
  <c r="BE1171" i="11"/>
  <c r="BE1172" i="11"/>
  <c r="BE1173" i="11"/>
  <c r="BE1174" i="11"/>
  <c r="BG1174" i="11" s="1"/>
  <c r="BE1175" i="11"/>
  <c r="BE1176" i="11"/>
  <c r="BE1177" i="11"/>
  <c r="BE1178" i="11"/>
  <c r="BG1178" i="11" s="1"/>
  <c r="BE1179" i="11"/>
  <c r="BE1180" i="11"/>
  <c r="BE1181" i="11"/>
  <c r="BE1182" i="11"/>
  <c r="BG1182" i="11" s="1"/>
  <c r="BE1183" i="11"/>
  <c r="BE1184" i="11"/>
  <c r="BE1185" i="11"/>
  <c r="BE1186" i="11"/>
  <c r="BG1186" i="11" s="1"/>
  <c r="BE1187" i="11"/>
  <c r="BE1188" i="11"/>
  <c r="BE1189" i="11"/>
  <c r="BE1190" i="11"/>
  <c r="BG1190" i="11" s="1"/>
  <c r="BE1191" i="11"/>
  <c r="BE1192" i="11"/>
  <c r="BE1193" i="11"/>
  <c r="BE1194" i="11"/>
  <c r="BG1194" i="11" s="1"/>
  <c r="BE1195" i="11"/>
  <c r="BE1196" i="11"/>
  <c r="BE1197" i="11"/>
  <c r="BE1198" i="11"/>
  <c r="BG1198" i="11" s="1"/>
  <c r="BE1199" i="11"/>
  <c r="BE1200" i="11"/>
  <c r="BE1201" i="11"/>
  <c r="BE1202" i="11"/>
  <c r="BG1202" i="11" s="1"/>
  <c r="BE1203" i="11"/>
  <c r="BE1204" i="11"/>
  <c r="BE1205" i="11"/>
  <c r="BE1206" i="11"/>
  <c r="BG1206" i="11" s="1"/>
  <c r="BE1207" i="11"/>
  <c r="BE1208" i="11"/>
  <c r="BE1209" i="11"/>
  <c r="BE1210" i="11"/>
  <c r="BG1210" i="11" s="1"/>
  <c r="BE1211" i="11"/>
  <c r="BE1212" i="11"/>
  <c r="BE1213" i="11"/>
  <c r="BE1214" i="11"/>
  <c r="BG1214" i="11" s="1"/>
  <c r="BE1215" i="11"/>
  <c r="BE1216" i="11"/>
  <c r="BE1217" i="11"/>
  <c r="BE1218" i="11"/>
  <c r="BG1218" i="11" s="1"/>
  <c r="BE1219" i="11"/>
  <c r="BE1220" i="11"/>
  <c r="BE1221" i="11"/>
  <c r="BE1222" i="11"/>
  <c r="BG1222" i="11" s="1"/>
  <c r="BE1223" i="11"/>
  <c r="BE1224" i="11"/>
  <c r="BE1225" i="11"/>
  <c r="BE1226" i="11"/>
  <c r="BG1226" i="11" s="1"/>
  <c r="BE1227" i="11"/>
  <c r="BE1228" i="11"/>
  <c r="BE1229" i="11"/>
  <c r="BE1230" i="11"/>
  <c r="BG1230" i="11" s="1"/>
  <c r="BE1231" i="11"/>
  <c r="BE1232" i="11"/>
  <c r="BE1233" i="11"/>
  <c r="BE1234" i="11"/>
  <c r="BG1234" i="11" s="1"/>
  <c r="BE1235" i="11"/>
  <c r="BE1236" i="11"/>
  <c r="BE1237" i="11"/>
  <c r="BE1238" i="11"/>
  <c r="BG1238" i="11" s="1"/>
  <c r="BE1239" i="11"/>
  <c r="BE1240" i="11"/>
  <c r="BE1241" i="11"/>
  <c r="BE1242" i="11"/>
  <c r="BG1242" i="11" s="1"/>
  <c r="BE1243" i="11"/>
  <c r="BE1244" i="11"/>
  <c r="BE1245" i="11"/>
  <c r="BE1246" i="11"/>
  <c r="BG1246" i="11" s="1"/>
  <c r="BE1247" i="11"/>
  <c r="BE1248" i="11"/>
  <c r="BE1249" i="11"/>
  <c r="BE1250" i="11"/>
  <c r="BG1250" i="11" s="1"/>
  <c r="BE1251" i="11"/>
  <c r="BE1252" i="11"/>
  <c r="BE1253" i="11"/>
  <c r="BE1254" i="11"/>
  <c r="BG1254" i="11" s="1"/>
  <c r="BE1255" i="11"/>
  <c r="BE1256" i="11"/>
  <c r="BE1257" i="11"/>
  <c r="BE1258" i="11"/>
  <c r="BG1258" i="11" s="1"/>
  <c r="BE1259" i="11"/>
  <c r="BE1260" i="11"/>
  <c r="BE1261" i="11"/>
  <c r="BE1262" i="11"/>
  <c r="BG1262" i="11" s="1"/>
  <c r="BE1263" i="11"/>
  <c r="BE1264" i="11"/>
  <c r="BE1265" i="11"/>
  <c r="BE1266" i="11"/>
  <c r="BG1266" i="11" s="1"/>
  <c r="BE1267" i="11"/>
  <c r="BE1268" i="11"/>
  <c r="BE1269" i="11"/>
  <c r="BE1270" i="11"/>
  <c r="BG1270" i="11" s="1"/>
  <c r="BE1271" i="11"/>
  <c r="BE1272" i="11"/>
  <c r="BE1273" i="11"/>
  <c r="BE1274" i="11"/>
  <c r="BG1274" i="11" s="1"/>
  <c r="BE1275" i="11"/>
  <c r="BE1276" i="11"/>
  <c r="BE1277" i="11"/>
  <c r="BE1278" i="11"/>
  <c r="BE1279" i="11"/>
  <c r="BE1280" i="11"/>
  <c r="BE1281" i="11"/>
  <c r="BE1282" i="11"/>
  <c r="BE1283" i="11"/>
  <c r="BE1284" i="11"/>
  <c r="BE1285" i="11"/>
  <c r="BE1286" i="11"/>
  <c r="BE1287" i="11"/>
  <c r="BE1288" i="11"/>
  <c r="BE1289" i="11"/>
  <c r="BE1290" i="11"/>
  <c r="BE1291" i="11"/>
  <c r="BE1292" i="11"/>
  <c r="BE1293" i="11"/>
  <c r="BE1294" i="11"/>
  <c r="BE1295" i="11"/>
  <c r="BE1296" i="11"/>
  <c r="BE1297" i="11"/>
  <c r="BE1298" i="11"/>
  <c r="BE1299" i="11"/>
  <c r="BE1300" i="11"/>
  <c r="BE1301" i="11"/>
  <c r="BE1302" i="11"/>
  <c r="BE1303" i="11"/>
  <c r="BE1304" i="11"/>
  <c r="BE1305" i="11"/>
  <c r="BE1306" i="11"/>
  <c r="BE1307" i="11"/>
  <c r="BE1308" i="11"/>
  <c r="BG1308" i="11" s="1"/>
  <c r="BE1309" i="11"/>
  <c r="BE1310" i="11"/>
  <c r="BE1311" i="11"/>
  <c r="BE1312" i="11"/>
  <c r="BE1313" i="11"/>
  <c r="BE1314" i="11"/>
  <c r="BE1315" i="11"/>
  <c r="BE1316" i="11"/>
  <c r="BG1316" i="11" s="1"/>
  <c r="BE1317" i="11"/>
  <c r="BE1318" i="11"/>
  <c r="BE1319" i="11"/>
  <c r="BE1320" i="11"/>
  <c r="BE1321" i="11"/>
  <c r="BE1322" i="11"/>
  <c r="BE1323" i="11"/>
  <c r="BE1324" i="11"/>
  <c r="BG1324" i="11" s="1"/>
  <c r="BE1325" i="11"/>
  <c r="BE1326" i="11"/>
  <c r="BE1327" i="11"/>
  <c r="BE1328" i="11"/>
  <c r="BE1329" i="11"/>
  <c r="BE1330" i="11"/>
  <c r="BE1331" i="11"/>
  <c r="BE1332" i="11"/>
  <c r="BG1332" i="11" s="1"/>
  <c r="BE1333" i="11"/>
  <c r="BE1334" i="11"/>
  <c r="BE1335" i="11"/>
  <c r="BE1336" i="11"/>
  <c r="BE1337" i="11"/>
  <c r="BE1338" i="11"/>
  <c r="BE1339" i="11"/>
  <c r="BE1340" i="11"/>
  <c r="BG1340" i="11" s="1"/>
  <c r="BE1341" i="11"/>
  <c r="BE1342" i="11"/>
  <c r="BE1343" i="11"/>
  <c r="BE1344" i="11"/>
  <c r="BE1345" i="11"/>
  <c r="BE1346" i="11"/>
  <c r="BE1347" i="11"/>
  <c r="BE1348" i="11"/>
  <c r="BG1348" i="11" s="1"/>
  <c r="BE1349" i="11"/>
  <c r="BE1350" i="11"/>
  <c r="BE1351" i="11"/>
  <c r="BE1352" i="11"/>
  <c r="BE1353" i="11"/>
  <c r="BE1354" i="11"/>
  <c r="BE1355" i="11"/>
  <c r="BE1356" i="11"/>
  <c r="BG1356" i="11" s="1"/>
  <c r="BE1357" i="11"/>
  <c r="BE1358" i="11"/>
  <c r="BE1359" i="11"/>
  <c r="BE1360" i="11"/>
  <c r="BE1361" i="11"/>
  <c r="BE1362" i="11"/>
  <c r="BE1363" i="11"/>
  <c r="BE1364" i="11"/>
  <c r="BG1364" i="11" s="1"/>
  <c r="BE1365" i="11"/>
  <c r="BE1366" i="11"/>
  <c r="BE1367" i="11"/>
  <c r="BE1368" i="11"/>
  <c r="BE1369" i="11"/>
  <c r="BE1370" i="11"/>
  <c r="BE1371" i="11"/>
  <c r="BE1372" i="11"/>
  <c r="BG1372" i="11" s="1"/>
  <c r="BE1373" i="11"/>
  <c r="BE1374" i="11"/>
  <c r="BE1375" i="11"/>
  <c r="BE1376" i="11"/>
  <c r="BE1377" i="11"/>
  <c r="BE1378" i="11"/>
  <c r="BE1379" i="11"/>
  <c r="BE1380" i="11"/>
  <c r="BG1380" i="11" s="1"/>
  <c r="BE1381" i="11"/>
  <c r="BE1382" i="11"/>
  <c r="BE1383" i="11"/>
  <c r="BE1384" i="11"/>
  <c r="BE1385" i="11"/>
  <c r="BE1386" i="11"/>
  <c r="BE1387" i="11"/>
  <c r="BE1388" i="11"/>
  <c r="BG1388" i="11" s="1"/>
  <c r="BE1389" i="11"/>
  <c r="BE1390" i="11"/>
  <c r="BE1391" i="11"/>
  <c r="BE1392" i="11"/>
  <c r="BE1393" i="11"/>
  <c r="BE1394" i="11"/>
  <c r="BE1395" i="11"/>
  <c r="BE1396" i="11"/>
  <c r="BG1396" i="11" s="1"/>
  <c r="BE1397" i="11"/>
  <c r="BE1398" i="11"/>
  <c r="BE1399" i="11"/>
  <c r="BE1400" i="11"/>
  <c r="BE1401" i="11"/>
  <c r="BE1402" i="11"/>
  <c r="BE1403" i="11"/>
  <c r="BE1404" i="11"/>
  <c r="BG1404" i="11" s="1"/>
  <c r="BE1405" i="11"/>
  <c r="BE1406" i="11"/>
  <c r="BE1407" i="11"/>
  <c r="BE1408" i="11"/>
  <c r="BE1409" i="11"/>
  <c r="BE1410" i="11"/>
  <c r="BE1411" i="11"/>
  <c r="BE1412" i="11"/>
  <c r="BG1412" i="11" s="1"/>
  <c r="BE1413" i="11"/>
  <c r="BE1414" i="11"/>
  <c r="BE1415" i="11"/>
  <c r="BE1416" i="11"/>
  <c r="BE1417" i="11"/>
  <c r="BE1418" i="11"/>
  <c r="BE1419" i="11"/>
  <c r="BE1420" i="11"/>
  <c r="BG1420" i="11" s="1"/>
  <c r="BE1421" i="11"/>
  <c r="BE1422" i="11"/>
  <c r="BE1423" i="11"/>
  <c r="BE1424" i="11"/>
  <c r="BE1425" i="11"/>
  <c r="BE1426" i="11"/>
  <c r="BE1427" i="11"/>
  <c r="BE1428" i="11"/>
  <c r="BG1428" i="11" s="1"/>
  <c r="BE1429" i="11"/>
  <c r="BE1430" i="11"/>
  <c r="BE1431" i="11"/>
  <c r="BE1432" i="11"/>
  <c r="BE1433" i="11"/>
  <c r="BE1434" i="11"/>
  <c r="BE1435" i="11"/>
  <c r="BE1436" i="11"/>
  <c r="BG1436" i="11" s="1"/>
  <c r="BE1437" i="11"/>
  <c r="BE1438" i="11"/>
  <c r="BE1439" i="11"/>
  <c r="BE1440" i="11"/>
  <c r="BE1441" i="11"/>
  <c r="BE1442" i="11"/>
  <c r="BE1443" i="11"/>
  <c r="BE1444" i="11"/>
  <c r="BG1444" i="11" s="1"/>
  <c r="BE1445" i="11"/>
  <c r="BE1446" i="11"/>
  <c r="BE1447" i="11"/>
  <c r="BE1448" i="11"/>
  <c r="BE1449" i="11"/>
  <c r="BE1450" i="11"/>
  <c r="BE1451" i="11"/>
  <c r="BE1452" i="11"/>
  <c r="BG1452" i="11" s="1"/>
  <c r="BE1453" i="11"/>
  <c r="BE1454" i="11"/>
  <c r="BE1455" i="11"/>
  <c r="BE1456" i="11"/>
  <c r="BE1457" i="11"/>
  <c r="BE1458" i="11"/>
  <c r="BE1459" i="11"/>
  <c r="BE1460" i="11"/>
  <c r="BG1460" i="11" s="1"/>
  <c r="BE1461" i="11"/>
  <c r="BE1462" i="11"/>
  <c r="BE1463" i="11"/>
  <c r="BE1464" i="11"/>
  <c r="BE1465" i="11"/>
  <c r="BE1466" i="11"/>
  <c r="BE1467" i="11"/>
  <c r="BE1468" i="11"/>
  <c r="BG1468" i="11" s="1"/>
  <c r="BE1469" i="11"/>
  <c r="BE1470" i="11"/>
  <c r="BE1471" i="11"/>
  <c r="BE1472" i="11"/>
  <c r="BG1472" i="11" s="1"/>
  <c r="BG314" i="11" l="1"/>
  <c r="BG580" i="11"/>
  <c r="BG306" i="11"/>
  <c r="BG298" i="11"/>
  <c r="BG290" i="11"/>
  <c r="BG282" i="11"/>
  <c r="BG274" i="11"/>
  <c r="BG266" i="11"/>
  <c r="BG1471" i="11"/>
  <c r="BG1463" i="11"/>
  <c r="BG1455" i="11"/>
  <c r="BG1447" i="11"/>
  <c r="BG1439" i="11"/>
  <c r="BG1431" i="11"/>
  <c r="BG1423" i="11"/>
  <c r="BG1415" i="11"/>
  <c r="BG1407" i="11"/>
  <c r="BG1399" i="11"/>
  <c r="BG1391" i="11"/>
  <c r="BG1383" i="11"/>
  <c r="BG1375" i="11"/>
  <c r="BG1367" i="11"/>
  <c r="BG1359" i="11"/>
  <c r="BG1351" i="11"/>
  <c r="BG572" i="11"/>
  <c r="BG4" i="11"/>
  <c r="BG258" i="11"/>
  <c r="BG1343" i="11"/>
  <c r="BG250" i="11"/>
  <c r="BG242" i="11"/>
  <c r="BG234" i="11"/>
  <c r="BG226" i="11"/>
  <c r="BG218" i="11"/>
  <c r="BG210" i="11"/>
  <c r="BG202" i="11"/>
  <c r="BG194" i="11"/>
  <c r="BG186" i="11"/>
  <c r="BG178" i="11"/>
  <c r="BG170" i="11"/>
  <c r="BG162" i="11"/>
  <c r="BG154" i="11"/>
  <c r="BG146" i="11"/>
  <c r="BG138" i="11"/>
  <c r="BG130" i="11"/>
  <c r="BG122" i="11"/>
  <c r="BG9" i="11"/>
  <c r="BG1335" i="11"/>
  <c r="BG1327" i="11"/>
  <c r="BG45" i="11"/>
  <c r="BG37" i="11"/>
  <c r="BG13" i="11"/>
  <c r="BG5" i="11"/>
  <c r="BG564" i="11"/>
  <c r="BG114" i="11"/>
  <c r="BG1319" i="11"/>
  <c r="BG556" i="11"/>
  <c r="BG548" i="11"/>
  <c r="BG540" i="11"/>
  <c r="BG532" i="11"/>
  <c r="BG106" i="11"/>
  <c r="BG524" i="11"/>
  <c r="BG98" i="11"/>
  <c r="BG1311" i="11"/>
  <c r="BG516" i="11"/>
  <c r="BG508" i="11"/>
  <c r="BG500" i="11"/>
  <c r="BG492" i="11"/>
  <c r="BG90" i="11"/>
  <c r="BG484" i="11"/>
  <c r="BG476" i="11"/>
  <c r="BG268" i="11"/>
  <c r="BG260" i="11"/>
  <c r="BG252" i="11"/>
  <c r="BG244" i="11"/>
  <c r="BG236" i="11"/>
  <c r="BG228" i="11"/>
  <c r="BG82" i="11"/>
  <c r="BG53" i="11"/>
  <c r="BG220" i="11"/>
  <c r="BG212" i="11"/>
  <c r="BG204" i="11"/>
  <c r="BG172" i="11"/>
  <c r="BG164" i="11"/>
  <c r="BG156" i="11"/>
  <c r="BG148" i="11"/>
  <c r="BG74" i="11"/>
  <c r="BG295" i="11"/>
  <c r="BG1303" i="11"/>
  <c r="BG149" i="11"/>
  <c r="BG140" i="11"/>
  <c r="BG132" i="11"/>
  <c r="BG124" i="11"/>
  <c r="BG1467" i="11"/>
  <c r="BG1459" i="11"/>
  <c r="BG1451" i="11"/>
  <c r="BG1443" i="11"/>
  <c r="BG1435" i="11"/>
  <c r="BG1427" i="11"/>
  <c r="BG1419" i="11"/>
  <c r="BG1411" i="11"/>
  <c r="BG1403" i="11"/>
  <c r="BG1395" i="11"/>
  <c r="BG1387" i="11"/>
  <c r="BG1379" i="11"/>
  <c r="BG1371" i="11"/>
  <c r="BG1363" i="11"/>
  <c r="BG147" i="11"/>
  <c r="BG66" i="11"/>
  <c r="BG1295" i="11"/>
  <c r="BG1287" i="11"/>
  <c r="BG1279" i="11"/>
  <c r="BG1271" i="11"/>
  <c r="BG1263" i="11"/>
  <c r="BG325" i="11"/>
  <c r="BG229" i="11"/>
  <c r="BG61" i="11"/>
  <c r="BG1355" i="11"/>
  <c r="BG1217" i="11"/>
  <c r="BG468" i="11"/>
  <c r="BG460" i="11"/>
  <c r="BG452" i="11"/>
  <c r="BG444" i="11"/>
  <c r="BG436" i="11"/>
  <c r="BG404" i="11"/>
  <c r="BG396" i="11"/>
  <c r="BG388" i="11"/>
  <c r="BG380" i="11"/>
  <c r="BG372" i="11"/>
  <c r="BG364" i="11"/>
  <c r="BG356" i="11"/>
  <c r="BG348" i="11"/>
  <c r="BG340" i="11"/>
  <c r="BG332" i="11"/>
  <c r="BG116" i="11"/>
  <c r="BG1347" i="11"/>
  <c r="BG1339" i="11"/>
  <c r="BG1331" i="11"/>
  <c r="BG1323" i="11"/>
  <c r="BG1315" i="11"/>
  <c r="BG1307" i="11"/>
  <c r="BG1299" i="11"/>
  <c r="BG1291" i="11"/>
  <c r="BG1283" i="11"/>
  <c r="BG1275" i="11"/>
  <c r="BG1259" i="11"/>
  <c r="BG1243" i="11"/>
  <c r="BG1235" i="11"/>
  <c r="BG1227" i="11"/>
  <c r="BG1219" i="11"/>
  <c r="BG1211" i="11"/>
  <c r="BG1203" i="11"/>
  <c r="BG1195" i="11"/>
  <c r="BG1187" i="11"/>
  <c r="BG1179" i="11"/>
  <c r="BG1171" i="11"/>
  <c r="BG1163" i="11"/>
  <c r="BG1155" i="11"/>
  <c r="BG1147" i="11"/>
  <c r="BG1139" i="11"/>
  <c r="BG1131" i="11"/>
  <c r="BG1123" i="11"/>
  <c r="BG1115" i="11"/>
  <c r="BG1107" i="11"/>
  <c r="BG1099" i="11"/>
  <c r="BG1091" i="11"/>
  <c r="BG1083" i="11"/>
  <c r="BG1075" i="11"/>
  <c r="BG1067" i="11"/>
  <c r="BG1059" i="11"/>
  <c r="BG1051" i="11"/>
  <c r="BG1043" i="11"/>
  <c r="BG1035" i="11"/>
  <c r="BG1027" i="11"/>
  <c r="BG1019" i="11"/>
  <c r="BG1011" i="11"/>
  <c r="BG1003" i="11"/>
  <c r="BG995" i="11"/>
  <c r="BG987" i="11"/>
  <c r="BG979" i="11"/>
  <c r="BG971" i="11"/>
  <c r="BG139" i="11"/>
  <c r="BG58" i="11"/>
  <c r="BG1193" i="11"/>
  <c r="BG1177" i="11"/>
  <c r="BG1161" i="11"/>
  <c r="BG1153" i="11"/>
  <c r="BG1145" i="11"/>
  <c r="BG1137" i="11"/>
  <c r="BG1129" i="11"/>
  <c r="BG1113" i="11"/>
  <c r="BG1105" i="11"/>
  <c r="BG1097" i="11"/>
  <c r="BG1089" i="11"/>
  <c r="BG1081" i="11"/>
  <c r="BG1073" i="11"/>
  <c r="BG1065" i="11"/>
  <c r="BG1057" i="11"/>
  <c r="BG1049" i="11"/>
  <c r="BG1041" i="11"/>
  <c r="BG1033" i="11"/>
  <c r="BG1025" i="11"/>
  <c r="BG1017" i="11"/>
  <c r="BG1009" i="11"/>
  <c r="BG1001" i="11"/>
  <c r="BG993" i="11"/>
  <c r="BG985" i="11"/>
  <c r="BG977" i="11"/>
  <c r="BG969" i="11"/>
  <c r="BG961" i="11"/>
  <c r="BG953" i="11"/>
  <c r="BG945" i="11"/>
  <c r="BG937" i="11"/>
  <c r="BG929" i="11"/>
  <c r="BG921" i="11"/>
  <c r="BG913" i="11"/>
  <c r="BG905" i="11"/>
  <c r="BG897" i="11"/>
  <c r="BG889" i="11"/>
  <c r="BG881" i="11"/>
  <c r="BG873" i="11"/>
  <c r="BG865" i="11"/>
  <c r="BG857" i="11"/>
  <c r="BG849" i="11"/>
  <c r="BG841" i="11"/>
  <c r="BG833" i="11"/>
  <c r="BG825" i="11"/>
  <c r="BG817" i="11"/>
  <c r="BG809" i="11"/>
  <c r="BG801" i="11"/>
  <c r="BG793" i="11"/>
  <c r="BG785" i="11"/>
  <c r="BG777" i="11"/>
  <c r="BG769" i="11"/>
  <c r="BG761" i="11"/>
  <c r="BG753" i="11"/>
  <c r="BG745" i="11"/>
  <c r="BG737" i="11"/>
  <c r="BG729" i="11"/>
  <c r="BG721" i="11"/>
  <c r="BG713" i="11"/>
  <c r="BG705" i="11"/>
  <c r="BG697" i="11"/>
  <c r="BG689" i="11"/>
  <c r="BG681" i="11"/>
  <c r="BG673" i="11"/>
  <c r="BG665" i="11"/>
  <c r="BG657" i="11"/>
  <c r="BG649" i="11"/>
  <c r="BG641" i="11"/>
  <c r="BG633" i="11"/>
  <c r="BG625" i="11"/>
  <c r="BG617" i="11"/>
  <c r="BG609" i="11"/>
  <c r="BG601" i="11"/>
  <c r="BG593" i="11"/>
  <c r="BG585" i="11"/>
  <c r="BG577" i="11"/>
  <c r="BG569" i="11"/>
  <c r="BG561" i="11"/>
  <c r="BG553" i="11"/>
  <c r="BG545" i="11"/>
  <c r="BG537" i="11"/>
  <c r="BG529" i="11"/>
  <c r="BG521" i="11"/>
  <c r="BG513" i="11"/>
  <c r="BG505" i="11"/>
  <c r="BG497" i="11"/>
  <c r="BG1201" i="11"/>
  <c r="BG1185" i="11"/>
  <c r="BG1169" i="11"/>
  <c r="BG1121" i="11"/>
  <c r="BG231" i="11"/>
  <c r="BG1255" i="11"/>
  <c r="BG1247" i="11"/>
  <c r="BG677" i="11"/>
  <c r="BG669" i="11"/>
  <c r="BG661" i="11"/>
  <c r="BG653" i="11"/>
  <c r="BG637" i="11"/>
  <c r="BG629" i="11"/>
  <c r="BG613" i="11"/>
  <c r="BG605" i="11"/>
  <c r="BG597" i="11"/>
  <c r="BG589" i="11"/>
  <c r="BG565" i="11"/>
  <c r="BG533" i="11"/>
  <c r="BG421" i="11"/>
  <c r="BG413" i="11"/>
  <c r="BG381" i="11"/>
  <c r="BG365" i="11"/>
  <c r="BG357" i="11"/>
  <c r="BG349" i="11"/>
  <c r="BG341" i="11"/>
  <c r="BG333" i="11"/>
  <c r="BG317" i="11"/>
  <c r="BG309" i="11"/>
  <c r="BG301" i="11"/>
  <c r="BG293" i="11"/>
  <c r="BG285" i="11"/>
  <c r="BG277" i="11"/>
  <c r="BG269" i="11"/>
  <c r="BG261" i="11"/>
  <c r="BG253" i="11"/>
  <c r="BG189" i="11"/>
  <c r="BG1457" i="11"/>
  <c r="BG1458" i="11"/>
  <c r="BG1461" i="11"/>
  <c r="BG1462" i="11"/>
  <c r="BG1437" i="11"/>
  <c r="BG1438" i="11"/>
  <c r="BG1397" i="11"/>
  <c r="BG1398" i="11"/>
  <c r="BG1300" i="11"/>
  <c r="BG1292" i="11"/>
  <c r="BG1284" i="11"/>
  <c r="BG1276" i="11"/>
  <c r="BG1268" i="11"/>
  <c r="BG1260" i="11"/>
  <c r="BG1252" i="11"/>
  <c r="BG1244" i="11"/>
  <c r="BG1236" i="11"/>
  <c r="BG1220" i="11"/>
  <c r="BG1204" i="11"/>
  <c r="BG659" i="11"/>
  <c r="BG660" i="11"/>
  <c r="BG428" i="11"/>
  <c r="BG420" i="11"/>
  <c r="BG411" i="11"/>
  <c r="BG412" i="11"/>
  <c r="BG324" i="11"/>
  <c r="BG316" i="11"/>
  <c r="BG307" i="11"/>
  <c r="BG308" i="11"/>
  <c r="BG300" i="11"/>
  <c r="BG292" i="11"/>
  <c r="BG284" i="11"/>
  <c r="BG276" i="11"/>
  <c r="BG195" i="11"/>
  <c r="BG196" i="11"/>
  <c r="BG187" i="11"/>
  <c r="BG188" i="11"/>
  <c r="BG179" i="11"/>
  <c r="BG180" i="11"/>
  <c r="BG108" i="11"/>
  <c r="BG100" i="11"/>
  <c r="BG92" i="11"/>
  <c r="BG84" i="11"/>
  <c r="BG76" i="11"/>
  <c r="BG68" i="11"/>
  <c r="BG59" i="11"/>
  <c r="BG60" i="11"/>
  <c r="BG51" i="11"/>
  <c r="BG52" i="11"/>
  <c r="BG43" i="11"/>
  <c r="BG44" i="11"/>
  <c r="BG35" i="11"/>
  <c r="BG36" i="11"/>
  <c r="BG27" i="11"/>
  <c r="BG28" i="11"/>
  <c r="BG19" i="11"/>
  <c r="BG20" i="11"/>
  <c r="BG11" i="11"/>
  <c r="BG12" i="11"/>
  <c r="BG1473" i="11"/>
  <c r="BG1474" i="11"/>
  <c r="BG963" i="11"/>
  <c r="BG955" i="11"/>
  <c r="BG947" i="11"/>
  <c r="BG939" i="11"/>
  <c r="BG931" i="11"/>
  <c r="BG923" i="11"/>
  <c r="BG915" i="11"/>
  <c r="BG907" i="11"/>
  <c r="BG899" i="11"/>
  <c r="BG891" i="11"/>
  <c r="BG883" i="11"/>
  <c r="BG875" i="11"/>
  <c r="BG867" i="11"/>
  <c r="BG859" i="11"/>
  <c r="BG851" i="11"/>
  <c r="BG843" i="11"/>
  <c r="BG835" i="11"/>
  <c r="BG827" i="11"/>
  <c r="BG819" i="11"/>
  <c r="BG811" i="11"/>
  <c r="BG803" i="11"/>
  <c r="BG795" i="11"/>
  <c r="BG787" i="11"/>
  <c r="BG779" i="11"/>
  <c r="BG771" i="11"/>
  <c r="BG763" i="11"/>
  <c r="BG755" i="11"/>
  <c r="BG747" i="11"/>
  <c r="BG739" i="11"/>
  <c r="BG731" i="11"/>
  <c r="BG723" i="11"/>
  <c r="BG715" i="11"/>
  <c r="BG707" i="11"/>
  <c r="BG699" i="11"/>
  <c r="BG691" i="11"/>
  <c r="BG683" i="11"/>
  <c r="BG675" i="11"/>
  <c r="BG667" i="11"/>
  <c r="BG651" i="11"/>
  <c r="BG643" i="11"/>
  <c r="BG634" i="11"/>
  <c r="BG635" i="11"/>
  <c r="BG627" i="11"/>
  <c r="BG619" i="11"/>
  <c r="BG611" i="11"/>
  <c r="BG603" i="11"/>
  <c r="BG594" i="11"/>
  <c r="BG595" i="11"/>
  <c r="BG586" i="11"/>
  <c r="BG587" i="11"/>
  <c r="BG578" i="11"/>
  <c r="BG579" i="11"/>
  <c r="BG570" i="11"/>
  <c r="BG571" i="11"/>
  <c r="BG562" i="11"/>
  <c r="BG563" i="11"/>
  <c r="BG554" i="11"/>
  <c r="BG555" i="11"/>
  <c r="BG546" i="11"/>
  <c r="BG547" i="11"/>
  <c r="BG538" i="11"/>
  <c r="BG539" i="11"/>
  <c r="BG530" i="11"/>
  <c r="BG531" i="11"/>
  <c r="BG522" i="11"/>
  <c r="BG523" i="11"/>
  <c r="BG514" i="11"/>
  <c r="BG515" i="11"/>
  <c r="BG506" i="11"/>
  <c r="BG507" i="11"/>
  <c r="BG498" i="11"/>
  <c r="BG499" i="11"/>
  <c r="BG490" i="11"/>
  <c r="BG491" i="11"/>
  <c r="BG482" i="11"/>
  <c r="BG483" i="11"/>
  <c r="BG474" i="11"/>
  <c r="BG475" i="11"/>
  <c r="BG466" i="11"/>
  <c r="BG467" i="11"/>
  <c r="BG458" i="11"/>
  <c r="BG459" i="11"/>
  <c r="BG450" i="11"/>
  <c r="BG451" i="11"/>
  <c r="BG442" i="11"/>
  <c r="BG443" i="11"/>
  <c r="BG435" i="11"/>
  <c r="BG427" i="11"/>
  <c r="BG419" i="11"/>
  <c r="BG403" i="11"/>
  <c r="BG394" i="11"/>
  <c r="BG395" i="11"/>
  <c r="BG386" i="11"/>
  <c r="BG387" i="11"/>
  <c r="BG379" i="11"/>
  <c r="BG371" i="11"/>
  <c r="BG363" i="11"/>
  <c r="BG355" i="11"/>
  <c r="BG347" i="11"/>
  <c r="BG339" i="11"/>
  <c r="BG331" i="11"/>
  <c r="BG323" i="11"/>
  <c r="BG315" i="11"/>
  <c r="BG1449" i="11"/>
  <c r="BG1450" i="11"/>
  <c r="BG1441" i="11"/>
  <c r="BG1442" i="11"/>
  <c r="BG1433" i="11"/>
  <c r="BG1434" i="11"/>
  <c r="BG1425" i="11"/>
  <c r="BG1426" i="11"/>
  <c r="BG1417" i="11"/>
  <c r="BG1418" i="11"/>
  <c r="BG1409" i="11"/>
  <c r="BG1410" i="11"/>
  <c r="BG1401" i="11"/>
  <c r="BG1402" i="11"/>
  <c r="BG1393" i="11"/>
  <c r="BG1394" i="11"/>
  <c r="BG1385" i="11"/>
  <c r="BG1386" i="11"/>
  <c r="BG1377" i="11"/>
  <c r="BG1378" i="11"/>
  <c r="BG1369" i="11"/>
  <c r="BG1370" i="11"/>
  <c r="BG1361" i="11"/>
  <c r="BG1362" i="11"/>
  <c r="BG1353" i="11"/>
  <c r="BG1354" i="11"/>
  <c r="BG1345" i="11"/>
  <c r="BG1346" i="11"/>
  <c r="BG1337" i="11"/>
  <c r="BG1338" i="11"/>
  <c r="BG1329" i="11"/>
  <c r="BG1330" i="11"/>
  <c r="BG1321" i="11"/>
  <c r="BG1322" i="11"/>
  <c r="BG1313" i="11"/>
  <c r="BG1314" i="11"/>
  <c r="BG1305" i="11"/>
  <c r="BG1306" i="11"/>
  <c r="BG1297" i="11"/>
  <c r="BG1298" i="11"/>
  <c r="BG1289" i="11"/>
  <c r="BG1290" i="11"/>
  <c r="BG1281" i="11"/>
  <c r="BG1282" i="11"/>
  <c r="BG50" i="11"/>
  <c r="BG42" i="11"/>
  <c r="BG34" i="11"/>
  <c r="BG26" i="11"/>
  <c r="BG18" i="11"/>
  <c r="BG10" i="11"/>
  <c r="BG1465" i="11"/>
  <c r="BG1466" i="11"/>
  <c r="BG1272" i="11"/>
  <c r="BG1273" i="11"/>
  <c r="BG1264" i="11"/>
  <c r="BG1265" i="11"/>
  <c r="BG1256" i="11"/>
  <c r="BG1257" i="11"/>
  <c r="BG1248" i="11"/>
  <c r="BG1249" i="11"/>
  <c r="BG1240" i="11"/>
  <c r="BG1241" i="11"/>
  <c r="BG1232" i="11"/>
  <c r="BG1233" i="11"/>
  <c r="BG1224" i="11"/>
  <c r="BG1225" i="11"/>
  <c r="BG1208" i="11"/>
  <c r="BG1209" i="11"/>
  <c r="BG489" i="11"/>
  <c r="BG481" i="11"/>
  <c r="BG473" i="11"/>
  <c r="BG465" i="11"/>
  <c r="BG457" i="11"/>
  <c r="BG449" i="11"/>
  <c r="BG441" i="11"/>
  <c r="BG433" i="11"/>
  <c r="BG425" i="11"/>
  <c r="BG417" i="11"/>
  <c r="BG409" i="11"/>
  <c r="BG401" i="11"/>
  <c r="BG393" i="11"/>
  <c r="BG385" i="11"/>
  <c r="BG377" i="11"/>
  <c r="BG368" i="11"/>
  <c r="BG369" i="11"/>
  <c r="BG360" i="11"/>
  <c r="BG361" i="11"/>
  <c r="BG352" i="11"/>
  <c r="BG353" i="11"/>
  <c r="BG344" i="11"/>
  <c r="BG345" i="11"/>
  <c r="BG336" i="11"/>
  <c r="BG337" i="11"/>
  <c r="BG328" i="11"/>
  <c r="BG329" i="11"/>
  <c r="BG320" i="11"/>
  <c r="BG321" i="11"/>
  <c r="BG312" i="11"/>
  <c r="BG313" i="11"/>
  <c r="BG304" i="11"/>
  <c r="BG305" i="11"/>
  <c r="BG296" i="11"/>
  <c r="BG297" i="11"/>
  <c r="BG289" i="11"/>
  <c r="BG281" i="11"/>
  <c r="BG273" i="11"/>
  <c r="BG265" i="11"/>
  <c r="BG257" i="11"/>
  <c r="BG249" i="11"/>
  <c r="BG241" i="11"/>
  <c r="BG232" i="11"/>
  <c r="BG233" i="11"/>
  <c r="BG225" i="11"/>
  <c r="BG217" i="11"/>
  <c r="BG209" i="11"/>
  <c r="BG201" i="11"/>
  <c r="BG193" i="11"/>
  <c r="BG185" i="11"/>
  <c r="BG177" i="11"/>
  <c r="BG169" i="11"/>
  <c r="BG161" i="11"/>
  <c r="BG153" i="11"/>
  <c r="BG145" i="11"/>
  <c r="BG137" i="11"/>
  <c r="BG129" i="11"/>
  <c r="BG121" i="11"/>
  <c r="BG113" i="11"/>
  <c r="BG105" i="11"/>
  <c r="BG97" i="11"/>
  <c r="BG89" i="11"/>
  <c r="BG81" i="11"/>
  <c r="BG73" i="11"/>
  <c r="BG65" i="11"/>
  <c r="BG57" i="11"/>
  <c r="BG49" i="11"/>
  <c r="BG41" i="11"/>
  <c r="BG33" i="11"/>
  <c r="BG25" i="11"/>
  <c r="BG17" i="11"/>
  <c r="BG359" i="11"/>
  <c r="BG311" i="11"/>
  <c r="BG303" i="11"/>
  <c r="BG287" i="11"/>
  <c r="BG1464" i="11"/>
  <c r="BG1456" i="11"/>
  <c r="BG1448" i="11"/>
  <c r="BG1440" i="11"/>
  <c r="BG1432" i="11"/>
  <c r="BG1424" i="11"/>
  <c r="BG1416" i="11"/>
  <c r="BG1408" i="11"/>
  <c r="BG1400" i="11"/>
  <c r="BG1392" i="11"/>
  <c r="BG1384" i="11"/>
  <c r="BG1376" i="11"/>
  <c r="BG1368" i="11"/>
  <c r="BG1360" i="11"/>
  <c r="BG1352" i="11"/>
  <c r="BG1344" i="11"/>
  <c r="BG1336" i="11"/>
  <c r="BG1328" i="11"/>
  <c r="BG1320" i="11"/>
  <c r="BG1312" i="11"/>
  <c r="BG1304" i="11"/>
  <c r="BG1296" i="11"/>
  <c r="BG1288" i="11"/>
  <c r="BG1280" i="11"/>
  <c r="BG1216" i="11"/>
  <c r="BG1200" i="11"/>
  <c r="BG1192" i="11"/>
  <c r="BG1184" i="11"/>
  <c r="BG1176" i="11"/>
  <c r="BG1168" i="11"/>
  <c r="BG1160" i="11"/>
  <c r="BG1152" i="11"/>
  <c r="BG1144" i="11"/>
  <c r="BG1136" i="11"/>
  <c r="BG1128" i="11"/>
  <c r="BG1120" i="11"/>
  <c r="BG1112" i="11"/>
  <c r="BG1104" i="11"/>
  <c r="BG1096" i="11"/>
  <c r="BG1088" i="11"/>
  <c r="BG1080" i="11"/>
  <c r="BG1072" i="11"/>
  <c r="BG1064" i="11"/>
  <c r="BG1056" i="11"/>
  <c r="BG1048" i="11"/>
  <c r="BG1040" i="11"/>
  <c r="BG1032" i="11"/>
  <c r="BG1024" i="11"/>
  <c r="BG1016" i="11"/>
  <c r="BG1008" i="11"/>
  <c r="BG1000" i="11"/>
  <c r="BG992" i="11"/>
  <c r="BG984" i="11"/>
  <c r="BG976" i="11"/>
  <c r="BG968" i="11"/>
  <c r="BG960" i="11"/>
  <c r="BG952" i="11"/>
  <c r="BG944" i="11"/>
  <c r="BG936" i="11"/>
  <c r="BG928" i="11"/>
  <c r="BG920" i="11"/>
  <c r="BG912" i="11"/>
  <c r="BG904" i="11"/>
  <c r="BG896" i="11"/>
  <c r="BG888" i="11"/>
  <c r="BG880" i="11"/>
  <c r="BG872" i="11"/>
  <c r="BG864" i="11"/>
  <c r="BG856" i="11"/>
  <c r="BG848" i="11"/>
  <c r="BG840" i="11"/>
  <c r="BG832" i="11"/>
  <c r="BG824" i="11"/>
  <c r="BG816" i="11"/>
  <c r="BG808" i="11"/>
  <c r="BG800" i="11"/>
  <c r="BG792" i="11"/>
  <c r="BG784" i="11"/>
  <c r="BG776" i="11"/>
  <c r="BG768" i="11"/>
  <c r="BG760" i="11"/>
  <c r="BG752" i="11"/>
  <c r="BG744" i="11"/>
  <c r="BG736" i="11"/>
  <c r="BG728" i="11"/>
  <c r="BG720" i="11"/>
  <c r="BG712" i="11"/>
  <c r="BG704" i="11"/>
  <c r="BG696" i="11"/>
  <c r="BG688" i="11"/>
  <c r="BG679" i="11"/>
  <c r="BG680" i="11"/>
  <c r="BG672" i="11"/>
  <c r="BG664" i="11"/>
  <c r="BG656" i="11"/>
  <c r="BG648" i="11"/>
  <c r="BG640" i="11"/>
  <c r="BG631" i="11"/>
  <c r="BG632" i="11"/>
  <c r="BG624" i="11"/>
  <c r="BG616" i="11"/>
  <c r="BG608" i="11"/>
  <c r="BG599" i="11"/>
  <c r="BG600" i="11"/>
  <c r="BG591" i="11"/>
  <c r="BG592" i="11"/>
  <c r="BG583" i="11"/>
  <c r="BG584" i="11"/>
  <c r="BG575" i="11"/>
  <c r="BG576" i="11"/>
  <c r="BG567" i="11"/>
  <c r="BG568" i="11"/>
  <c r="BG559" i="11"/>
  <c r="BG560" i="11"/>
  <c r="BG551" i="11"/>
  <c r="BG552" i="11"/>
  <c r="BG543" i="11"/>
  <c r="BG544" i="11"/>
  <c r="BG535" i="11"/>
  <c r="BG536" i="11"/>
  <c r="BG527" i="11"/>
  <c r="BG528" i="11"/>
  <c r="BG519" i="11"/>
  <c r="BG520" i="11"/>
  <c r="BG511" i="11"/>
  <c r="BG512" i="11"/>
  <c r="BG503" i="11"/>
  <c r="BG504" i="11"/>
  <c r="BG495" i="11"/>
  <c r="BG496" i="11"/>
  <c r="BG487" i="11"/>
  <c r="BG488" i="11"/>
  <c r="BG479" i="11"/>
  <c r="BG480" i="11"/>
  <c r="BG471" i="11"/>
  <c r="BG472" i="11"/>
  <c r="BG463" i="11"/>
  <c r="BG464" i="11"/>
  <c r="BG455" i="11"/>
  <c r="BG456" i="11"/>
  <c r="BG447" i="11"/>
  <c r="BG448" i="11"/>
  <c r="BG439" i="11"/>
  <c r="BG440" i="11"/>
  <c r="BG431" i="11"/>
  <c r="BG432" i="11"/>
  <c r="BG423" i="11"/>
  <c r="BG424" i="11"/>
  <c r="BG415" i="11"/>
  <c r="BG416" i="11"/>
  <c r="BG407" i="11"/>
  <c r="BG408" i="11"/>
  <c r="BG399" i="11"/>
  <c r="BG400" i="11"/>
  <c r="BG391" i="11"/>
  <c r="BG392" i="11"/>
  <c r="BG383" i="11"/>
  <c r="BG384" i="11"/>
  <c r="BG375" i="11"/>
  <c r="BG376" i="11"/>
  <c r="BG288" i="11"/>
  <c r="BG279" i="11"/>
  <c r="BG280" i="11"/>
  <c r="BG271" i="11"/>
  <c r="BG272" i="11"/>
  <c r="BG263" i="11"/>
  <c r="BG264" i="11"/>
  <c r="BG255" i="11"/>
  <c r="BG256" i="11"/>
  <c r="BG247" i="11"/>
  <c r="BG248" i="11"/>
  <c r="BG239" i="11"/>
  <c r="BG240" i="11"/>
  <c r="BG223" i="11"/>
  <c r="BG224" i="11"/>
  <c r="BG216" i="11"/>
  <c r="BG208" i="11"/>
  <c r="BG200" i="11"/>
  <c r="BG192" i="11"/>
  <c r="BG184" i="11"/>
  <c r="BG176" i="11"/>
  <c r="BG168" i="11"/>
  <c r="BG160" i="11"/>
  <c r="BG152" i="11"/>
  <c r="BG144" i="11"/>
  <c r="BG136" i="11"/>
  <c r="BG128" i="11"/>
  <c r="BG120" i="11"/>
  <c r="BG112" i="11"/>
  <c r="BG104" i="11"/>
  <c r="BG96" i="11"/>
  <c r="BG88" i="11"/>
  <c r="BG80" i="11"/>
  <c r="BG72" i="11"/>
  <c r="BG64" i="11"/>
  <c r="BG56" i="11"/>
  <c r="BG48" i="11"/>
  <c r="BG40" i="11"/>
  <c r="BG32" i="11"/>
  <c r="BG24" i="11"/>
  <c r="BG16" i="11"/>
  <c r="BG8" i="11"/>
  <c r="BG670" i="11"/>
  <c r="BG638" i="11"/>
  <c r="BG614" i="11"/>
  <c r="BG486" i="11"/>
  <c r="BG478" i="11"/>
  <c r="BG470" i="11"/>
  <c r="BG1239" i="11"/>
  <c r="BG1231" i="11"/>
  <c r="BG1223" i="11"/>
  <c r="BG1215" i="11"/>
  <c r="BG1207" i="11"/>
  <c r="BG1199" i="11"/>
  <c r="BG1191" i="11"/>
  <c r="BG1183" i="11"/>
  <c r="BG1175" i="11"/>
  <c r="BG1167" i="11"/>
  <c r="BG1159" i="11"/>
  <c r="BG1151" i="11"/>
  <c r="BG1143" i="11"/>
  <c r="BG1135" i="11"/>
  <c r="BG1127" i="11"/>
  <c r="BG1119" i="11"/>
  <c r="BG1111" i="11"/>
  <c r="BG1103" i="11"/>
  <c r="BG1095" i="11"/>
  <c r="BG1087" i="11"/>
  <c r="BG1079" i="11"/>
  <c r="BG1071" i="11"/>
  <c r="BG1063" i="11"/>
  <c r="BG1055" i="11"/>
  <c r="BG1047" i="11"/>
  <c r="BG1039" i="11"/>
  <c r="BG1031" i="11"/>
  <c r="BG1023" i="11"/>
  <c r="BG1015" i="11"/>
  <c r="BG1007" i="11"/>
  <c r="BG999" i="11"/>
  <c r="BG991" i="11"/>
  <c r="BG983" i="11"/>
  <c r="BG975" i="11"/>
  <c r="BG967" i="11"/>
  <c r="BG959" i="11"/>
  <c r="BG951" i="11"/>
  <c r="BG943" i="11"/>
  <c r="BG935" i="11"/>
  <c r="BG927" i="11"/>
  <c r="BG919" i="11"/>
  <c r="BG911" i="11"/>
  <c r="BG903" i="11"/>
  <c r="BG895" i="11"/>
  <c r="BG887" i="11"/>
  <c r="BG879" i="11"/>
  <c r="BG871" i="11"/>
  <c r="BG863" i="11"/>
  <c r="BG855" i="11"/>
  <c r="BG847" i="11"/>
  <c r="BG839" i="11"/>
  <c r="BG831" i="11"/>
  <c r="BG823" i="11"/>
  <c r="BG815" i="11"/>
  <c r="BG807" i="11"/>
  <c r="BG799" i="11"/>
  <c r="BG791" i="11"/>
  <c r="BG783" i="11"/>
  <c r="BG775" i="11"/>
  <c r="BG767" i="11"/>
  <c r="BG759" i="11"/>
  <c r="BG751" i="11"/>
  <c r="BG743" i="11"/>
  <c r="BG735" i="11"/>
  <c r="BG727" i="11"/>
  <c r="BG719" i="11"/>
  <c r="BG711" i="11"/>
  <c r="BG703" i="11"/>
  <c r="BG695" i="11"/>
  <c r="BG687" i="11"/>
  <c r="BG671" i="11"/>
  <c r="BG663" i="11"/>
  <c r="BG655" i="11"/>
  <c r="BG647" i="11"/>
  <c r="BG639" i="11"/>
  <c r="BG623" i="11"/>
  <c r="BG615" i="11"/>
  <c r="BG607" i="11"/>
  <c r="BG367" i="11"/>
  <c r="BG351" i="11"/>
  <c r="BG343" i="11"/>
  <c r="BG335" i="11"/>
  <c r="BG327" i="11"/>
  <c r="BG319" i="11"/>
  <c r="BG215" i="11"/>
  <c r="BG207" i="11"/>
  <c r="BG199" i="11"/>
  <c r="BG191" i="11"/>
  <c r="BG183" i="11"/>
  <c r="BG175" i="11"/>
  <c r="BG167" i="11"/>
  <c r="BG159" i="11"/>
  <c r="BG151" i="11"/>
  <c r="BG143" i="11"/>
  <c r="BG135" i="11"/>
  <c r="BG127" i="11"/>
  <c r="BG119" i="11"/>
  <c r="BG111" i="11"/>
  <c r="BG103" i="11"/>
  <c r="BG95" i="11"/>
  <c r="BG87" i="11"/>
  <c r="BG79" i="11"/>
  <c r="BG71" i="11"/>
  <c r="BG63" i="11"/>
  <c r="BG55" i="11"/>
  <c r="BG47" i="11"/>
  <c r="BG39" i="11"/>
  <c r="BG31" i="11"/>
  <c r="BG23" i="11"/>
  <c r="BG15" i="11"/>
  <c r="BG7" i="11"/>
  <c r="BG621" i="11"/>
  <c r="BG453" i="11"/>
  <c r="BG445" i="11"/>
  <c r="BG437" i="11"/>
  <c r="BG1453" i="11"/>
  <c r="BG1454" i="11"/>
  <c r="BG1421" i="11"/>
  <c r="BG1422" i="11"/>
  <c r="BG1405" i="11"/>
  <c r="BG1406" i="11"/>
  <c r="BG1381" i="11"/>
  <c r="BG1382" i="11"/>
  <c r="BG1365" i="11"/>
  <c r="BG1366" i="11"/>
  <c r="BG1349" i="11"/>
  <c r="BG1350" i="11"/>
  <c r="BG1333" i="11"/>
  <c r="BG1334" i="11"/>
  <c r="BG1325" i="11"/>
  <c r="BG1326" i="11"/>
  <c r="BG1317" i="11"/>
  <c r="BG1318" i="11"/>
  <c r="BG1301" i="11"/>
  <c r="BG1302" i="11"/>
  <c r="BG1293" i="11"/>
  <c r="BG1294" i="11"/>
  <c r="BG1285" i="11"/>
  <c r="BG1286" i="11"/>
  <c r="BG1277" i="11"/>
  <c r="BG1278" i="11"/>
  <c r="BG645" i="11"/>
  <c r="BG646" i="11"/>
  <c r="BG429" i="11"/>
  <c r="BG430" i="11"/>
  <c r="BG221" i="11"/>
  <c r="BG222" i="11"/>
  <c r="BG213" i="11"/>
  <c r="BG214" i="11"/>
  <c r="BG205" i="11"/>
  <c r="BG206" i="11"/>
  <c r="BG197" i="11"/>
  <c r="BG198" i="11"/>
  <c r="BG157" i="11"/>
  <c r="BG158" i="11"/>
  <c r="BG141" i="11"/>
  <c r="BG142" i="11"/>
  <c r="BG133" i="11"/>
  <c r="BG134" i="11"/>
  <c r="BG125" i="11"/>
  <c r="BG126" i="11"/>
  <c r="BG117" i="11"/>
  <c r="BG118" i="11"/>
  <c r="BG109" i="11"/>
  <c r="BG110" i="11"/>
  <c r="BG101" i="11"/>
  <c r="BG102" i="11"/>
  <c r="BG93" i="11"/>
  <c r="BG94" i="11"/>
  <c r="BG85" i="11"/>
  <c r="BG86" i="11"/>
  <c r="BG77" i="11"/>
  <c r="BG78" i="11"/>
  <c r="BG69" i="11"/>
  <c r="BG70" i="11"/>
  <c r="BG29" i="11"/>
  <c r="BG30" i="11"/>
  <c r="BG21" i="11"/>
  <c r="BG22" i="11"/>
  <c r="BG1469" i="11"/>
  <c r="BG1470" i="11"/>
  <c r="BG1445" i="11"/>
  <c r="BG1446" i="11"/>
  <c r="BG1429" i="11"/>
  <c r="BG1430" i="11"/>
  <c r="BG1413" i="11"/>
  <c r="BG1414" i="11"/>
  <c r="BG1389" i="11"/>
  <c r="BG1390" i="11"/>
  <c r="BG1373" i="11"/>
  <c r="BG1374" i="11"/>
  <c r="BG1357" i="11"/>
  <c r="BG1358" i="11"/>
  <c r="BG1341" i="11"/>
  <c r="BG1342" i="11"/>
  <c r="BG1309" i="11"/>
  <c r="BG1310" i="11"/>
  <c r="BG1269" i="11"/>
  <c r="BG1261" i="11"/>
  <c r="BG1253" i="11"/>
  <c r="BG1245" i="11"/>
  <c r="BG1237" i="11"/>
  <c r="BG1228" i="11"/>
  <c r="BG1229" i="11"/>
  <c r="BG1221" i="11"/>
  <c r="BG1212" i="11"/>
  <c r="BG1213" i="11"/>
  <c r="BG1205" i="11"/>
  <c r="BG1196" i="11"/>
  <c r="BG1197" i="11"/>
  <c r="BG1188" i="11"/>
  <c r="BG1189" i="11"/>
  <c r="BG1180" i="11"/>
  <c r="BG1181" i="11"/>
  <c r="BG1172" i="11"/>
  <c r="BG1173" i="11"/>
  <c r="BG1164" i="11"/>
  <c r="BG1165" i="11"/>
  <c r="BG1156" i="11"/>
  <c r="BG1157" i="11"/>
  <c r="BG1148" i="11"/>
  <c r="BG1149" i="11"/>
  <c r="BG1140" i="11"/>
  <c r="BG1141" i="11"/>
  <c r="BG1132" i="11"/>
  <c r="BG1133" i="11"/>
  <c r="BG1124" i="11"/>
  <c r="BG1125" i="11"/>
  <c r="BG1116" i="11"/>
  <c r="BG1117" i="11"/>
  <c r="BG1108" i="11"/>
  <c r="BG1109" i="11"/>
  <c r="BG1100" i="11"/>
  <c r="BG1101" i="11"/>
  <c r="BG1092" i="11"/>
  <c r="BG1093" i="11"/>
  <c r="BG1084" i="11"/>
  <c r="BG1085" i="11"/>
  <c r="BG1076" i="11"/>
  <c r="BG1077" i="11"/>
  <c r="BG1068" i="11"/>
  <c r="BG1069" i="11"/>
  <c r="BG1060" i="11"/>
  <c r="BG1061" i="11"/>
  <c r="BG1052" i="11"/>
  <c r="BG1053" i="11"/>
  <c r="BG1044" i="11"/>
  <c r="BG1045" i="11"/>
  <c r="BG1036" i="11"/>
  <c r="BG1037" i="11"/>
  <c r="BG1028" i="11"/>
  <c r="BG1029" i="11"/>
  <c r="BG1020" i="11"/>
  <c r="BG1021" i="11"/>
  <c r="BG1012" i="11"/>
  <c r="BG1013" i="11"/>
  <c r="BG1004" i="11"/>
  <c r="BG1005" i="11"/>
  <c r="BG996" i="11"/>
  <c r="BG997" i="11"/>
  <c r="BG988" i="11"/>
  <c r="BG989" i="11"/>
  <c r="BG980" i="11"/>
  <c r="BG981" i="11"/>
  <c r="BG972" i="11"/>
  <c r="BG973" i="11"/>
  <c r="BG964" i="11"/>
  <c r="BG965" i="11"/>
  <c r="BG956" i="11"/>
  <c r="BG957" i="11"/>
  <c r="BG948" i="11"/>
  <c r="BG949" i="11"/>
  <c r="BG940" i="11"/>
  <c r="BG941" i="11"/>
  <c r="BG932" i="11"/>
  <c r="BG933" i="11"/>
  <c r="BG924" i="11"/>
  <c r="BG925" i="11"/>
  <c r="BG916" i="11"/>
  <c r="BG917" i="11"/>
  <c r="BG908" i="11"/>
  <c r="BG909" i="11"/>
  <c r="BG900" i="11"/>
  <c r="BG901" i="11"/>
  <c r="BG892" i="11"/>
  <c r="BG893" i="11"/>
  <c r="BG884" i="11"/>
  <c r="BG885" i="11"/>
  <c r="BG876" i="11"/>
  <c r="BG877" i="11"/>
  <c r="BG868" i="11"/>
  <c r="BG869" i="11"/>
  <c r="BG860" i="11"/>
  <c r="BG861" i="11"/>
  <c r="BG852" i="11"/>
  <c r="BG853" i="11"/>
  <c r="BG844" i="11"/>
  <c r="BG845" i="11"/>
  <c r="BG836" i="11"/>
  <c r="BG837" i="11"/>
  <c r="BG828" i="11"/>
  <c r="BG829" i="11"/>
  <c r="BG820" i="11"/>
  <c r="BG821" i="11"/>
  <c r="BG812" i="11"/>
  <c r="BG813" i="11"/>
  <c r="BG804" i="11"/>
  <c r="BG805" i="11"/>
  <c r="BG796" i="11"/>
  <c r="BG797" i="11"/>
  <c r="BG788" i="11"/>
  <c r="BG789" i="11"/>
  <c r="BG780" i="11"/>
  <c r="BG781" i="11"/>
  <c r="BG772" i="11"/>
  <c r="BG773" i="11"/>
  <c r="BG764" i="11"/>
  <c r="BG765" i="11"/>
  <c r="BG756" i="11"/>
  <c r="BG757" i="11"/>
  <c r="BG748" i="11"/>
  <c r="BG749" i="11"/>
  <c r="BG740" i="11"/>
  <c r="BG741" i="11"/>
  <c r="BG732" i="11"/>
  <c r="BG733" i="11"/>
  <c r="BG724" i="11"/>
  <c r="BG725" i="11"/>
  <c r="BG716" i="11"/>
  <c r="BG717" i="11"/>
  <c r="BG708" i="11"/>
  <c r="BG709" i="11"/>
  <c r="BG700" i="11"/>
  <c r="BG701" i="11"/>
  <c r="BG692" i="11"/>
  <c r="BG693" i="11"/>
  <c r="BG684" i="11"/>
  <c r="BG685" i="11"/>
  <c r="BG581" i="11"/>
  <c r="BG573" i="11"/>
  <c r="BG557" i="11"/>
  <c r="BG549" i="11"/>
  <c r="BG541" i="11"/>
  <c r="BG525" i="11"/>
  <c r="BG517" i="11"/>
  <c r="BG509" i="11"/>
  <c r="BG501" i="11"/>
  <c r="BG493" i="11"/>
  <c r="BG485" i="11"/>
  <c r="BG477" i="11"/>
  <c r="BG469" i="11"/>
  <c r="BG461" i="11"/>
  <c r="BG405" i="11"/>
  <c r="BG397" i="11"/>
  <c r="BG389" i="11"/>
  <c r="BG373" i="11"/>
  <c r="BG245" i="11"/>
  <c r="BG237" i="11"/>
  <c r="BG181" i="11"/>
  <c r="BG173" i="11"/>
  <c r="BG165" i="11"/>
  <c r="BG1267" i="11"/>
  <c r="BG1251" i="11"/>
  <c r="BG299" i="11"/>
  <c r="BG291" i="11"/>
  <c r="BG283" i="11"/>
  <c r="BG275" i="11"/>
  <c r="BG267" i="11"/>
  <c r="BG259" i="11"/>
  <c r="BG251" i="11"/>
  <c r="BG243" i="11"/>
  <c r="BG235" i="11"/>
  <c r="BG227" i="11"/>
  <c r="BG219" i="11"/>
  <c r="BG211" i="11"/>
  <c r="BG203" i="11"/>
  <c r="BG75" i="11"/>
  <c r="BG67" i="11"/>
  <c r="AS4" i="11" a="1"/>
  <c r="BG1475" i="11" l="1"/>
  <c r="AS4" i="11"/>
  <c r="AS8" i="11"/>
  <c r="AS13" i="11"/>
  <c r="AS17" i="11"/>
  <c r="AS16" i="11"/>
  <c r="AS5" i="11"/>
  <c r="AS9" i="11"/>
  <c r="AS10" i="11"/>
  <c r="AS11" i="11"/>
  <c r="AS12" i="11"/>
  <c r="AS6" i="11"/>
  <c r="AS14" i="11"/>
  <c r="AS7" i="11"/>
  <c r="AS15"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Shubham Meena</author>
  </authors>
  <commentList>
    <comment ref="AU3" authorId="0" shapeId="0" xr:uid="{081DA728-C75F-4FBD-B4AA-E79DA4AF867D}">
      <text>
        <r>
          <rPr>
            <sz val="9"/>
            <color indexed="81"/>
            <rFont val="Tahoma"/>
            <family val="2"/>
          </rPr>
          <t xml:space="preserve">This is confusion Matrix.
It tells you the performance on classification
</t>
        </r>
      </text>
    </comment>
    <comment ref="AV4" authorId="0" shapeId="0" xr:uid="{33C77C07-260D-4099-A64A-582B8BFDDCB5}">
      <text>
        <r>
          <rPr>
            <b/>
            <sz val="9"/>
            <color indexed="81"/>
            <rFont val="Tahoma"/>
            <family val="2"/>
          </rPr>
          <t>These are true positive.these are cases in which we predict yes.</t>
        </r>
        <r>
          <rPr>
            <sz val="9"/>
            <color indexed="81"/>
            <rFont val="Tahoma"/>
            <family val="2"/>
          </rPr>
          <t xml:space="preserve">
</t>
        </r>
      </text>
    </comment>
    <comment ref="AW4" authorId="0" shapeId="0" xr:uid="{19776762-303B-48A7-B7FF-8D4C7C95F168}">
      <text>
        <r>
          <rPr>
            <b/>
            <sz val="9"/>
            <color indexed="81"/>
            <rFont val="Tahoma"/>
            <family val="2"/>
          </rPr>
          <t>This is false positive.</t>
        </r>
        <r>
          <rPr>
            <sz val="9"/>
            <color indexed="81"/>
            <rFont val="Tahoma"/>
            <family val="2"/>
          </rPr>
          <t xml:space="preserve">
In which we predict NO but they are repeating.
Type-I error</t>
        </r>
      </text>
    </comment>
    <comment ref="AV5" authorId="0" shapeId="0" xr:uid="{741A05FB-9BAB-4ED7-8C9C-A94FA057508B}">
      <text>
        <r>
          <rPr>
            <b/>
            <sz val="9"/>
            <color indexed="81"/>
            <rFont val="Tahoma"/>
            <family val="2"/>
          </rPr>
          <t>this is false negative we predicted no,but customer will return.</t>
        </r>
        <r>
          <rPr>
            <sz val="9"/>
            <color indexed="81"/>
            <rFont val="Tahoma"/>
            <family val="2"/>
          </rPr>
          <t xml:space="preserve">
TYPE-II error</t>
        </r>
      </text>
    </comment>
    <comment ref="AW5" authorId="0" shapeId="0" xr:uid="{CEF996E5-B41E-4F42-A643-0029F8CACA97}">
      <text>
        <r>
          <rPr>
            <b/>
            <sz val="9"/>
            <color indexed="81"/>
            <rFont val="Tahoma"/>
            <family val="2"/>
          </rPr>
          <t>this is true negative we predicted no,and in real also customer will not repeat.</t>
        </r>
        <r>
          <rPr>
            <sz val="9"/>
            <color indexed="81"/>
            <rFont val="Tahoma"/>
            <family val="2"/>
          </rPr>
          <t xml:space="preserve">
</t>
        </r>
      </text>
    </comment>
    <comment ref="C1496" authorId="0" shapeId="0" xr:uid="{7169CFAB-6603-4CF3-901C-28063B630BB5}">
      <text>
        <r>
          <rPr>
            <b/>
            <sz val="9"/>
            <color indexed="81"/>
            <rFont val="Tahoma"/>
            <family val="2"/>
          </rPr>
          <t>Intercept will have constant as equal to 1</t>
        </r>
        <r>
          <rPr>
            <sz val="9"/>
            <color indexed="81"/>
            <rFont val="Tahoma"/>
            <family val="2"/>
          </rPr>
          <t xml:space="preserve">
</t>
        </r>
      </text>
    </comment>
    <comment ref="D1508" authorId="0" shapeId="0" xr:uid="{082E2674-6337-4B0E-8276-A47A8618D38B}">
      <text>
        <r>
          <rPr>
            <b/>
            <sz val="9"/>
            <color indexed="81"/>
            <rFont val="Tahoma"/>
            <family val="2"/>
          </rPr>
          <t>IF the value is more than 0.5 customer will repeat</t>
        </r>
        <r>
          <rPr>
            <sz val="9"/>
            <color indexed="81"/>
            <rFont val="Tahoma"/>
            <family val="2"/>
          </rPr>
          <t xml:space="preserve">
</t>
        </r>
      </text>
    </comment>
  </commentList>
</comments>
</file>

<file path=xl/sharedStrings.xml><?xml version="1.0" encoding="utf-8"?>
<sst xmlns="http://schemas.openxmlformats.org/spreadsheetml/2006/main" count="7619" uniqueCount="163">
  <si>
    <t>Age</t>
  </si>
  <si>
    <t>RepeatCustomer</t>
  </si>
  <si>
    <t xml:space="preserve">CustomerSpending </t>
  </si>
  <si>
    <t>TimeTaken</t>
  </si>
  <si>
    <t>CustomerID</t>
  </si>
  <si>
    <t>SatisfactionRating</t>
  </si>
  <si>
    <t>Gender</t>
  </si>
  <si>
    <t>ServiceOpted</t>
  </si>
  <si>
    <t>ValueForMoney</t>
  </si>
  <si>
    <t>MaritalStatus</t>
  </si>
  <si>
    <t>ComplaintResolved</t>
  </si>
  <si>
    <t>NumberofClicks</t>
  </si>
  <si>
    <t>Convenience</t>
  </si>
  <si>
    <t>CustomerSupport</t>
  </si>
  <si>
    <t>Yes</t>
  </si>
  <si>
    <t>Female</t>
  </si>
  <si>
    <t>Repair &amp; Maintenance</t>
  </si>
  <si>
    <t>Single</t>
  </si>
  <si>
    <t>No</t>
  </si>
  <si>
    <t>Male</t>
  </si>
  <si>
    <t>Home Cleaning</t>
  </si>
  <si>
    <t>Married</t>
  </si>
  <si>
    <t>Homecare &amp; Design</t>
  </si>
  <si>
    <t>Divorced</t>
  </si>
  <si>
    <t>Health &amp; Wellness</t>
  </si>
  <si>
    <t>Pest Control</t>
  </si>
  <si>
    <t>Packers &amp; Movers</t>
  </si>
  <si>
    <t>Salon</t>
  </si>
  <si>
    <t>Business Services</t>
  </si>
  <si>
    <t>Event Management</t>
  </si>
  <si>
    <t>Data type</t>
  </si>
  <si>
    <t>Missing data</t>
  </si>
  <si>
    <t>Mean</t>
  </si>
  <si>
    <t>Median</t>
  </si>
  <si>
    <t>Mode</t>
  </si>
  <si>
    <t>Std Div</t>
  </si>
  <si>
    <t>Range</t>
  </si>
  <si>
    <t>Min</t>
  </si>
  <si>
    <t>Max</t>
  </si>
  <si>
    <t>N</t>
  </si>
  <si>
    <t>C</t>
  </si>
  <si>
    <t>Row Labels</t>
  </si>
  <si>
    <t>Grand Total</t>
  </si>
  <si>
    <t>STEPS</t>
  </si>
  <si>
    <t>Is the given inputs data or information ?</t>
  </si>
  <si>
    <t>Yes, It is data.</t>
  </si>
  <si>
    <t>#without primary key, we can not perform anything on multiple dataset</t>
  </si>
  <si>
    <t>Is data of right quality ?(check for missingdata,duplication,incomplete,outliers,noisy)</t>
  </si>
  <si>
    <t>#always make scatter plot for checking outliers.</t>
  </si>
  <si>
    <t>Yes(Data quality has been ensured)
ELT completed.</t>
  </si>
  <si>
    <t>Is the given problem worth investigating.</t>
  </si>
  <si>
    <t>Count of RepeatCustomer</t>
  </si>
  <si>
    <t>Count of Age</t>
  </si>
  <si>
    <t>18-27</t>
  </si>
  <si>
    <t>28-37</t>
  </si>
  <si>
    <t>38-47</t>
  </si>
  <si>
    <t>48-57</t>
  </si>
  <si>
    <t>58-67</t>
  </si>
  <si>
    <t>102-202</t>
  </si>
  <si>
    <t>202-302</t>
  </si>
  <si>
    <t>302-402</t>
  </si>
  <si>
    <t>402-502</t>
  </si>
  <si>
    <t>502-602</t>
  </si>
  <si>
    <t>602-702</t>
  </si>
  <si>
    <t>702-802</t>
  </si>
  <si>
    <t>802-902</t>
  </si>
  <si>
    <t>902-1002</t>
  </si>
  <si>
    <t>1002-1102</t>
  </si>
  <si>
    <t>1102-1202</t>
  </si>
  <si>
    <t>1202-1302</t>
  </si>
  <si>
    <t>1302-1402</t>
  </si>
  <si>
    <t>1402-1502</t>
  </si>
  <si>
    <t xml:space="preserve">Count of CustomerSpending </t>
  </si>
  <si>
    <t>Count of ServiceOpted</t>
  </si>
  <si>
    <t>Count of MaritalStatus</t>
  </si>
  <si>
    <t>VIESTA</t>
  </si>
  <si>
    <t>SERVICE OPTED</t>
  </si>
  <si>
    <t>FOR event management femaLE(38%) RETENtion is more than male(17%).</t>
  </si>
  <si>
    <t>for salon  femaLE(42%) RETENtion is more than male(38%).</t>
  </si>
  <si>
    <t>Female retention in pest control 10% which is more than male (5%).</t>
  </si>
  <si>
    <t>Total Customer retention for salon is 40% which is highest among all services.</t>
  </si>
  <si>
    <t>Business service health, wellness and pest control and have least repeated customer 3%,7% and 5% respectively.</t>
  </si>
  <si>
    <t>There are 12 independent variable s0 there will be 12 hypothesis.</t>
  </si>
  <si>
    <t>H0</t>
  </si>
  <si>
    <t>H1</t>
  </si>
  <si>
    <t>Age does not have impact on repeat customer.</t>
  </si>
  <si>
    <t>Age has impact on repeat customer.</t>
  </si>
  <si>
    <t>H2</t>
  </si>
  <si>
    <t>H13</t>
  </si>
  <si>
    <t>Model can predict repeating customer.</t>
  </si>
  <si>
    <t>Model can not predict repeating customer.</t>
  </si>
  <si>
    <t>Which test/function should run to test hypothesis.</t>
  </si>
  <si>
    <t>Logistic Regression</t>
  </si>
  <si>
    <t>Success</t>
  </si>
  <si>
    <t>Failure</t>
  </si>
  <si>
    <t>Total</t>
  </si>
  <si>
    <t>p-Obs</t>
  </si>
  <si>
    <t>p-Pred</t>
  </si>
  <si>
    <t>Suc-Pred</t>
  </si>
  <si>
    <t>Fail-Pred</t>
  </si>
  <si>
    <t>LL</t>
  </si>
  <si>
    <t>% Correct</t>
  </si>
  <si>
    <t>HL Stat</t>
  </si>
  <si>
    <t>Coeff</t>
  </si>
  <si>
    <t>LL0</t>
  </si>
  <si>
    <t>LL1</t>
  </si>
  <si>
    <t>Chi-Sq</t>
  </si>
  <si>
    <t>df</t>
  </si>
  <si>
    <t>p-value</t>
  </si>
  <si>
    <t>alpha</t>
  </si>
  <si>
    <t>sig</t>
  </si>
  <si>
    <t>R-Sq (L)</t>
  </si>
  <si>
    <t>R-Sq (CS)</t>
  </si>
  <si>
    <t>R-Sq (N)</t>
  </si>
  <si>
    <t>Hosmer</t>
  </si>
  <si>
    <t>Covariance Matrix</t>
  </si>
  <si>
    <t>coeff b</t>
  </si>
  <si>
    <t>s.e.</t>
  </si>
  <si>
    <t>Wald</t>
  </si>
  <si>
    <t>exp(b)</t>
  </si>
  <si>
    <t>lower</t>
  </si>
  <si>
    <t>upper</t>
  </si>
  <si>
    <t>Intercept</t>
  </si>
  <si>
    <t>Converge</t>
  </si>
  <si>
    <t>Classification Table</t>
  </si>
  <si>
    <t>Suc-Obs</t>
  </si>
  <si>
    <t>Fail-Obs</t>
  </si>
  <si>
    <t>Accuracy</t>
  </si>
  <si>
    <t>Cutoff</t>
  </si>
  <si>
    <t>ROC Table</t>
  </si>
  <si>
    <t>Fail-Cum</t>
  </si>
  <si>
    <t>Suc-Cum</t>
  </si>
  <si>
    <t>FPR</t>
  </si>
  <si>
    <t>TPR</t>
  </si>
  <si>
    <t>AUC</t>
  </si>
  <si>
    <t>If curve is near to one then it is good to proceed.</t>
  </si>
  <si>
    <t>X-value</t>
  </si>
  <si>
    <t>product</t>
  </si>
  <si>
    <t>X-variable</t>
  </si>
  <si>
    <t>Sum</t>
  </si>
  <si>
    <t>Prediction</t>
  </si>
  <si>
    <t>Legend</t>
  </si>
  <si>
    <t>Potential return customer.</t>
  </si>
  <si>
    <t>Potential not return customer.</t>
  </si>
  <si>
    <t>Time Taken</t>
  </si>
  <si>
    <t>Satisfaction Rating</t>
  </si>
  <si>
    <t>Service opted</t>
  </si>
  <si>
    <t>Value for money</t>
  </si>
  <si>
    <t>Complaint resolved</t>
  </si>
  <si>
    <t>Customer support</t>
  </si>
  <si>
    <t>Drop Down Data</t>
  </si>
  <si>
    <t>Finding/interpretation</t>
  </si>
  <si>
    <t>1.for H2,H4 and H11 we accept null hypothesis because P-value is less then 0.05</t>
  </si>
  <si>
    <t>2.For others we accept alternate hypothesis.</t>
  </si>
  <si>
    <t>Run the test.</t>
  </si>
  <si>
    <t>Logistics Regression</t>
  </si>
  <si>
    <t>Updation of dashboard (show only valid factors)</t>
  </si>
  <si>
    <t>1.It is recommended that the model is used for different
variables across all categories and to figure out what 
need to be done for personal demographics to get a
repeat customers.
2.Then to come up with marketing/selling strategy by 
by focusing on potential repeat customers namely age
gender and marital status.</t>
  </si>
  <si>
    <t>Recommendation(prescriptive analytics)</t>
  </si>
  <si>
    <t>DYNAMIC DASHBOARD</t>
  </si>
  <si>
    <t>CLASSIFICATION TABLE</t>
  </si>
  <si>
    <t>GO TO THE MODEL</t>
  </si>
  <si>
    <t>Enter X-value to get prediction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</si>
</sst>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color theme="1"/>
      <name val="Calibri"/>
      <family val="2"/>
      <scheme val="minor"/>
    </font>
    <font>
      <b/>
      <sz val="11"/>
      <color theme="2" tint="-0.89999084444715716"/>
      <name val="Calibri"/>
      <family val="2"/>
      <scheme val="minor"/>
    </font>
    <font>
      <sz val="11"/>
      <color theme="0"/>
      <name val="Calibri"/>
      <family val="2"/>
      <scheme val="minor"/>
    </font>
    <font>
      <sz val="20"/>
      <color theme="1"/>
      <name val="Bauhaus 93"/>
      <family val="5"/>
    </font>
    <font>
      <i/>
      <sz val="11"/>
      <color theme="1"/>
      <name val="Calibri"/>
      <family val="2"/>
      <scheme val="minor"/>
    </font>
    <font>
      <sz val="9"/>
      <color indexed="81"/>
      <name val="Tahoma"/>
      <family val="2"/>
    </font>
    <font>
      <b/>
      <sz val="9"/>
      <color indexed="81"/>
      <name val="Tahoma"/>
      <family val="2"/>
    </font>
    <font>
      <u/>
      <sz val="11"/>
      <color theme="10"/>
      <name val="Calibri"/>
      <family val="2"/>
      <scheme val="minor"/>
    </font>
    <font>
      <u/>
      <sz val="20"/>
      <color theme="10"/>
      <name val="Calibri"/>
      <family val="2"/>
      <scheme val="minor"/>
    </font>
  </fonts>
  <fills count="10">
    <fill>
      <patternFill patternType="none"/>
    </fill>
    <fill>
      <patternFill patternType="gray125"/>
    </fill>
    <fill>
      <patternFill patternType="solid">
        <fgColor theme="7"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rgb="FFFFFF00"/>
        <bgColor indexed="64"/>
      </patternFill>
    </fill>
    <fill>
      <patternFill patternType="solid">
        <fgColor theme="5" tint="0.59999389629810485"/>
        <bgColor indexed="64"/>
      </patternFill>
    </fill>
    <fill>
      <patternFill patternType="solid">
        <fgColor rgb="FF92D050"/>
        <bgColor indexed="64"/>
      </patternFill>
    </fill>
    <fill>
      <patternFill patternType="solid">
        <fgColor rgb="FFFF0000"/>
        <bgColor indexed="64"/>
      </patternFill>
    </fill>
    <fill>
      <patternFill patternType="solid">
        <fgColor theme="9" tint="-0.249977111117893"/>
        <bgColor indexed="64"/>
      </patternFill>
    </fill>
  </fills>
  <borders count="37">
    <border>
      <left/>
      <right/>
      <top/>
      <bottom/>
      <diagonal/>
    </border>
    <border>
      <left/>
      <right/>
      <top style="medium">
        <color indexed="64"/>
      </top>
      <bottom style="medium">
        <color indexed="64"/>
      </bottom>
      <diagonal/>
    </border>
    <border>
      <left/>
      <right/>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8"/>
      </left>
      <right style="thin">
        <color indexed="8"/>
      </right>
      <top style="thin">
        <color indexed="8"/>
      </top>
      <bottom style="thin">
        <color indexed="8"/>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style="double">
        <color indexed="64"/>
      </top>
      <bottom style="thin">
        <color auto="1"/>
      </bottom>
      <diagonal/>
    </border>
    <border>
      <left/>
      <right/>
      <top style="thin">
        <color auto="1"/>
      </top>
      <bottom/>
      <diagonal/>
    </border>
    <border>
      <left style="thin">
        <color indexed="8"/>
      </left>
      <right style="thin">
        <color indexed="8"/>
      </right>
      <top style="thin">
        <color indexed="8"/>
      </top>
      <bottom/>
      <diagonal/>
    </border>
    <border>
      <left style="thin">
        <color indexed="8"/>
      </left>
      <right style="thin">
        <color indexed="8"/>
      </right>
      <top/>
      <bottom/>
      <diagonal/>
    </border>
    <border>
      <left style="thin">
        <color indexed="8"/>
      </left>
      <right style="thin">
        <color indexed="8"/>
      </right>
      <top/>
      <bottom style="thin">
        <color indexed="8"/>
      </bottom>
      <diagonal/>
    </border>
    <border>
      <left/>
      <right/>
      <top style="double">
        <color indexed="64"/>
      </top>
      <bottom style="thin">
        <color indexed="64"/>
      </bottom>
      <diagonal/>
    </border>
    <border>
      <left/>
      <right/>
      <top/>
      <bottom style="thin">
        <color indexed="64"/>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thin">
        <color auto="1"/>
      </bottom>
      <diagonal/>
    </border>
    <border>
      <left style="thin">
        <color indexed="64"/>
      </left>
      <right style="thin">
        <color indexed="64"/>
      </right>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s>
  <cellStyleXfs count="2">
    <xf numFmtId="0" fontId="0" fillId="0" borderId="0"/>
    <xf numFmtId="0" fontId="8" fillId="0" borderId="0" applyNumberFormat="0" applyFill="0" applyBorder="0" applyAlignment="0" applyProtection="0"/>
  </cellStyleXfs>
  <cellXfs count="68">
    <xf numFmtId="0" fontId="0" fillId="0" borderId="0" xfId="0"/>
    <xf numFmtId="0" fontId="2" fillId="2" borderId="2" xfId="0" applyFont="1" applyFill="1" applyBorder="1"/>
    <xf numFmtId="0" fontId="0" fillId="0" borderId="0" xfId="0" pivotButton="1"/>
    <xf numFmtId="0" fontId="0" fillId="0" borderId="0" xfId="0" applyAlignment="1">
      <alignment horizontal="left"/>
    </xf>
    <xf numFmtId="2" fontId="0" fillId="0" borderId="0" xfId="0" applyNumberFormat="1"/>
    <xf numFmtId="0" fontId="1" fillId="0" borderId="3" xfId="0" quotePrefix="1" applyFont="1" applyBorder="1"/>
    <xf numFmtId="0" fontId="2" fillId="2" borderId="1" xfId="0" applyFont="1" applyFill="1" applyBorder="1"/>
    <xf numFmtId="0" fontId="0" fillId="4" borderId="4" xfId="0" applyFill="1" applyBorder="1"/>
    <xf numFmtId="0" fontId="0" fillId="0" borderId="4" xfId="0" applyBorder="1"/>
    <xf numFmtId="0" fontId="0" fillId="0" borderId="4" xfId="0" applyBorder="1" applyAlignment="1">
      <alignment wrapText="1"/>
    </xf>
    <xf numFmtId="0" fontId="0" fillId="0" borderId="5"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5" fillId="0" borderId="15" xfId="0" applyFont="1" applyBorder="1" applyAlignment="1">
      <alignment horizontal="center"/>
    </xf>
    <xf numFmtId="0" fontId="0" fillId="0" borderId="16" xfId="0" applyBorder="1"/>
    <xf numFmtId="0" fontId="0" fillId="0" borderId="17" xfId="0" applyBorder="1"/>
    <xf numFmtId="0" fontId="0" fillId="0" borderId="18" xfId="0" applyBorder="1"/>
    <xf numFmtId="0" fontId="0" fillId="0" borderId="19" xfId="0" applyBorder="1"/>
    <xf numFmtId="0" fontId="0" fillId="0" borderId="19" xfId="0" applyBorder="1" applyAlignment="1">
      <alignment horizontal="right"/>
    </xf>
    <xf numFmtId="0" fontId="5" fillId="0" borderId="20" xfId="0" applyFont="1" applyBorder="1" applyAlignment="1">
      <alignment horizontal="center"/>
    </xf>
    <xf numFmtId="0" fontId="0" fillId="0" borderId="21" xfId="0" applyBorder="1"/>
    <xf numFmtId="0" fontId="0" fillId="0" borderId="22" xfId="0" applyBorder="1"/>
    <xf numFmtId="0" fontId="0" fillId="0" borderId="23" xfId="0" applyBorder="1"/>
    <xf numFmtId="0" fontId="0" fillId="0" borderId="6" xfId="0" applyBorder="1"/>
    <xf numFmtId="0" fontId="0" fillId="5" borderId="7" xfId="0" applyFill="1" applyBorder="1"/>
    <xf numFmtId="0" fontId="0" fillId="5" borderId="14" xfId="0" applyFill="1" applyBorder="1"/>
    <xf numFmtId="0" fontId="1" fillId="0" borderId="4" xfId="0" applyFont="1" applyBorder="1"/>
    <xf numFmtId="0" fontId="0" fillId="6" borderId="4" xfId="0" applyFill="1" applyBorder="1"/>
    <xf numFmtId="0" fontId="3" fillId="0" borderId="0" xfId="0" applyFont="1"/>
    <xf numFmtId="0" fontId="0" fillId="0" borderId="0" xfId="0" applyAlignment="1">
      <alignment horizontal="center"/>
    </xf>
    <xf numFmtId="0" fontId="0" fillId="0" borderId="24" xfId="0" applyBorder="1"/>
    <xf numFmtId="0" fontId="0" fillId="0" borderId="25" xfId="0" applyBorder="1"/>
    <xf numFmtId="0" fontId="0" fillId="0" borderId="26" xfId="0" applyBorder="1"/>
    <xf numFmtId="0" fontId="0" fillId="0" borderId="27" xfId="0" applyBorder="1"/>
    <xf numFmtId="0" fontId="0" fillId="0" borderId="28" xfId="0" applyBorder="1"/>
    <xf numFmtId="0" fontId="0" fillId="4" borderId="28" xfId="0" applyFill="1" applyBorder="1"/>
    <xf numFmtId="0" fontId="0" fillId="0" borderId="29" xfId="0" applyBorder="1"/>
    <xf numFmtId="0" fontId="0" fillId="0" borderId="2" xfId="0" applyBorder="1"/>
    <xf numFmtId="0" fontId="0" fillId="0" borderId="30" xfId="0" applyBorder="1"/>
    <xf numFmtId="0" fontId="5" fillId="0" borderId="33" xfId="0" applyFont="1" applyBorder="1" applyAlignment="1">
      <alignment horizontal="center"/>
    </xf>
    <xf numFmtId="0" fontId="1" fillId="0" borderId="34" xfId="0" applyFont="1" applyBorder="1"/>
    <xf numFmtId="0" fontId="3" fillId="0" borderId="26" xfId="0" applyFont="1" applyBorder="1"/>
    <xf numFmtId="0" fontId="3" fillId="0" borderId="28" xfId="0" applyFont="1" applyBorder="1"/>
    <xf numFmtId="0" fontId="1" fillId="0" borderId="35" xfId="0" applyFont="1" applyBorder="1"/>
    <xf numFmtId="0" fontId="0" fillId="0" borderId="36" xfId="0" applyBorder="1"/>
    <xf numFmtId="0" fontId="0" fillId="7" borderId="0" xfId="0" applyFill="1"/>
    <xf numFmtId="0" fontId="0" fillId="8" borderId="0" xfId="0" applyFill="1"/>
    <xf numFmtId="0" fontId="3" fillId="0" borderId="30" xfId="0" applyFont="1" applyBorder="1"/>
    <xf numFmtId="0" fontId="0" fillId="0" borderId="0" xfId="0" applyAlignment="1">
      <alignment horizontal="left" vertical="top" wrapText="1"/>
    </xf>
    <xf numFmtId="0" fontId="4" fillId="3" borderId="0" xfId="0" applyFont="1" applyFill="1" applyAlignment="1">
      <alignment horizontal="center"/>
    </xf>
    <xf numFmtId="0" fontId="1" fillId="0" borderId="0" xfId="0" applyFont="1" applyAlignment="1">
      <alignment horizontal="center"/>
    </xf>
    <xf numFmtId="0" fontId="0" fillId="0" borderId="0" xfId="0" applyAlignment="1">
      <alignment horizontal="center"/>
    </xf>
    <xf numFmtId="0" fontId="9" fillId="0" borderId="24" xfId="1" applyFont="1" applyBorder="1" applyAlignment="1">
      <alignment horizontal="center"/>
    </xf>
    <xf numFmtId="0" fontId="9" fillId="0" borderId="25" xfId="1" applyFont="1" applyBorder="1" applyAlignment="1">
      <alignment horizontal="center"/>
    </xf>
    <xf numFmtId="0" fontId="9" fillId="0" borderId="26" xfId="1" applyFont="1" applyBorder="1" applyAlignment="1">
      <alignment horizontal="center"/>
    </xf>
    <xf numFmtId="0" fontId="9" fillId="0" borderId="29" xfId="1" applyFont="1" applyBorder="1" applyAlignment="1">
      <alignment horizontal="center"/>
    </xf>
    <xf numFmtId="0" fontId="9" fillId="0" borderId="2" xfId="1" applyFont="1" applyBorder="1" applyAlignment="1">
      <alignment horizontal="center"/>
    </xf>
    <xf numFmtId="0" fontId="9" fillId="0" borderId="30" xfId="1" applyFont="1" applyBorder="1" applyAlignment="1">
      <alignment horizontal="center"/>
    </xf>
    <xf numFmtId="0" fontId="0" fillId="0" borderId="31" xfId="0" applyBorder="1" applyAlignment="1">
      <alignment horizontal="center"/>
    </xf>
    <xf numFmtId="0" fontId="0" fillId="0" borderId="32" xfId="0" applyBorder="1" applyAlignment="1">
      <alignment horizontal="center"/>
    </xf>
    <xf numFmtId="0" fontId="0" fillId="0" borderId="0" xfId="0" applyNumberFormat="1"/>
    <xf numFmtId="0" fontId="0" fillId="9" borderId="0" xfId="0" applyFill="1" applyAlignment="1">
      <alignment horizontal="center"/>
    </xf>
  </cellXfs>
  <cellStyles count="2">
    <cellStyle name="Hyperlink" xfId="1" builtinId="8"/>
    <cellStyle name="Normal" xfId="0" builtinId="0"/>
  </cellStyles>
  <dxfs count="19">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2" formatCode="0.00"/>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numFmt numFmtId="0" formatCode="General"/>
    </dxf>
    <dxf>
      <numFmt numFmtId="0" formatCode="General"/>
    </dxf>
    <dxf>
      <numFmt numFmtId="2" formatCode="0.00"/>
    </dxf>
    <dxf>
      <border outline="0">
        <left style="medium">
          <color indexed="64"/>
        </left>
        <right style="medium">
          <color indexed="64"/>
        </right>
        <top style="medium">
          <color indexed="64"/>
        </top>
        <bottom style="medium">
          <color indexed="64"/>
        </bottom>
      </border>
    </dxf>
    <dxf>
      <border outline="0">
        <bottom style="medium">
          <color indexed="64"/>
        </bottom>
      </border>
    </dxf>
    <dxf>
      <font>
        <b/>
        <i val="0"/>
        <strike val="0"/>
        <condense val="0"/>
        <extend val="0"/>
        <outline val="0"/>
        <shadow val="0"/>
        <u val="none"/>
        <vertAlign val="baseline"/>
        <sz val="11"/>
        <color theme="2" tint="-0.89999084444715716"/>
        <name val="Calibri"/>
        <family val="2"/>
        <scheme val="minor"/>
      </font>
      <fill>
        <patternFill patternType="solid">
          <fgColor indexed="64"/>
          <bgColor theme="7" tint="0.79998168889431442"/>
        </patternFill>
      </fill>
    </dxf>
    <dxf>
      <numFmt numFmtId="2" formatCode="0.00"/>
    </dxf>
    <dxf>
      <numFmt numFmtId="2" formatCode="0.00"/>
    </dxf>
    <dxf>
      <border outline="0">
        <left style="medium">
          <color indexed="64"/>
        </left>
        <right style="medium">
          <color indexed="64"/>
        </right>
        <top style="medium">
          <color indexed="64"/>
        </top>
        <bottom style="medium">
          <color indexed="64"/>
        </bottom>
      </border>
    </dxf>
    <dxf>
      <border outline="0">
        <bottom style="medium">
          <color indexed="64"/>
        </bottom>
      </border>
    </dxf>
    <dxf>
      <font>
        <b/>
        <i val="0"/>
        <strike val="0"/>
        <condense val="0"/>
        <extend val="0"/>
        <outline val="0"/>
        <shadow val="0"/>
        <u val="none"/>
        <vertAlign val="baseline"/>
        <sz val="11"/>
        <color theme="2" tint="-0.89999084444715716"/>
        <name val="Calibri"/>
        <family val="2"/>
        <scheme val="minor"/>
      </font>
      <fill>
        <patternFill patternType="solid">
          <fgColor indexed="64"/>
          <bgColor theme="7" tint="0.79998168889431442"/>
        </patternFill>
      </fill>
    </dxf>
  </dxfs>
  <tableStyles count="0" defaultTableStyle="TableStyleMedium2" defaultPivotStyle="PivotStyleLight16"/>
  <colors>
    <mruColors>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yVal>
            <c:numRef>
              <c:f>Data!$M$12:$M$1481</c:f>
              <c:numCache>
                <c:formatCode>0.00</c:formatCode>
                <c:ptCount val="1470"/>
                <c:pt idx="0">
                  <c:v>11</c:v>
                </c:pt>
                <c:pt idx="1">
                  <c:v>23</c:v>
                </c:pt>
                <c:pt idx="2">
                  <c:v>15</c:v>
                </c:pt>
                <c:pt idx="3">
                  <c:v>11</c:v>
                </c:pt>
                <c:pt idx="4">
                  <c:v>15.173076923076923</c:v>
                </c:pt>
                <c:pt idx="5">
                  <c:v>15.173076923076923</c:v>
                </c:pt>
                <c:pt idx="6">
                  <c:v>15.173076923076923</c:v>
                </c:pt>
                <c:pt idx="7">
                  <c:v>22</c:v>
                </c:pt>
                <c:pt idx="8">
                  <c:v>15.345132743362832</c:v>
                </c:pt>
                <c:pt idx="9">
                  <c:v>13</c:v>
                </c:pt>
                <c:pt idx="10">
                  <c:v>15.173076923076923</c:v>
                </c:pt>
                <c:pt idx="11">
                  <c:v>15.173076923076923</c:v>
                </c:pt>
                <c:pt idx="12">
                  <c:v>15.375527426160337</c:v>
                </c:pt>
                <c:pt idx="13">
                  <c:v>11</c:v>
                </c:pt>
                <c:pt idx="14">
                  <c:v>14</c:v>
                </c:pt>
                <c:pt idx="15">
                  <c:v>15.345132743362832</c:v>
                </c:pt>
                <c:pt idx="16">
                  <c:v>15.375527426160337</c:v>
                </c:pt>
                <c:pt idx="17">
                  <c:v>13</c:v>
                </c:pt>
                <c:pt idx="18">
                  <c:v>16</c:v>
                </c:pt>
                <c:pt idx="19">
                  <c:v>11</c:v>
                </c:pt>
                <c:pt idx="20">
                  <c:v>18</c:v>
                </c:pt>
                <c:pt idx="21">
                  <c:v>23</c:v>
                </c:pt>
                <c:pt idx="22">
                  <c:v>11</c:v>
                </c:pt>
                <c:pt idx="23">
                  <c:v>14</c:v>
                </c:pt>
                <c:pt idx="24">
                  <c:v>11</c:v>
                </c:pt>
                <c:pt idx="25">
                  <c:v>11</c:v>
                </c:pt>
                <c:pt idx="26">
                  <c:v>22</c:v>
                </c:pt>
                <c:pt idx="27">
                  <c:v>11</c:v>
                </c:pt>
                <c:pt idx="28">
                  <c:v>14</c:v>
                </c:pt>
                <c:pt idx="29">
                  <c:v>12</c:v>
                </c:pt>
                <c:pt idx="30">
                  <c:v>11</c:v>
                </c:pt>
                <c:pt idx="31">
                  <c:v>13</c:v>
                </c:pt>
                <c:pt idx="32">
                  <c:v>13</c:v>
                </c:pt>
                <c:pt idx="33">
                  <c:v>14</c:v>
                </c:pt>
                <c:pt idx="34">
                  <c:v>15.375527426160337</c:v>
                </c:pt>
                <c:pt idx="35">
                  <c:v>15.375527426160337</c:v>
                </c:pt>
                <c:pt idx="36">
                  <c:v>14</c:v>
                </c:pt>
                <c:pt idx="37">
                  <c:v>13</c:v>
                </c:pt>
                <c:pt idx="38">
                  <c:v>14</c:v>
                </c:pt>
                <c:pt idx="39">
                  <c:v>19</c:v>
                </c:pt>
                <c:pt idx="40">
                  <c:v>12</c:v>
                </c:pt>
                <c:pt idx="41">
                  <c:v>13</c:v>
                </c:pt>
                <c:pt idx="42">
                  <c:v>12</c:v>
                </c:pt>
                <c:pt idx="43">
                  <c:v>15</c:v>
                </c:pt>
                <c:pt idx="44">
                  <c:v>23</c:v>
                </c:pt>
                <c:pt idx="45">
                  <c:v>12</c:v>
                </c:pt>
                <c:pt idx="46">
                  <c:v>20</c:v>
                </c:pt>
                <c:pt idx="47">
                  <c:v>21</c:v>
                </c:pt>
                <c:pt idx="48">
                  <c:v>21</c:v>
                </c:pt>
                <c:pt idx="49">
                  <c:v>19</c:v>
                </c:pt>
                <c:pt idx="50">
                  <c:v>13</c:v>
                </c:pt>
                <c:pt idx="51">
                  <c:v>13</c:v>
                </c:pt>
                <c:pt idx="52">
                  <c:v>21</c:v>
                </c:pt>
                <c:pt idx="53">
                  <c:v>13</c:v>
                </c:pt>
                <c:pt idx="54">
                  <c:v>19</c:v>
                </c:pt>
                <c:pt idx="55">
                  <c:v>12</c:v>
                </c:pt>
                <c:pt idx="56">
                  <c:v>22</c:v>
                </c:pt>
                <c:pt idx="57">
                  <c:v>15</c:v>
                </c:pt>
                <c:pt idx="58">
                  <c:v>22</c:v>
                </c:pt>
                <c:pt idx="59">
                  <c:v>18</c:v>
                </c:pt>
                <c:pt idx="60">
                  <c:v>22</c:v>
                </c:pt>
                <c:pt idx="61">
                  <c:v>11</c:v>
                </c:pt>
                <c:pt idx="62">
                  <c:v>12</c:v>
                </c:pt>
                <c:pt idx="63">
                  <c:v>11</c:v>
                </c:pt>
                <c:pt idx="64">
                  <c:v>15.69811320754717</c:v>
                </c:pt>
                <c:pt idx="65">
                  <c:v>15.049382716049383</c:v>
                </c:pt>
                <c:pt idx="66">
                  <c:v>15.345132743362832</c:v>
                </c:pt>
                <c:pt idx="67">
                  <c:v>15.375527426160337</c:v>
                </c:pt>
                <c:pt idx="68">
                  <c:v>15.375527426160337</c:v>
                </c:pt>
                <c:pt idx="69">
                  <c:v>15.375527426160337</c:v>
                </c:pt>
                <c:pt idx="70">
                  <c:v>14.945945945945946</c:v>
                </c:pt>
                <c:pt idx="71">
                  <c:v>15.375527426160337</c:v>
                </c:pt>
                <c:pt idx="72">
                  <c:v>17</c:v>
                </c:pt>
                <c:pt idx="73">
                  <c:v>17</c:v>
                </c:pt>
                <c:pt idx="74">
                  <c:v>12</c:v>
                </c:pt>
                <c:pt idx="75">
                  <c:v>23</c:v>
                </c:pt>
                <c:pt idx="76">
                  <c:v>14</c:v>
                </c:pt>
                <c:pt idx="77">
                  <c:v>14</c:v>
                </c:pt>
                <c:pt idx="78">
                  <c:v>13</c:v>
                </c:pt>
                <c:pt idx="79">
                  <c:v>22</c:v>
                </c:pt>
                <c:pt idx="80">
                  <c:v>12</c:v>
                </c:pt>
                <c:pt idx="81">
                  <c:v>18</c:v>
                </c:pt>
                <c:pt idx="82">
                  <c:v>14</c:v>
                </c:pt>
                <c:pt idx="83">
                  <c:v>12</c:v>
                </c:pt>
                <c:pt idx="84">
                  <c:v>15</c:v>
                </c:pt>
                <c:pt idx="85">
                  <c:v>11</c:v>
                </c:pt>
                <c:pt idx="86">
                  <c:v>13</c:v>
                </c:pt>
                <c:pt idx="87">
                  <c:v>23</c:v>
                </c:pt>
                <c:pt idx="88">
                  <c:v>19</c:v>
                </c:pt>
                <c:pt idx="89">
                  <c:v>16</c:v>
                </c:pt>
                <c:pt idx="90">
                  <c:v>22</c:v>
                </c:pt>
                <c:pt idx="91">
                  <c:v>22</c:v>
                </c:pt>
                <c:pt idx="92">
                  <c:v>12</c:v>
                </c:pt>
                <c:pt idx="93">
                  <c:v>13</c:v>
                </c:pt>
                <c:pt idx="94">
                  <c:v>16</c:v>
                </c:pt>
                <c:pt idx="95">
                  <c:v>12</c:v>
                </c:pt>
                <c:pt idx="96">
                  <c:v>14.945945945945946</c:v>
                </c:pt>
                <c:pt idx="97">
                  <c:v>15</c:v>
                </c:pt>
                <c:pt idx="98">
                  <c:v>14.945945945945946</c:v>
                </c:pt>
                <c:pt idx="99">
                  <c:v>12</c:v>
                </c:pt>
                <c:pt idx="100">
                  <c:v>22</c:v>
                </c:pt>
                <c:pt idx="101">
                  <c:v>13</c:v>
                </c:pt>
                <c:pt idx="102">
                  <c:v>18</c:v>
                </c:pt>
                <c:pt idx="103">
                  <c:v>14</c:v>
                </c:pt>
                <c:pt idx="104">
                  <c:v>14</c:v>
                </c:pt>
                <c:pt idx="105">
                  <c:v>21</c:v>
                </c:pt>
                <c:pt idx="106">
                  <c:v>19</c:v>
                </c:pt>
                <c:pt idx="107">
                  <c:v>11</c:v>
                </c:pt>
                <c:pt idx="108">
                  <c:v>11</c:v>
                </c:pt>
                <c:pt idx="109">
                  <c:v>15</c:v>
                </c:pt>
                <c:pt idx="110">
                  <c:v>20</c:v>
                </c:pt>
                <c:pt idx="111">
                  <c:v>24</c:v>
                </c:pt>
                <c:pt idx="112">
                  <c:v>15.049382716049383</c:v>
                </c:pt>
                <c:pt idx="113">
                  <c:v>12</c:v>
                </c:pt>
                <c:pt idx="114">
                  <c:v>15</c:v>
                </c:pt>
                <c:pt idx="115">
                  <c:v>12</c:v>
                </c:pt>
                <c:pt idx="116">
                  <c:v>12</c:v>
                </c:pt>
                <c:pt idx="117">
                  <c:v>14</c:v>
                </c:pt>
                <c:pt idx="118">
                  <c:v>22</c:v>
                </c:pt>
                <c:pt idx="119">
                  <c:v>12</c:v>
                </c:pt>
                <c:pt idx="120">
                  <c:v>25</c:v>
                </c:pt>
                <c:pt idx="121">
                  <c:v>13</c:v>
                </c:pt>
                <c:pt idx="122">
                  <c:v>18</c:v>
                </c:pt>
                <c:pt idx="123">
                  <c:v>13</c:v>
                </c:pt>
                <c:pt idx="124">
                  <c:v>18</c:v>
                </c:pt>
                <c:pt idx="125">
                  <c:v>19</c:v>
                </c:pt>
                <c:pt idx="126">
                  <c:v>12</c:v>
                </c:pt>
                <c:pt idx="127">
                  <c:v>19</c:v>
                </c:pt>
                <c:pt idx="128">
                  <c:v>14</c:v>
                </c:pt>
                <c:pt idx="129">
                  <c:v>14</c:v>
                </c:pt>
                <c:pt idx="130">
                  <c:v>12</c:v>
                </c:pt>
                <c:pt idx="131">
                  <c:v>11</c:v>
                </c:pt>
                <c:pt idx="132">
                  <c:v>11</c:v>
                </c:pt>
                <c:pt idx="133">
                  <c:v>13</c:v>
                </c:pt>
                <c:pt idx="134">
                  <c:v>23</c:v>
                </c:pt>
                <c:pt idx="135">
                  <c:v>20</c:v>
                </c:pt>
                <c:pt idx="136">
                  <c:v>15</c:v>
                </c:pt>
                <c:pt idx="137">
                  <c:v>14.945945945945946</c:v>
                </c:pt>
                <c:pt idx="138">
                  <c:v>18</c:v>
                </c:pt>
                <c:pt idx="139">
                  <c:v>19</c:v>
                </c:pt>
                <c:pt idx="140">
                  <c:v>22</c:v>
                </c:pt>
                <c:pt idx="141">
                  <c:v>13</c:v>
                </c:pt>
                <c:pt idx="142">
                  <c:v>20</c:v>
                </c:pt>
                <c:pt idx="143">
                  <c:v>14</c:v>
                </c:pt>
                <c:pt idx="144">
                  <c:v>17</c:v>
                </c:pt>
                <c:pt idx="145">
                  <c:v>14</c:v>
                </c:pt>
                <c:pt idx="146">
                  <c:v>13</c:v>
                </c:pt>
                <c:pt idx="147">
                  <c:v>13</c:v>
                </c:pt>
                <c:pt idx="148">
                  <c:v>21</c:v>
                </c:pt>
                <c:pt idx="149">
                  <c:v>14</c:v>
                </c:pt>
                <c:pt idx="150">
                  <c:v>11</c:v>
                </c:pt>
                <c:pt idx="151">
                  <c:v>13</c:v>
                </c:pt>
                <c:pt idx="152">
                  <c:v>20</c:v>
                </c:pt>
                <c:pt idx="153">
                  <c:v>18</c:v>
                </c:pt>
                <c:pt idx="154">
                  <c:v>14</c:v>
                </c:pt>
                <c:pt idx="155">
                  <c:v>13</c:v>
                </c:pt>
                <c:pt idx="156">
                  <c:v>15.345132743362832</c:v>
                </c:pt>
                <c:pt idx="157">
                  <c:v>20</c:v>
                </c:pt>
                <c:pt idx="158">
                  <c:v>11</c:v>
                </c:pt>
                <c:pt idx="159">
                  <c:v>18</c:v>
                </c:pt>
                <c:pt idx="160">
                  <c:v>24</c:v>
                </c:pt>
                <c:pt idx="161">
                  <c:v>18</c:v>
                </c:pt>
                <c:pt idx="162">
                  <c:v>11</c:v>
                </c:pt>
                <c:pt idx="163">
                  <c:v>16</c:v>
                </c:pt>
                <c:pt idx="164">
                  <c:v>15</c:v>
                </c:pt>
                <c:pt idx="165">
                  <c:v>15</c:v>
                </c:pt>
                <c:pt idx="166">
                  <c:v>12</c:v>
                </c:pt>
                <c:pt idx="167">
                  <c:v>12</c:v>
                </c:pt>
                <c:pt idx="168">
                  <c:v>22</c:v>
                </c:pt>
                <c:pt idx="169">
                  <c:v>15.375527426160337</c:v>
                </c:pt>
                <c:pt idx="170">
                  <c:v>16</c:v>
                </c:pt>
                <c:pt idx="171">
                  <c:v>21</c:v>
                </c:pt>
                <c:pt idx="172">
                  <c:v>12</c:v>
                </c:pt>
                <c:pt idx="173">
                  <c:v>11</c:v>
                </c:pt>
                <c:pt idx="174">
                  <c:v>11</c:v>
                </c:pt>
                <c:pt idx="175">
                  <c:v>18</c:v>
                </c:pt>
                <c:pt idx="176">
                  <c:v>14</c:v>
                </c:pt>
                <c:pt idx="177">
                  <c:v>22</c:v>
                </c:pt>
                <c:pt idx="178">
                  <c:v>25</c:v>
                </c:pt>
                <c:pt idx="179">
                  <c:v>12</c:v>
                </c:pt>
                <c:pt idx="180">
                  <c:v>23</c:v>
                </c:pt>
                <c:pt idx="181">
                  <c:v>15.375527426160337</c:v>
                </c:pt>
                <c:pt idx="182">
                  <c:v>22</c:v>
                </c:pt>
                <c:pt idx="183">
                  <c:v>15</c:v>
                </c:pt>
                <c:pt idx="184">
                  <c:v>11</c:v>
                </c:pt>
                <c:pt idx="185">
                  <c:v>13</c:v>
                </c:pt>
                <c:pt idx="186">
                  <c:v>14</c:v>
                </c:pt>
                <c:pt idx="187">
                  <c:v>11</c:v>
                </c:pt>
                <c:pt idx="188">
                  <c:v>17</c:v>
                </c:pt>
                <c:pt idx="189">
                  <c:v>18</c:v>
                </c:pt>
                <c:pt idx="190">
                  <c:v>15.049382716049383</c:v>
                </c:pt>
                <c:pt idx="191">
                  <c:v>15.375527426160337</c:v>
                </c:pt>
                <c:pt idx="192">
                  <c:v>15.345132743362832</c:v>
                </c:pt>
                <c:pt idx="193">
                  <c:v>15.375527426160337</c:v>
                </c:pt>
                <c:pt idx="194">
                  <c:v>15.049382716049383</c:v>
                </c:pt>
                <c:pt idx="195">
                  <c:v>15.375527426160337</c:v>
                </c:pt>
                <c:pt idx="196">
                  <c:v>11</c:v>
                </c:pt>
                <c:pt idx="197">
                  <c:v>15.345132743362832</c:v>
                </c:pt>
                <c:pt idx="198">
                  <c:v>15.345132743362832</c:v>
                </c:pt>
                <c:pt idx="199">
                  <c:v>15.345132743362832</c:v>
                </c:pt>
                <c:pt idx="200">
                  <c:v>15.345132743362832</c:v>
                </c:pt>
                <c:pt idx="201">
                  <c:v>15</c:v>
                </c:pt>
                <c:pt idx="202">
                  <c:v>17</c:v>
                </c:pt>
                <c:pt idx="203">
                  <c:v>15</c:v>
                </c:pt>
                <c:pt idx="204">
                  <c:v>19</c:v>
                </c:pt>
                <c:pt idx="205">
                  <c:v>14.945945945945946</c:v>
                </c:pt>
                <c:pt idx="206">
                  <c:v>15.375527426160337</c:v>
                </c:pt>
                <c:pt idx="207">
                  <c:v>15.173076923076923</c:v>
                </c:pt>
                <c:pt idx="208">
                  <c:v>15.69811320754717</c:v>
                </c:pt>
                <c:pt idx="209">
                  <c:v>15.69811320754717</c:v>
                </c:pt>
                <c:pt idx="210">
                  <c:v>11</c:v>
                </c:pt>
                <c:pt idx="211">
                  <c:v>22</c:v>
                </c:pt>
                <c:pt idx="212">
                  <c:v>14</c:v>
                </c:pt>
                <c:pt idx="213">
                  <c:v>16</c:v>
                </c:pt>
                <c:pt idx="214">
                  <c:v>11</c:v>
                </c:pt>
                <c:pt idx="215">
                  <c:v>18</c:v>
                </c:pt>
                <c:pt idx="216">
                  <c:v>15</c:v>
                </c:pt>
                <c:pt idx="217">
                  <c:v>14</c:v>
                </c:pt>
                <c:pt idx="218">
                  <c:v>12</c:v>
                </c:pt>
                <c:pt idx="219">
                  <c:v>14</c:v>
                </c:pt>
                <c:pt idx="220">
                  <c:v>16</c:v>
                </c:pt>
                <c:pt idx="221">
                  <c:v>21</c:v>
                </c:pt>
                <c:pt idx="222">
                  <c:v>14</c:v>
                </c:pt>
                <c:pt idx="223">
                  <c:v>12</c:v>
                </c:pt>
                <c:pt idx="224">
                  <c:v>12</c:v>
                </c:pt>
                <c:pt idx="225">
                  <c:v>17</c:v>
                </c:pt>
                <c:pt idx="226">
                  <c:v>17</c:v>
                </c:pt>
                <c:pt idx="227">
                  <c:v>14</c:v>
                </c:pt>
                <c:pt idx="228">
                  <c:v>14</c:v>
                </c:pt>
                <c:pt idx="229">
                  <c:v>13</c:v>
                </c:pt>
                <c:pt idx="230">
                  <c:v>15</c:v>
                </c:pt>
                <c:pt idx="231">
                  <c:v>11</c:v>
                </c:pt>
                <c:pt idx="232">
                  <c:v>17</c:v>
                </c:pt>
                <c:pt idx="233">
                  <c:v>15.049382716049383</c:v>
                </c:pt>
                <c:pt idx="234">
                  <c:v>15.173076923076923</c:v>
                </c:pt>
                <c:pt idx="235">
                  <c:v>15.049382716049383</c:v>
                </c:pt>
                <c:pt idx="236">
                  <c:v>15.173076923076923</c:v>
                </c:pt>
                <c:pt idx="237">
                  <c:v>15.049382716049383</c:v>
                </c:pt>
                <c:pt idx="238">
                  <c:v>11</c:v>
                </c:pt>
                <c:pt idx="239">
                  <c:v>14</c:v>
                </c:pt>
                <c:pt idx="240">
                  <c:v>14</c:v>
                </c:pt>
                <c:pt idx="241">
                  <c:v>18</c:v>
                </c:pt>
                <c:pt idx="242">
                  <c:v>16</c:v>
                </c:pt>
                <c:pt idx="243">
                  <c:v>17</c:v>
                </c:pt>
                <c:pt idx="244">
                  <c:v>11</c:v>
                </c:pt>
                <c:pt idx="245">
                  <c:v>12</c:v>
                </c:pt>
                <c:pt idx="246">
                  <c:v>13</c:v>
                </c:pt>
                <c:pt idx="247">
                  <c:v>13</c:v>
                </c:pt>
                <c:pt idx="248">
                  <c:v>14</c:v>
                </c:pt>
                <c:pt idx="249">
                  <c:v>17</c:v>
                </c:pt>
                <c:pt idx="250">
                  <c:v>11</c:v>
                </c:pt>
                <c:pt idx="251">
                  <c:v>25</c:v>
                </c:pt>
                <c:pt idx="252">
                  <c:v>15.375527426160337</c:v>
                </c:pt>
                <c:pt idx="253">
                  <c:v>15.375527426160337</c:v>
                </c:pt>
                <c:pt idx="254">
                  <c:v>14.945945945945946</c:v>
                </c:pt>
                <c:pt idx="255">
                  <c:v>15.345132743362832</c:v>
                </c:pt>
                <c:pt idx="256">
                  <c:v>15.173076923076923</c:v>
                </c:pt>
                <c:pt idx="257">
                  <c:v>15.079365079365079</c:v>
                </c:pt>
                <c:pt idx="258">
                  <c:v>11</c:v>
                </c:pt>
                <c:pt idx="259">
                  <c:v>11</c:v>
                </c:pt>
                <c:pt idx="260">
                  <c:v>20</c:v>
                </c:pt>
                <c:pt idx="261">
                  <c:v>18</c:v>
                </c:pt>
                <c:pt idx="262">
                  <c:v>13</c:v>
                </c:pt>
                <c:pt idx="263">
                  <c:v>12</c:v>
                </c:pt>
                <c:pt idx="264">
                  <c:v>11</c:v>
                </c:pt>
                <c:pt idx="265">
                  <c:v>19</c:v>
                </c:pt>
                <c:pt idx="266">
                  <c:v>21</c:v>
                </c:pt>
                <c:pt idx="267">
                  <c:v>12</c:v>
                </c:pt>
                <c:pt idx="268">
                  <c:v>14</c:v>
                </c:pt>
                <c:pt idx="269">
                  <c:v>11</c:v>
                </c:pt>
                <c:pt idx="270">
                  <c:v>14</c:v>
                </c:pt>
                <c:pt idx="271">
                  <c:v>12</c:v>
                </c:pt>
                <c:pt idx="272">
                  <c:v>23</c:v>
                </c:pt>
                <c:pt idx="273">
                  <c:v>14</c:v>
                </c:pt>
                <c:pt idx="274">
                  <c:v>17</c:v>
                </c:pt>
                <c:pt idx="275">
                  <c:v>18</c:v>
                </c:pt>
                <c:pt idx="276">
                  <c:v>18</c:v>
                </c:pt>
                <c:pt idx="277">
                  <c:v>24</c:v>
                </c:pt>
                <c:pt idx="278">
                  <c:v>20</c:v>
                </c:pt>
                <c:pt idx="279">
                  <c:v>15.079365079365079</c:v>
                </c:pt>
                <c:pt idx="280">
                  <c:v>15.079365079365079</c:v>
                </c:pt>
                <c:pt idx="281">
                  <c:v>14.945945945945946</c:v>
                </c:pt>
                <c:pt idx="282">
                  <c:v>14.945945945945946</c:v>
                </c:pt>
                <c:pt idx="283">
                  <c:v>15.173076923076923</c:v>
                </c:pt>
                <c:pt idx="284">
                  <c:v>13</c:v>
                </c:pt>
                <c:pt idx="285">
                  <c:v>12</c:v>
                </c:pt>
                <c:pt idx="286">
                  <c:v>22</c:v>
                </c:pt>
                <c:pt idx="287">
                  <c:v>14</c:v>
                </c:pt>
                <c:pt idx="288">
                  <c:v>13</c:v>
                </c:pt>
                <c:pt idx="289">
                  <c:v>21</c:v>
                </c:pt>
                <c:pt idx="290">
                  <c:v>11</c:v>
                </c:pt>
                <c:pt idx="291">
                  <c:v>12</c:v>
                </c:pt>
                <c:pt idx="292">
                  <c:v>11</c:v>
                </c:pt>
                <c:pt idx="293">
                  <c:v>12</c:v>
                </c:pt>
                <c:pt idx="294">
                  <c:v>12</c:v>
                </c:pt>
                <c:pt idx="295">
                  <c:v>14</c:v>
                </c:pt>
                <c:pt idx="296">
                  <c:v>15.173076923076923</c:v>
                </c:pt>
                <c:pt idx="297">
                  <c:v>14.945945945945946</c:v>
                </c:pt>
                <c:pt idx="298">
                  <c:v>15.173076923076923</c:v>
                </c:pt>
                <c:pt idx="299">
                  <c:v>15.345132743362832</c:v>
                </c:pt>
                <c:pt idx="300">
                  <c:v>15.049382716049383</c:v>
                </c:pt>
                <c:pt idx="301">
                  <c:v>15.492537313432836</c:v>
                </c:pt>
                <c:pt idx="302">
                  <c:v>19</c:v>
                </c:pt>
                <c:pt idx="303">
                  <c:v>11</c:v>
                </c:pt>
                <c:pt idx="304">
                  <c:v>17</c:v>
                </c:pt>
                <c:pt idx="305">
                  <c:v>15</c:v>
                </c:pt>
                <c:pt idx="306">
                  <c:v>14</c:v>
                </c:pt>
                <c:pt idx="307">
                  <c:v>17</c:v>
                </c:pt>
                <c:pt idx="308">
                  <c:v>13</c:v>
                </c:pt>
                <c:pt idx="309">
                  <c:v>12</c:v>
                </c:pt>
                <c:pt idx="310">
                  <c:v>12</c:v>
                </c:pt>
                <c:pt idx="311">
                  <c:v>15.173076923076923</c:v>
                </c:pt>
                <c:pt idx="312">
                  <c:v>15.375527426160337</c:v>
                </c:pt>
                <c:pt idx="313">
                  <c:v>15.049382716049383</c:v>
                </c:pt>
                <c:pt idx="314">
                  <c:v>15.049382716049383</c:v>
                </c:pt>
                <c:pt idx="315">
                  <c:v>15.173076923076923</c:v>
                </c:pt>
                <c:pt idx="316">
                  <c:v>15.69811320754717</c:v>
                </c:pt>
                <c:pt idx="317">
                  <c:v>15</c:v>
                </c:pt>
                <c:pt idx="318">
                  <c:v>12</c:v>
                </c:pt>
                <c:pt idx="319">
                  <c:v>11</c:v>
                </c:pt>
                <c:pt idx="320">
                  <c:v>11</c:v>
                </c:pt>
                <c:pt idx="321">
                  <c:v>12</c:v>
                </c:pt>
                <c:pt idx="322">
                  <c:v>16</c:v>
                </c:pt>
                <c:pt idx="323">
                  <c:v>13</c:v>
                </c:pt>
                <c:pt idx="324">
                  <c:v>13</c:v>
                </c:pt>
                <c:pt idx="325">
                  <c:v>24</c:v>
                </c:pt>
                <c:pt idx="326">
                  <c:v>15</c:v>
                </c:pt>
                <c:pt idx="327">
                  <c:v>18</c:v>
                </c:pt>
                <c:pt idx="328">
                  <c:v>14</c:v>
                </c:pt>
                <c:pt idx="329">
                  <c:v>11</c:v>
                </c:pt>
                <c:pt idx="330">
                  <c:v>15.173076923076923</c:v>
                </c:pt>
                <c:pt idx="331">
                  <c:v>14.945945945945946</c:v>
                </c:pt>
                <c:pt idx="332">
                  <c:v>15.375527426160337</c:v>
                </c:pt>
                <c:pt idx="333">
                  <c:v>15.69811320754717</c:v>
                </c:pt>
                <c:pt idx="334">
                  <c:v>15.375527426160337</c:v>
                </c:pt>
                <c:pt idx="335">
                  <c:v>14.945945945945946</c:v>
                </c:pt>
                <c:pt idx="336">
                  <c:v>11</c:v>
                </c:pt>
                <c:pt idx="337">
                  <c:v>17</c:v>
                </c:pt>
                <c:pt idx="338">
                  <c:v>13</c:v>
                </c:pt>
                <c:pt idx="339">
                  <c:v>18</c:v>
                </c:pt>
                <c:pt idx="340">
                  <c:v>16</c:v>
                </c:pt>
                <c:pt idx="341">
                  <c:v>14</c:v>
                </c:pt>
                <c:pt idx="342">
                  <c:v>14</c:v>
                </c:pt>
                <c:pt idx="343">
                  <c:v>14</c:v>
                </c:pt>
                <c:pt idx="344">
                  <c:v>13</c:v>
                </c:pt>
                <c:pt idx="345">
                  <c:v>12</c:v>
                </c:pt>
                <c:pt idx="346">
                  <c:v>15</c:v>
                </c:pt>
                <c:pt idx="347">
                  <c:v>19</c:v>
                </c:pt>
                <c:pt idx="348">
                  <c:v>14</c:v>
                </c:pt>
                <c:pt idx="349">
                  <c:v>14</c:v>
                </c:pt>
                <c:pt idx="350">
                  <c:v>11</c:v>
                </c:pt>
                <c:pt idx="351">
                  <c:v>13</c:v>
                </c:pt>
                <c:pt idx="352">
                  <c:v>21</c:v>
                </c:pt>
                <c:pt idx="353">
                  <c:v>15.375527426160337</c:v>
                </c:pt>
                <c:pt idx="354">
                  <c:v>14.945945945945946</c:v>
                </c:pt>
                <c:pt idx="355">
                  <c:v>14.945945945945946</c:v>
                </c:pt>
                <c:pt idx="356">
                  <c:v>15.69811320754717</c:v>
                </c:pt>
                <c:pt idx="357">
                  <c:v>15.492537313432836</c:v>
                </c:pt>
                <c:pt idx="358">
                  <c:v>14.945945945945946</c:v>
                </c:pt>
                <c:pt idx="359">
                  <c:v>11</c:v>
                </c:pt>
                <c:pt idx="360">
                  <c:v>11</c:v>
                </c:pt>
                <c:pt idx="361">
                  <c:v>13</c:v>
                </c:pt>
                <c:pt idx="362">
                  <c:v>24</c:v>
                </c:pt>
                <c:pt idx="363">
                  <c:v>13</c:v>
                </c:pt>
                <c:pt idx="364">
                  <c:v>20</c:v>
                </c:pt>
                <c:pt idx="365">
                  <c:v>14</c:v>
                </c:pt>
                <c:pt idx="366">
                  <c:v>18</c:v>
                </c:pt>
                <c:pt idx="367">
                  <c:v>15</c:v>
                </c:pt>
                <c:pt idx="368">
                  <c:v>12</c:v>
                </c:pt>
                <c:pt idx="369">
                  <c:v>16</c:v>
                </c:pt>
                <c:pt idx="370">
                  <c:v>15</c:v>
                </c:pt>
                <c:pt idx="371">
                  <c:v>16</c:v>
                </c:pt>
                <c:pt idx="372">
                  <c:v>19</c:v>
                </c:pt>
                <c:pt idx="373">
                  <c:v>11</c:v>
                </c:pt>
                <c:pt idx="374">
                  <c:v>14.945945945945946</c:v>
                </c:pt>
                <c:pt idx="375">
                  <c:v>15.69811320754717</c:v>
                </c:pt>
                <c:pt idx="376">
                  <c:v>14.945945945945946</c:v>
                </c:pt>
                <c:pt idx="377">
                  <c:v>15.375527426160337</c:v>
                </c:pt>
                <c:pt idx="378">
                  <c:v>14.945945945945946</c:v>
                </c:pt>
                <c:pt idx="379">
                  <c:v>13</c:v>
                </c:pt>
                <c:pt idx="380">
                  <c:v>12</c:v>
                </c:pt>
                <c:pt idx="381">
                  <c:v>18</c:v>
                </c:pt>
                <c:pt idx="382">
                  <c:v>22</c:v>
                </c:pt>
                <c:pt idx="383">
                  <c:v>13</c:v>
                </c:pt>
                <c:pt idx="384">
                  <c:v>13</c:v>
                </c:pt>
                <c:pt idx="385">
                  <c:v>23</c:v>
                </c:pt>
                <c:pt idx="386">
                  <c:v>12</c:v>
                </c:pt>
                <c:pt idx="387">
                  <c:v>12</c:v>
                </c:pt>
                <c:pt idx="388">
                  <c:v>16</c:v>
                </c:pt>
                <c:pt idx="389">
                  <c:v>12</c:v>
                </c:pt>
                <c:pt idx="390">
                  <c:v>11</c:v>
                </c:pt>
                <c:pt idx="391">
                  <c:v>22</c:v>
                </c:pt>
                <c:pt idx="392">
                  <c:v>11</c:v>
                </c:pt>
                <c:pt idx="393">
                  <c:v>15</c:v>
                </c:pt>
                <c:pt idx="394">
                  <c:v>12</c:v>
                </c:pt>
                <c:pt idx="395">
                  <c:v>20</c:v>
                </c:pt>
                <c:pt idx="396">
                  <c:v>14</c:v>
                </c:pt>
                <c:pt idx="397">
                  <c:v>11</c:v>
                </c:pt>
                <c:pt idx="398">
                  <c:v>15</c:v>
                </c:pt>
                <c:pt idx="399">
                  <c:v>12</c:v>
                </c:pt>
                <c:pt idx="400">
                  <c:v>14</c:v>
                </c:pt>
                <c:pt idx="401">
                  <c:v>11</c:v>
                </c:pt>
                <c:pt idx="402">
                  <c:v>11</c:v>
                </c:pt>
                <c:pt idx="403">
                  <c:v>16</c:v>
                </c:pt>
                <c:pt idx="404">
                  <c:v>12</c:v>
                </c:pt>
                <c:pt idx="405">
                  <c:v>13</c:v>
                </c:pt>
                <c:pt idx="406">
                  <c:v>14</c:v>
                </c:pt>
                <c:pt idx="407">
                  <c:v>15.375527426160337</c:v>
                </c:pt>
                <c:pt idx="408">
                  <c:v>15.049382716049383</c:v>
                </c:pt>
                <c:pt idx="409">
                  <c:v>15.375527426160337</c:v>
                </c:pt>
                <c:pt idx="410">
                  <c:v>15.345132743362832</c:v>
                </c:pt>
                <c:pt idx="411">
                  <c:v>15.049382716049383</c:v>
                </c:pt>
                <c:pt idx="412">
                  <c:v>15.345132743362832</c:v>
                </c:pt>
                <c:pt idx="413">
                  <c:v>11</c:v>
                </c:pt>
                <c:pt idx="414">
                  <c:v>16</c:v>
                </c:pt>
                <c:pt idx="415">
                  <c:v>16</c:v>
                </c:pt>
                <c:pt idx="416">
                  <c:v>23</c:v>
                </c:pt>
                <c:pt idx="417">
                  <c:v>14</c:v>
                </c:pt>
                <c:pt idx="418">
                  <c:v>22</c:v>
                </c:pt>
                <c:pt idx="419">
                  <c:v>15</c:v>
                </c:pt>
                <c:pt idx="420">
                  <c:v>18</c:v>
                </c:pt>
                <c:pt idx="421">
                  <c:v>16</c:v>
                </c:pt>
                <c:pt idx="422">
                  <c:v>12</c:v>
                </c:pt>
                <c:pt idx="423">
                  <c:v>11</c:v>
                </c:pt>
                <c:pt idx="424">
                  <c:v>12</c:v>
                </c:pt>
                <c:pt idx="425">
                  <c:v>15</c:v>
                </c:pt>
                <c:pt idx="426">
                  <c:v>14</c:v>
                </c:pt>
                <c:pt idx="427">
                  <c:v>19</c:v>
                </c:pt>
                <c:pt idx="428">
                  <c:v>13</c:v>
                </c:pt>
                <c:pt idx="429">
                  <c:v>13</c:v>
                </c:pt>
                <c:pt idx="430">
                  <c:v>15.173076923076923</c:v>
                </c:pt>
                <c:pt idx="431">
                  <c:v>15.173076923076923</c:v>
                </c:pt>
                <c:pt idx="432">
                  <c:v>15.375527426160337</c:v>
                </c:pt>
                <c:pt idx="433">
                  <c:v>14.945945945945946</c:v>
                </c:pt>
                <c:pt idx="434">
                  <c:v>15.345132743362832</c:v>
                </c:pt>
                <c:pt idx="435">
                  <c:v>15.049382716049383</c:v>
                </c:pt>
                <c:pt idx="436">
                  <c:v>15.173076923076923</c:v>
                </c:pt>
                <c:pt idx="437">
                  <c:v>15.492537313432836</c:v>
                </c:pt>
                <c:pt idx="438">
                  <c:v>12</c:v>
                </c:pt>
                <c:pt idx="439">
                  <c:v>12</c:v>
                </c:pt>
                <c:pt idx="440">
                  <c:v>15</c:v>
                </c:pt>
                <c:pt idx="441">
                  <c:v>17</c:v>
                </c:pt>
                <c:pt idx="442">
                  <c:v>14</c:v>
                </c:pt>
                <c:pt idx="443">
                  <c:v>16</c:v>
                </c:pt>
                <c:pt idx="444">
                  <c:v>14</c:v>
                </c:pt>
                <c:pt idx="445">
                  <c:v>23</c:v>
                </c:pt>
                <c:pt idx="446">
                  <c:v>14</c:v>
                </c:pt>
                <c:pt idx="447">
                  <c:v>11</c:v>
                </c:pt>
                <c:pt idx="448">
                  <c:v>15</c:v>
                </c:pt>
                <c:pt idx="449">
                  <c:v>11</c:v>
                </c:pt>
                <c:pt idx="450">
                  <c:v>13</c:v>
                </c:pt>
                <c:pt idx="451">
                  <c:v>21</c:v>
                </c:pt>
                <c:pt idx="452">
                  <c:v>19</c:v>
                </c:pt>
                <c:pt idx="453">
                  <c:v>11</c:v>
                </c:pt>
                <c:pt idx="454">
                  <c:v>12</c:v>
                </c:pt>
                <c:pt idx="455">
                  <c:v>19</c:v>
                </c:pt>
                <c:pt idx="456">
                  <c:v>21</c:v>
                </c:pt>
                <c:pt idx="457">
                  <c:v>14</c:v>
                </c:pt>
                <c:pt idx="458">
                  <c:v>15</c:v>
                </c:pt>
                <c:pt idx="459">
                  <c:v>17</c:v>
                </c:pt>
                <c:pt idx="460">
                  <c:v>12</c:v>
                </c:pt>
                <c:pt idx="461">
                  <c:v>14.945945945945946</c:v>
                </c:pt>
                <c:pt idx="462">
                  <c:v>14.945945945945946</c:v>
                </c:pt>
                <c:pt idx="463">
                  <c:v>15.173076923076923</c:v>
                </c:pt>
                <c:pt idx="464">
                  <c:v>15.345132743362832</c:v>
                </c:pt>
                <c:pt idx="465">
                  <c:v>15.69811320754717</c:v>
                </c:pt>
                <c:pt idx="466">
                  <c:v>15.049382716049383</c:v>
                </c:pt>
                <c:pt idx="467">
                  <c:v>14.945945945945946</c:v>
                </c:pt>
                <c:pt idx="468">
                  <c:v>12</c:v>
                </c:pt>
                <c:pt idx="469">
                  <c:v>12</c:v>
                </c:pt>
                <c:pt idx="470">
                  <c:v>13</c:v>
                </c:pt>
                <c:pt idx="471">
                  <c:v>19</c:v>
                </c:pt>
                <c:pt idx="472">
                  <c:v>12</c:v>
                </c:pt>
                <c:pt idx="473">
                  <c:v>17</c:v>
                </c:pt>
                <c:pt idx="474">
                  <c:v>11</c:v>
                </c:pt>
                <c:pt idx="475">
                  <c:v>20</c:v>
                </c:pt>
                <c:pt idx="476">
                  <c:v>21</c:v>
                </c:pt>
                <c:pt idx="477">
                  <c:v>11</c:v>
                </c:pt>
                <c:pt idx="478">
                  <c:v>11</c:v>
                </c:pt>
                <c:pt idx="479">
                  <c:v>16</c:v>
                </c:pt>
                <c:pt idx="480">
                  <c:v>18</c:v>
                </c:pt>
                <c:pt idx="481">
                  <c:v>13</c:v>
                </c:pt>
                <c:pt idx="482">
                  <c:v>17</c:v>
                </c:pt>
                <c:pt idx="483">
                  <c:v>14</c:v>
                </c:pt>
                <c:pt idx="484">
                  <c:v>22</c:v>
                </c:pt>
                <c:pt idx="485">
                  <c:v>12</c:v>
                </c:pt>
                <c:pt idx="486">
                  <c:v>11</c:v>
                </c:pt>
                <c:pt idx="487">
                  <c:v>13</c:v>
                </c:pt>
                <c:pt idx="488">
                  <c:v>13</c:v>
                </c:pt>
                <c:pt idx="489">
                  <c:v>14</c:v>
                </c:pt>
                <c:pt idx="490">
                  <c:v>17</c:v>
                </c:pt>
                <c:pt idx="491">
                  <c:v>13</c:v>
                </c:pt>
                <c:pt idx="492">
                  <c:v>11</c:v>
                </c:pt>
                <c:pt idx="493">
                  <c:v>11</c:v>
                </c:pt>
                <c:pt idx="494">
                  <c:v>18</c:v>
                </c:pt>
                <c:pt idx="495">
                  <c:v>11</c:v>
                </c:pt>
                <c:pt idx="496">
                  <c:v>15.492537313432836</c:v>
                </c:pt>
                <c:pt idx="497">
                  <c:v>12</c:v>
                </c:pt>
                <c:pt idx="498">
                  <c:v>15.375527426160337</c:v>
                </c:pt>
                <c:pt idx="499">
                  <c:v>14.945945945945946</c:v>
                </c:pt>
                <c:pt idx="500">
                  <c:v>15.375527426160337</c:v>
                </c:pt>
                <c:pt idx="501">
                  <c:v>15.375527426160337</c:v>
                </c:pt>
                <c:pt idx="502">
                  <c:v>14.945945945945946</c:v>
                </c:pt>
                <c:pt idx="503">
                  <c:v>12</c:v>
                </c:pt>
                <c:pt idx="504">
                  <c:v>14</c:v>
                </c:pt>
                <c:pt idx="505">
                  <c:v>13</c:v>
                </c:pt>
                <c:pt idx="506">
                  <c:v>15</c:v>
                </c:pt>
                <c:pt idx="507">
                  <c:v>14</c:v>
                </c:pt>
                <c:pt idx="508">
                  <c:v>13</c:v>
                </c:pt>
                <c:pt idx="509">
                  <c:v>23</c:v>
                </c:pt>
                <c:pt idx="510">
                  <c:v>15</c:v>
                </c:pt>
                <c:pt idx="511">
                  <c:v>11</c:v>
                </c:pt>
                <c:pt idx="512">
                  <c:v>13</c:v>
                </c:pt>
                <c:pt idx="513">
                  <c:v>11</c:v>
                </c:pt>
                <c:pt idx="514">
                  <c:v>11</c:v>
                </c:pt>
                <c:pt idx="515">
                  <c:v>18</c:v>
                </c:pt>
                <c:pt idx="516">
                  <c:v>16</c:v>
                </c:pt>
                <c:pt idx="517">
                  <c:v>22</c:v>
                </c:pt>
                <c:pt idx="518">
                  <c:v>20</c:v>
                </c:pt>
                <c:pt idx="519">
                  <c:v>18</c:v>
                </c:pt>
                <c:pt idx="520">
                  <c:v>12</c:v>
                </c:pt>
                <c:pt idx="521">
                  <c:v>20</c:v>
                </c:pt>
                <c:pt idx="522">
                  <c:v>17</c:v>
                </c:pt>
                <c:pt idx="523">
                  <c:v>11</c:v>
                </c:pt>
                <c:pt idx="524">
                  <c:v>14</c:v>
                </c:pt>
                <c:pt idx="525">
                  <c:v>14</c:v>
                </c:pt>
                <c:pt idx="526">
                  <c:v>11</c:v>
                </c:pt>
                <c:pt idx="527">
                  <c:v>14.945945945945946</c:v>
                </c:pt>
                <c:pt idx="528">
                  <c:v>14.945945945945946</c:v>
                </c:pt>
                <c:pt idx="529">
                  <c:v>15.69811320754717</c:v>
                </c:pt>
                <c:pt idx="530">
                  <c:v>15.345132743362832</c:v>
                </c:pt>
                <c:pt idx="531">
                  <c:v>15.079365079365079</c:v>
                </c:pt>
                <c:pt idx="532">
                  <c:v>12</c:v>
                </c:pt>
                <c:pt idx="533">
                  <c:v>21</c:v>
                </c:pt>
                <c:pt idx="534">
                  <c:v>19</c:v>
                </c:pt>
                <c:pt idx="535">
                  <c:v>15</c:v>
                </c:pt>
                <c:pt idx="536">
                  <c:v>14</c:v>
                </c:pt>
                <c:pt idx="537">
                  <c:v>21</c:v>
                </c:pt>
                <c:pt idx="538">
                  <c:v>12</c:v>
                </c:pt>
                <c:pt idx="539">
                  <c:v>15</c:v>
                </c:pt>
                <c:pt idx="540">
                  <c:v>13</c:v>
                </c:pt>
                <c:pt idx="541">
                  <c:v>14</c:v>
                </c:pt>
                <c:pt idx="542">
                  <c:v>14</c:v>
                </c:pt>
                <c:pt idx="543">
                  <c:v>14</c:v>
                </c:pt>
                <c:pt idx="544">
                  <c:v>12</c:v>
                </c:pt>
                <c:pt idx="545">
                  <c:v>23</c:v>
                </c:pt>
                <c:pt idx="546">
                  <c:v>11</c:v>
                </c:pt>
                <c:pt idx="547">
                  <c:v>12</c:v>
                </c:pt>
                <c:pt idx="548">
                  <c:v>18</c:v>
                </c:pt>
                <c:pt idx="549">
                  <c:v>11</c:v>
                </c:pt>
                <c:pt idx="550">
                  <c:v>14</c:v>
                </c:pt>
                <c:pt idx="551">
                  <c:v>15</c:v>
                </c:pt>
                <c:pt idx="552">
                  <c:v>11</c:v>
                </c:pt>
                <c:pt idx="553">
                  <c:v>20</c:v>
                </c:pt>
                <c:pt idx="554">
                  <c:v>19</c:v>
                </c:pt>
                <c:pt idx="555">
                  <c:v>14</c:v>
                </c:pt>
                <c:pt idx="556">
                  <c:v>17</c:v>
                </c:pt>
                <c:pt idx="557">
                  <c:v>11</c:v>
                </c:pt>
                <c:pt idx="558">
                  <c:v>15</c:v>
                </c:pt>
                <c:pt idx="559">
                  <c:v>13</c:v>
                </c:pt>
                <c:pt idx="560">
                  <c:v>14</c:v>
                </c:pt>
                <c:pt idx="561">
                  <c:v>11</c:v>
                </c:pt>
                <c:pt idx="562">
                  <c:v>13</c:v>
                </c:pt>
                <c:pt idx="563">
                  <c:v>23</c:v>
                </c:pt>
                <c:pt idx="564">
                  <c:v>13</c:v>
                </c:pt>
                <c:pt idx="565">
                  <c:v>18</c:v>
                </c:pt>
                <c:pt idx="566">
                  <c:v>12</c:v>
                </c:pt>
                <c:pt idx="567">
                  <c:v>14.945945945945946</c:v>
                </c:pt>
                <c:pt idx="568">
                  <c:v>15.049382716049383</c:v>
                </c:pt>
                <c:pt idx="569">
                  <c:v>14.945945945945946</c:v>
                </c:pt>
                <c:pt idx="570">
                  <c:v>15.375527426160337</c:v>
                </c:pt>
                <c:pt idx="571">
                  <c:v>15.173076923076923</c:v>
                </c:pt>
                <c:pt idx="572">
                  <c:v>12</c:v>
                </c:pt>
                <c:pt idx="573">
                  <c:v>17</c:v>
                </c:pt>
                <c:pt idx="574">
                  <c:v>16</c:v>
                </c:pt>
                <c:pt idx="575">
                  <c:v>11</c:v>
                </c:pt>
                <c:pt idx="576">
                  <c:v>19</c:v>
                </c:pt>
                <c:pt idx="577">
                  <c:v>13</c:v>
                </c:pt>
                <c:pt idx="578">
                  <c:v>12</c:v>
                </c:pt>
                <c:pt idx="579">
                  <c:v>11</c:v>
                </c:pt>
                <c:pt idx="580">
                  <c:v>16</c:v>
                </c:pt>
                <c:pt idx="581">
                  <c:v>21</c:v>
                </c:pt>
                <c:pt idx="582">
                  <c:v>24</c:v>
                </c:pt>
                <c:pt idx="583">
                  <c:v>17</c:v>
                </c:pt>
                <c:pt idx="584">
                  <c:v>13</c:v>
                </c:pt>
                <c:pt idx="585">
                  <c:v>21</c:v>
                </c:pt>
                <c:pt idx="586">
                  <c:v>11</c:v>
                </c:pt>
                <c:pt idx="587">
                  <c:v>20</c:v>
                </c:pt>
                <c:pt idx="588">
                  <c:v>16</c:v>
                </c:pt>
                <c:pt idx="589">
                  <c:v>11</c:v>
                </c:pt>
                <c:pt idx="590">
                  <c:v>11</c:v>
                </c:pt>
                <c:pt idx="591">
                  <c:v>15</c:v>
                </c:pt>
                <c:pt idx="592">
                  <c:v>11</c:v>
                </c:pt>
                <c:pt idx="593">
                  <c:v>15</c:v>
                </c:pt>
                <c:pt idx="594">
                  <c:v>24</c:v>
                </c:pt>
                <c:pt idx="595">
                  <c:v>12</c:v>
                </c:pt>
                <c:pt idx="596">
                  <c:v>13</c:v>
                </c:pt>
                <c:pt idx="597">
                  <c:v>13</c:v>
                </c:pt>
                <c:pt idx="598">
                  <c:v>17</c:v>
                </c:pt>
                <c:pt idx="599">
                  <c:v>13</c:v>
                </c:pt>
                <c:pt idx="600">
                  <c:v>12</c:v>
                </c:pt>
                <c:pt idx="601">
                  <c:v>14</c:v>
                </c:pt>
                <c:pt idx="602">
                  <c:v>15.345132743362832</c:v>
                </c:pt>
                <c:pt idx="603">
                  <c:v>15.375527426160337</c:v>
                </c:pt>
                <c:pt idx="604">
                  <c:v>15.345132743362832</c:v>
                </c:pt>
                <c:pt idx="605">
                  <c:v>15.69811320754717</c:v>
                </c:pt>
                <c:pt idx="606">
                  <c:v>15.375527426160337</c:v>
                </c:pt>
                <c:pt idx="607">
                  <c:v>14.945945945945946</c:v>
                </c:pt>
                <c:pt idx="608">
                  <c:v>14.945945945945946</c:v>
                </c:pt>
                <c:pt idx="609">
                  <c:v>24</c:v>
                </c:pt>
                <c:pt idx="610">
                  <c:v>16</c:v>
                </c:pt>
                <c:pt idx="611">
                  <c:v>21</c:v>
                </c:pt>
                <c:pt idx="612">
                  <c:v>20</c:v>
                </c:pt>
                <c:pt idx="613">
                  <c:v>19</c:v>
                </c:pt>
                <c:pt idx="614">
                  <c:v>14</c:v>
                </c:pt>
                <c:pt idx="615">
                  <c:v>11</c:v>
                </c:pt>
                <c:pt idx="616">
                  <c:v>14</c:v>
                </c:pt>
                <c:pt idx="617">
                  <c:v>12</c:v>
                </c:pt>
                <c:pt idx="618">
                  <c:v>13</c:v>
                </c:pt>
                <c:pt idx="619">
                  <c:v>22</c:v>
                </c:pt>
                <c:pt idx="620">
                  <c:v>11</c:v>
                </c:pt>
                <c:pt idx="621">
                  <c:v>14</c:v>
                </c:pt>
                <c:pt idx="622">
                  <c:v>11</c:v>
                </c:pt>
                <c:pt idx="623">
                  <c:v>12</c:v>
                </c:pt>
                <c:pt idx="624">
                  <c:v>18</c:v>
                </c:pt>
                <c:pt idx="625">
                  <c:v>12</c:v>
                </c:pt>
                <c:pt idx="626">
                  <c:v>12</c:v>
                </c:pt>
                <c:pt idx="627">
                  <c:v>22</c:v>
                </c:pt>
                <c:pt idx="628">
                  <c:v>19</c:v>
                </c:pt>
                <c:pt idx="629">
                  <c:v>13</c:v>
                </c:pt>
                <c:pt idx="630">
                  <c:v>22</c:v>
                </c:pt>
                <c:pt idx="631">
                  <c:v>24</c:v>
                </c:pt>
                <c:pt idx="632">
                  <c:v>14</c:v>
                </c:pt>
                <c:pt idx="633">
                  <c:v>21</c:v>
                </c:pt>
                <c:pt idx="634">
                  <c:v>18</c:v>
                </c:pt>
                <c:pt idx="635">
                  <c:v>20</c:v>
                </c:pt>
                <c:pt idx="636">
                  <c:v>19</c:v>
                </c:pt>
                <c:pt idx="637">
                  <c:v>12</c:v>
                </c:pt>
                <c:pt idx="638">
                  <c:v>12</c:v>
                </c:pt>
                <c:pt idx="639">
                  <c:v>16</c:v>
                </c:pt>
                <c:pt idx="640">
                  <c:v>17</c:v>
                </c:pt>
                <c:pt idx="641">
                  <c:v>14</c:v>
                </c:pt>
                <c:pt idx="642">
                  <c:v>15.492537313432836</c:v>
                </c:pt>
                <c:pt idx="643">
                  <c:v>15.173076923076923</c:v>
                </c:pt>
                <c:pt idx="644">
                  <c:v>15.375527426160337</c:v>
                </c:pt>
                <c:pt idx="645">
                  <c:v>15.492537313432836</c:v>
                </c:pt>
                <c:pt idx="646">
                  <c:v>14.945945945945946</c:v>
                </c:pt>
                <c:pt idx="647">
                  <c:v>15.345132743362832</c:v>
                </c:pt>
                <c:pt idx="648">
                  <c:v>15.492537313432836</c:v>
                </c:pt>
                <c:pt idx="649">
                  <c:v>15.079365079365079</c:v>
                </c:pt>
                <c:pt idx="650">
                  <c:v>15.69811320754717</c:v>
                </c:pt>
                <c:pt idx="651">
                  <c:v>22</c:v>
                </c:pt>
                <c:pt idx="652">
                  <c:v>13</c:v>
                </c:pt>
                <c:pt idx="653">
                  <c:v>11</c:v>
                </c:pt>
                <c:pt idx="654">
                  <c:v>11</c:v>
                </c:pt>
                <c:pt idx="655">
                  <c:v>11</c:v>
                </c:pt>
                <c:pt idx="656">
                  <c:v>24</c:v>
                </c:pt>
                <c:pt idx="657">
                  <c:v>14</c:v>
                </c:pt>
                <c:pt idx="658">
                  <c:v>13</c:v>
                </c:pt>
                <c:pt idx="659">
                  <c:v>14</c:v>
                </c:pt>
                <c:pt idx="660">
                  <c:v>14</c:v>
                </c:pt>
                <c:pt idx="661">
                  <c:v>21</c:v>
                </c:pt>
                <c:pt idx="662">
                  <c:v>13</c:v>
                </c:pt>
                <c:pt idx="663">
                  <c:v>19</c:v>
                </c:pt>
                <c:pt idx="664">
                  <c:v>17</c:v>
                </c:pt>
                <c:pt idx="665">
                  <c:v>18</c:v>
                </c:pt>
                <c:pt idx="666">
                  <c:v>19</c:v>
                </c:pt>
                <c:pt idx="667">
                  <c:v>13</c:v>
                </c:pt>
                <c:pt idx="668">
                  <c:v>18</c:v>
                </c:pt>
                <c:pt idx="669">
                  <c:v>21</c:v>
                </c:pt>
                <c:pt idx="670">
                  <c:v>19</c:v>
                </c:pt>
                <c:pt idx="671">
                  <c:v>14</c:v>
                </c:pt>
                <c:pt idx="672">
                  <c:v>17</c:v>
                </c:pt>
                <c:pt idx="673">
                  <c:v>11</c:v>
                </c:pt>
                <c:pt idx="674">
                  <c:v>13</c:v>
                </c:pt>
                <c:pt idx="675">
                  <c:v>15</c:v>
                </c:pt>
                <c:pt idx="676">
                  <c:v>25</c:v>
                </c:pt>
                <c:pt idx="677">
                  <c:v>11</c:v>
                </c:pt>
                <c:pt idx="678">
                  <c:v>17</c:v>
                </c:pt>
                <c:pt idx="679">
                  <c:v>13</c:v>
                </c:pt>
                <c:pt idx="680">
                  <c:v>18</c:v>
                </c:pt>
                <c:pt idx="681">
                  <c:v>13</c:v>
                </c:pt>
                <c:pt idx="682">
                  <c:v>20</c:v>
                </c:pt>
                <c:pt idx="683">
                  <c:v>18</c:v>
                </c:pt>
                <c:pt idx="684">
                  <c:v>12</c:v>
                </c:pt>
                <c:pt idx="685">
                  <c:v>14.945945945945946</c:v>
                </c:pt>
                <c:pt idx="686">
                  <c:v>15.173076923076923</c:v>
                </c:pt>
                <c:pt idx="687">
                  <c:v>15.173076923076923</c:v>
                </c:pt>
                <c:pt idx="688">
                  <c:v>15.492537313432836</c:v>
                </c:pt>
                <c:pt idx="689">
                  <c:v>15.173076923076923</c:v>
                </c:pt>
                <c:pt idx="690">
                  <c:v>15.69811320754717</c:v>
                </c:pt>
                <c:pt idx="691">
                  <c:v>14</c:v>
                </c:pt>
                <c:pt idx="692">
                  <c:v>12</c:v>
                </c:pt>
                <c:pt idx="693">
                  <c:v>11</c:v>
                </c:pt>
                <c:pt idx="694">
                  <c:v>14</c:v>
                </c:pt>
                <c:pt idx="695">
                  <c:v>11</c:v>
                </c:pt>
                <c:pt idx="696">
                  <c:v>12</c:v>
                </c:pt>
                <c:pt idx="697">
                  <c:v>15</c:v>
                </c:pt>
                <c:pt idx="698">
                  <c:v>16</c:v>
                </c:pt>
                <c:pt idx="699">
                  <c:v>15</c:v>
                </c:pt>
                <c:pt idx="700">
                  <c:v>24</c:v>
                </c:pt>
                <c:pt idx="701">
                  <c:v>13</c:v>
                </c:pt>
                <c:pt idx="702">
                  <c:v>11</c:v>
                </c:pt>
                <c:pt idx="703">
                  <c:v>13</c:v>
                </c:pt>
                <c:pt idx="704">
                  <c:v>13</c:v>
                </c:pt>
                <c:pt idx="705">
                  <c:v>18</c:v>
                </c:pt>
                <c:pt idx="706">
                  <c:v>16</c:v>
                </c:pt>
                <c:pt idx="707">
                  <c:v>19</c:v>
                </c:pt>
                <c:pt idx="708">
                  <c:v>13</c:v>
                </c:pt>
                <c:pt idx="709">
                  <c:v>22</c:v>
                </c:pt>
                <c:pt idx="710">
                  <c:v>11</c:v>
                </c:pt>
                <c:pt idx="711">
                  <c:v>20</c:v>
                </c:pt>
                <c:pt idx="712">
                  <c:v>18</c:v>
                </c:pt>
                <c:pt idx="713">
                  <c:v>14</c:v>
                </c:pt>
                <c:pt idx="714">
                  <c:v>22</c:v>
                </c:pt>
                <c:pt idx="715">
                  <c:v>13</c:v>
                </c:pt>
                <c:pt idx="716">
                  <c:v>17</c:v>
                </c:pt>
                <c:pt idx="717">
                  <c:v>14</c:v>
                </c:pt>
                <c:pt idx="718">
                  <c:v>15</c:v>
                </c:pt>
                <c:pt idx="719">
                  <c:v>17</c:v>
                </c:pt>
                <c:pt idx="720">
                  <c:v>11</c:v>
                </c:pt>
                <c:pt idx="721">
                  <c:v>18</c:v>
                </c:pt>
                <c:pt idx="722">
                  <c:v>17</c:v>
                </c:pt>
                <c:pt idx="723">
                  <c:v>13</c:v>
                </c:pt>
                <c:pt idx="724">
                  <c:v>15</c:v>
                </c:pt>
                <c:pt idx="725">
                  <c:v>24</c:v>
                </c:pt>
                <c:pt idx="726">
                  <c:v>12</c:v>
                </c:pt>
                <c:pt idx="727">
                  <c:v>15</c:v>
                </c:pt>
                <c:pt idx="728">
                  <c:v>11</c:v>
                </c:pt>
                <c:pt idx="729">
                  <c:v>15.69811320754717</c:v>
                </c:pt>
                <c:pt idx="730">
                  <c:v>15.079365079365079</c:v>
                </c:pt>
                <c:pt idx="731">
                  <c:v>15.375527426160337</c:v>
                </c:pt>
                <c:pt idx="732">
                  <c:v>15.173076923076923</c:v>
                </c:pt>
                <c:pt idx="733">
                  <c:v>15.345132743362832</c:v>
                </c:pt>
                <c:pt idx="734">
                  <c:v>15</c:v>
                </c:pt>
                <c:pt idx="735">
                  <c:v>13</c:v>
                </c:pt>
                <c:pt idx="736">
                  <c:v>14</c:v>
                </c:pt>
                <c:pt idx="737">
                  <c:v>14</c:v>
                </c:pt>
                <c:pt idx="738">
                  <c:v>16</c:v>
                </c:pt>
                <c:pt idx="739">
                  <c:v>18</c:v>
                </c:pt>
                <c:pt idx="740">
                  <c:v>20</c:v>
                </c:pt>
                <c:pt idx="741">
                  <c:v>13</c:v>
                </c:pt>
                <c:pt idx="742">
                  <c:v>18</c:v>
                </c:pt>
                <c:pt idx="743">
                  <c:v>13</c:v>
                </c:pt>
                <c:pt idx="744">
                  <c:v>15</c:v>
                </c:pt>
                <c:pt idx="745">
                  <c:v>14</c:v>
                </c:pt>
                <c:pt idx="746">
                  <c:v>22</c:v>
                </c:pt>
                <c:pt idx="747">
                  <c:v>12</c:v>
                </c:pt>
                <c:pt idx="748">
                  <c:v>18</c:v>
                </c:pt>
                <c:pt idx="749">
                  <c:v>15</c:v>
                </c:pt>
                <c:pt idx="750">
                  <c:v>18</c:v>
                </c:pt>
                <c:pt idx="751">
                  <c:v>12</c:v>
                </c:pt>
                <c:pt idx="752">
                  <c:v>16</c:v>
                </c:pt>
                <c:pt idx="753">
                  <c:v>13</c:v>
                </c:pt>
                <c:pt idx="754">
                  <c:v>19</c:v>
                </c:pt>
                <c:pt idx="755">
                  <c:v>13</c:v>
                </c:pt>
                <c:pt idx="756">
                  <c:v>12</c:v>
                </c:pt>
                <c:pt idx="757">
                  <c:v>11</c:v>
                </c:pt>
                <c:pt idx="758">
                  <c:v>14</c:v>
                </c:pt>
                <c:pt idx="759">
                  <c:v>16</c:v>
                </c:pt>
                <c:pt idx="760">
                  <c:v>12</c:v>
                </c:pt>
                <c:pt idx="761">
                  <c:v>14</c:v>
                </c:pt>
                <c:pt idx="762">
                  <c:v>14</c:v>
                </c:pt>
                <c:pt idx="763">
                  <c:v>15.492537313432836</c:v>
                </c:pt>
                <c:pt idx="764">
                  <c:v>15.492537313432836</c:v>
                </c:pt>
                <c:pt idx="765">
                  <c:v>16</c:v>
                </c:pt>
                <c:pt idx="766">
                  <c:v>15.079365079365079</c:v>
                </c:pt>
                <c:pt idx="767">
                  <c:v>15</c:v>
                </c:pt>
                <c:pt idx="768">
                  <c:v>14.945945945945946</c:v>
                </c:pt>
                <c:pt idx="769">
                  <c:v>13</c:v>
                </c:pt>
                <c:pt idx="770">
                  <c:v>17</c:v>
                </c:pt>
                <c:pt idx="771">
                  <c:v>11</c:v>
                </c:pt>
                <c:pt idx="772">
                  <c:v>19</c:v>
                </c:pt>
                <c:pt idx="773">
                  <c:v>11</c:v>
                </c:pt>
                <c:pt idx="774">
                  <c:v>15</c:v>
                </c:pt>
                <c:pt idx="775">
                  <c:v>13</c:v>
                </c:pt>
                <c:pt idx="776">
                  <c:v>14</c:v>
                </c:pt>
                <c:pt idx="777">
                  <c:v>13</c:v>
                </c:pt>
                <c:pt idx="778">
                  <c:v>23</c:v>
                </c:pt>
                <c:pt idx="779">
                  <c:v>12</c:v>
                </c:pt>
                <c:pt idx="780">
                  <c:v>12</c:v>
                </c:pt>
                <c:pt idx="781">
                  <c:v>16</c:v>
                </c:pt>
                <c:pt idx="782">
                  <c:v>15</c:v>
                </c:pt>
                <c:pt idx="783">
                  <c:v>13</c:v>
                </c:pt>
                <c:pt idx="784">
                  <c:v>18</c:v>
                </c:pt>
                <c:pt idx="785">
                  <c:v>20</c:v>
                </c:pt>
                <c:pt idx="786">
                  <c:v>19</c:v>
                </c:pt>
                <c:pt idx="787">
                  <c:v>18</c:v>
                </c:pt>
                <c:pt idx="788">
                  <c:v>13</c:v>
                </c:pt>
                <c:pt idx="789">
                  <c:v>14</c:v>
                </c:pt>
                <c:pt idx="790">
                  <c:v>15</c:v>
                </c:pt>
                <c:pt idx="791">
                  <c:v>22</c:v>
                </c:pt>
                <c:pt idx="792">
                  <c:v>22</c:v>
                </c:pt>
                <c:pt idx="793">
                  <c:v>16</c:v>
                </c:pt>
                <c:pt idx="794">
                  <c:v>17</c:v>
                </c:pt>
                <c:pt idx="795">
                  <c:v>14</c:v>
                </c:pt>
                <c:pt idx="796">
                  <c:v>15</c:v>
                </c:pt>
                <c:pt idx="797">
                  <c:v>15.173076923076923</c:v>
                </c:pt>
                <c:pt idx="798">
                  <c:v>20</c:v>
                </c:pt>
                <c:pt idx="799">
                  <c:v>17</c:v>
                </c:pt>
                <c:pt idx="800">
                  <c:v>15</c:v>
                </c:pt>
                <c:pt idx="801">
                  <c:v>14.945945945945946</c:v>
                </c:pt>
                <c:pt idx="802">
                  <c:v>17</c:v>
                </c:pt>
                <c:pt idx="803">
                  <c:v>15.375527426160337</c:v>
                </c:pt>
                <c:pt idx="804">
                  <c:v>22</c:v>
                </c:pt>
                <c:pt idx="805">
                  <c:v>13</c:v>
                </c:pt>
                <c:pt idx="806">
                  <c:v>19</c:v>
                </c:pt>
                <c:pt idx="807">
                  <c:v>14</c:v>
                </c:pt>
                <c:pt idx="808">
                  <c:v>22</c:v>
                </c:pt>
                <c:pt idx="809">
                  <c:v>17</c:v>
                </c:pt>
                <c:pt idx="810">
                  <c:v>12</c:v>
                </c:pt>
                <c:pt idx="811">
                  <c:v>16</c:v>
                </c:pt>
                <c:pt idx="812">
                  <c:v>11</c:v>
                </c:pt>
                <c:pt idx="813">
                  <c:v>15.69811320754717</c:v>
                </c:pt>
                <c:pt idx="814">
                  <c:v>14</c:v>
                </c:pt>
                <c:pt idx="815">
                  <c:v>15.375527426160337</c:v>
                </c:pt>
                <c:pt idx="816">
                  <c:v>15.173076923076923</c:v>
                </c:pt>
                <c:pt idx="817">
                  <c:v>20</c:v>
                </c:pt>
                <c:pt idx="818">
                  <c:v>12</c:v>
                </c:pt>
                <c:pt idx="819">
                  <c:v>17</c:v>
                </c:pt>
                <c:pt idx="820">
                  <c:v>11</c:v>
                </c:pt>
                <c:pt idx="821">
                  <c:v>17</c:v>
                </c:pt>
                <c:pt idx="822">
                  <c:v>11</c:v>
                </c:pt>
                <c:pt idx="823">
                  <c:v>14</c:v>
                </c:pt>
                <c:pt idx="824">
                  <c:v>19</c:v>
                </c:pt>
                <c:pt idx="825">
                  <c:v>15</c:v>
                </c:pt>
                <c:pt idx="826">
                  <c:v>13</c:v>
                </c:pt>
                <c:pt idx="827">
                  <c:v>14</c:v>
                </c:pt>
                <c:pt idx="828">
                  <c:v>12</c:v>
                </c:pt>
                <c:pt idx="829">
                  <c:v>17</c:v>
                </c:pt>
                <c:pt idx="830">
                  <c:v>11</c:v>
                </c:pt>
                <c:pt idx="831">
                  <c:v>12</c:v>
                </c:pt>
                <c:pt idx="832">
                  <c:v>13</c:v>
                </c:pt>
                <c:pt idx="833">
                  <c:v>13</c:v>
                </c:pt>
                <c:pt idx="834">
                  <c:v>20</c:v>
                </c:pt>
                <c:pt idx="835">
                  <c:v>17</c:v>
                </c:pt>
                <c:pt idx="836">
                  <c:v>14.945945945945946</c:v>
                </c:pt>
                <c:pt idx="837">
                  <c:v>15.079365079365079</c:v>
                </c:pt>
                <c:pt idx="838">
                  <c:v>14.945945945945946</c:v>
                </c:pt>
                <c:pt idx="839">
                  <c:v>14.945945945945946</c:v>
                </c:pt>
                <c:pt idx="840">
                  <c:v>15.173076923076923</c:v>
                </c:pt>
                <c:pt idx="841">
                  <c:v>22</c:v>
                </c:pt>
                <c:pt idx="842">
                  <c:v>15.173076923076923</c:v>
                </c:pt>
                <c:pt idx="843">
                  <c:v>22</c:v>
                </c:pt>
                <c:pt idx="844">
                  <c:v>18</c:v>
                </c:pt>
                <c:pt idx="845">
                  <c:v>13</c:v>
                </c:pt>
                <c:pt idx="846">
                  <c:v>18</c:v>
                </c:pt>
                <c:pt idx="847">
                  <c:v>20</c:v>
                </c:pt>
                <c:pt idx="848">
                  <c:v>13</c:v>
                </c:pt>
                <c:pt idx="849">
                  <c:v>13</c:v>
                </c:pt>
                <c:pt idx="850">
                  <c:v>12</c:v>
                </c:pt>
                <c:pt idx="851">
                  <c:v>13</c:v>
                </c:pt>
                <c:pt idx="852">
                  <c:v>13</c:v>
                </c:pt>
                <c:pt idx="853">
                  <c:v>25</c:v>
                </c:pt>
                <c:pt idx="854">
                  <c:v>19</c:v>
                </c:pt>
                <c:pt idx="855">
                  <c:v>13</c:v>
                </c:pt>
                <c:pt idx="856">
                  <c:v>12</c:v>
                </c:pt>
                <c:pt idx="857">
                  <c:v>11</c:v>
                </c:pt>
                <c:pt idx="858">
                  <c:v>18</c:v>
                </c:pt>
                <c:pt idx="859">
                  <c:v>18</c:v>
                </c:pt>
                <c:pt idx="860">
                  <c:v>11</c:v>
                </c:pt>
                <c:pt idx="861">
                  <c:v>23</c:v>
                </c:pt>
                <c:pt idx="862">
                  <c:v>13</c:v>
                </c:pt>
                <c:pt idx="863">
                  <c:v>14.760869565217391</c:v>
                </c:pt>
                <c:pt idx="864">
                  <c:v>17</c:v>
                </c:pt>
                <c:pt idx="865">
                  <c:v>19</c:v>
                </c:pt>
                <c:pt idx="866">
                  <c:v>12</c:v>
                </c:pt>
                <c:pt idx="867">
                  <c:v>22</c:v>
                </c:pt>
                <c:pt idx="868">
                  <c:v>15.173076923076923</c:v>
                </c:pt>
                <c:pt idx="869">
                  <c:v>15.079365079365079</c:v>
                </c:pt>
                <c:pt idx="870">
                  <c:v>14.945945945945946</c:v>
                </c:pt>
                <c:pt idx="871">
                  <c:v>15.173076923076923</c:v>
                </c:pt>
                <c:pt idx="872">
                  <c:v>12</c:v>
                </c:pt>
                <c:pt idx="873">
                  <c:v>14</c:v>
                </c:pt>
                <c:pt idx="874">
                  <c:v>13</c:v>
                </c:pt>
                <c:pt idx="875">
                  <c:v>25</c:v>
                </c:pt>
                <c:pt idx="876">
                  <c:v>17</c:v>
                </c:pt>
                <c:pt idx="877">
                  <c:v>11</c:v>
                </c:pt>
                <c:pt idx="878">
                  <c:v>16</c:v>
                </c:pt>
                <c:pt idx="879">
                  <c:v>18</c:v>
                </c:pt>
                <c:pt idx="880">
                  <c:v>20</c:v>
                </c:pt>
                <c:pt idx="881">
                  <c:v>14</c:v>
                </c:pt>
                <c:pt idx="882">
                  <c:v>21</c:v>
                </c:pt>
                <c:pt idx="883">
                  <c:v>13</c:v>
                </c:pt>
                <c:pt idx="884">
                  <c:v>12</c:v>
                </c:pt>
                <c:pt idx="885">
                  <c:v>14.945945945945946</c:v>
                </c:pt>
                <c:pt idx="886">
                  <c:v>15.375527426160337</c:v>
                </c:pt>
                <c:pt idx="887">
                  <c:v>15.079365079365079</c:v>
                </c:pt>
                <c:pt idx="888">
                  <c:v>14.945945945945946</c:v>
                </c:pt>
                <c:pt idx="889">
                  <c:v>15.375527426160337</c:v>
                </c:pt>
                <c:pt idx="890">
                  <c:v>15.345132743362832</c:v>
                </c:pt>
                <c:pt idx="891">
                  <c:v>13</c:v>
                </c:pt>
                <c:pt idx="892">
                  <c:v>25</c:v>
                </c:pt>
                <c:pt idx="893">
                  <c:v>15</c:v>
                </c:pt>
                <c:pt idx="894">
                  <c:v>14</c:v>
                </c:pt>
                <c:pt idx="895">
                  <c:v>12</c:v>
                </c:pt>
                <c:pt idx="896">
                  <c:v>19</c:v>
                </c:pt>
                <c:pt idx="897">
                  <c:v>17</c:v>
                </c:pt>
                <c:pt idx="898">
                  <c:v>14</c:v>
                </c:pt>
                <c:pt idx="899">
                  <c:v>13</c:v>
                </c:pt>
                <c:pt idx="900">
                  <c:v>12</c:v>
                </c:pt>
                <c:pt idx="901">
                  <c:v>11</c:v>
                </c:pt>
                <c:pt idx="902">
                  <c:v>11</c:v>
                </c:pt>
                <c:pt idx="903">
                  <c:v>11</c:v>
                </c:pt>
                <c:pt idx="904">
                  <c:v>12</c:v>
                </c:pt>
                <c:pt idx="905">
                  <c:v>14</c:v>
                </c:pt>
                <c:pt idx="906">
                  <c:v>17</c:v>
                </c:pt>
                <c:pt idx="907">
                  <c:v>11</c:v>
                </c:pt>
                <c:pt idx="908">
                  <c:v>14</c:v>
                </c:pt>
                <c:pt idx="909">
                  <c:v>12</c:v>
                </c:pt>
                <c:pt idx="910">
                  <c:v>22</c:v>
                </c:pt>
                <c:pt idx="911">
                  <c:v>14</c:v>
                </c:pt>
                <c:pt idx="912">
                  <c:v>15.375527426160337</c:v>
                </c:pt>
                <c:pt idx="913">
                  <c:v>15.049382716049383</c:v>
                </c:pt>
                <c:pt idx="914">
                  <c:v>15.69811320754717</c:v>
                </c:pt>
                <c:pt idx="915">
                  <c:v>15.173076923076923</c:v>
                </c:pt>
                <c:pt idx="916">
                  <c:v>15.049382716049383</c:v>
                </c:pt>
                <c:pt idx="917">
                  <c:v>14.945945945945946</c:v>
                </c:pt>
                <c:pt idx="918">
                  <c:v>15.049382716049383</c:v>
                </c:pt>
                <c:pt idx="919">
                  <c:v>15.345132743362832</c:v>
                </c:pt>
                <c:pt idx="920">
                  <c:v>13</c:v>
                </c:pt>
                <c:pt idx="921">
                  <c:v>11</c:v>
                </c:pt>
                <c:pt idx="922">
                  <c:v>14</c:v>
                </c:pt>
                <c:pt idx="923">
                  <c:v>11</c:v>
                </c:pt>
                <c:pt idx="924">
                  <c:v>14</c:v>
                </c:pt>
                <c:pt idx="925">
                  <c:v>16</c:v>
                </c:pt>
                <c:pt idx="926">
                  <c:v>14</c:v>
                </c:pt>
                <c:pt idx="927">
                  <c:v>11</c:v>
                </c:pt>
                <c:pt idx="928">
                  <c:v>11</c:v>
                </c:pt>
                <c:pt idx="929">
                  <c:v>12</c:v>
                </c:pt>
                <c:pt idx="930">
                  <c:v>14</c:v>
                </c:pt>
                <c:pt idx="931">
                  <c:v>18</c:v>
                </c:pt>
                <c:pt idx="932">
                  <c:v>13</c:v>
                </c:pt>
                <c:pt idx="933">
                  <c:v>11</c:v>
                </c:pt>
                <c:pt idx="934">
                  <c:v>18</c:v>
                </c:pt>
                <c:pt idx="935">
                  <c:v>15</c:v>
                </c:pt>
                <c:pt idx="936">
                  <c:v>22</c:v>
                </c:pt>
                <c:pt idx="937">
                  <c:v>13</c:v>
                </c:pt>
                <c:pt idx="938">
                  <c:v>12</c:v>
                </c:pt>
                <c:pt idx="939">
                  <c:v>18</c:v>
                </c:pt>
                <c:pt idx="940">
                  <c:v>13</c:v>
                </c:pt>
                <c:pt idx="941">
                  <c:v>12</c:v>
                </c:pt>
                <c:pt idx="942">
                  <c:v>15.69811320754717</c:v>
                </c:pt>
                <c:pt idx="943">
                  <c:v>14.760869565217391</c:v>
                </c:pt>
                <c:pt idx="944">
                  <c:v>15.173076923076923</c:v>
                </c:pt>
                <c:pt idx="945">
                  <c:v>15.079365079365079</c:v>
                </c:pt>
                <c:pt idx="946">
                  <c:v>14.945945945945946</c:v>
                </c:pt>
                <c:pt idx="947">
                  <c:v>19</c:v>
                </c:pt>
                <c:pt idx="948">
                  <c:v>23</c:v>
                </c:pt>
                <c:pt idx="949">
                  <c:v>11</c:v>
                </c:pt>
                <c:pt idx="950">
                  <c:v>19</c:v>
                </c:pt>
                <c:pt idx="951">
                  <c:v>13</c:v>
                </c:pt>
                <c:pt idx="952">
                  <c:v>11</c:v>
                </c:pt>
                <c:pt idx="953">
                  <c:v>12</c:v>
                </c:pt>
                <c:pt idx="954">
                  <c:v>13</c:v>
                </c:pt>
                <c:pt idx="955">
                  <c:v>14</c:v>
                </c:pt>
                <c:pt idx="956">
                  <c:v>14</c:v>
                </c:pt>
                <c:pt idx="957">
                  <c:v>16</c:v>
                </c:pt>
                <c:pt idx="958">
                  <c:v>11</c:v>
                </c:pt>
                <c:pt idx="959">
                  <c:v>13</c:v>
                </c:pt>
                <c:pt idx="960">
                  <c:v>17</c:v>
                </c:pt>
                <c:pt idx="961">
                  <c:v>11</c:v>
                </c:pt>
                <c:pt idx="962">
                  <c:v>11</c:v>
                </c:pt>
                <c:pt idx="963">
                  <c:v>15</c:v>
                </c:pt>
                <c:pt idx="964">
                  <c:v>12</c:v>
                </c:pt>
                <c:pt idx="965">
                  <c:v>11</c:v>
                </c:pt>
                <c:pt idx="966">
                  <c:v>14</c:v>
                </c:pt>
                <c:pt idx="967">
                  <c:v>22</c:v>
                </c:pt>
                <c:pt idx="968">
                  <c:v>16</c:v>
                </c:pt>
                <c:pt idx="969">
                  <c:v>11</c:v>
                </c:pt>
                <c:pt idx="970">
                  <c:v>14</c:v>
                </c:pt>
                <c:pt idx="971">
                  <c:v>15.345132743362832</c:v>
                </c:pt>
                <c:pt idx="972">
                  <c:v>15.173076923076923</c:v>
                </c:pt>
                <c:pt idx="973">
                  <c:v>15.173076923076923</c:v>
                </c:pt>
                <c:pt idx="974">
                  <c:v>14.945945945945946</c:v>
                </c:pt>
                <c:pt idx="975">
                  <c:v>14.945945945945946</c:v>
                </c:pt>
                <c:pt idx="976">
                  <c:v>15.345132743362832</c:v>
                </c:pt>
                <c:pt idx="977">
                  <c:v>15.375527426160337</c:v>
                </c:pt>
                <c:pt idx="978">
                  <c:v>20</c:v>
                </c:pt>
                <c:pt idx="979">
                  <c:v>13</c:v>
                </c:pt>
                <c:pt idx="980">
                  <c:v>14</c:v>
                </c:pt>
                <c:pt idx="981">
                  <c:v>18</c:v>
                </c:pt>
                <c:pt idx="982">
                  <c:v>11</c:v>
                </c:pt>
                <c:pt idx="983">
                  <c:v>11</c:v>
                </c:pt>
                <c:pt idx="984">
                  <c:v>11</c:v>
                </c:pt>
                <c:pt idx="985">
                  <c:v>15</c:v>
                </c:pt>
                <c:pt idx="986">
                  <c:v>12</c:v>
                </c:pt>
                <c:pt idx="987">
                  <c:v>11</c:v>
                </c:pt>
                <c:pt idx="988">
                  <c:v>14</c:v>
                </c:pt>
                <c:pt idx="989">
                  <c:v>15</c:v>
                </c:pt>
                <c:pt idx="990">
                  <c:v>13</c:v>
                </c:pt>
                <c:pt idx="991">
                  <c:v>13</c:v>
                </c:pt>
                <c:pt idx="992">
                  <c:v>21</c:v>
                </c:pt>
                <c:pt idx="993">
                  <c:v>14.945945945945946</c:v>
                </c:pt>
                <c:pt idx="994">
                  <c:v>15.345132743362832</c:v>
                </c:pt>
                <c:pt idx="995">
                  <c:v>15.375527426160337</c:v>
                </c:pt>
                <c:pt idx="996">
                  <c:v>14.945945945945946</c:v>
                </c:pt>
                <c:pt idx="997">
                  <c:v>15.375527426160337</c:v>
                </c:pt>
                <c:pt idx="998">
                  <c:v>15.375527426160337</c:v>
                </c:pt>
                <c:pt idx="999">
                  <c:v>15.049382716049383</c:v>
                </c:pt>
                <c:pt idx="1000">
                  <c:v>13</c:v>
                </c:pt>
                <c:pt idx="1001">
                  <c:v>18</c:v>
                </c:pt>
                <c:pt idx="1002">
                  <c:v>11</c:v>
                </c:pt>
                <c:pt idx="1003">
                  <c:v>11</c:v>
                </c:pt>
                <c:pt idx="1004">
                  <c:v>12</c:v>
                </c:pt>
                <c:pt idx="1005">
                  <c:v>13</c:v>
                </c:pt>
                <c:pt idx="1006">
                  <c:v>20</c:v>
                </c:pt>
                <c:pt idx="1007">
                  <c:v>12</c:v>
                </c:pt>
                <c:pt idx="1008">
                  <c:v>19</c:v>
                </c:pt>
                <c:pt idx="1009">
                  <c:v>21</c:v>
                </c:pt>
                <c:pt idx="1010">
                  <c:v>13</c:v>
                </c:pt>
                <c:pt idx="1011">
                  <c:v>16</c:v>
                </c:pt>
                <c:pt idx="1012">
                  <c:v>12</c:v>
                </c:pt>
                <c:pt idx="1013">
                  <c:v>14</c:v>
                </c:pt>
                <c:pt idx="1014">
                  <c:v>11</c:v>
                </c:pt>
                <c:pt idx="1015">
                  <c:v>15.375527426160337</c:v>
                </c:pt>
                <c:pt idx="1016">
                  <c:v>15.375527426160337</c:v>
                </c:pt>
                <c:pt idx="1017">
                  <c:v>15.173076923076923</c:v>
                </c:pt>
                <c:pt idx="1018">
                  <c:v>15.173076923076923</c:v>
                </c:pt>
                <c:pt idx="1019">
                  <c:v>14.945945945945946</c:v>
                </c:pt>
                <c:pt idx="1020">
                  <c:v>15.375527426160337</c:v>
                </c:pt>
                <c:pt idx="1021">
                  <c:v>12</c:v>
                </c:pt>
                <c:pt idx="1022">
                  <c:v>14</c:v>
                </c:pt>
                <c:pt idx="1023">
                  <c:v>22</c:v>
                </c:pt>
                <c:pt idx="1024">
                  <c:v>19</c:v>
                </c:pt>
                <c:pt idx="1025">
                  <c:v>12</c:v>
                </c:pt>
                <c:pt idx="1026">
                  <c:v>12</c:v>
                </c:pt>
                <c:pt idx="1027">
                  <c:v>17</c:v>
                </c:pt>
                <c:pt idx="1028">
                  <c:v>12</c:v>
                </c:pt>
                <c:pt idx="1029">
                  <c:v>11</c:v>
                </c:pt>
                <c:pt idx="1030">
                  <c:v>18</c:v>
                </c:pt>
                <c:pt idx="1031">
                  <c:v>11</c:v>
                </c:pt>
                <c:pt idx="1032">
                  <c:v>23</c:v>
                </c:pt>
                <c:pt idx="1033">
                  <c:v>11</c:v>
                </c:pt>
                <c:pt idx="1034">
                  <c:v>18</c:v>
                </c:pt>
                <c:pt idx="1035">
                  <c:v>18</c:v>
                </c:pt>
                <c:pt idx="1036">
                  <c:v>15.173076923076923</c:v>
                </c:pt>
                <c:pt idx="1037">
                  <c:v>15.345132743362832</c:v>
                </c:pt>
                <c:pt idx="1038">
                  <c:v>14.945945945945946</c:v>
                </c:pt>
                <c:pt idx="1039">
                  <c:v>14.760869565217391</c:v>
                </c:pt>
                <c:pt idx="1040">
                  <c:v>15.079365079365079</c:v>
                </c:pt>
                <c:pt idx="1041">
                  <c:v>14.945945945945946</c:v>
                </c:pt>
                <c:pt idx="1042">
                  <c:v>14</c:v>
                </c:pt>
                <c:pt idx="1043">
                  <c:v>12</c:v>
                </c:pt>
                <c:pt idx="1044">
                  <c:v>14</c:v>
                </c:pt>
                <c:pt idx="1045">
                  <c:v>14</c:v>
                </c:pt>
                <c:pt idx="1046">
                  <c:v>13</c:v>
                </c:pt>
                <c:pt idx="1047">
                  <c:v>14</c:v>
                </c:pt>
                <c:pt idx="1048">
                  <c:v>18</c:v>
                </c:pt>
                <c:pt idx="1049">
                  <c:v>15</c:v>
                </c:pt>
                <c:pt idx="1050">
                  <c:v>13</c:v>
                </c:pt>
                <c:pt idx="1051">
                  <c:v>12</c:v>
                </c:pt>
                <c:pt idx="1052">
                  <c:v>13</c:v>
                </c:pt>
                <c:pt idx="1053">
                  <c:v>24</c:v>
                </c:pt>
                <c:pt idx="1054">
                  <c:v>14</c:v>
                </c:pt>
                <c:pt idx="1055">
                  <c:v>14</c:v>
                </c:pt>
                <c:pt idx="1056">
                  <c:v>15</c:v>
                </c:pt>
                <c:pt idx="1057">
                  <c:v>11</c:v>
                </c:pt>
                <c:pt idx="1058">
                  <c:v>23</c:v>
                </c:pt>
                <c:pt idx="1059">
                  <c:v>13</c:v>
                </c:pt>
                <c:pt idx="1060">
                  <c:v>11</c:v>
                </c:pt>
                <c:pt idx="1061">
                  <c:v>13</c:v>
                </c:pt>
                <c:pt idx="1062">
                  <c:v>18</c:v>
                </c:pt>
                <c:pt idx="1063">
                  <c:v>14</c:v>
                </c:pt>
                <c:pt idx="1064">
                  <c:v>14.760869565217391</c:v>
                </c:pt>
                <c:pt idx="1065">
                  <c:v>15.69811320754717</c:v>
                </c:pt>
                <c:pt idx="1066">
                  <c:v>15.173076923076923</c:v>
                </c:pt>
                <c:pt idx="1067">
                  <c:v>14.945945945945946</c:v>
                </c:pt>
                <c:pt idx="1068">
                  <c:v>15.173076923076923</c:v>
                </c:pt>
                <c:pt idx="1069">
                  <c:v>15.375527426160337</c:v>
                </c:pt>
                <c:pt idx="1070">
                  <c:v>14.945945945945946</c:v>
                </c:pt>
                <c:pt idx="1071">
                  <c:v>25</c:v>
                </c:pt>
                <c:pt idx="1072">
                  <c:v>13</c:v>
                </c:pt>
                <c:pt idx="1073">
                  <c:v>14</c:v>
                </c:pt>
                <c:pt idx="1074">
                  <c:v>17</c:v>
                </c:pt>
                <c:pt idx="1075">
                  <c:v>25</c:v>
                </c:pt>
                <c:pt idx="1076">
                  <c:v>20</c:v>
                </c:pt>
                <c:pt idx="1077">
                  <c:v>13</c:v>
                </c:pt>
                <c:pt idx="1078">
                  <c:v>13</c:v>
                </c:pt>
                <c:pt idx="1079">
                  <c:v>18</c:v>
                </c:pt>
                <c:pt idx="1080">
                  <c:v>12</c:v>
                </c:pt>
                <c:pt idx="1081">
                  <c:v>19</c:v>
                </c:pt>
                <c:pt idx="1082">
                  <c:v>14</c:v>
                </c:pt>
                <c:pt idx="1083">
                  <c:v>14</c:v>
                </c:pt>
                <c:pt idx="1084">
                  <c:v>14</c:v>
                </c:pt>
                <c:pt idx="1085">
                  <c:v>12</c:v>
                </c:pt>
                <c:pt idx="1086">
                  <c:v>13</c:v>
                </c:pt>
                <c:pt idx="1087">
                  <c:v>25</c:v>
                </c:pt>
                <c:pt idx="1088">
                  <c:v>14</c:v>
                </c:pt>
                <c:pt idx="1089">
                  <c:v>17</c:v>
                </c:pt>
                <c:pt idx="1090">
                  <c:v>13</c:v>
                </c:pt>
                <c:pt idx="1091">
                  <c:v>13</c:v>
                </c:pt>
                <c:pt idx="1092">
                  <c:v>20</c:v>
                </c:pt>
                <c:pt idx="1093">
                  <c:v>14</c:v>
                </c:pt>
                <c:pt idx="1094">
                  <c:v>12</c:v>
                </c:pt>
                <c:pt idx="1095">
                  <c:v>12</c:v>
                </c:pt>
                <c:pt idx="1096">
                  <c:v>15.049382716049383</c:v>
                </c:pt>
                <c:pt idx="1097">
                  <c:v>14</c:v>
                </c:pt>
                <c:pt idx="1098">
                  <c:v>15.69811320754717</c:v>
                </c:pt>
                <c:pt idx="1099">
                  <c:v>15.69811320754717</c:v>
                </c:pt>
                <c:pt idx="1100">
                  <c:v>15.492537313432836</c:v>
                </c:pt>
                <c:pt idx="1101">
                  <c:v>15.375527426160337</c:v>
                </c:pt>
                <c:pt idx="1102">
                  <c:v>15.492537313432836</c:v>
                </c:pt>
                <c:pt idx="1103">
                  <c:v>14.945945945945946</c:v>
                </c:pt>
                <c:pt idx="1104">
                  <c:v>18</c:v>
                </c:pt>
                <c:pt idx="1105">
                  <c:v>13</c:v>
                </c:pt>
                <c:pt idx="1106">
                  <c:v>11</c:v>
                </c:pt>
                <c:pt idx="1107">
                  <c:v>11</c:v>
                </c:pt>
                <c:pt idx="1108">
                  <c:v>19</c:v>
                </c:pt>
                <c:pt idx="1109">
                  <c:v>12</c:v>
                </c:pt>
                <c:pt idx="1110">
                  <c:v>12</c:v>
                </c:pt>
                <c:pt idx="1111">
                  <c:v>16</c:v>
                </c:pt>
                <c:pt idx="1112">
                  <c:v>11</c:v>
                </c:pt>
                <c:pt idx="1113">
                  <c:v>14</c:v>
                </c:pt>
                <c:pt idx="1114">
                  <c:v>12</c:v>
                </c:pt>
                <c:pt idx="1115">
                  <c:v>13</c:v>
                </c:pt>
                <c:pt idx="1116">
                  <c:v>21</c:v>
                </c:pt>
                <c:pt idx="1117">
                  <c:v>17</c:v>
                </c:pt>
                <c:pt idx="1118">
                  <c:v>21</c:v>
                </c:pt>
                <c:pt idx="1119">
                  <c:v>11</c:v>
                </c:pt>
                <c:pt idx="1120">
                  <c:v>12</c:v>
                </c:pt>
                <c:pt idx="1121">
                  <c:v>13</c:v>
                </c:pt>
                <c:pt idx="1122">
                  <c:v>18</c:v>
                </c:pt>
                <c:pt idx="1123">
                  <c:v>16</c:v>
                </c:pt>
                <c:pt idx="1124">
                  <c:v>11</c:v>
                </c:pt>
                <c:pt idx="1125">
                  <c:v>19</c:v>
                </c:pt>
                <c:pt idx="1126">
                  <c:v>16</c:v>
                </c:pt>
                <c:pt idx="1127">
                  <c:v>16</c:v>
                </c:pt>
                <c:pt idx="1128">
                  <c:v>13</c:v>
                </c:pt>
                <c:pt idx="1129">
                  <c:v>22</c:v>
                </c:pt>
                <c:pt idx="1130">
                  <c:v>17</c:v>
                </c:pt>
                <c:pt idx="1131">
                  <c:v>14</c:v>
                </c:pt>
                <c:pt idx="1132">
                  <c:v>15</c:v>
                </c:pt>
                <c:pt idx="1133">
                  <c:v>12</c:v>
                </c:pt>
                <c:pt idx="1134">
                  <c:v>18</c:v>
                </c:pt>
                <c:pt idx="1135">
                  <c:v>15</c:v>
                </c:pt>
                <c:pt idx="1136">
                  <c:v>17</c:v>
                </c:pt>
                <c:pt idx="1137">
                  <c:v>14</c:v>
                </c:pt>
                <c:pt idx="1138">
                  <c:v>15</c:v>
                </c:pt>
                <c:pt idx="1139">
                  <c:v>17</c:v>
                </c:pt>
                <c:pt idx="1140">
                  <c:v>14</c:v>
                </c:pt>
                <c:pt idx="1141">
                  <c:v>12</c:v>
                </c:pt>
                <c:pt idx="1142">
                  <c:v>14</c:v>
                </c:pt>
                <c:pt idx="1143">
                  <c:v>15</c:v>
                </c:pt>
                <c:pt idx="1144">
                  <c:v>13</c:v>
                </c:pt>
                <c:pt idx="1145">
                  <c:v>12</c:v>
                </c:pt>
                <c:pt idx="1146">
                  <c:v>13</c:v>
                </c:pt>
                <c:pt idx="1147">
                  <c:v>14</c:v>
                </c:pt>
                <c:pt idx="1148">
                  <c:v>13</c:v>
                </c:pt>
                <c:pt idx="1149">
                  <c:v>11</c:v>
                </c:pt>
                <c:pt idx="1150">
                  <c:v>11</c:v>
                </c:pt>
                <c:pt idx="1151">
                  <c:v>21</c:v>
                </c:pt>
                <c:pt idx="1152">
                  <c:v>18</c:v>
                </c:pt>
                <c:pt idx="1153">
                  <c:v>12</c:v>
                </c:pt>
                <c:pt idx="1154">
                  <c:v>11</c:v>
                </c:pt>
                <c:pt idx="1155">
                  <c:v>15</c:v>
                </c:pt>
                <c:pt idx="1156">
                  <c:v>13</c:v>
                </c:pt>
                <c:pt idx="1157">
                  <c:v>12</c:v>
                </c:pt>
                <c:pt idx="1158">
                  <c:v>17</c:v>
                </c:pt>
                <c:pt idx="1159">
                  <c:v>13</c:v>
                </c:pt>
                <c:pt idx="1160">
                  <c:v>19</c:v>
                </c:pt>
                <c:pt idx="1161">
                  <c:v>19</c:v>
                </c:pt>
                <c:pt idx="1162">
                  <c:v>17</c:v>
                </c:pt>
                <c:pt idx="1163">
                  <c:v>11</c:v>
                </c:pt>
                <c:pt idx="1164">
                  <c:v>15</c:v>
                </c:pt>
                <c:pt idx="1165">
                  <c:v>11</c:v>
                </c:pt>
                <c:pt idx="1166">
                  <c:v>25</c:v>
                </c:pt>
                <c:pt idx="1167">
                  <c:v>14</c:v>
                </c:pt>
                <c:pt idx="1168">
                  <c:v>13</c:v>
                </c:pt>
                <c:pt idx="1169">
                  <c:v>17</c:v>
                </c:pt>
                <c:pt idx="1170">
                  <c:v>13</c:v>
                </c:pt>
                <c:pt idx="1171">
                  <c:v>14</c:v>
                </c:pt>
                <c:pt idx="1172">
                  <c:v>14.945945945945946</c:v>
                </c:pt>
                <c:pt idx="1173">
                  <c:v>15.69811320754717</c:v>
                </c:pt>
                <c:pt idx="1174">
                  <c:v>15.345132743362832</c:v>
                </c:pt>
                <c:pt idx="1175">
                  <c:v>15.345132743362832</c:v>
                </c:pt>
                <c:pt idx="1176">
                  <c:v>15.079365079365079</c:v>
                </c:pt>
                <c:pt idx="1177">
                  <c:v>15.079365079365079</c:v>
                </c:pt>
                <c:pt idx="1178">
                  <c:v>19</c:v>
                </c:pt>
                <c:pt idx="1179">
                  <c:v>12</c:v>
                </c:pt>
                <c:pt idx="1180">
                  <c:v>11</c:v>
                </c:pt>
                <c:pt idx="1181">
                  <c:v>19</c:v>
                </c:pt>
                <c:pt idx="1182">
                  <c:v>15</c:v>
                </c:pt>
                <c:pt idx="1183">
                  <c:v>20</c:v>
                </c:pt>
                <c:pt idx="1184">
                  <c:v>25</c:v>
                </c:pt>
                <c:pt idx="1185">
                  <c:v>24</c:v>
                </c:pt>
                <c:pt idx="1186">
                  <c:v>24</c:v>
                </c:pt>
                <c:pt idx="1187">
                  <c:v>15</c:v>
                </c:pt>
                <c:pt idx="1188">
                  <c:v>13</c:v>
                </c:pt>
                <c:pt idx="1189">
                  <c:v>14</c:v>
                </c:pt>
                <c:pt idx="1190">
                  <c:v>13</c:v>
                </c:pt>
                <c:pt idx="1191">
                  <c:v>11</c:v>
                </c:pt>
                <c:pt idx="1192">
                  <c:v>16</c:v>
                </c:pt>
                <c:pt idx="1193">
                  <c:v>22</c:v>
                </c:pt>
                <c:pt idx="1194">
                  <c:v>14</c:v>
                </c:pt>
                <c:pt idx="1195">
                  <c:v>14</c:v>
                </c:pt>
                <c:pt idx="1196">
                  <c:v>16</c:v>
                </c:pt>
                <c:pt idx="1197">
                  <c:v>11</c:v>
                </c:pt>
                <c:pt idx="1198">
                  <c:v>25</c:v>
                </c:pt>
                <c:pt idx="1199">
                  <c:v>14</c:v>
                </c:pt>
                <c:pt idx="1200">
                  <c:v>18</c:v>
                </c:pt>
                <c:pt idx="1201">
                  <c:v>15.173076923076923</c:v>
                </c:pt>
                <c:pt idx="1202">
                  <c:v>15.173076923076923</c:v>
                </c:pt>
                <c:pt idx="1203">
                  <c:v>15.69811320754717</c:v>
                </c:pt>
                <c:pt idx="1204">
                  <c:v>15.492537313432836</c:v>
                </c:pt>
                <c:pt idx="1205">
                  <c:v>15.173076923076923</c:v>
                </c:pt>
                <c:pt idx="1206">
                  <c:v>20</c:v>
                </c:pt>
                <c:pt idx="1207">
                  <c:v>12</c:v>
                </c:pt>
                <c:pt idx="1208">
                  <c:v>14</c:v>
                </c:pt>
                <c:pt idx="1209">
                  <c:v>20</c:v>
                </c:pt>
                <c:pt idx="1210">
                  <c:v>18</c:v>
                </c:pt>
                <c:pt idx="1211">
                  <c:v>14</c:v>
                </c:pt>
                <c:pt idx="1212">
                  <c:v>12</c:v>
                </c:pt>
                <c:pt idx="1213">
                  <c:v>21</c:v>
                </c:pt>
                <c:pt idx="1214">
                  <c:v>19</c:v>
                </c:pt>
                <c:pt idx="1215">
                  <c:v>14</c:v>
                </c:pt>
                <c:pt idx="1216">
                  <c:v>17</c:v>
                </c:pt>
                <c:pt idx="1217">
                  <c:v>16</c:v>
                </c:pt>
                <c:pt idx="1218">
                  <c:v>12</c:v>
                </c:pt>
                <c:pt idx="1219">
                  <c:v>17</c:v>
                </c:pt>
                <c:pt idx="1220">
                  <c:v>15</c:v>
                </c:pt>
                <c:pt idx="1221">
                  <c:v>23</c:v>
                </c:pt>
                <c:pt idx="1222">
                  <c:v>11</c:v>
                </c:pt>
                <c:pt idx="1223">
                  <c:v>11</c:v>
                </c:pt>
                <c:pt idx="1224">
                  <c:v>15</c:v>
                </c:pt>
                <c:pt idx="1225">
                  <c:v>11</c:v>
                </c:pt>
                <c:pt idx="1226">
                  <c:v>15.375527426160337</c:v>
                </c:pt>
                <c:pt idx="1227">
                  <c:v>15.173076923076923</c:v>
                </c:pt>
                <c:pt idx="1228">
                  <c:v>14.760869565217391</c:v>
                </c:pt>
                <c:pt idx="1229">
                  <c:v>15.345132743362832</c:v>
                </c:pt>
                <c:pt idx="1230">
                  <c:v>13</c:v>
                </c:pt>
                <c:pt idx="1231">
                  <c:v>14</c:v>
                </c:pt>
                <c:pt idx="1232">
                  <c:v>16</c:v>
                </c:pt>
                <c:pt idx="1233">
                  <c:v>12</c:v>
                </c:pt>
                <c:pt idx="1234">
                  <c:v>11</c:v>
                </c:pt>
                <c:pt idx="1235">
                  <c:v>12</c:v>
                </c:pt>
                <c:pt idx="1236">
                  <c:v>13</c:v>
                </c:pt>
                <c:pt idx="1237">
                  <c:v>15</c:v>
                </c:pt>
                <c:pt idx="1238">
                  <c:v>13</c:v>
                </c:pt>
                <c:pt idx="1239">
                  <c:v>20</c:v>
                </c:pt>
                <c:pt idx="1240">
                  <c:v>15</c:v>
                </c:pt>
                <c:pt idx="1241">
                  <c:v>13</c:v>
                </c:pt>
                <c:pt idx="1242">
                  <c:v>14</c:v>
                </c:pt>
                <c:pt idx="1243">
                  <c:v>21</c:v>
                </c:pt>
                <c:pt idx="1244">
                  <c:v>16</c:v>
                </c:pt>
                <c:pt idx="1245">
                  <c:v>14</c:v>
                </c:pt>
                <c:pt idx="1246">
                  <c:v>11</c:v>
                </c:pt>
                <c:pt idx="1247">
                  <c:v>19</c:v>
                </c:pt>
                <c:pt idx="1248">
                  <c:v>11</c:v>
                </c:pt>
                <c:pt idx="1249">
                  <c:v>13</c:v>
                </c:pt>
                <c:pt idx="1250">
                  <c:v>12</c:v>
                </c:pt>
                <c:pt idx="1251">
                  <c:v>11</c:v>
                </c:pt>
                <c:pt idx="1252">
                  <c:v>14</c:v>
                </c:pt>
                <c:pt idx="1253">
                  <c:v>14.945945945945946</c:v>
                </c:pt>
                <c:pt idx="1254">
                  <c:v>14.945945945945946</c:v>
                </c:pt>
                <c:pt idx="1255">
                  <c:v>14.945945945945946</c:v>
                </c:pt>
                <c:pt idx="1256">
                  <c:v>15.173076923076923</c:v>
                </c:pt>
                <c:pt idx="1257">
                  <c:v>14.945945945945946</c:v>
                </c:pt>
                <c:pt idx="1258">
                  <c:v>15.375527426160337</c:v>
                </c:pt>
                <c:pt idx="1259">
                  <c:v>16</c:v>
                </c:pt>
                <c:pt idx="1260">
                  <c:v>14</c:v>
                </c:pt>
                <c:pt idx="1261">
                  <c:v>16</c:v>
                </c:pt>
                <c:pt idx="1262">
                  <c:v>16</c:v>
                </c:pt>
                <c:pt idx="1263">
                  <c:v>22</c:v>
                </c:pt>
                <c:pt idx="1264">
                  <c:v>12</c:v>
                </c:pt>
                <c:pt idx="1265">
                  <c:v>15</c:v>
                </c:pt>
                <c:pt idx="1266">
                  <c:v>20</c:v>
                </c:pt>
                <c:pt idx="1267">
                  <c:v>14</c:v>
                </c:pt>
                <c:pt idx="1268">
                  <c:v>20</c:v>
                </c:pt>
                <c:pt idx="1269">
                  <c:v>13</c:v>
                </c:pt>
                <c:pt idx="1270">
                  <c:v>12</c:v>
                </c:pt>
                <c:pt idx="1271">
                  <c:v>13</c:v>
                </c:pt>
                <c:pt idx="1272">
                  <c:v>11</c:v>
                </c:pt>
                <c:pt idx="1273">
                  <c:v>17</c:v>
                </c:pt>
                <c:pt idx="1274">
                  <c:v>14</c:v>
                </c:pt>
                <c:pt idx="1275">
                  <c:v>11</c:v>
                </c:pt>
                <c:pt idx="1276">
                  <c:v>14</c:v>
                </c:pt>
                <c:pt idx="1277">
                  <c:v>17</c:v>
                </c:pt>
                <c:pt idx="1278">
                  <c:v>13</c:v>
                </c:pt>
                <c:pt idx="1279">
                  <c:v>12</c:v>
                </c:pt>
                <c:pt idx="1280">
                  <c:v>13</c:v>
                </c:pt>
                <c:pt idx="1281">
                  <c:v>18</c:v>
                </c:pt>
                <c:pt idx="1282">
                  <c:v>19</c:v>
                </c:pt>
                <c:pt idx="1283">
                  <c:v>11</c:v>
                </c:pt>
                <c:pt idx="1284">
                  <c:v>21</c:v>
                </c:pt>
                <c:pt idx="1285">
                  <c:v>15</c:v>
                </c:pt>
                <c:pt idx="1286">
                  <c:v>17</c:v>
                </c:pt>
                <c:pt idx="1287">
                  <c:v>18</c:v>
                </c:pt>
                <c:pt idx="1288">
                  <c:v>14</c:v>
                </c:pt>
                <c:pt idx="1289">
                  <c:v>13</c:v>
                </c:pt>
                <c:pt idx="1290">
                  <c:v>17</c:v>
                </c:pt>
                <c:pt idx="1291">
                  <c:v>15</c:v>
                </c:pt>
                <c:pt idx="1292">
                  <c:v>18</c:v>
                </c:pt>
                <c:pt idx="1293">
                  <c:v>13</c:v>
                </c:pt>
                <c:pt idx="1294">
                  <c:v>12</c:v>
                </c:pt>
                <c:pt idx="1295">
                  <c:v>13</c:v>
                </c:pt>
                <c:pt idx="1296">
                  <c:v>14</c:v>
                </c:pt>
                <c:pt idx="1297">
                  <c:v>11</c:v>
                </c:pt>
                <c:pt idx="1298">
                  <c:v>22</c:v>
                </c:pt>
                <c:pt idx="1299">
                  <c:v>17</c:v>
                </c:pt>
                <c:pt idx="1300">
                  <c:v>21</c:v>
                </c:pt>
                <c:pt idx="1301">
                  <c:v>22</c:v>
                </c:pt>
                <c:pt idx="1302">
                  <c:v>16</c:v>
                </c:pt>
                <c:pt idx="1303">
                  <c:v>12</c:v>
                </c:pt>
                <c:pt idx="1304">
                  <c:v>12</c:v>
                </c:pt>
                <c:pt idx="1305">
                  <c:v>15</c:v>
                </c:pt>
                <c:pt idx="1306">
                  <c:v>14</c:v>
                </c:pt>
                <c:pt idx="1307">
                  <c:v>25</c:v>
                </c:pt>
                <c:pt idx="1308">
                  <c:v>20</c:v>
                </c:pt>
                <c:pt idx="1309">
                  <c:v>13</c:v>
                </c:pt>
                <c:pt idx="1310">
                  <c:v>14</c:v>
                </c:pt>
                <c:pt idx="1311">
                  <c:v>16</c:v>
                </c:pt>
                <c:pt idx="1312">
                  <c:v>17</c:v>
                </c:pt>
                <c:pt idx="1313">
                  <c:v>15</c:v>
                </c:pt>
                <c:pt idx="1314">
                  <c:v>22</c:v>
                </c:pt>
                <c:pt idx="1315">
                  <c:v>22</c:v>
                </c:pt>
                <c:pt idx="1316">
                  <c:v>20</c:v>
                </c:pt>
                <c:pt idx="1317">
                  <c:v>14</c:v>
                </c:pt>
                <c:pt idx="1318">
                  <c:v>13</c:v>
                </c:pt>
                <c:pt idx="1319">
                  <c:v>13</c:v>
                </c:pt>
                <c:pt idx="1320">
                  <c:v>22</c:v>
                </c:pt>
                <c:pt idx="1321">
                  <c:v>12</c:v>
                </c:pt>
                <c:pt idx="1322">
                  <c:v>14</c:v>
                </c:pt>
                <c:pt idx="1323">
                  <c:v>15</c:v>
                </c:pt>
                <c:pt idx="1324">
                  <c:v>17</c:v>
                </c:pt>
                <c:pt idx="1325">
                  <c:v>13</c:v>
                </c:pt>
                <c:pt idx="1326">
                  <c:v>14.945945945945946</c:v>
                </c:pt>
                <c:pt idx="1327">
                  <c:v>14.945945945945946</c:v>
                </c:pt>
                <c:pt idx="1328">
                  <c:v>15.492537313432836</c:v>
                </c:pt>
                <c:pt idx="1329">
                  <c:v>14.760869565217391</c:v>
                </c:pt>
                <c:pt idx="1330">
                  <c:v>15.049382716049383</c:v>
                </c:pt>
                <c:pt idx="1331">
                  <c:v>15.079365079365079</c:v>
                </c:pt>
                <c:pt idx="1332">
                  <c:v>15.375527426160337</c:v>
                </c:pt>
                <c:pt idx="1333">
                  <c:v>14.945945945945946</c:v>
                </c:pt>
                <c:pt idx="1334">
                  <c:v>19</c:v>
                </c:pt>
                <c:pt idx="1335">
                  <c:v>14</c:v>
                </c:pt>
                <c:pt idx="1336">
                  <c:v>20</c:v>
                </c:pt>
                <c:pt idx="1337">
                  <c:v>19</c:v>
                </c:pt>
                <c:pt idx="1338">
                  <c:v>13</c:v>
                </c:pt>
                <c:pt idx="1339">
                  <c:v>23</c:v>
                </c:pt>
                <c:pt idx="1340">
                  <c:v>13</c:v>
                </c:pt>
                <c:pt idx="1341">
                  <c:v>11</c:v>
                </c:pt>
                <c:pt idx="1342">
                  <c:v>13</c:v>
                </c:pt>
                <c:pt idx="1343">
                  <c:v>14</c:v>
                </c:pt>
                <c:pt idx="1344">
                  <c:v>22</c:v>
                </c:pt>
                <c:pt idx="1345">
                  <c:v>11</c:v>
                </c:pt>
                <c:pt idx="1346">
                  <c:v>13</c:v>
                </c:pt>
                <c:pt idx="1347">
                  <c:v>21</c:v>
                </c:pt>
                <c:pt idx="1348">
                  <c:v>11</c:v>
                </c:pt>
                <c:pt idx="1349">
                  <c:v>13</c:v>
                </c:pt>
                <c:pt idx="1350">
                  <c:v>14</c:v>
                </c:pt>
                <c:pt idx="1351">
                  <c:v>11</c:v>
                </c:pt>
                <c:pt idx="1352">
                  <c:v>15</c:v>
                </c:pt>
                <c:pt idx="1353">
                  <c:v>15.375527426160337</c:v>
                </c:pt>
                <c:pt idx="1354">
                  <c:v>15.173076923076923</c:v>
                </c:pt>
                <c:pt idx="1355">
                  <c:v>16</c:v>
                </c:pt>
                <c:pt idx="1356">
                  <c:v>14.945945945945946</c:v>
                </c:pt>
                <c:pt idx="1357">
                  <c:v>15.079365079365079</c:v>
                </c:pt>
                <c:pt idx="1358">
                  <c:v>14.945945945945946</c:v>
                </c:pt>
                <c:pt idx="1359">
                  <c:v>14.945945945945946</c:v>
                </c:pt>
                <c:pt idx="1360">
                  <c:v>15.173076923076923</c:v>
                </c:pt>
                <c:pt idx="1361">
                  <c:v>15.173076923076923</c:v>
                </c:pt>
                <c:pt idx="1362">
                  <c:v>15.69811320754717</c:v>
                </c:pt>
                <c:pt idx="1363">
                  <c:v>14</c:v>
                </c:pt>
                <c:pt idx="1364">
                  <c:v>12</c:v>
                </c:pt>
                <c:pt idx="1365">
                  <c:v>17</c:v>
                </c:pt>
                <c:pt idx="1366">
                  <c:v>19</c:v>
                </c:pt>
                <c:pt idx="1367">
                  <c:v>11</c:v>
                </c:pt>
                <c:pt idx="1368">
                  <c:v>15</c:v>
                </c:pt>
                <c:pt idx="1369">
                  <c:v>11</c:v>
                </c:pt>
                <c:pt idx="1370">
                  <c:v>18</c:v>
                </c:pt>
                <c:pt idx="1371">
                  <c:v>16</c:v>
                </c:pt>
                <c:pt idx="1372">
                  <c:v>25</c:v>
                </c:pt>
                <c:pt idx="1373">
                  <c:v>16</c:v>
                </c:pt>
                <c:pt idx="1374">
                  <c:v>13</c:v>
                </c:pt>
                <c:pt idx="1375">
                  <c:v>14</c:v>
                </c:pt>
                <c:pt idx="1376">
                  <c:v>19</c:v>
                </c:pt>
                <c:pt idx="1377">
                  <c:v>15</c:v>
                </c:pt>
                <c:pt idx="1378">
                  <c:v>12</c:v>
                </c:pt>
                <c:pt idx="1379">
                  <c:v>12</c:v>
                </c:pt>
                <c:pt idx="1380">
                  <c:v>16</c:v>
                </c:pt>
                <c:pt idx="1381">
                  <c:v>14</c:v>
                </c:pt>
                <c:pt idx="1382">
                  <c:v>13</c:v>
                </c:pt>
                <c:pt idx="1383">
                  <c:v>22</c:v>
                </c:pt>
                <c:pt idx="1384">
                  <c:v>21</c:v>
                </c:pt>
                <c:pt idx="1385">
                  <c:v>18</c:v>
                </c:pt>
                <c:pt idx="1386">
                  <c:v>13</c:v>
                </c:pt>
                <c:pt idx="1387">
                  <c:v>15.69811320754717</c:v>
                </c:pt>
                <c:pt idx="1388">
                  <c:v>15.69811320754717</c:v>
                </c:pt>
                <c:pt idx="1389">
                  <c:v>15.375527426160337</c:v>
                </c:pt>
                <c:pt idx="1390">
                  <c:v>15.173076923076923</c:v>
                </c:pt>
                <c:pt idx="1391">
                  <c:v>15.492537313432836</c:v>
                </c:pt>
                <c:pt idx="1392">
                  <c:v>14.945945945945946</c:v>
                </c:pt>
                <c:pt idx="1393">
                  <c:v>14.945945945945946</c:v>
                </c:pt>
                <c:pt idx="1394">
                  <c:v>15.345132743362832</c:v>
                </c:pt>
                <c:pt idx="1395">
                  <c:v>14.945945945945946</c:v>
                </c:pt>
                <c:pt idx="1396">
                  <c:v>13</c:v>
                </c:pt>
                <c:pt idx="1397">
                  <c:v>11</c:v>
                </c:pt>
                <c:pt idx="1398">
                  <c:v>20</c:v>
                </c:pt>
                <c:pt idx="1399">
                  <c:v>17</c:v>
                </c:pt>
                <c:pt idx="1400">
                  <c:v>11</c:v>
                </c:pt>
                <c:pt idx="1401">
                  <c:v>18</c:v>
                </c:pt>
                <c:pt idx="1402">
                  <c:v>11</c:v>
                </c:pt>
                <c:pt idx="1403">
                  <c:v>12</c:v>
                </c:pt>
                <c:pt idx="1404">
                  <c:v>12</c:v>
                </c:pt>
                <c:pt idx="1405">
                  <c:v>20</c:v>
                </c:pt>
                <c:pt idx="1406">
                  <c:v>19</c:v>
                </c:pt>
                <c:pt idx="1407">
                  <c:v>12</c:v>
                </c:pt>
                <c:pt idx="1408">
                  <c:v>13</c:v>
                </c:pt>
                <c:pt idx="1409">
                  <c:v>11</c:v>
                </c:pt>
                <c:pt idx="1410">
                  <c:v>14</c:v>
                </c:pt>
                <c:pt idx="1411">
                  <c:v>14</c:v>
                </c:pt>
                <c:pt idx="1412">
                  <c:v>13</c:v>
                </c:pt>
                <c:pt idx="1413">
                  <c:v>19</c:v>
                </c:pt>
                <c:pt idx="1414">
                  <c:v>23</c:v>
                </c:pt>
                <c:pt idx="1415">
                  <c:v>12</c:v>
                </c:pt>
                <c:pt idx="1416">
                  <c:v>15</c:v>
                </c:pt>
                <c:pt idx="1417">
                  <c:v>19</c:v>
                </c:pt>
                <c:pt idx="1418">
                  <c:v>11</c:v>
                </c:pt>
                <c:pt idx="1419">
                  <c:v>17</c:v>
                </c:pt>
                <c:pt idx="1420">
                  <c:v>15.375527426160337</c:v>
                </c:pt>
                <c:pt idx="1421">
                  <c:v>15.079365079365079</c:v>
                </c:pt>
                <c:pt idx="1422">
                  <c:v>15.173076923076923</c:v>
                </c:pt>
                <c:pt idx="1423">
                  <c:v>15.375527426160337</c:v>
                </c:pt>
                <c:pt idx="1424">
                  <c:v>15.375527426160337</c:v>
                </c:pt>
                <c:pt idx="1425">
                  <c:v>13</c:v>
                </c:pt>
                <c:pt idx="1426">
                  <c:v>13</c:v>
                </c:pt>
                <c:pt idx="1427">
                  <c:v>19</c:v>
                </c:pt>
                <c:pt idx="1428">
                  <c:v>14</c:v>
                </c:pt>
                <c:pt idx="1429">
                  <c:v>13</c:v>
                </c:pt>
                <c:pt idx="1430">
                  <c:v>12</c:v>
                </c:pt>
                <c:pt idx="1431">
                  <c:v>19</c:v>
                </c:pt>
                <c:pt idx="1432">
                  <c:v>25</c:v>
                </c:pt>
                <c:pt idx="1433">
                  <c:v>22</c:v>
                </c:pt>
                <c:pt idx="1434">
                  <c:v>15</c:v>
                </c:pt>
                <c:pt idx="1435">
                  <c:v>12</c:v>
                </c:pt>
                <c:pt idx="1436">
                  <c:v>11</c:v>
                </c:pt>
                <c:pt idx="1437">
                  <c:v>13</c:v>
                </c:pt>
                <c:pt idx="1438">
                  <c:v>19</c:v>
                </c:pt>
                <c:pt idx="1439">
                  <c:v>19</c:v>
                </c:pt>
                <c:pt idx="1440">
                  <c:v>13</c:v>
                </c:pt>
                <c:pt idx="1441">
                  <c:v>21</c:v>
                </c:pt>
                <c:pt idx="1442">
                  <c:v>14</c:v>
                </c:pt>
                <c:pt idx="1443">
                  <c:v>11</c:v>
                </c:pt>
                <c:pt idx="1444">
                  <c:v>11</c:v>
                </c:pt>
                <c:pt idx="1445">
                  <c:v>23</c:v>
                </c:pt>
                <c:pt idx="1446">
                  <c:v>21</c:v>
                </c:pt>
                <c:pt idx="1447">
                  <c:v>24</c:v>
                </c:pt>
                <c:pt idx="1448">
                  <c:v>11</c:v>
                </c:pt>
                <c:pt idx="1449">
                  <c:v>14</c:v>
                </c:pt>
                <c:pt idx="1450">
                  <c:v>16</c:v>
                </c:pt>
                <c:pt idx="1451">
                  <c:v>11</c:v>
                </c:pt>
                <c:pt idx="1452">
                  <c:v>12</c:v>
                </c:pt>
                <c:pt idx="1453">
                  <c:v>13</c:v>
                </c:pt>
                <c:pt idx="1454">
                  <c:v>15</c:v>
                </c:pt>
                <c:pt idx="1455">
                  <c:v>14</c:v>
                </c:pt>
                <c:pt idx="1456">
                  <c:v>14</c:v>
                </c:pt>
                <c:pt idx="1457">
                  <c:v>14</c:v>
                </c:pt>
                <c:pt idx="1458">
                  <c:v>12</c:v>
                </c:pt>
                <c:pt idx="1459">
                  <c:v>13</c:v>
                </c:pt>
                <c:pt idx="1460">
                  <c:v>15.375527426160337</c:v>
                </c:pt>
                <c:pt idx="1461">
                  <c:v>14.945945945945946</c:v>
                </c:pt>
                <c:pt idx="1462">
                  <c:v>14.945945945945946</c:v>
                </c:pt>
                <c:pt idx="1463">
                  <c:v>15.345132743362832</c:v>
                </c:pt>
                <c:pt idx="1464">
                  <c:v>15.492537313432836</c:v>
                </c:pt>
                <c:pt idx="1465">
                  <c:v>15.173076923076923</c:v>
                </c:pt>
                <c:pt idx="1466">
                  <c:v>15.69811320754717</c:v>
                </c:pt>
                <c:pt idx="1467">
                  <c:v>15.345132743362832</c:v>
                </c:pt>
                <c:pt idx="1468">
                  <c:v>14</c:v>
                </c:pt>
                <c:pt idx="1469">
                  <c:v>12</c:v>
                </c:pt>
              </c:numCache>
            </c:numRef>
          </c:yVal>
          <c:smooth val="0"/>
          <c:extLst>
            <c:ext xmlns:c16="http://schemas.microsoft.com/office/drawing/2014/chart" uri="{C3380CC4-5D6E-409C-BE32-E72D297353CC}">
              <c16:uniqueId val="{00000000-3130-441E-9D47-7D1892FF9962}"/>
            </c:ext>
          </c:extLst>
        </c:ser>
        <c:dLbls>
          <c:showLegendKey val="0"/>
          <c:showVal val="0"/>
          <c:showCatName val="0"/>
          <c:showSerName val="0"/>
          <c:showPercent val="0"/>
          <c:showBubbleSize val="0"/>
        </c:dLbls>
        <c:axId val="277993392"/>
        <c:axId val="277992912"/>
      </c:scatterChart>
      <c:valAx>
        <c:axId val="277993392"/>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7992912"/>
        <c:crosses val="autoZero"/>
        <c:crossBetween val="midCat"/>
      </c:valAx>
      <c:valAx>
        <c:axId val="2779929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79933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[Customer_retention_predictive_Model.xlsx]Working_sheet!Count of Repeat Customer</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Count of</a:t>
            </a:r>
            <a:r>
              <a:rPr lang="en-IN" baseline="0"/>
              <a:t> Repeat Customer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Working_sheet!$B$3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81C-4A60-95A1-935462AB8A2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81C-4A60-95A1-935462AB8A24}"/>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Working_sheet!$A$4:$A$5</c:f>
              <c:strCache>
                <c:ptCount val="2"/>
                <c:pt idx="0">
                  <c:v>No</c:v>
                </c:pt>
                <c:pt idx="1">
                  <c:v>Yes</c:v>
                </c:pt>
              </c:strCache>
            </c:strRef>
          </c:cat>
          <c:val>
            <c:numRef>
              <c:f>Working_sheet!$B$4:$B$5</c:f>
              <c:numCache>
                <c:formatCode>General</c:formatCode>
                <c:ptCount val="2"/>
                <c:pt idx="0">
                  <c:v>1233</c:v>
                </c:pt>
                <c:pt idx="1">
                  <c:v>237</c:v>
                </c:pt>
              </c:numCache>
            </c:numRef>
          </c:val>
          <c:extLst>
            <c:ext xmlns:c16="http://schemas.microsoft.com/office/drawing/2014/chart" uri="{C3380CC4-5D6E-409C-BE32-E72D297353CC}">
              <c16:uniqueId val="{00000002-3519-47C1-8323-C6C7145D19BC}"/>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[Customer_retention_predictive_Model.xlsx]Working_sheet!Age wise retension</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Age</a:t>
            </a:r>
            <a:r>
              <a:rPr lang="en-IN" baseline="0"/>
              <a:t> wise retension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Working_sheet!$B$12:$B$13</c:f>
              <c:strCache>
                <c:ptCount val="1"/>
                <c:pt idx="0">
                  <c:v>No</c:v>
                </c:pt>
              </c:strCache>
            </c:strRef>
          </c:tx>
          <c:spPr>
            <a:solidFill>
              <a:schemeClr val="accent1"/>
            </a:solidFill>
            <a:ln>
              <a:noFill/>
            </a:ln>
            <a:effectLst/>
          </c:spPr>
          <c:invertIfNegative val="0"/>
          <c:cat>
            <c:strRef>
              <c:f>Working_sheet!$A$14:$A$18</c:f>
              <c:strCache>
                <c:ptCount val="5"/>
                <c:pt idx="0">
                  <c:v>18-27</c:v>
                </c:pt>
                <c:pt idx="1">
                  <c:v>28-37</c:v>
                </c:pt>
                <c:pt idx="2">
                  <c:v>38-47</c:v>
                </c:pt>
                <c:pt idx="3">
                  <c:v>48-57</c:v>
                </c:pt>
                <c:pt idx="4">
                  <c:v>58-67</c:v>
                </c:pt>
              </c:strCache>
            </c:strRef>
          </c:cat>
          <c:val>
            <c:numRef>
              <c:f>Working_sheet!$B$14:$B$18</c:f>
              <c:numCache>
                <c:formatCode>General</c:formatCode>
                <c:ptCount val="5"/>
                <c:pt idx="0">
                  <c:v>151</c:v>
                </c:pt>
                <c:pt idx="1">
                  <c:v>525</c:v>
                </c:pt>
                <c:pt idx="2">
                  <c:v>368</c:v>
                </c:pt>
                <c:pt idx="3">
                  <c:v>165</c:v>
                </c:pt>
                <c:pt idx="4">
                  <c:v>24</c:v>
                </c:pt>
              </c:numCache>
            </c:numRef>
          </c:val>
          <c:extLst>
            <c:ext xmlns:c16="http://schemas.microsoft.com/office/drawing/2014/chart" uri="{C3380CC4-5D6E-409C-BE32-E72D297353CC}">
              <c16:uniqueId val="{00000003-5F2A-4EE0-B6C7-9649221E216E}"/>
            </c:ext>
          </c:extLst>
        </c:ser>
        <c:ser>
          <c:idx val="1"/>
          <c:order val="1"/>
          <c:tx>
            <c:strRef>
              <c:f>Working_sheet!$C$12:$C$13</c:f>
              <c:strCache>
                <c:ptCount val="1"/>
                <c:pt idx="0">
                  <c:v>Yes</c:v>
                </c:pt>
              </c:strCache>
            </c:strRef>
          </c:tx>
          <c:spPr>
            <a:solidFill>
              <a:schemeClr val="accent2"/>
            </a:solidFill>
            <a:ln>
              <a:noFill/>
            </a:ln>
            <a:effectLst/>
          </c:spPr>
          <c:invertIfNegative val="0"/>
          <c:cat>
            <c:strRef>
              <c:f>Working_sheet!$A$14:$A$18</c:f>
              <c:strCache>
                <c:ptCount val="5"/>
                <c:pt idx="0">
                  <c:v>18-27</c:v>
                </c:pt>
                <c:pt idx="1">
                  <c:v>28-37</c:v>
                </c:pt>
                <c:pt idx="2">
                  <c:v>38-47</c:v>
                </c:pt>
                <c:pt idx="3">
                  <c:v>48-57</c:v>
                </c:pt>
                <c:pt idx="4">
                  <c:v>58-67</c:v>
                </c:pt>
              </c:strCache>
            </c:strRef>
          </c:cat>
          <c:val>
            <c:numRef>
              <c:f>Working_sheet!$C$14:$C$18</c:f>
              <c:numCache>
                <c:formatCode>General</c:formatCode>
                <c:ptCount val="5"/>
                <c:pt idx="0">
                  <c:v>59</c:v>
                </c:pt>
                <c:pt idx="1">
                  <c:v>113</c:v>
                </c:pt>
                <c:pt idx="2">
                  <c:v>38</c:v>
                </c:pt>
                <c:pt idx="3">
                  <c:v>22</c:v>
                </c:pt>
                <c:pt idx="4">
                  <c:v>5</c:v>
                </c:pt>
              </c:numCache>
            </c:numRef>
          </c:val>
          <c:extLst>
            <c:ext xmlns:c16="http://schemas.microsoft.com/office/drawing/2014/chart" uri="{C3380CC4-5D6E-409C-BE32-E72D297353CC}">
              <c16:uniqueId val="{00000000-742A-4D46-82F7-17CDB3A97D7F}"/>
            </c:ext>
          </c:extLst>
        </c:ser>
        <c:dLbls>
          <c:showLegendKey val="0"/>
          <c:showVal val="0"/>
          <c:showCatName val="0"/>
          <c:showSerName val="0"/>
          <c:showPercent val="0"/>
          <c:showBubbleSize val="0"/>
        </c:dLbls>
        <c:gapWidth val="219"/>
        <c:overlap val="-27"/>
        <c:axId val="566238864"/>
        <c:axId val="566239344"/>
      </c:barChart>
      <c:catAx>
        <c:axId val="566238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6239344"/>
        <c:crosses val="autoZero"/>
        <c:auto val="1"/>
        <c:lblAlgn val="ctr"/>
        <c:lblOffset val="100"/>
        <c:noMultiLvlLbl val="0"/>
      </c:catAx>
      <c:valAx>
        <c:axId val="566239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6238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[Customer_retention_predictive_Model.xlsx]Working_sheet!Spending wise retension</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Spending</a:t>
            </a:r>
            <a:r>
              <a:rPr lang="en-IN" baseline="0"/>
              <a:t> wise retension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Working_sheet!$B$27:$B$28</c:f>
              <c:strCache>
                <c:ptCount val="1"/>
                <c:pt idx="0">
                  <c:v>No</c:v>
                </c:pt>
              </c:strCache>
            </c:strRef>
          </c:tx>
          <c:spPr>
            <a:solidFill>
              <a:schemeClr val="accent1"/>
            </a:solidFill>
            <a:ln>
              <a:noFill/>
            </a:ln>
            <a:effectLst/>
          </c:spPr>
          <c:invertIfNegative val="0"/>
          <c:cat>
            <c:strRef>
              <c:f>Working_sheet!$A$29:$A$42</c:f>
              <c:strCache>
                <c:ptCount val="14"/>
                <c:pt idx="0">
                  <c:v>102-202</c:v>
                </c:pt>
                <c:pt idx="1">
                  <c:v>202-302</c:v>
                </c:pt>
                <c:pt idx="2">
                  <c:v>302-402</c:v>
                </c:pt>
                <c:pt idx="3">
                  <c:v>402-502</c:v>
                </c:pt>
                <c:pt idx="4">
                  <c:v>502-602</c:v>
                </c:pt>
                <c:pt idx="5">
                  <c:v>602-702</c:v>
                </c:pt>
                <c:pt idx="6">
                  <c:v>702-802</c:v>
                </c:pt>
                <c:pt idx="7">
                  <c:v>802-902</c:v>
                </c:pt>
                <c:pt idx="8">
                  <c:v>902-1002</c:v>
                </c:pt>
                <c:pt idx="9">
                  <c:v>1002-1102</c:v>
                </c:pt>
                <c:pt idx="10">
                  <c:v>1102-1202</c:v>
                </c:pt>
                <c:pt idx="11">
                  <c:v>1202-1302</c:v>
                </c:pt>
                <c:pt idx="12">
                  <c:v>1302-1402</c:v>
                </c:pt>
                <c:pt idx="13">
                  <c:v>1402-1502</c:v>
                </c:pt>
              </c:strCache>
            </c:strRef>
          </c:cat>
          <c:val>
            <c:numRef>
              <c:f>Working_sheet!$B$29:$B$42</c:f>
              <c:numCache>
                <c:formatCode>General</c:formatCode>
                <c:ptCount val="14"/>
                <c:pt idx="0">
                  <c:v>88</c:v>
                </c:pt>
                <c:pt idx="1">
                  <c:v>57</c:v>
                </c:pt>
                <c:pt idx="2">
                  <c:v>63</c:v>
                </c:pt>
                <c:pt idx="3">
                  <c:v>74</c:v>
                </c:pt>
                <c:pt idx="4">
                  <c:v>89</c:v>
                </c:pt>
                <c:pt idx="5">
                  <c:v>80</c:v>
                </c:pt>
                <c:pt idx="6">
                  <c:v>230</c:v>
                </c:pt>
                <c:pt idx="7">
                  <c:v>126</c:v>
                </c:pt>
                <c:pt idx="8">
                  <c:v>79</c:v>
                </c:pt>
                <c:pt idx="9">
                  <c:v>60</c:v>
                </c:pt>
                <c:pt idx="10">
                  <c:v>82</c:v>
                </c:pt>
                <c:pt idx="11">
                  <c:v>78</c:v>
                </c:pt>
                <c:pt idx="12">
                  <c:v>65</c:v>
                </c:pt>
                <c:pt idx="13">
                  <c:v>62</c:v>
                </c:pt>
              </c:numCache>
            </c:numRef>
          </c:val>
          <c:extLst>
            <c:ext xmlns:c16="http://schemas.microsoft.com/office/drawing/2014/chart" uri="{C3380CC4-5D6E-409C-BE32-E72D297353CC}">
              <c16:uniqueId val="{00000003-A005-478F-B663-7D2F08B57898}"/>
            </c:ext>
          </c:extLst>
        </c:ser>
        <c:ser>
          <c:idx val="1"/>
          <c:order val="1"/>
          <c:tx>
            <c:strRef>
              <c:f>Working_sheet!$C$27:$C$28</c:f>
              <c:strCache>
                <c:ptCount val="1"/>
                <c:pt idx="0">
                  <c:v>Yes</c:v>
                </c:pt>
              </c:strCache>
            </c:strRef>
          </c:tx>
          <c:spPr>
            <a:solidFill>
              <a:schemeClr val="accent2"/>
            </a:solidFill>
            <a:ln>
              <a:noFill/>
            </a:ln>
            <a:effectLst/>
          </c:spPr>
          <c:invertIfNegative val="0"/>
          <c:cat>
            <c:strRef>
              <c:f>Working_sheet!$A$29:$A$42</c:f>
              <c:strCache>
                <c:ptCount val="14"/>
                <c:pt idx="0">
                  <c:v>102-202</c:v>
                </c:pt>
                <c:pt idx="1">
                  <c:v>202-302</c:v>
                </c:pt>
                <c:pt idx="2">
                  <c:v>302-402</c:v>
                </c:pt>
                <c:pt idx="3">
                  <c:v>402-502</c:v>
                </c:pt>
                <c:pt idx="4">
                  <c:v>502-602</c:v>
                </c:pt>
                <c:pt idx="5">
                  <c:v>602-702</c:v>
                </c:pt>
                <c:pt idx="6">
                  <c:v>702-802</c:v>
                </c:pt>
                <c:pt idx="7">
                  <c:v>802-902</c:v>
                </c:pt>
                <c:pt idx="8">
                  <c:v>902-1002</c:v>
                </c:pt>
                <c:pt idx="9">
                  <c:v>1002-1102</c:v>
                </c:pt>
                <c:pt idx="10">
                  <c:v>1102-1202</c:v>
                </c:pt>
                <c:pt idx="11">
                  <c:v>1202-1302</c:v>
                </c:pt>
                <c:pt idx="12">
                  <c:v>1302-1402</c:v>
                </c:pt>
                <c:pt idx="13">
                  <c:v>1402-1502</c:v>
                </c:pt>
              </c:strCache>
            </c:strRef>
          </c:cat>
          <c:val>
            <c:numRef>
              <c:f>Working_sheet!$C$29:$C$42</c:f>
              <c:numCache>
                <c:formatCode>General</c:formatCode>
                <c:ptCount val="14"/>
                <c:pt idx="0">
                  <c:v>12</c:v>
                </c:pt>
                <c:pt idx="1">
                  <c:v>14</c:v>
                </c:pt>
                <c:pt idx="2">
                  <c:v>21</c:v>
                </c:pt>
                <c:pt idx="3">
                  <c:v>14</c:v>
                </c:pt>
                <c:pt idx="4">
                  <c:v>16</c:v>
                </c:pt>
                <c:pt idx="5">
                  <c:v>18</c:v>
                </c:pt>
                <c:pt idx="6">
                  <c:v>48</c:v>
                </c:pt>
                <c:pt idx="7">
                  <c:v>20</c:v>
                </c:pt>
                <c:pt idx="8">
                  <c:v>14</c:v>
                </c:pt>
                <c:pt idx="9">
                  <c:v>12</c:v>
                </c:pt>
                <c:pt idx="10">
                  <c:v>11</c:v>
                </c:pt>
                <c:pt idx="11">
                  <c:v>10</c:v>
                </c:pt>
                <c:pt idx="12">
                  <c:v>13</c:v>
                </c:pt>
                <c:pt idx="13">
                  <c:v>14</c:v>
                </c:pt>
              </c:numCache>
            </c:numRef>
          </c:val>
          <c:extLst>
            <c:ext xmlns:c16="http://schemas.microsoft.com/office/drawing/2014/chart" uri="{C3380CC4-5D6E-409C-BE32-E72D297353CC}">
              <c16:uniqueId val="{00000000-CBB1-475C-BE9D-67FA288C2D77}"/>
            </c:ext>
          </c:extLst>
        </c:ser>
        <c:dLbls>
          <c:showLegendKey val="0"/>
          <c:showVal val="0"/>
          <c:showCatName val="0"/>
          <c:showSerName val="0"/>
          <c:showPercent val="0"/>
          <c:showBubbleSize val="0"/>
        </c:dLbls>
        <c:gapWidth val="219"/>
        <c:overlap val="-27"/>
        <c:axId val="276928720"/>
        <c:axId val="276943120"/>
      </c:barChart>
      <c:catAx>
        <c:axId val="276928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943120"/>
        <c:crosses val="autoZero"/>
        <c:auto val="1"/>
        <c:lblAlgn val="ctr"/>
        <c:lblOffset val="100"/>
        <c:noMultiLvlLbl val="0"/>
      </c:catAx>
      <c:valAx>
        <c:axId val="276943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928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[Customer_retention_predictive_Model.xlsx]Working_sheet!ServiceOpted wise retension</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ServiceOpted wise retension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Working_sheet!$B$45:$B$46</c:f>
              <c:strCache>
                <c:ptCount val="1"/>
                <c:pt idx="0">
                  <c:v>No</c:v>
                </c:pt>
              </c:strCache>
            </c:strRef>
          </c:tx>
          <c:spPr>
            <a:solidFill>
              <a:schemeClr val="accent1"/>
            </a:solidFill>
            <a:ln>
              <a:noFill/>
            </a:ln>
            <a:effectLst/>
          </c:spPr>
          <c:invertIfNegative val="0"/>
          <c:cat>
            <c:strRef>
              <c:f>Working_sheet!$A$47:$A$55</c:f>
              <c:strCache>
                <c:ptCount val="9"/>
                <c:pt idx="0">
                  <c:v>Business Services</c:v>
                </c:pt>
                <c:pt idx="1">
                  <c:v>Event Management</c:v>
                </c:pt>
                <c:pt idx="2">
                  <c:v>Health &amp; Wellness</c:v>
                </c:pt>
                <c:pt idx="3">
                  <c:v>Home Cleaning</c:v>
                </c:pt>
                <c:pt idx="4">
                  <c:v>Homecare &amp; Design</c:v>
                </c:pt>
                <c:pt idx="5">
                  <c:v>Packers &amp; Movers</c:v>
                </c:pt>
                <c:pt idx="6">
                  <c:v>Pest Control</c:v>
                </c:pt>
                <c:pt idx="7">
                  <c:v>Repair &amp; Maintenance</c:v>
                </c:pt>
                <c:pt idx="8">
                  <c:v>Salon</c:v>
                </c:pt>
              </c:strCache>
            </c:strRef>
          </c:cat>
          <c:val>
            <c:numRef>
              <c:f>Working_sheet!$B$47:$B$55</c:f>
              <c:numCache>
                <c:formatCode>General</c:formatCode>
                <c:ptCount val="9"/>
                <c:pt idx="0">
                  <c:v>78</c:v>
                </c:pt>
                <c:pt idx="1">
                  <c:v>40</c:v>
                </c:pt>
                <c:pt idx="2">
                  <c:v>135</c:v>
                </c:pt>
                <c:pt idx="3">
                  <c:v>245</c:v>
                </c:pt>
                <c:pt idx="4">
                  <c:v>197</c:v>
                </c:pt>
                <c:pt idx="5">
                  <c:v>97</c:v>
                </c:pt>
                <c:pt idx="6">
                  <c:v>122</c:v>
                </c:pt>
                <c:pt idx="7">
                  <c:v>269</c:v>
                </c:pt>
                <c:pt idx="8">
                  <c:v>50</c:v>
                </c:pt>
              </c:numCache>
            </c:numRef>
          </c:val>
          <c:extLst>
            <c:ext xmlns:c16="http://schemas.microsoft.com/office/drawing/2014/chart" uri="{C3380CC4-5D6E-409C-BE32-E72D297353CC}">
              <c16:uniqueId val="{00000003-DE23-4022-B6B9-332906A4F8F4}"/>
            </c:ext>
          </c:extLst>
        </c:ser>
        <c:ser>
          <c:idx val="1"/>
          <c:order val="1"/>
          <c:tx>
            <c:strRef>
              <c:f>Working_sheet!$C$45:$C$46</c:f>
              <c:strCache>
                <c:ptCount val="1"/>
                <c:pt idx="0">
                  <c:v>Yes</c:v>
                </c:pt>
              </c:strCache>
            </c:strRef>
          </c:tx>
          <c:spPr>
            <a:solidFill>
              <a:schemeClr val="accent2"/>
            </a:solidFill>
            <a:ln>
              <a:noFill/>
            </a:ln>
            <a:effectLst/>
          </c:spPr>
          <c:invertIfNegative val="0"/>
          <c:cat>
            <c:strRef>
              <c:f>Working_sheet!$A$47:$A$55</c:f>
              <c:strCache>
                <c:ptCount val="9"/>
                <c:pt idx="0">
                  <c:v>Business Services</c:v>
                </c:pt>
                <c:pt idx="1">
                  <c:v>Event Management</c:v>
                </c:pt>
                <c:pt idx="2">
                  <c:v>Health &amp; Wellness</c:v>
                </c:pt>
                <c:pt idx="3">
                  <c:v>Home Cleaning</c:v>
                </c:pt>
                <c:pt idx="4">
                  <c:v>Homecare &amp; Design</c:v>
                </c:pt>
                <c:pt idx="5">
                  <c:v>Packers &amp; Movers</c:v>
                </c:pt>
                <c:pt idx="6">
                  <c:v>Pest Control</c:v>
                </c:pt>
                <c:pt idx="7">
                  <c:v>Repair &amp; Maintenance</c:v>
                </c:pt>
                <c:pt idx="8">
                  <c:v>Salon</c:v>
                </c:pt>
              </c:strCache>
            </c:strRef>
          </c:cat>
          <c:val>
            <c:numRef>
              <c:f>Working_sheet!$C$47:$C$55</c:f>
              <c:numCache>
                <c:formatCode>General</c:formatCode>
                <c:ptCount val="9"/>
                <c:pt idx="0">
                  <c:v>2</c:v>
                </c:pt>
                <c:pt idx="1">
                  <c:v>12</c:v>
                </c:pt>
                <c:pt idx="2">
                  <c:v>10</c:v>
                </c:pt>
                <c:pt idx="3">
                  <c:v>47</c:v>
                </c:pt>
                <c:pt idx="4">
                  <c:v>62</c:v>
                </c:pt>
                <c:pt idx="5">
                  <c:v>5</c:v>
                </c:pt>
                <c:pt idx="6">
                  <c:v>9</c:v>
                </c:pt>
                <c:pt idx="7">
                  <c:v>57</c:v>
                </c:pt>
                <c:pt idx="8">
                  <c:v>33</c:v>
                </c:pt>
              </c:numCache>
            </c:numRef>
          </c:val>
          <c:extLst>
            <c:ext xmlns:c16="http://schemas.microsoft.com/office/drawing/2014/chart" uri="{C3380CC4-5D6E-409C-BE32-E72D297353CC}">
              <c16:uniqueId val="{00000000-52B9-4B5D-B944-1C5DFC47B2AE}"/>
            </c:ext>
          </c:extLst>
        </c:ser>
        <c:dLbls>
          <c:showLegendKey val="0"/>
          <c:showVal val="0"/>
          <c:showCatName val="0"/>
          <c:showSerName val="0"/>
          <c:showPercent val="0"/>
          <c:showBubbleSize val="0"/>
        </c:dLbls>
        <c:gapWidth val="219"/>
        <c:overlap val="-27"/>
        <c:axId val="386339664"/>
        <c:axId val="386340144"/>
      </c:barChart>
      <c:catAx>
        <c:axId val="386339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6340144"/>
        <c:crosses val="autoZero"/>
        <c:auto val="1"/>
        <c:lblAlgn val="ctr"/>
        <c:lblOffset val="100"/>
        <c:noMultiLvlLbl val="0"/>
      </c:catAx>
      <c:valAx>
        <c:axId val="386340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6339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[Customer_retention_predictive_Model.xlsx]Working_sheet!MaritalStatus of repeating customer</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MaritalStatus</a:t>
            </a:r>
            <a:r>
              <a:rPr lang="en-IN" baseline="0"/>
              <a:t> of repeating customer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Working_sheet!$B$61:$B$62</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Working_sheet!$A$63:$A$65</c:f>
              <c:strCache>
                <c:ptCount val="3"/>
                <c:pt idx="0">
                  <c:v>Divorced</c:v>
                </c:pt>
                <c:pt idx="1">
                  <c:v>Married</c:v>
                </c:pt>
                <c:pt idx="2">
                  <c:v>Single</c:v>
                </c:pt>
              </c:strCache>
            </c:strRef>
          </c:cat>
          <c:val>
            <c:numRef>
              <c:f>Working_sheet!$B$63:$B$65</c:f>
              <c:numCache>
                <c:formatCode>General</c:formatCode>
                <c:ptCount val="3"/>
                <c:pt idx="0">
                  <c:v>294</c:v>
                </c:pt>
                <c:pt idx="1">
                  <c:v>589</c:v>
                </c:pt>
                <c:pt idx="2">
                  <c:v>350</c:v>
                </c:pt>
              </c:numCache>
            </c:numRef>
          </c:val>
          <c:extLst>
            <c:ext xmlns:c16="http://schemas.microsoft.com/office/drawing/2014/chart" uri="{C3380CC4-5D6E-409C-BE32-E72D297353CC}">
              <c16:uniqueId val="{00000003-0809-4E85-934D-0FB8F806772B}"/>
            </c:ext>
          </c:extLst>
        </c:ser>
        <c:ser>
          <c:idx val="1"/>
          <c:order val="1"/>
          <c:tx>
            <c:strRef>
              <c:f>Working_sheet!$C$61:$C$62</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Working_sheet!$A$63:$A$65</c:f>
              <c:strCache>
                <c:ptCount val="3"/>
                <c:pt idx="0">
                  <c:v>Divorced</c:v>
                </c:pt>
                <c:pt idx="1">
                  <c:v>Married</c:v>
                </c:pt>
                <c:pt idx="2">
                  <c:v>Single</c:v>
                </c:pt>
              </c:strCache>
            </c:strRef>
          </c:cat>
          <c:val>
            <c:numRef>
              <c:f>Working_sheet!$C$63:$C$65</c:f>
              <c:numCache>
                <c:formatCode>General</c:formatCode>
                <c:ptCount val="3"/>
                <c:pt idx="0">
                  <c:v>33</c:v>
                </c:pt>
                <c:pt idx="1">
                  <c:v>84</c:v>
                </c:pt>
                <c:pt idx="2">
                  <c:v>120</c:v>
                </c:pt>
              </c:numCache>
            </c:numRef>
          </c:val>
          <c:extLst>
            <c:ext xmlns:c16="http://schemas.microsoft.com/office/drawing/2014/chart" uri="{C3380CC4-5D6E-409C-BE32-E72D297353CC}">
              <c16:uniqueId val="{00000000-8A3D-4D04-BCA3-13D9768FD478}"/>
            </c:ext>
          </c:extLst>
        </c:ser>
        <c:dLbls>
          <c:dLblPos val="outEnd"/>
          <c:showLegendKey val="0"/>
          <c:showVal val="1"/>
          <c:showCatName val="0"/>
          <c:showSerName val="0"/>
          <c:showPercent val="0"/>
          <c:showBubbleSize val="0"/>
        </c:dLbls>
        <c:gapWidth val="219"/>
        <c:overlap val="-27"/>
        <c:axId val="701736400"/>
        <c:axId val="701736880"/>
      </c:barChart>
      <c:catAx>
        <c:axId val="701736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1736880"/>
        <c:crosses val="autoZero"/>
        <c:auto val="1"/>
        <c:lblAlgn val="ctr"/>
        <c:lblOffset val="100"/>
        <c:noMultiLvlLbl val="0"/>
      </c:catAx>
      <c:valAx>
        <c:axId val="701736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1736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[Customer_retention_predictive_Model.xlsx]Working_sheet!static</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STATIC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Working_sheet!$J$3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3B4-4044-A150-D750F3FC10A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3B4-4044-A150-D750F3FC10AD}"/>
              </c:ext>
            </c:extLst>
          </c:dPt>
          <c:cat>
            <c:strRef>
              <c:f>Working_sheet!$I$4:$I$5</c:f>
              <c:strCache>
                <c:ptCount val="2"/>
                <c:pt idx="0">
                  <c:v>No</c:v>
                </c:pt>
                <c:pt idx="1">
                  <c:v>Yes</c:v>
                </c:pt>
              </c:strCache>
            </c:strRef>
          </c:cat>
          <c:val>
            <c:numRef>
              <c:f>Working_sheet!$J$4:$J$5</c:f>
              <c:numCache>
                <c:formatCode>General</c:formatCode>
                <c:ptCount val="2"/>
                <c:pt idx="0">
                  <c:v>1233</c:v>
                </c:pt>
                <c:pt idx="1">
                  <c:v>237</c:v>
                </c:pt>
              </c:numCache>
            </c:numRef>
          </c:val>
          <c:extLst>
            <c:ext xmlns:c16="http://schemas.microsoft.com/office/drawing/2014/chart" uri="{C3380CC4-5D6E-409C-BE32-E72D297353CC}">
              <c16:uniqueId val="{00000000-4BED-45F5-948C-C8C71206A80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yVal>
            <c:numRef>
              <c:f>Data!$D$12:$D$1481</c:f>
              <c:numCache>
                <c:formatCode>0.00</c:formatCode>
                <c:ptCount val="1470"/>
                <c:pt idx="0">
                  <c:v>1102</c:v>
                </c:pt>
                <c:pt idx="1">
                  <c:v>279</c:v>
                </c:pt>
                <c:pt idx="2">
                  <c:v>776.33181818181822</c:v>
                </c:pt>
                <c:pt idx="3">
                  <c:v>773.53418803418799</c:v>
                </c:pt>
                <c:pt idx="4">
                  <c:v>591</c:v>
                </c:pt>
                <c:pt idx="5">
                  <c:v>1005</c:v>
                </c:pt>
                <c:pt idx="6">
                  <c:v>1324</c:v>
                </c:pt>
                <c:pt idx="7">
                  <c:v>776.33181818181822</c:v>
                </c:pt>
                <c:pt idx="8">
                  <c:v>216</c:v>
                </c:pt>
                <c:pt idx="9">
                  <c:v>1299</c:v>
                </c:pt>
                <c:pt idx="10">
                  <c:v>776.33181818181822</c:v>
                </c:pt>
                <c:pt idx="11">
                  <c:v>153</c:v>
                </c:pt>
                <c:pt idx="12">
                  <c:v>670</c:v>
                </c:pt>
                <c:pt idx="13">
                  <c:v>776.33181818181822</c:v>
                </c:pt>
                <c:pt idx="14">
                  <c:v>103</c:v>
                </c:pt>
                <c:pt idx="15">
                  <c:v>805.3360655737705</c:v>
                </c:pt>
                <c:pt idx="16">
                  <c:v>334</c:v>
                </c:pt>
                <c:pt idx="17">
                  <c:v>1123</c:v>
                </c:pt>
                <c:pt idx="18">
                  <c:v>1219</c:v>
                </c:pt>
                <c:pt idx="19">
                  <c:v>773.53418803418799</c:v>
                </c:pt>
                <c:pt idx="20">
                  <c:v>673</c:v>
                </c:pt>
                <c:pt idx="21">
                  <c:v>1218</c:v>
                </c:pt>
                <c:pt idx="22">
                  <c:v>776.57377049180332</c:v>
                </c:pt>
                <c:pt idx="23">
                  <c:v>773.53418803418799</c:v>
                </c:pt>
                <c:pt idx="24">
                  <c:v>699</c:v>
                </c:pt>
                <c:pt idx="25">
                  <c:v>1282</c:v>
                </c:pt>
                <c:pt idx="26">
                  <c:v>1125</c:v>
                </c:pt>
                <c:pt idx="27">
                  <c:v>691</c:v>
                </c:pt>
                <c:pt idx="28">
                  <c:v>477</c:v>
                </c:pt>
                <c:pt idx="29">
                  <c:v>705</c:v>
                </c:pt>
                <c:pt idx="30">
                  <c:v>924</c:v>
                </c:pt>
                <c:pt idx="31">
                  <c:v>1459</c:v>
                </c:pt>
                <c:pt idx="32">
                  <c:v>125</c:v>
                </c:pt>
                <c:pt idx="33">
                  <c:v>895</c:v>
                </c:pt>
                <c:pt idx="34">
                  <c:v>813</c:v>
                </c:pt>
                <c:pt idx="35">
                  <c:v>773.53418803418799</c:v>
                </c:pt>
                <c:pt idx="36">
                  <c:v>803.12121212121212</c:v>
                </c:pt>
                <c:pt idx="37">
                  <c:v>890</c:v>
                </c:pt>
                <c:pt idx="38">
                  <c:v>852</c:v>
                </c:pt>
                <c:pt idx="39">
                  <c:v>1141</c:v>
                </c:pt>
                <c:pt idx="40">
                  <c:v>464</c:v>
                </c:pt>
                <c:pt idx="41">
                  <c:v>1240</c:v>
                </c:pt>
                <c:pt idx="42">
                  <c:v>1357</c:v>
                </c:pt>
                <c:pt idx="43">
                  <c:v>994</c:v>
                </c:pt>
                <c:pt idx="44">
                  <c:v>721</c:v>
                </c:pt>
                <c:pt idx="45">
                  <c:v>1360</c:v>
                </c:pt>
                <c:pt idx="46">
                  <c:v>1065</c:v>
                </c:pt>
                <c:pt idx="47">
                  <c:v>408</c:v>
                </c:pt>
                <c:pt idx="48">
                  <c:v>787.54826254826253</c:v>
                </c:pt>
                <c:pt idx="49">
                  <c:v>1229</c:v>
                </c:pt>
                <c:pt idx="50">
                  <c:v>626</c:v>
                </c:pt>
                <c:pt idx="51">
                  <c:v>776.33181818181822</c:v>
                </c:pt>
                <c:pt idx="52">
                  <c:v>1488</c:v>
                </c:pt>
                <c:pt idx="53">
                  <c:v>1097</c:v>
                </c:pt>
                <c:pt idx="54">
                  <c:v>1443</c:v>
                </c:pt>
                <c:pt idx="55">
                  <c:v>515</c:v>
                </c:pt>
                <c:pt idx="56">
                  <c:v>853</c:v>
                </c:pt>
                <c:pt idx="57">
                  <c:v>1142</c:v>
                </c:pt>
                <c:pt idx="58">
                  <c:v>655</c:v>
                </c:pt>
                <c:pt idx="59">
                  <c:v>1115</c:v>
                </c:pt>
                <c:pt idx="60">
                  <c:v>427</c:v>
                </c:pt>
                <c:pt idx="61">
                  <c:v>776.33181818181822</c:v>
                </c:pt>
                <c:pt idx="62">
                  <c:v>989</c:v>
                </c:pt>
                <c:pt idx="63">
                  <c:v>1435</c:v>
                </c:pt>
                <c:pt idx="64">
                  <c:v>1223</c:v>
                </c:pt>
                <c:pt idx="65">
                  <c:v>836</c:v>
                </c:pt>
                <c:pt idx="66">
                  <c:v>1195</c:v>
                </c:pt>
                <c:pt idx="67">
                  <c:v>1339</c:v>
                </c:pt>
                <c:pt idx="68">
                  <c:v>664</c:v>
                </c:pt>
                <c:pt idx="69">
                  <c:v>318</c:v>
                </c:pt>
                <c:pt idx="70">
                  <c:v>1225</c:v>
                </c:pt>
                <c:pt idx="71">
                  <c:v>1328</c:v>
                </c:pt>
                <c:pt idx="72">
                  <c:v>1082</c:v>
                </c:pt>
                <c:pt idx="73">
                  <c:v>548</c:v>
                </c:pt>
                <c:pt idx="74">
                  <c:v>132</c:v>
                </c:pt>
                <c:pt idx="75">
                  <c:v>746</c:v>
                </c:pt>
                <c:pt idx="76">
                  <c:v>787.54826254826253</c:v>
                </c:pt>
                <c:pt idx="77">
                  <c:v>193</c:v>
                </c:pt>
                <c:pt idx="78">
                  <c:v>776.57377049180332</c:v>
                </c:pt>
                <c:pt idx="79">
                  <c:v>945</c:v>
                </c:pt>
                <c:pt idx="80">
                  <c:v>852</c:v>
                </c:pt>
                <c:pt idx="81">
                  <c:v>773.53418803418799</c:v>
                </c:pt>
                <c:pt idx="82">
                  <c:v>787.54826254826253</c:v>
                </c:pt>
                <c:pt idx="83">
                  <c:v>773.53418803418799</c:v>
                </c:pt>
                <c:pt idx="84">
                  <c:v>1153</c:v>
                </c:pt>
                <c:pt idx="85">
                  <c:v>1400</c:v>
                </c:pt>
                <c:pt idx="86">
                  <c:v>541</c:v>
                </c:pt>
                <c:pt idx="87">
                  <c:v>432</c:v>
                </c:pt>
                <c:pt idx="88">
                  <c:v>288</c:v>
                </c:pt>
                <c:pt idx="89">
                  <c:v>669</c:v>
                </c:pt>
                <c:pt idx="90">
                  <c:v>530</c:v>
                </c:pt>
                <c:pt idx="91">
                  <c:v>632</c:v>
                </c:pt>
                <c:pt idx="92">
                  <c:v>1334</c:v>
                </c:pt>
                <c:pt idx="93">
                  <c:v>638</c:v>
                </c:pt>
                <c:pt idx="94">
                  <c:v>787.54826254826253</c:v>
                </c:pt>
                <c:pt idx="95">
                  <c:v>1217</c:v>
                </c:pt>
                <c:pt idx="96">
                  <c:v>1353</c:v>
                </c:pt>
                <c:pt idx="97">
                  <c:v>787.54826254826253</c:v>
                </c:pt>
                <c:pt idx="98">
                  <c:v>682</c:v>
                </c:pt>
                <c:pt idx="99">
                  <c:v>489</c:v>
                </c:pt>
                <c:pt idx="100">
                  <c:v>735.95555555555552</c:v>
                </c:pt>
                <c:pt idx="101">
                  <c:v>827</c:v>
                </c:pt>
                <c:pt idx="102">
                  <c:v>871</c:v>
                </c:pt>
                <c:pt idx="103">
                  <c:v>773.53418803418799</c:v>
                </c:pt>
                <c:pt idx="104">
                  <c:v>1040</c:v>
                </c:pt>
                <c:pt idx="105">
                  <c:v>1420</c:v>
                </c:pt>
                <c:pt idx="106">
                  <c:v>776.57377049180332</c:v>
                </c:pt>
                <c:pt idx="107">
                  <c:v>787.54826254826253</c:v>
                </c:pt>
                <c:pt idx="108">
                  <c:v>1280</c:v>
                </c:pt>
                <c:pt idx="109">
                  <c:v>534</c:v>
                </c:pt>
                <c:pt idx="110">
                  <c:v>1456</c:v>
                </c:pt>
                <c:pt idx="111">
                  <c:v>658</c:v>
                </c:pt>
                <c:pt idx="112">
                  <c:v>142</c:v>
                </c:pt>
                <c:pt idx="113">
                  <c:v>776.33181818181822</c:v>
                </c:pt>
                <c:pt idx="114">
                  <c:v>1031</c:v>
                </c:pt>
                <c:pt idx="115">
                  <c:v>1189</c:v>
                </c:pt>
                <c:pt idx="116">
                  <c:v>1354</c:v>
                </c:pt>
                <c:pt idx="117">
                  <c:v>787.54826254826253</c:v>
                </c:pt>
                <c:pt idx="118">
                  <c:v>922</c:v>
                </c:pt>
                <c:pt idx="119">
                  <c:v>394</c:v>
                </c:pt>
                <c:pt idx="120">
                  <c:v>773.53418803418799</c:v>
                </c:pt>
                <c:pt idx="121">
                  <c:v>750</c:v>
                </c:pt>
                <c:pt idx="122">
                  <c:v>441</c:v>
                </c:pt>
                <c:pt idx="123">
                  <c:v>776.57377049180332</c:v>
                </c:pt>
                <c:pt idx="124">
                  <c:v>249</c:v>
                </c:pt>
                <c:pt idx="125">
                  <c:v>773.53418803418799</c:v>
                </c:pt>
                <c:pt idx="126">
                  <c:v>843.5826086956522</c:v>
                </c:pt>
                <c:pt idx="127">
                  <c:v>528</c:v>
                </c:pt>
                <c:pt idx="128">
                  <c:v>594</c:v>
                </c:pt>
                <c:pt idx="129">
                  <c:v>470</c:v>
                </c:pt>
                <c:pt idx="130">
                  <c:v>957</c:v>
                </c:pt>
                <c:pt idx="131">
                  <c:v>787.54826254826253</c:v>
                </c:pt>
                <c:pt idx="132">
                  <c:v>787.54826254826253</c:v>
                </c:pt>
                <c:pt idx="133">
                  <c:v>802</c:v>
                </c:pt>
                <c:pt idx="134">
                  <c:v>735.95555555555552</c:v>
                </c:pt>
                <c:pt idx="135">
                  <c:v>805.3360655737705</c:v>
                </c:pt>
                <c:pt idx="136">
                  <c:v>1150</c:v>
                </c:pt>
                <c:pt idx="137">
                  <c:v>787.54826254826253</c:v>
                </c:pt>
                <c:pt idx="138">
                  <c:v>787.54826254826253</c:v>
                </c:pt>
                <c:pt idx="139">
                  <c:v>1240</c:v>
                </c:pt>
                <c:pt idx="140">
                  <c:v>776.33181818181822</c:v>
                </c:pt>
                <c:pt idx="141">
                  <c:v>773.53418803418799</c:v>
                </c:pt>
                <c:pt idx="142">
                  <c:v>364</c:v>
                </c:pt>
                <c:pt idx="143">
                  <c:v>438</c:v>
                </c:pt>
                <c:pt idx="144">
                  <c:v>689</c:v>
                </c:pt>
                <c:pt idx="145">
                  <c:v>773.53418803418799</c:v>
                </c:pt>
                <c:pt idx="146">
                  <c:v>1427</c:v>
                </c:pt>
                <c:pt idx="147">
                  <c:v>857</c:v>
                </c:pt>
                <c:pt idx="148">
                  <c:v>933</c:v>
                </c:pt>
                <c:pt idx="149">
                  <c:v>1181</c:v>
                </c:pt>
                <c:pt idx="150">
                  <c:v>1395</c:v>
                </c:pt>
                <c:pt idx="151">
                  <c:v>662</c:v>
                </c:pt>
                <c:pt idx="152">
                  <c:v>1436</c:v>
                </c:pt>
                <c:pt idx="153">
                  <c:v>194</c:v>
                </c:pt>
                <c:pt idx="154">
                  <c:v>967</c:v>
                </c:pt>
                <c:pt idx="155">
                  <c:v>1496</c:v>
                </c:pt>
                <c:pt idx="156">
                  <c:v>1169</c:v>
                </c:pt>
                <c:pt idx="157">
                  <c:v>1145</c:v>
                </c:pt>
                <c:pt idx="158">
                  <c:v>630</c:v>
                </c:pt>
                <c:pt idx="159">
                  <c:v>303</c:v>
                </c:pt>
                <c:pt idx="160">
                  <c:v>1256</c:v>
                </c:pt>
                <c:pt idx="161">
                  <c:v>691</c:v>
                </c:pt>
                <c:pt idx="162">
                  <c:v>440</c:v>
                </c:pt>
                <c:pt idx="163">
                  <c:v>334</c:v>
                </c:pt>
                <c:pt idx="164">
                  <c:v>773.53418803418799</c:v>
                </c:pt>
                <c:pt idx="165">
                  <c:v>1452</c:v>
                </c:pt>
                <c:pt idx="166">
                  <c:v>465</c:v>
                </c:pt>
                <c:pt idx="167">
                  <c:v>1339</c:v>
                </c:pt>
                <c:pt idx="168">
                  <c:v>702</c:v>
                </c:pt>
                <c:pt idx="169">
                  <c:v>120</c:v>
                </c:pt>
                <c:pt idx="170">
                  <c:v>1157</c:v>
                </c:pt>
                <c:pt idx="171">
                  <c:v>803.12121212121212</c:v>
                </c:pt>
                <c:pt idx="172">
                  <c:v>1480</c:v>
                </c:pt>
                <c:pt idx="173">
                  <c:v>111</c:v>
                </c:pt>
                <c:pt idx="174">
                  <c:v>787.54826254826253</c:v>
                </c:pt>
                <c:pt idx="175">
                  <c:v>713</c:v>
                </c:pt>
                <c:pt idx="176">
                  <c:v>134</c:v>
                </c:pt>
                <c:pt idx="177">
                  <c:v>303</c:v>
                </c:pt>
                <c:pt idx="178">
                  <c:v>526</c:v>
                </c:pt>
                <c:pt idx="179">
                  <c:v>1380</c:v>
                </c:pt>
                <c:pt idx="180">
                  <c:v>140</c:v>
                </c:pt>
                <c:pt idx="181">
                  <c:v>629</c:v>
                </c:pt>
                <c:pt idx="182">
                  <c:v>1356</c:v>
                </c:pt>
                <c:pt idx="183">
                  <c:v>328</c:v>
                </c:pt>
                <c:pt idx="184">
                  <c:v>1084</c:v>
                </c:pt>
                <c:pt idx="185">
                  <c:v>931</c:v>
                </c:pt>
                <c:pt idx="186">
                  <c:v>989</c:v>
                </c:pt>
                <c:pt idx="187">
                  <c:v>692</c:v>
                </c:pt>
                <c:pt idx="188">
                  <c:v>805.3360655737705</c:v>
                </c:pt>
                <c:pt idx="189">
                  <c:v>313</c:v>
                </c:pt>
                <c:pt idx="190">
                  <c:v>699</c:v>
                </c:pt>
                <c:pt idx="191">
                  <c:v>894</c:v>
                </c:pt>
                <c:pt idx="192">
                  <c:v>556</c:v>
                </c:pt>
                <c:pt idx="193">
                  <c:v>1344</c:v>
                </c:pt>
                <c:pt idx="194">
                  <c:v>1195</c:v>
                </c:pt>
                <c:pt idx="195">
                  <c:v>290</c:v>
                </c:pt>
                <c:pt idx="196">
                  <c:v>138</c:v>
                </c:pt>
                <c:pt idx="197">
                  <c:v>926</c:v>
                </c:pt>
                <c:pt idx="198">
                  <c:v>1261</c:v>
                </c:pt>
                <c:pt idx="199">
                  <c:v>1084</c:v>
                </c:pt>
                <c:pt idx="200">
                  <c:v>805.3360655737705</c:v>
                </c:pt>
                <c:pt idx="201">
                  <c:v>1002</c:v>
                </c:pt>
                <c:pt idx="202">
                  <c:v>878</c:v>
                </c:pt>
                <c:pt idx="203">
                  <c:v>776.33181818181822</c:v>
                </c:pt>
                <c:pt idx="204">
                  <c:v>1180</c:v>
                </c:pt>
                <c:pt idx="205">
                  <c:v>121</c:v>
                </c:pt>
                <c:pt idx="206">
                  <c:v>1136</c:v>
                </c:pt>
                <c:pt idx="207">
                  <c:v>635</c:v>
                </c:pt>
                <c:pt idx="208">
                  <c:v>1151</c:v>
                </c:pt>
                <c:pt idx="209">
                  <c:v>644</c:v>
                </c:pt>
                <c:pt idx="210">
                  <c:v>787.54826254826253</c:v>
                </c:pt>
                <c:pt idx="211">
                  <c:v>829</c:v>
                </c:pt>
                <c:pt idx="212">
                  <c:v>787.54826254826253</c:v>
                </c:pt>
                <c:pt idx="213">
                  <c:v>1469</c:v>
                </c:pt>
                <c:pt idx="214">
                  <c:v>1005</c:v>
                </c:pt>
                <c:pt idx="215">
                  <c:v>896</c:v>
                </c:pt>
                <c:pt idx="216">
                  <c:v>334</c:v>
                </c:pt>
                <c:pt idx="217">
                  <c:v>992</c:v>
                </c:pt>
                <c:pt idx="218">
                  <c:v>1052</c:v>
                </c:pt>
                <c:pt idx="219">
                  <c:v>1147</c:v>
                </c:pt>
                <c:pt idx="220">
                  <c:v>1396</c:v>
                </c:pt>
                <c:pt idx="221">
                  <c:v>147</c:v>
                </c:pt>
                <c:pt idx="222">
                  <c:v>663</c:v>
                </c:pt>
                <c:pt idx="223">
                  <c:v>119</c:v>
                </c:pt>
                <c:pt idx="224">
                  <c:v>979</c:v>
                </c:pt>
                <c:pt idx="225">
                  <c:v>142</c:v>
                </c:pt>
                <c:pt idx="226">
                  <c:v>319</c:v>
                </c:pt>
                <c:pt idx="227">
                  <c:v>787.54826254826253</c:v>
                </c:pt>
                <c:pt idx="228">
                  <c:v>944</c:v>
                </c:pt>
                <c:pt idx="229">
                  <c:v>773.53418803418799</c:v>
                </c:pt>
                <c:pt idx="230">
                  <c:v>1323</c:v>
                </c:pt>
                <c:pt idx="231">
                  <c:v>532</c:v>
                </c:pt>
                <c:pt idx="232">
                  <c:v>818</c:v>
                </c:pt>
                <c:pt idx="233">
                  <c:v>854</c:v>
                </c:pt>
                <c:pt idx="234">
                  <c:v>813</c:v>
                </c:pt>
                <c:pt idx="235">
                  <c:v>1034</c:v>
                </c:pt>
                <c:pt idx="236">
                  <c:v>465</c:v>
                </c:pt>
                <c:pt idx="237">
                  <c:v>771</c:v>
                </c:pt>
                <c:pt idx="238">
                  <c:v>1401</c:v>
                </c:pt>
                <c:pt idx="239">
                  <c:v>515</c:v>
                </c:pt>
                <c:pt idx="240">
                  <c:v>1431</c:v>
                </c:pt>
                <c:pt idx="241">
                  <c:v>976</c:v>
                </c:pt>
                <c:pt idx="242">
                  <c:v>1411</c:v>
                </c:pt>
                <c:pt idx="243">
                  <c:v>1300</c:v>
                </c:pt>
                <c:pt idx="244">
                  <c:v>252</c:v>
                </c:pt>
                <c:pt idx="245">
                  <c:v>776.57377049180332</c:v>
                </c:pt>
                <c:pt idx="246">
                  <c:v>832</c:v>
                </c:pt>
                <c:pt idx="247">
                  <c:v>805.3360655737705</c:v>
                </c:pt>
                <c:pt idx="248">
                  <c:v>1017</c:v>
                </c:pt>
                <c:pt idx="249">
                  <c:v>1199</c:v>
                </c:pt>
                <c:pt idx="250">
                  <c:v>805.3360655737705</c:v>
                </c:pt>
                <c:pt idx="251">
                  <c:v>505</c:v>
                </c:pt>
                <c:pt idx="252">
                  <c:v>773.53418803418799</c:v>
                </c:pt>
                <c:pt idx="253">
                  <c:v>916</c:v>
                </c:pt>
                <c:pt idx="254">
                  <c:v>787.54826254826253</c:v>
                </c:pt>
                <c:pt idx="255">
                  <c:v>805.3360655737705</c:v>
                </c:pt>
                <c:pt idx="256">
                  <c:v>776.33181818181822</c:v>
                </c:pt>
                <c:pt idx="257">
                  <c:v>776.57377049180332</c:v>
                </c:pt>
                <c:pt idx="258">
                  <c:v>773.53418803418799</c:v>
                </c:pt>
                <c:pt idx="259">
                  <c:v>776.33181818181822</c:v>
                </c:pt>
                <c:pt idx="260">
                  <c:v>776.33181818181822</c:v>
                </c:pt>
                <c:pt idx="261">
                  <c:v>787.54826254826253</c:v>
                </c:pt>
                <c:pt idx="262">
                  <c:v>128</c:v>
                </c:pt>
                <c:pt idx="263">
                  <c:v>777.51162790697674</c:v>
                </c:pt>
                <c:pt idx="264">
                  <c:v>776.33181818181822</c:v>
                </c:pt>
                <c:pt idx="265">
                  <c:v>1210</c:v>
                </c:pt>
                <c:pt idx="266">
                  <c:v>1463</c:v>
                </c:pt>
                <c:pt idx="267">
                  <c:v>675</c:v>
                </c:pt>
                <c:pt idx="268">
                  <c:v>843.5826086956522</c:v>
                </c:pt>
                <c:pt idx="269">
                  <c:v>1403</c:v>
                </c:pt>
                <c:pt idx="270">
                  <c:v>452</c:v>
                </c:pt>
                <c:pt idx="271">
                  <c:v>666</c:v>
                </c:pt>
                <c:pt idx="272">
                  <c:v>773.53418803418799</c:v>
                </c:pt>
                <c:pt idx="273">
                  <c:v>228</c:v>
                </c:pt>
                <c:pt idx="274">
                  <c:v>996</c:v>
                </c:pt>
                <c:pt idx="275">
                  <c:v>728</c:v>
                </c:pt>
                <c:pt idx="276">
                  <c:v>777.51162790697674</c:v>
                </c:pt>
                <c:pt idx="277">
                  <c:v>322</c:v>
                </c:pt>
                <c:pt idx="278">
                  <c:v>1479</c:v>
                </c:pt>
                <c:pt idx="279">
                  <c:v>797</c:v>
                </c:pt>
                <c:pt idx="280">
                  <c:v>1070</c:v>
                </c:pt>
                <c:pt idx="281">
                  <c:v>787.54826254826253</c:v>
                </c:pt>
                <c:pt idx="282">
                  <c:v>442</c:v>
                </c:pt>
                <c:pt idx="283">
                  <c:v>147</c:v>
                </c:pt>
                <c:pt idx="284">
                  <c:v>496</c:v>
                </c:pt>
                <c:pt idx="285">
                  <c:v>773.53418803418799</c:v>
                </c:pt>
                <c:pt idx="286">
                  <c:v>920</c:v>
                </c:pt>
                <c:pt idx="287">
                  <c:v>688</c:v>
                </c:pt>
                <c:pt idx="288">
                  <c:v>1449</c:v>
                </c:pt>
                <c:pt idx="289">
                  <c:v>1117</c:v>
                </c:pt>
                <c:pt idx="290">
                  <c:v>636</c:v>
                </c:pt>
                <c:pt idx="291">
                  <c:v>506</c:v>
                </c:pt>
                <c:pt idx="292">
                  <c:v>444</c:v>
                </c:pt>
                <c:pt idx="293">
                  <c:v>950</c:v>
                </c:pt>
                <c:pt idx="294">
                  <c:v>889</c:v>
                </c:pt>
                <c:pt idx="295">
                  <c:v>555</c:v>
                </c:pt>
                <c:pt idx="296">
                  <c:v>230</c:v>
                </c:pt>
                <c:pt idx="297">
                  <c:v>1232</c:v>
                </c:pt>
                <c:pt idx="298">
                  <c:v>566</c:v>
                </c:pt>
                <c:pt idx="299">
                  <c:v>1302</c:v>
                </c:pt>
                <c:pt idx="300">
                  <c:v>334</c:v>
                </c:pt>
                <c:pt idx="301">
                  <c:v>803.12121212121212</c:v>
                </c:pt>
                <c:pt idx="302">
                  <c:v>1476</c:v>
                </c:pt>
                <c:pt idx="303">
                  <c:v>218</c:v>
                </c:pt>
                <c:pt idx="304">
                  <c:v>1132</c:v>
                </c:pt>
                <c:pt idx="305">
                  <c:v>1105</c:v>
                </c:pt>
                <c:pt idx="306">
                  <c:v>906</c:v>
                </c:pt>
                <c:pt idx="307">
                  <c:v>849</c:v>
                </c:pt>
                <c:pt idx="308">
                  <c:v>390</c:v>
                </c:pt>
                <c:pt idx="309">
                  <c:v>691</c:v>
                </c:pt>
                <c:pt idx="310">
                  <c:v>106</c:v>
                </c:pt>
                <c:pt idx="311">
                  <c:v>1249</c:v>
                </c:pt>
                <c:pt idx="312">
                  <c:v>773.53418803418799</c:v>
                </c:pt>
                <c:pt idx="313">
                  <c:v>553</c:v>
                </c:pt>
                <c:pt idx="314">
                  <c:v>777.51162790697674</c:v>
                </c:pt>
                <c:pt idx="315">
                  <c:v>185</c:v>
                </c:pt>
                <c:pt idx="316">
                  <c:v>1091</c:v>
                </c:pt>
                <c:pt idx="317">
                  <c:v>723</c:v>
                </c:pt>
                <c:pt idx="318">
                  <c:v>773.53418803418799</c:v>
                </c:pt>
                <c:pt idx="319">
                  <c:v>588</c:v>
                </c:pt>
                <c:pt idx="320">
                  <c:v>787.54826254826253</c:v>
                </c:pt>
                <c:pt idx="321">
                  <c:v>691</c:v>
                </c:pt>
                <c:pt idx="322">
                  <c:v>1018</c:v>
                </c:pt>
                <c:pt idx="323">
                  <c:v>773.53418803418799</c:v>
                </c:pt>
                <c:pt idx="324">
                  <c:v>1275</c:v>
                </c:pt>
                <c:pt idx="325">
                  <c:v>805.3360655737705</c:v>
                </c:pt>
                <c:pt idx="326">
                  <c:v>672</c:v>
                </c:pt>
                <c:pt idx="327">
                  <c:v>787.54826254826253</c:v>
                </c:pt>
                <c:pt idx="328">
                  <c:v>508</c:v>
                </c:pt>
                <c:pt idx="329">
                  <c:v>1482</c:v>
                </c:pt>
                <c:pt idx="330">
                  <c:v>776.33181818181822</c:v>
                </c:pt>
                <c:pt idx="331">
                  <c:v>210</c:v>
                </c:pt>
                <c:pt idx="332">
                  <c:v>928</c:v>
                </c:pt>
                <c:pt idx="333">
                  <c:v>1001</c:v>
                </c:pt>
                <c:pt idx="334">
                  <c:v>549</c:v>
                </c:pt>
                <c:pt idx="335">
                  <c:v>1124</c:v>
                </c:pt>
                <c:pt idx="336">
                  <c:v>318</c:v>
                </c:pt>
                <c:pt idx="337">
                  <c:v>738</c:v>
                </c:pt>
                <c:pt idx="338">
                  <c:v>570</c:v>
                </c:pt>
                <c:pt idx="339">
                  <c:v>1130</c:v>
                </c:pt>
                <c:pt idx="340">
                  <c:v>1192</c:v>
                </c:pt>
                <c:pt idx="341">
                  <c:v>343</c:v>
                </c:pt>
                <c:pt idx="342">
                  <c:v>1232</c:v>
                </c:pt>
                <c:pt idx="343">
                  <c:v>144</c:v>
                </c:pt>
                <c:pt idx="344">
                  <c:v>1296</c:v>
                </c:pt>
                <c:pt idx="345">
                  <c:v>1309</c:v>
                </c:pt>
                <c:pt idx="346">
                  <c:v>483</c:v>
                </c:pt>
                <c:pt idx="347">
                  <c:v>803.12121212121212</c:v>
                </c:pt>
                <c:pt idx="348">
                  <c:v>810</c:v>
                </c:pt>
                <c:pt idx="349">
                  <c:v>746</c:v>
                </c:pt>
                <c:pt idx="350">
                  <c:v>544</c:v>
                </c:pt>
                <c:pt idx="351">
                  <c:v>1062</c:v>
                </c:pt>
                <c:pt idx="352">
                  <c:v>530</c:v>
                </c:pt>
                <c:pt idx="353">
                  <c:v>1319</c:v>
                </c:pt>
                <c:pt idx="354">
                  <c:v>641</c:v>
                </c:pt>
                <c:pt idx="355">
                  <c:v>933</c:v>
                </c:pt>
                <c:pt idx="356">
                  <c:v>1332</c:v>
                </c:pt>
                <c:pt idx="357">
                  <c:v>756</c:v>
                </c:pt>
                <c:pt idx="358">
                  <c:v>787.54826254826253</c:v>
                </c:pt>
                <c:pt idx="359">
                  <c:v>787.54826254826253</c:v>
                </c:pt>
                <c:pt idx="360">
                  <c:v>843.5826086956522</c:v>
                </c:pt>
                <c:pt idx="361">
                  <c:v>1171</c:v>
                </c:pt>
                <c:pt idx="362">
                  <c:v>895</c:v>
                </c:pt>
                <c:pt idx="363">
                  <c:v>350</c:v>
                </c:pt>
                <c:pt idx="364">
                  <c:v>921</c:v>
                </c:pt>
                <c:pt idx="365">
                  <c:v>1144</c:v>
                </c:pt>
                <c:pt idx="366">
                  <c:v>143</c:v>
                </c:pt>
                <c:pt idx="367">
                  <c:v>1046</c:v>
                </c:pt>
                <c:pt idx="368">
                  <c:v>575</c:v>
                </c:pt>
                <c:pt idx="369">
                  <c:v>408</c:v>
                </c:pt>
                <c:pt idx="370">
                  <c:v>156</c:v>
                </c:pt>
                <c:pt idx="371">
                  <c:v>1283</c:v>
                </c:pt>
                <c:pt idx="372">
                  <c:v>755</c:v>
                </c:pt>
                <c:pt idx="373">
                  <c:v>1469</c:v>
                </c:pt>
                <c:pt idx="374">
                  <c:v>304</c:v>
                </c:pt>
                <c:pt idx="375">
                  <c:v>1261</c:v>
                </c:pt>
                <c:pt idx="376">
                  <c:v>1178</c:v>
                </c:pt>
                <c:pt idx="377">
                  <c:v>329</c:v>
                </c:pt>
                <c:pt idx="378">
                  <c:v>1362</c:v>
                </c:pt>
                <c:pt idx="379">
                  <c:v>1311</c:v>
                </c:pt>
                <c:pt idx="380">
                  <c:v>1371</c:v>
                </c:pt>
                <c:pt idx="381">
                  <c:v>202</c:v>
                </c:pt>
                <c:pt idx="382">
                  <c:v>575</c:v>
                </c:pt>
                <c:pt idx="383">
                  <c:v>773.53418803418799</c:v>
                </c:pt>
                <c:pt idx="384">
                  <c:v>164</c:v>
                </c:pt>
                <c:pt idx="385">
                  <c:v>773.53418803418799</c:v>
                </c:pt>
                <c:pt idx="386">
                  <c:v>1107</c:v>
                </c:pt>
                <c:pt idx="387">
                  <c:v>787.54826254826253</c:v>
                </c:pt>
                <c:pt idx="388">
                  <c:v>776.33181818181822</c:v>
                </c:pt>
                <c:pt idx="389">
                  <c:v>805.3360655737705</c:v>
                </c:pt>
                <c:pt idx="390">
                  <c:v>776.57377049180332</c:v>
                </c:pt>
                <c:pt idx="391">
                  <c:v>555</c:v>
                </c:pt>
                <c:pt idx="392">
                  <c:v>821</c:v>
                </c:pt>
                <c:pt idx="393">
                  <c:v>1381</c:v>
                </c:pt>
                <c:pt idx="394">
                  <c:v>480</c:v>
                </c:pt>
                <c:pt idx="395">
                  <c:v>313</c:v>
                </c:pt>
                <c:pt idx="396">
                  <c:v>1473</c:v>
                </c:pt>
                <c:pt idx="397">
                  <c:v>891</c:v>
                </c:pt>
                <c:pt idx="398">
                  <c:v>1063</c:v>
                </c:pt>
                <c:pt idx="399">
                  <c:v>329</c:v>
                </c:pt>
                <c:pt idx="400">
                  <c:v>1218</c:v>
                </c:pt>
                <c:pt idx="401">
                  <c:v>787.54826254826253</c:v>
                </c:pt>
                <c:pt idx="402">
                  <c:v>1082</c:v>
                </c:pt>
                <c:pt idx="403">
                  <c:v>787.54826254826253</c:v>
                </c:pt>
                <c:pt idx="404">
                  <c:v>1300</c:v>
                </c:pt>
                <c:pt idx="405">
                  <c:v>688</c:v>
                </c:pt>
                <c:pt idx="406">
                  <c:v>319</c:v>
                </c:pt>
                <c:pt idx="407">
                  <c:v>192</c:v>
                </c:pt>
                <c:pt idx="408">
                  <c:v>1490</c:v>
                </c:pt>
                <c:pt idx="409">
                  <c:v>532</c:v>
                </c:pt>
                <c:pt idx="410">
                  <c:v>317</c:v>
                </c:pt>
                <c:pt idx="411">
                  <c:v>422</c:v>
                </c:pt>
                <c:pt idx="412">
                  <c:v>1485</c:v>
                </c:pt>
                <c:pt idx="413">
                  <c:v>1368</c:v>
                </c:pt>
                <c:pt idx="414">
                  <c:v>1448</c:v>
                </c:pt>
                <c:pt idx="415">
                  <c:v>803.12121212121212</c:v>
                </c:pt>
                <c:pt idx="416">
                  <c:v>776.33181818181822</c:v>
                </c:pt>
                <c:pt idx="417">
                  <c:v>1398</c:v>
                </c:pt>
                <c:pt idx="418">
                  <c:v>773.53418803418799</c:v>
                </c:pt>
                <c:pt idx="419">
                  <c:v>776.33181818181822</c:v>
                </c:pt>
                <c:pt idx="420">
                  <c:v>776.57377049180332</c:v>
                </c:pt>
                <c:pt idx="421">
                  <c:v>773.53418803418799</c:v>
                </c:pt>
                <c:pt idx="422">
                  <c:v>489</c:v>
                </c:pt>
                <c:pt idx="423">
                  <c:v>1398</c:v>
                </c:pt>
                <c:pt idx="424">
                  <c:v>210</c:v>
                </c:pt>
                <c:pt idx="425">
                  <c:v>1099</c:v>
                </c:pt>
                <c:pt idx="426">
                  <c:v>1116</c:v>
                </c:pt>
                <c:pt idx="427">
                  <c:v>1499</c:v>
                </c:pt>
                <c:pt idx="428">
                  <c:v>983</c:v>
                </c:pt>
                <c:pt idx="429">
                  <c:v>1009</c:v>
                </c:pt>
                <c:pt idx="430">
                  <c:v>144</c:v>
                </c:pt>
                <c:pt idx="431">
                  <c:v>548</c:v>
                </c:pt>
                <c:pt idx="432">
                  <c:v>1303</c:v>
                </c:pt>
                <c:pt idx="433">
                  <c:v>1125</c:v>
                </c:pt>
                <c:pt idx="434">
                  <c:v>1274</c:v>
                </c:pt>
                <c:pt idx="435">
                  <c:v>1277</c:v>
                </c:pt>
                <c:pt idx="436">
                  <c:v>776.33181818181822</c:v>
                </c:pt>
                <c:pt idx="437">
                  <c:v>803.12121212121212</c:v>
                </c:pt>
                <c:pt idx="438">
                  <c:v>1276</c:v>
                </c:pt>
                <c:pt idx="439">
                  <c:v>534</c:v>
                </c:pt>
                <c:pt idx="440">
                  <c:v>988</c:v>
                </c:pt>
                <c:pt idx="441">
                  <c:v>1474</c:v>
                </c:pt>
                <c:pt idx="442">
                  <c:v>635</c:v>
                </c:pt>
                <c:pt idx="443">
                  <c:v>1368</c:v>
                </c:pt>
                <c:pt idx="444">
                  <c:v>163</c:v>
                </c:pt>
                <c:pt idx="445">
                  <c:v>1117</c:v>
                </c:pt>
                <c:pt idx="446">
                  <c:v>267</c:v>
                </c:pt>
                <c:pt idx="447">
                  <c:v>619</c:v>
                </c:pt>
                <c:pt idx="448">
                  <c:v>302</c:v>
                </c:pt>
                <c:pt idx="449">
                  <c:v>443</c:v>
                </c:pt>
                <c:pt idx="450">
                  <c:v>828</c:v>
                </c:pt>
                <c:pt idx="451">
                  <c:v>805.3360655737705</c:v>
                </c:pt>
                <c:pt idx="452">
                  <c:v>561</c:v>
                </c:pt>
                <c:pt idx="453">
                  <c:v>735.95555555555552</c:v>
                </c:pt>
                <c:pt idx="454">
                  <c:v>232</c:v>
                </c:pt>
                <c:pt idx="455">
                  <c:v>922</c:v>
                </c:pt>
                <c:pt idx="456">
                  <c:v>777.51162790697674</c:v>
                </c:pt>
                <c:pt idx="457">
                  <c:v>1306</c:v>
                </c:pt>
                <c:pt idx="458">
                  <c:v>787.54826254826253</c:v>
                </c:pt>
                <c:pt idx="459">
                  <c:v>509</c:v>
                </c:pt>
                <c:pt idx="460">
                  <c:v>775</c:v>
                </c:pt>
                <c:pt idx="461">
                  <c:v>195</c:v>
                </c:pt>
                <c:pt idx="462">
                  <c:v>258</c:v>
                </c:pt>
                <c:pt idx="463">
                  <c:v>471</c:v>
                </c:pt>
                <c:pt idx="464">
                  <c:v>799</c:v>
                </c:pt>
                <c:pt idx="465">
                  <c:v>1034</c:v>
                </c:pt>
                <c:pt idx="466">
                  <c:v>777.51162790697674</c:v>
                </c:pt>
                <c:pt idx="467">
                  <c:v>142</c:v>
                </c:pt>
                <c:pt idx="468">
                  <c:v>773.53418803418799</c:v>
                </c:pt>
                <c:pt idx="469">
                  <c:v>1474</c:v>
                </c:pt>
                <c:pt idx="470">
                  <c:v>535</c:v>
                </c:pt>
                <c:pt idx="471">
                  <c:v>843.5826086956522</c:v>
                </c:pt>
                <c:pt idx="472">
                  <c:v>446</c:v>
                </c:pt>
                <c:pt idx="473">
                  <c:v>1245</c:v>
                </c:pt>
                <c:pt idx="474">
                  <c:v>773.53418803418799</c:v>
                </c:pt>
                <c:pt idx="475">
                  <c:v>787.54826254826253</c:v>
                </c:pt>
                <c:pt idx="476">
                  <c:v>823</c:v>
                </c:pt>
                <c:pt idx="477">
                  <c:v>777.51162790697674</c:v>
                </c:pt>
                <c:pt idx="478">
                  <c:v>622</c:v>
                </c:pt>
                <c:pt idx="479">
                  <c:v>1287</c:v>
                </c:pt>
                <c:pt idx="480">
                  <c:v>448</c:v>
                </c:pt>
                <c:pt idx="481">
                  <c:v>254</c:v>
                </c:pt>
                <c:pt idx="482">
                  <c:v>1365</c:v>
                </c:pt>
                <c:pt idx="483">
                  <c:v>538</c:v>
                </c:pt>
                <c:pt idx="484">
                  <c:v>525</c:v>
                </c:pt>
                <c:pt idx="485">
                  <c:v>798</c:v>
                </c:pt>
                <c:pt idx="486">
                  <c:v>558</c:v>
                </c:pt>
                <c:pt idx="487">
                  <c:v>773.53418803418799</c:v>
                </c:pt>
                <c:pt idx="488">
                  <c:v>622</c:v>
                </c:pt>
                <c:pt idx="489">
                  <c:v>782</c:v>
                </c:pt>
                <c:pt idx="490">
                  <c:v>362</c:v>
                </c:pt>
                <c:pt idx="491">
                  <c:v>1001</c:v>
                </c:pt>
                <c:pt idx="492">
                  <c:v>777.51162790697674</c:v>
                </c:pt>
                <c:pt idx="493">
                  <c:v>735.95555555555552</c:v>
                </c:pt>
                <c:pt idx="494">
                  <c:v>803.12121212121212</c:v>
                </c:pt>
                <c:pt idx="495">
                  <c:v>1420</c:v>
                </c:pt>
                <c:pt idx="496">
                  <c:v>1343</c:v>
                </c:pt>
                <c:pt idx="497">
                  <c:v>1315</c:v>
                </c:pt>
                <c:pt idx="498">
                  <c:v>604</c:v>
                </c:pt>
                <c:pt idx="499">
                  <c:v>1216</c:v>
                </c:pt>
                <c:pt idx="500">
                  <c:v>646</c:v>
                </c:pt>
                <c:pt idx="501">
                  <c:v>160</c:v>
                </c:pt>
                <c:pt idx="502">
                  <c:v>238</c:v>
                </c:pt>
                <c:pt idx="503">
                  <c:v>773.53418803418799</c:v>
                </c:pt>
                <c:pt idx="504">
                  <c:v>787.54826254826253</c:v>
                </c:pt>
                <c:pt idx="505">
                  <c:v>991</c:v>
                </c:pt>
                <c:pt idx="506">
                  <c:v>482</c:v>
                </c:pt>
                <c:pt idx="507">
                  <c:v>1176</c:v>
                </c:pt>
                <c:pt idx="508">
                  <c:v>1017</c:v>
                </c:pt>
                <c:pt idx="509">
                  <c:v>1296</c:v>
                </c:pt>
                <c:pt idx="510">
                  <c:v>397</c:v>
                </c:pt>
                <c:pt idx="511">
                  <c:v>913</c:v>
                </c:pt>
                <c:pt idx="512">
                  <c:v>1115</c:v>
                </c:pt>
                <c:pt idx="513">
                  <c:v>1362</c:v>
                </c:pt>
                <c:pt idx="514">
                  <c:v>1076</c:v>
                </c:pt>
                <c:pt idx="515">
                  <c:v>727</c:v>
                </c:pt>
                <c:pt idx="516">
                  <c:v>885</c:v>
                </c:pt>
                <c:pt idx="517">
                  <c:v>787.54826254826253</c:v>
                </c:pt>
                <c:pt idx="518">
                  <c:v>787.54826254826253</c:v>
                </c:pt>
                <c:pt idx="519">
                  <c:v>806</c:v>
                </c:pt>
                <c:pt idx="520">
                  <c:v>817</c:v>
                </c:pt>
                <c:pt idx="521">
                  <c:v>1410</c:v>
                </c:pt>
                <c:pt idx="522">
                  <c:v>1225</c:v>
                </c:pt>
                <c:pt idx="523">
                  <c:v>1207</c:v>
                </c:pt>
                <c:pt idx="524">
                  <c:v>1442</c:v>
                </c:pt>
                <c:pt idx="525">
                  <c:v>693</c:v>
                </c:pt>
                <c:pt idx="526">
                  <c:v>408</c:v>
                </c:pt>
                <c:pt idx="527">
                  <c:v>929</c:v>
                </c:pt>
                <c:pt idx="528">
                  <c:v>562</c:v>
                </c:pt>
                <c:pt idx="529">
                  <c:v>827</c:v>
                </c:pt>
                <c:pt idx="530">
                  <c:v>608</c:v>
                </c:pt>
                <c:pt idx="531">
                  <c:v>776.57377049180332</c:v>
                </c:pt>
                <c:pt idx="532">
                  <c:v>787.54826254826253</c:v>
                </c:pt>
                <c:pt idx="533">
                  <c:v>580</c:v>
                </c:pt>
                <c:pt idx="534">
                  <c:v>970</c:v>
                </c:pt>
                <c:pt idx="535">
                  <c:v>427</c:v>
                </c:pt>
                <c:pt idx="536">
                  <c:v>1179</c:v>
                </c:pt>
                <c:pt idx="537">
                  <c:v>294</c:v>
                </c:pt>
                <c:pt idx="538">
                  <c:v>314</c:v>
                </c:pt>
                <c:pt idx="539">
                  <c:v>316</c:v>
                </c:pt>
                <c:pt idx="540">
                  <c:v>654</c:v>
                </c:pt>
                <c:pt idx="541">
                  <c:v>427</c:v>
                </c:pt>
                <c:pt idx="542">
                  <c:v>168</c:v>
                </c:pt>
                <c:pt idx="543">
                  <c:v>381</c:v>
                </c:pt>
                <c:pt idx="544">
                  <c:v>787.54826254826253</c:v>
                </c:pt>
                <c:pt idx="545">
                  <c:v>787.54826254826253</c:v>
                </c:pt>
                <c:pt idx="546">
                  <c:v>803.12121212121212</c:v>
                </c:pt>
                <c:pt idx="547">
                  <c:v>933</c:v>
                </c:pt>
                <c:pt idx="548">
                  <c:v>775</c:v>
                </c:pt>
                <c:pt idx="549">
                  <c:v>970</c:v>
                </c:pt>
                <c:pt idx="550">
                  <c:v>650</c:v>
                </c:pt>
                <c:pt idx="551">
                  <c:v>141</c:v>
                </c:pt>
                <c:pt idx="552">
                  <c:v>832</c:v>
                </c:pt>
                <c:pt idx="553">
                  <c:v>804</c:v>
                </c:pt>
                <c:pt idx="554">
                  <c:v>975</c:v>
                </c:pt>
                <c:pt idx="555">
                  <c:v>1090</c:v>
                </c:pt>
                <c:pt idx="556">
                  <c:v>346</c:v>
                </c:pt>
                <c:pt idx="557">
                  <c:v>1225</c:v>
                </c:pt>
                <c:pt idx="558">
                  <c:v>430</c:v>
                </c:pt>
                <c:pt idx="559">
                  <c:v>268</c:v>
                </c:pt>
                <c:pt idx="560">
                  <c:v>167</c:v>
                </c:pt>
                <c:pt idx="561">
                  <c:v>621</c:v>
                </c:pt>
                <c:pt idx="562">
                  <c:v>527</c:v>
                </c:pt>
                <c:pt idx="563">
                  <c:v>883</c:v>
                </c:pt>
                <c:pt idx="564">
                  <c:v>954</c:v>
                </c:pt>
                <c:pt idx="565">
                  <c:v>773.53418803418799</c:v>
                </c:pt>
                <c:pt idx="566">
                  <c:v>787.54826254826253</c:v>
                </c:pt>
                <c:pt idx="567">
                  <c:v>304</c:v>
                </c:pt>
                <c:pt idx="568">
                  <c:v>725</c:v>
                </c:pt>
                <c:pt idx="569">
                  <c:v>1434</c:v>
                </c:pt>
                <c:pt idx="570">
                  <c:v>715</c:v>
                </c:pt>
                <c:pt idx="571">
                  <c:v>575</c:v>
                </c:pt>
                <c:pt idx="572">
                  <c:v>657</c:v>
                </c:pt>
                <c:pt idx="573">
                  <c:v>1146</c:v>
                </c:pt>
                <c:pt idx="574">
                  <c:v>182</c:v>
                </c:pt>
                <c:pt idx="575">
                  <c:v>376</c:v>
                </c:pt>
                <c:pt idx="576">
                  <c:v>829</c:v>
                </c:pt>
                <c:pt idx="577">
                  <c:v>571</c:v>
                </c:pt>
                <c:pt idx="578">
                  <c:v>805.3360655737705</c:v>
                </c:pt>
                <c:pt idx="579">
                  <c:v>121</c:v>
                </c:pt>
                <c:pt idx="580">
                  <c:v>803.12121212121212</c:v>
                </c:pt>
                <c:pt idx="581">
                  <c:v>921</c:v>
                </c:pt>
                <c:pt idx="582">
                  <c:v>791</c:v>
                </c:pt>
                <c:pt idx="583">
                  <c:v>1111</c:v>
                </c:pt>
                <c:pt idx="584">
                  <c:v>570</c:v>
                </c:pt>
                <c:pt idx="585">
                  <c:v>1243</c:v>
                </c:pt>
                <c:pt idx="586">
                  <c:v>1092</c:v>
                </c:pt>
                <c:pt idx="587">
                  <c:v>1325</c:v>
                </c:pt>
                <c:pt idx="588">
                  <c:v>691</c:v>
                </c:pt>
                <c:pt idx="589">
                  <c:v>805</c:v>
                </c:pt>
                <c:pt idx="590">
                  <c:v>213</c:v>
                </c:pt>
                <c:pt idx="591">
                  <c:v>118</c:v>
                </c:pt>
                <c:pt idx="592">
                  <c:v>202</c:v>
                </c:pt>
                <c:pt idx="593">
                  <c:v>805.3360655737705</c:v>
                </c:pt>
                <c:pt idx="594">
                  <c:v>773.53418803418799</c:v>
                </c:pt>
                <c:pt idx="595">
                  <c:v>776.57377049180332</c:v>
                </c:pt>
                <c:pt idx="596">
                  <c:v>1258</c:v>
                </c:pt>
                <c:pt idx="597">
                  <c:v>932</c:v>
                </c:pt>
                <c:pt idx="598">
                  <c:v>773.53418803418799</c:v>
                </c:pt>
                <c:pt idx="599">
                  <c:v>1041</c:v>
                </c:pt>
                <c:pt idx="600">
                  <c:v>805.3360655737705</c:v>
                </c:pt>
                <c:pt idx="601">
                  <c:v>720</c:v>
                </c:pt>
                <c:pt idx="602">
                  <c:v>805.3360655737705</c:v>
                </c:pt>
                <c:pt idx="603">
                  <c:v>773.53418803418799</c:v>
                </c:pt>
                <c:pt idx="604">
                  <c:v>933</c:v>
                </c:pt>
                <c:pt idx="605">
                  <c:v>843.5826086956522</c:v>
                </c:pt>
                <c:pt idx="606">
                  <c:v>773.53418803418799</c:v>
                </c:pt>
                <c:pt idx="607">
                  <c:v>1184</c:v>
                </c:pt>
                <c:pt idx="608">
                  <c:v>436</c:v>
                </c:pt>
                <c:pt idx="609">
                  <c:v>589</c:v>
                </c:pt>
                <c:pt idx="610">
                  <c:v>269</c:v>
                </c:pt>
                <c:pt idx="611">
                  <c:v>950</c:v>
                </c:pt>
                <c:pt idx="612">
                  <c:v>760</c:v>
                </c:pt>
                <c:pt idx="613">
                  <c:v>829</c:v>
                </c:pt>
                <c:pt idx="614">
                  <c:v>887</c:v>
                </c:pt>
                <c:pt idx="615">
                  <c:v>443</c:v>
                </c:pt>
                <c:pt idx="616">
                  <c:v>1318</c:v>
                </c:pt>
                <c:pt idx="617">
                  <c:v>625</c:v>
                </c:pt>
                <c:pt idx="618">
                  <c:v>180</c:v>
                </c:pt>
                <c:pt idx="619">
                  <c:v>586</c:v>
                </c:pt>
                <c:pt idx="620">
                  <c:v>773.53418803418799</c:v>
                </c:pt>
                <c:pt idx="621">
                  <c:v>928</c:v>
                </c:pt>
                <c:pt idx="622">
                  <c:v>117</c:v>
                </c:pt>
                <c:pt idx="623">
                  <c:v>773.53418803418799</c:v>
                </c:pt>
                <c:pt idx="624">
                  <c:v>661</c:v>
                </c:pt>
                <c:pt idx="625">
                  <c:v>787.54826254826253</c:v>
                </c:pt>
                <c:pt idx="626">
                  <c:v>638</c:v>
                </c:pt>
                <c:pt idx="627">
                  <c:v>890</c:v>
                </c:pt>
                <c:pt idx="628">
                  <c:v>787.54826254826253</c:v>
                </c:pt>
                <c:pt idx="629">
                  <c:v>1169</c:v>
                </c:pt>
                <c:pt idx="630">
                  <c:v>1230</c:v>
                </c:pt>
                <c:pt idx="631">
                  <c:v>986</c:v>
                </c:pt>
                <c:pt idx="632">
                  <c:v>1271</c:v>
                </c:pt>
                <c:pt idx="633">
                  <c:v>1278</c:v>
                </c:pt>
                <c:pt idx="634">
                  <c:v>141</c:v>
                </c:pt>
                <c:pt idx="635">
                  <c:v>607</c:v>
                </c:pt>
                <c:pt idx="636">
                  <c:v>130</c:v>
                </c:pt>
                <c:pt idx="637">
                  <c:v>300</c:v>
                </c:pt>
                <c:pt idx="638">
                  <c:v>583</c:v>
                </c:pt>
                <c:pt idx="639">
                  <c:v>1418</c:v>
                </c:pt>
                <c:pt idx="640">
                  <c:v>1269</c:v>
                </c:pt>
                <c:pt idx="641">
                  <c:v>787.54826254826253</c:v>
                </c:pt>
                <c:pt idx="642">
                  <c:v>395</c:v>
                </c:pt>
                <c:pt idx="643">
                  <c:v>1265</c:v>
                </c:pt>
                <c:pt idx="644">
                  <c:v>1222</c:v>
                </c:pt>
                <c:pt idx="645">
                  <c:v>341</c:v>
                </c:pt>
                <c:pt idx="646">
                  <c:v>868</c:v>
                </c:pt>
                <c:pt idx="647">
                  <c:v>672</c:v>
                </c:pt>
                <c:pt idx="648">
                  <c:v>1231</c:v>
                </c:pt>
                <c:pt idx="649">
                  <c:v>102</c:v>
                </c:pt>
                <c:pt idx="650">
                  <c:v>422</c:v>
                </c:pt>
                <c:pt idx="651">
                  <c:v>249</c:v>
                </c:pt>
                <c:pt idx="652">
                  <c:v>1252</c:v>
                </c:pt>
                <c:pt idx="653">
                  <c:v>881</c:v>
                </c:pt>
                <c:pt idx="654">
                  <c:v>1383</c:v>
                </c:pt>
                <c:pt idx="655">
                  <c:v>735.95555555555552</c:v>
                </c:pt>
                <c:pt idx="656">
                  <c:v>374</c:v>
                </c:pt>
                <c:pt idx="657">
                  <c:v>776.33181818181822</c:v>
                </c:pt>
                <c:pt idx="658">
                  <c:v>661</c:v>
                </c:pt>
                <c:pt idx="659">
                  <c:v>821</c:v>
                </c:pt>
                <c:pt idx="660">
                  <c:v>781</c:v>
                </c:pt>
                <c:pt idx="661">
                  <c:v>177</c:v>
                </c:pt>
                <c:pt idx="662">
                  <c:v>500</c:v>
                </c:pt>
                <c:pt idx="663">
                  <c:v>1427</c:v>
                </c:pt>
                <c:pt idx="664">
                  <c:v>1425</c:v>
                </c:pt>
                <c:pt idx="665">
                  <c:v>1454</c:v>
                </c:pt>
                <c:pt idx="666">
                  <c:v>617</c:v>
                </c:pt>
                <c:pt idx="667">
                  <c:v>1085</c:v>
                </c:pt>
                <c:pt idx="668">
                  <c:v>995</c:v>
                </c:pt>
                <c:pt idx="669">
                  <c:v>1122</c:v>
                </c:pt>
                <c:pt idx="670">
                  <c:v>618</c:v>
                </c:pt>
                <c:pt idx="671">
                  <c:v>546</c:v>
                </c:pt>
                <c:pt idx="672">
                  <c:v>787.54826254826253</c:v>
                </c:pt>
                <c:pt idx="673">
                  <c:v>1198</c:v>
                </c:pt>
                <c:pt idx="674">
                  <c:v>1272</c:v>
                </c:pt>
                <c:pt idx="675">
                  <c:v>154</c:v>
                </c:pt>
                <c:pt idx="676">
                  <c:v>1137</c:v>
                </c:pt>
                <c:pt idx="677">
                  <c:v>527</c:v>
                </c:pt>
                <c:pt idx="678">
                  <c:v>1469</c:v>
                </c:pt>
                <c:pt idx="679">
                  <c:v>1188</c:v>
                </c:pt>
                <c:pt idx="680">
                  <c:v>188</c:v>
                </c:pt>
                <c:pt idx="681">
                  <c:v>1333</c:v>
                </c:pt>
                <c:pt idx="682">
                  <c:v>1184</c:v>
                </c:pt>
                <c:pt idx="683">
                  <c:v>867</c:v>
                </c:pt>
                <c:pt idx="684">
                  <c:v>658</c:v>
                </c:pt>
                <c:pt idx="685">
                  <c:v>787.54826254826253</c:v>
                </c:pt>
                <c:pt idx="686">
                  <c:v>776.33181818181822</c:v>
                </c:pt>
                <c:pt idx="687">
                  <c:v>938</c:v>
                </c:pt>
                <c:pt idx="688">
                  <c:v>419</c:v>
                </c:pt>
                <c:pt idx="689">
                  <c:v>129</c:v>
                </c:pt>
                <c:pt idx="690">
                  <c:v>616</c:v>
                </c:pt>
                <c:pt idx="691">
                  <c:v>1469</c:v>
                </c:pt>
                <c:pt idx="692">
                  <c:v>498</c:v>
                </c:pt>
                <c:pt idx="693">
                  <c:v>530</c:v>
                </c:pt>
                <c:pt idx="694">
                  <c:v>1069</c:v>
                </c:pt>
                <c:pt idx="695">
                  <c:v>625</c:v>
                </c:pt>
                <c:pt idx="696">
                  <c:v>805</c:v>
                </c:pt>
                <c:pt idx="697">
                  <c:v>803.12121212121212</c:v>
                </c:pt>
                <c:pt idx="698">
                  <c:v>1219</c:v>
                </c:pt>
                <c:pt idx="699">
                  <c:v>1053</c:v>
                </c:pt>
                <c:pt idx="700">
                  <c:v>289</c:v>
                </c:pt>
                <c:pt idx="701">
                  <c:v>1376</c:v>
                </c:pt>
                <c:pt idx="702">
                  <c:v>231</c:v>
                </c:pt>
                <c:pt idx="703">
                  <c:v>152</c:v>
                </c:pt>
                <c:pt idx="704">
                  <c:v>882</c:v>
                </c:pt>
                <c:pt idx="705">
                  <c:v>903</c:v>
                </c:pt>
                <c:pt idx="706">
                  <c:v>1479</c:v>
                </c:pt>
                <c:pt idx="707">
                  <c:v>1379</c:v>
                </c:pt>
                <c:pt idx="708">
                  <c:v>1229</c:v>
                </c:pt>
                <c:pt idx="709">
                  <c:v>773.53418803418799</c:v>
                </c:pt>
                <c:pt idx="710">
                  <c:v>722</c:v>
                </c:pt>
                <c:pt idx="711">
                  <c:v>906</c:v>
                </c:pt>
                <c:pt idx="712">
                  <c:v>461</c:v>
                </c:pt>
                <c:pt idx="713">
                  <c:v>974</c:v>
                </c:pt>
                <c:pt idx="714">
                  <c:v>1126</c:v>
                </c:pt>
                <c:pt idx="715">
                  <c:v>827</c:v>
                </c:pt>
                <c:pt idx="716">
                  <c:v>840</c:v>
                </c:pt>
                <c:pt idx="717">
                  <c:v>1134</c:v>
                </c:pt>
                <c:pt idx="718">
                  <c:v>248</c:v>
                </c:pt>
                <c:pt idx="719">
                  <c:v>955</c:v>
                </c:pt>
                <c:pt idx="720">
                  <c:v>138</c:v>
                </c:pt>
                <c:pt idx="721">
                  <c:v>939</c:v>
                </c:pt>
                <c:pt idx="722">
                  <c:v>773.53418803418799</c:v>
                </c:pt>
                <c:pt idx="723">
                  <c:v>805.3360655737705</c:v>
                </c:pt>
                <c:pt idx="724">
                  <c:v>1206</c:v>
                </c:pt>
                <c:pt idx="725">
                  <c:v>622</c:v>
                </c:pt>
                <c:pt idx="726">
                  <c:v>853</c:v>
                </c:pt>
                <c:pt idx="727">
                  <c:v>287</c:v>
                </c:pt>
                <c:pt idx="728">
                  <c:v>1441</c:v>
                </c:pt>
                <c:pt idx="729">
                  <c:v>583</c:v>
                </c:pt>
                <c:pt idx="730">
                  <c:v>153</c:v>
                </c:pt>
                <c:pt idx="731">
                  <c:v>1097</c:v>
                </c:pt>
                <c:pt idx="732">
                  <c:v>109</c:v>
                </c:pt>
                <c:pt idx="733">
                  <c:v>805.3360655737705</c:v>
                </c:pt>
                <c:pt idx="734">
                  <c:v>217</c:v>
                </c:pt>
                <c:pt idx="735">
                  <c:v>277</c:v>
                </c:pt>
                <c:pt idx="736">
                  <c:v>1355</c:v>
                </c:pt>
                <c:pt idx="737">
                  <c:v>549</c:v>
                </c:pt>
                <c:pt idx="738">
                  <c:v>466</c:v>
                </c:pt>
                <c:pt idx="739">
                  <c:v>1055</c:v>
                </c:pt>
                <c:pt idx="740">
                  <c:v>802</c:v>
                </c:pt>
                <c:pt idx="741">
                  <c:v>265</c:v>
                </c:pt>
                <c:pt idx="742">
                  <c:v>804</c:v>
                </c:pt>
                <c:pt idx="743">
                  <c:v>715</c:v>
                </c:pt>
                <c:pt idx="744">
                  <c:v>1141</c:v>
                </c:pt>
                <c:pt idx="745">
                  <c:v>843.5826086956522</c:v>
                </c:pt>
                <c:pt idx="746">
                  <c:v>247</c:v>
                </c:pt>
                <c:pt idx="747">
                  <c:v>1035</c:v>
                </c:pt>
                <c:pt idx="748">
                  <c:v>787.54826254826253</c:v>
                </c:pt>
                <c:pt idx="749">
                  <c:v>777.51162790697674</c:v>
                </c:pt>
                <c:pt idx="750">
                  <c:v>1448</c:v>
                </c:pt>
                <c:pt idx="751">
                  <c:v>145</c:v>
                </c:pt>
                <c:pt idx="752">
                  <c:v>776.33181818181822</c:v>
                </c:pt>
                <c:pt idx="753">
                  <c:v>945</c:v>
                </c:pt>
                <c:pt idx="754">
                  <c:v>1038</c:v>
                </c:pt>
                <c:pt idx="755">
                  <c:v>1234</c:v>
                </c:pt>
                <c:pt idx="756">
                  <c:v>1109</c:v>
                </c:pt>
                <c:pt idx="757">
                  <c:v>216</c:v>
                </c:pt>
                <c:pt idx="758">
                  <c:v>1089</c:v>
                </c:pt>
                <c:pt idx="759">
                  <c:v>788</c:v>
                </c:pt>
                <c:pt idx="760">
                  <c:v>124</c:v>
                </c:pt>
                <c:pt idx="761">
                  <c:v>660</c:v>
                </c:pt>
                <c:pt idx="762">
                  <c:v>773.53418803418799</c:v>
                </c:pt>
                <c:pt idx="763">
                  <c:v>1333</c:v>
                </c:pt>
                <c:pt idx="764">
                  <c:v>803.12121212121212</c:v>
                </c:pt>
                <c:pt idx="765">
                  <c:v>1186</c:v>
                </c:pt>
                <c:pt idx="766">
                  <c:v>1464</c:v>
                </c:pt>
                <c:pt idx="767">
                  <c:v>124</c:v>
                </c:pt>
                <c:pt idx="768">
                  <c:v>300</c:v>
                </c:pt>
                <c:pt idx="769">
                  <c:v>921</c:v>
                </c:pt>
                <c:pt idx="770">
                  <c:v>430</c:v>
                </c:pt>
                <c:pt idx="771">
                  <c:v>1082</c:v>
                </c:pt>
                <c:pt idx="772">
                  <c:v>1240</c:v>
                </c:pt>
                <c:pt idx="773">
                  <c:v>796</c:v>
                </c:pt>
                <c:pt idx="774">
                  <c:v>777.51162790697674</c:v>
                </c:pt>
                <c:pt idx="775">
                  <c:v>415</c:v>
                </c:pt>
                <c:pt idx="776">
                  <c:v>769</c:v>
                </c:pt>
                <c:pt idx="777">
                  <c:v>776.33181818181822</c:v>
                </c:pt>
                <c:pt idx="778">
                  <c:v>1003</c:v>
                </c:pt>
                <c:pt idx="779">
                  <c:v>1323</c:v>
                </c:pt>
                <c:pt idx="780">
                  <c:v>1366</c:v>
                </c:pt>
                <c:pt idx="781">
                  <c:v>192</c:v>
                </c:pt>
                <c:pt idx="782">
                  <c:v>1176</c:v>
                </c:pt>
                <c:pt idx="783">
                  <c:v>509</c:v>
                </c:pt>
                <c:pt idx="784">
                  <c:v>330</c:v>
                </c:pt>
                <c:pt idx="785">
                  <c:v>1492</c:v>
                </c:pt>
                <c:pt idx="786">
                  <c:v>776.33181818181822</c:v>
                </c:pt>
                <c:pt idx="787">
                  <c:v>1091</c:v>
                </c:pt>
                <c:pt idx="788">
                  <c:v>857</c:v>
                </c:pt>
                <c:pt idx="789">
                  <c:v>1376</c:v>
                </c:pt>
                <c:pt idx="790">
                  <c:v>654</c:v>
                </c:pt>
                <c:pt idx="791">
                  <c:v>1204</c:v>
                </c:pt>
                <c:pt idx="792">
                  <c:v>827</c:v>
                </c:pt>
                <c:pt idx="793">
                  <c:v>895</c:v>
                </c:pt>
                <c:pt idx="794">
                  <c:v>618</c:v>
                </c:pt>
                <c:pt idx="795">
                  <c:v>309</c:v>
                </c:pt>
                <c:pt idx="796">
                  <c:v>1219</c:v>
                </c:pt>
                <c:pt idx="797">
                  <c:v>776.33181818181822</c:v>
                </c:pt>
                <c:pt idx="798">
                  <c:v>1017</c:v>
                </c:pt>
                <c:pt idx="799">
                  <c:v>469</c:v>
                </c:pt>
                <c:pt idx="800">
                  <c:v>1009</c:v>
                </c:pt>
                <c:pt idx="801">
                  <c:v>959</c:v>
                </c:pt>
                <c:pt idx="802">
                  <c:v>970</c:v>
                </c:pt>
                <c:pt idx="803">
                  <c:v>697</c:v>
                </c:pt>
                <c:pt idx="804">
                  <c:v>1262</c:v>
                </c:pt>
                <c:pt idx="805">
                  <c:v>1050</c:v>
                </c:pt>
                <c:pt idx="806">
                  <c:v>994</c:v>
                </c:pt>
                <c:pt idx="807">
                  <c:v>770</c:v>
                </c:pt>
                <c:pt idx="808">
                  <c:v>1107</c:v>
                </c:pt>
                <c:pt idx="809">
                  <c:v>950</c:v>
                </c:pt>
                <c:pt idx="810">
                  <c:v>406</c:v>
                </c:pt>
                <c:pt idx="811">
                  <c:v>130</c:v>
                </c:pt>
                <c:pt idx="812">
                  <c:v>1082</c:v>
                </c:pt>
                <c:pt idx="813">
                  <c:v>203</c:v>
                </c:pt>
                <c:pt idx="814">
                  <c:v>1308</c:v>
                </c:pt>
                <c:pt idx="815">
                  <c:v>984</c:v>
                </c:pt>
                <c:pt idx="816">
                  <c:v>439</c:v>
                </c:pt>
                <c:pt idx="817">
                  <c:v>805.3360655737705</c:v>
                </c:pt>
                <c:pt idx="818">
                  <c:v>793</c:v>
                </c:pt>
                <c:pt idx="819">
                  <c:v>1451</c:v>
                </c:pt>
                <c:pt idx="820">
                  <c:v>1182</c:v>
                </c:pt>
                <c:pt idx="821">
                  <c:v>174</c:v>
                </c:pt>
                <c:pt idx="822">
                  <c:v>1003</c:v>
                </c:pt>
                <c:pt idx="823">
                  <c:v>490</c:v>
                </c:pt>
                <c:pt idx="824">
                  <c:v>188</c:v>
                </c:pt>
                <c:pt idx="825">
                  <c:v>718</c:v>
                </c:pt>
                <c:pt idx="826">
                  <c:v>433</c:v>
                </c:pt>
                <c:pt idx="827">
                  <c:v>773</c:v>
                </c:pt>
                <c:pt idx="828">
                  <c:v>247</c:v>
                </c:pt>
                <c:pt idx="829">
                  <c:v>603</c:v>
                </c:pt>
                <c:pt idx="830">
                  <c:v>167</c:v>
                </c:pt>
                <c:pt idx="831">
                  <c:v>874</c:v>
                </c:pt>
                <c:pt idx="832">
                  <c:v>367</c:v>
                </c:pt>
                <c:pt idx="833">
                  <c:v>199</c:v>
                </c:pt>
                <c:pt idx="834">
                  <c:v>787.54826254826253</c:v>
                </c:pt>
                <c:pt idx="835">
                  <c:v>735.95555555555552</c:v>
                </c:pt>
                <c:pt idx="836">
                  <c:v>787.54826254826253</c:v>
                </c:pt>
                <c:pt idx="837">
                  <c:v>776.57377049180332</c:v>
                </c:pt>
                <c:pt idx="838">
                  <c:v>787.54826254826253</c:v>
                </c:pt>
                <c:pt idx="839">
                  <c:v>647</c:v>
                </c:pt>
                <c:pt idx="840">
                  <c:v>982</c:v>
                </c:pt>
                <c:pt idx="841">
                  <c:v>477</c:v>
                </c:pt>
                <c:pt idx="842">
                  <c:v>1485</c:v>
                </c:pt>
                <c:pt idx="843">
                  <c:v>1384</c:v>
                </c:pt>
                <c:pt idx="844">
                  <c:v>852</c:v>
                </c:pt>
                <c:pt idx="845">
                  <c:v>902</c:v>
                </c:pt>
                <c:pt idx="846">
                  <c:v>819</c:v>
                </c:pt>
                <c:pt idx="847">
                  <c:v>669</c:v>
                </c:pt>
                <c:pt idx="848">
                  <c:v>636</c:v>
                </c:pt>
                <c:pt idx="849">
                  <c:v>787.54826254826253</c:v>
                </c:pt>
                <c:pt idx="850">
                  <c:v>803.12121212121212</c:v>
                </c:pt>
                <c:pt idx="851">
                  <c:v>718</c:v>
                </c:pt>
                <c:pt idx="852">
                  <c:v>776.33181818181822</c:v>
                </c:pt>
                <c:pt idx="853">
                  <c:v>645</c:v>
                </c:pt>
                <c:pt idx="854">
                  <c:v>773.53418803418799</c:v>
                </c:pt>
                <c:pt idx="855">
                  <c:v>977</c:v>
                </c:pt>
                <c:pt idx="856">
                  <c:v>805</c:v>
                </c:pt>
                <c:pt idx="857">
                  <c:v>1097</c:v>
                </c:pt>
                <c:pt idx="858">
                  <c:v>1223</c:v>
                </c:pt>
                <c:pt idx="859">
                  <c:v>942</c:v>
                </c:pt>
                <c:pt idx="860">
                  <c:v>1256</c:v>
                </c:pt>
                <c:pt idx="861">
                  <c:v>1402</c:v>
                </c:pt>
                <c:pt idx="862">
                  <c:v>111</c:v>
                </c:pt>
                <c:pt idx="863">
                  <c:v>147</c:v>
                </c:pt>
                <c:pt idx="864">
                  <c:v>906</c:v>
                </c:pt>
                <c:pt idx="865">
                  <c:v>1329</c:v>
                </c:pt>
                <c:pt idx="866">
                  <c:v>1184</c:v>
                </c:pt>
                <c:pt idx="867">
                  <c:v>777.51162790697674</c:v>
                </c:pt>
                <c:pt idx="868">
                  <c:v>776.33181818181822</c:v>
                </c:pt>
                <c:pt idx="869">
                  <c:v>776.57377049180332</c:v>
                </c:pt>
                <c:pt idx="870">
                  <c:v>787.54826254826253</c:v>
                </c:pt>
                <c:pt idx="871">
                  <c:v>776.33181818181822</c:v>
                </c:pt>
                <c:pt idx="872">
                  <c:v>787.54826254826253</c:v>
                </c:pt>
                <c:pt idx="873">
                  <c:v>776.33181818181822</c:v>
                </c:pt>
                <c:pt idx="874">
                  <c:v>853</c:v>
                </c:pt>
                <c:pt idx="875">
                  <c:v>200</c:v>
                </c:pt>
                <c:pt idx="876">
                  <c:v>654</c:v>
                </c:pt>
                <c:pt idx="877">
                  <c:v>150</c:v>
                </c:pt>
                <c:pt idx="878">
                  <c:v>179</c:v>
                </c:pt>
                <c:pt idx="879">
                  <c:v>696</c:v>
                </c:pt>
                <c:pt idx="880">
                  <c:v>116</c:v>
                </c:pt>
                <c:pt idx="881">
                  <c:v>1316</c:v>
                </c:pt>
                <c:pt idx="882">
                  <c:v>363</c:v>
                </c:pt>
                <c:pt idx="883">
                  <c:v>117</c:v>
                </c:pt>
                <c:pt idx="884">
                  <c:v>107</c:v>
                </c:pt>
                <c:pt idx="885">
                  <c:v>1356</c:v>
                </c:pt>
                <c:pt idx="886">
                  <c:v>1465</c:v>
                </c:pt>
                <c:pt idx="887">
                  <c:v>458</c:v>
                </c:pt>
                <c:pt idx="888">
                  <c:v>1212</c:v>
                </c:pt>
                <c:pt idx="889">
                  <c:v>773.53418803418799</c:v>
                </c:pt>
                <c:pt idx="890">
                  <c:v>805.3360655737705</c:v>
                </c:pt>
                <c:pt idx="891">
                  <c:v>773.53418803418799</c:v>
                </c:pt>
                <c:pt idx="892">
                  <c:v>773.53418803418799</c:v>
                </c:pt>
                <c:pt idx="893">
                  <c:v>773.53418803418799</c:v>
                </c:pt>
                <c:pt idx="894">
                  <c:v>776.57377049180332</c:v>
                </c:pt>
                <c:pt idx="895">
                  <c:v>843.5826086956522</c:v>
                </c:pt>
                <c:pt idx="896">
                  <c:v>1062</c:v>
                </c:pt>
                <c:pt idx="897">
                  <c:v>326</c:v>
                </c:pt>
                <c:pt idx="898">
                  <c:v>920</c:v>
                </c:pt>
                <c:pt idx="899">
                  <c:v>1098</c:v>
                </c:pt>
                <c:pt idx="900">
                  <c:v>469</c:v>
                </c:pt>
                <c:pt idx="901">
                  <c:v>969</c:v>
                </c:pt>
                <c:pt idx="902">
                  <c:v>773.53418803418799</c:v>
                </c:pt>
                <c:pt idx="903">
                  <c:v>843.5826086956522</c:v>
                </c:pt>
                <c:pt idx="904">
                  <c:v>776.57377049180332</c:v>
                </c:pt>
                <c:pt idx="905">
                  <c:v>776.57377049180332</c:v>
                </c:pt>
                <c:pt idx="906">
                  <c:v>1320</c:v>
                </c:pt>
                <c:pt idx="907">
                  <c:v>777.51162790697674</c:v>
                </c:pt>
                <c:pt idx="908">
                  <c:v>536</c:v>
                </c:pt>
                <c:pt idx="909">
                  <c:v>265</c:v>
                </c:pt>
                <c:pt idx="910">
                  <c:v>373</c:v>
                </c:pt>
                <c:pt idx="911">
                  <c:v>599</c:v>
                </c:pt>
                <c:pt idx="912">
                  <c:v>583</c:v>
                </c:pt>
                <c:pt idx="913">
                  <c:v>1449</c:v>
                </c:pt>
                <c:pt idx="914">
                  <c:v>177</c:v>
                </c:pt>
                <c:pt idx="915">
                  <c:v>251</c:v>
                </c:pt>
                <c:pt idx="916">
                  <c:v>168</c:v>
                </c:pt>
                <c:pt idx="917">
                  <c:v>131</c:v>
                </c:pt>
                <c:pt idx="918">
                  <c:v>237</c:v>
                </c:pt>
                <c:pt idx="919">
                  <c:v>1429</c:v>
                </c:pt>
                <c:pt idx="920">
                  <c:v>135</c:v>
                </c:pt>
                <c:pt idx="921">
                  <c:v>791</c:v>
                </c:pt>
                <c:pt idx="922">
                  <c:v>1199</c:v>
                </c:pt>
                <c:pt idx="923">
                  <c:v>648</c:v>
                </c:pt>
                <c:pt idx="924">
                  <c:v>773.53418803418799</c:v>
                </c:pt>
                <c:pt idx="925">
                  <c:v>773.53418803418799</c:v>
                </c:pt>
                <c:pt idx="926">
                  <c:v>531</c:v>
                </c:pt>
                <c:pt idx="927">
                  <c:v>429</c:v>
                </c:pt>
                <c:pt idx="928">
                  <c:v>621</c:v>
                </c:pt>
                <c:pt idx="929">
                  <c:v>193</c:v>
                </c:pt>
                <c:pt idx="930">
                  <c:v>776.33181818181822</c:v>
                </c:pt>
                <c:pt idx="931">
                  <c:v>805.3360655737705</c:v>
                </c:pt>
                <c:pt idx="932">
                  <c:v>806</c:v>
                </c:pt>
                <c:pt idx="933">
                  <c:v>640</c:v>
                </c:pt>
                <c:pt idx="934">
                  <c:v>266</c:v>
                </c:pt>
                <c:pt idx="935">
                  <c:v>604</c:v>
                </c:pt>
                <c:pt idx="936">
                  <c:v>364</c:v>
                </c:pt>
                <c:pt idx="937">
                  <c:v>412</c:v>
                </c:pt>
                <c:pt idx="938">
                  <c:v>848</c:v>
                </c:pt>
                <c:pt idx="939">
                  <c:v>1089</c:v>
                </c:pt>
                <c:pt idx="940">
                  <c:v>360</c:v>
                </c:pt>
                <c:pt idx="941">
                  <c:v>1138</c:v>
                </c:pt>
                <c:pt idx="942">
                  <c:v>325</c:v>
                </c:pt>
                <c:pt idx="943">
                  <c:v>735.95555555555552</c:v>
                </c:pt>
                <c:pt idx="944">
                  <c:v>776.33181818181822</c:v>
                </c:pt>
                <c:pt idx="945">
                  <c:v>776.57377049180332</c:v>
                </c:pt>
                <c:pt idx="946">
                  <c:v>787.54826254826253</c:v>
                </c:pt>
                <c:pt idx="947">
                  <c:v>787.54826254826253</c:v>
                </c:pt>
                <c:pt idx="948">
                  <c:v>777.51162790697674</c:v>
                </c:pt>
                <c:pt idx="949">
                  <c:v>524</c:v>
                </c:pt>
                <c:pt idx="950">
                  <c:v>587</c:v>
                </c:pt>
                <c:pt idx="951">
                  <c:v>256</c:v>
                </c:pt>
                <c:pt idx="952">
                  <c:v>1060</c:v>
                </c:pt>
                <c:pt idx="953">
                  <c:v>935</c:v>
                </c:pt>
                <c:pt idx="954">
                  <c:v>495</c:v>
                </c:pt>
                <c:pt idx="955">
                  <c:v>282</c:v>
                </c:pt>
                <c:pt idx="956">
                  <c:v>206</c:v>
                </c:pt>
                <c:pt idx="957">
                  <c:v>458</c:v>
                </c:pt>
                <c:pt idx="958">
                  <c:v>943</c:v>
                </c:pt>
                <c:pt idx="959">
                  <c:v>523</c:v>
                </c:pt>
                <c:pt idx="960">
                  <c:v>1018</c:v>
                </c:pt>
                <c:pt idx="961">
                  <c:v>482</c:v>
                </c:pt>
                <c:pt idx="962">
                  <c:v>770</c:v>
                </c:pt>
                <c:pt idx="963">
                  <c:v>1009</c:v>
                </c:pt>
                <c:pt idx="964">
                  <c:v>507</c:v>
                </c:pt>
                <c:pt idx="965">
                  <c:v>882</c:v>
                </c:pt>
                <c:pt idx="966">
                  <c:v>601</c:v>
                </c:pt>
                <c:pt idx="967">
                  <c:v>329</c:v>
                </c:pt>
                <c:pt idx="968">
                  <c:v>607</c:v>
                </c:pt>
                <c:pt idx="969">
                  <c:v>855</c:v>
                </c:pt>
                <c:pt idx="970">
                  <c:v>1291</c:v>
                </c:pt>
                <c:pt idx="971">
                  <c:v>1405</c:v>
                </c:pt>
                <c:pt idx="972">
                  <c:v>1124</c:v>
                </c:pt>
                <c:pt idx="973">
                  <c:v>817</c:v>
                </c:pt>
                <c:pt idx="974">
                  <c:v>793</c:v>
                </c:pt>
                <c:pt idx="975">
                  <c:v>267</c:v>
                </c:pt>
                <c:pt idx="976">
                  <c:v>1369</c:v>
                </c:pt>
                <c:pt idx="977">
                  <c:v>999</c:v>
                </c:pt>
                <c:pt idx="978">
                  <c:v>1202</c:v>
                </c:pt>
                <c:pt idx="979">
                  <c:v>285</c:v>
                </c:pt>
                <c:pt idx="980">
                  <c:v>803.12121212121212</c:v>
                </c:pt>
                <c:pt idx="981">
                  <c:v>787.54826254826253</c:v>
                </c:pt>
                <c:pt idx="982">
                  <c:v>773.53418803418799</c:v>
                </c:pt>
                <c:pt idx="983">
                  <c:v>843.5826086956522</c:v>
                </c:pt>
                <c:pt idx="984">
                  <c:v>736</c:v>
                </c:pt>
                <c:pt idx="985">
                  <c:v>330</c:v>
                </c:pt>
                <c:pt idx="986">
                  <c:v>1498</c:v>
                </c:pt>
                <c:pt idx="987">
                  <c:v>541</c:v>
                </c:pt>
                <c:pt idx="988">
                  <c:v>1200</c:v>
                </c:pt>
                <c:pt idx="989">
                  <c:v>1439</c:v>
                </c:pt>
                <c:pt idx="990">
                  <c:v>1111</c:v>
                </c:pt>
                <c:pt idx="991">
                  <c:v>499</c:v>
                </c:pt>
                <c:pt idx="992">
                  <c:v>1485</c:v>
                </c:pt>
                <c:pt idx="993">
                  <c:v>1372</c:v>
                </c:pt>
                <c:pt idx="994">
                  <c:v>322</c:v>
                </c:pt>
                <c:pt idx="995">
                  <c:v>930</c:v>
                </c:pt>
                <c:pt idx="996">
                  <c:v>205</c:v>
                </c:pt>
                <c:pt idx="997">
                  <c:v>135</c:v>
                </c:pt>
                <c:pt idx="998">
                  <c:v>683</c:v>
                </c:pt>
                <c:pt idx="999">
                  <c:v>1147</c:v>
                </c:pt>
                <c:pt idx="1000">
                  <c:v>258</c:v>
                </c:pt>
                <c:pt idx="1001">
                  <c:v>1462</c:v>
                </c:pt>
                <c:pt idx="1002">
                  <c:v>200</c:v>
                </c:pt>
                <c:pt idx="1003">
                  <c:v>949</c:v>
                </c:pt>
                <c:pt idx="1004">
                  <c:v>652</c:v>
                </c:pt>
                <c:pt idx="1005">
                  <c:v>332</c:v>
                </c:pt>
                <c:pt idx="1006">
                  <c:v>1475</c:v>
                </c:pt>
                <c:pt idx="1007">
                  <c:v>337</c:v>
                </c:pt>
                <c:pt idx="1008">
                  <c:v>971</c:v>
                </c:pt>
                <c:pt idx="1009">
                  <c:v>1055</c:v>
                </c:pt>
                <c:pt idx="1010">
                  <c:v>1136</c:v>
                </c:pt>
                <c:pt idx="1011">
                  <c:v>1174</c:v>
                </c:pt>
                <c:pt idx="1012">
                  <c:v>667</c:v>
                </c:pt>
                <c:pt idx="1013">
                  <c:v>855</c:v>
                </c:pt>
                <c:pt idx="1014">
                  <c:v>182</c:v>
                </c:pt>
                <c:pt idx="1015">
                  <c:v>560</c:v>
                </c:pt>
                <c:pt idx="1016">
                  <c:v>202</c:v>
                </c:pt>
                <c:pt idx="1017">
                  <c:v>1377</c:v>
                </c:pt>
                <c:pt idx="1018">
                  <c:v>172</c:v>
                </c:pt>
                <c:pt idx="1019">
                  <c:v>329</c:v>
                </c:pt>
                <c:pt idx="1020">
                  <c:v>465</c:v>
                </c:pt>
                <c:pt idx="1021">
                  <c:v>383</c:v>
                </c:pt>
                <c:pt idx="1022">
                  <c:v>1413</c:v>
                </c:pt>
                <c:pt idx="1023">
                  <c:v>1255</c:v>
                </c:pt>
                <c:pt idx="1024">
                  <c:v>776.57377049180332</c:v>
                </c:pt>
                <c:pt idx="1025">
                  <c:v>787.54826254826253</c:v>
                </c:pt>
                <c:pt idx="1026">
                  <c:v>787.54826254826253</c:v>
                </c:pt>
                <c:pt idx="1027">
                  <c:v>776.33181818181822</c:v>
                </c:pt>
                <c:pt idx="1028">
                  <c:v>773.53418803418799</c:v>
                </c:pt>
                <c:pt idx="1029">
                  <c:v>663</c:v>
                </c:pt>
                <c:pt idx="1030">
                  <c:v>326</c:v>
                </c:pt>
                <c:pt idx="1031">
                  <c:v>377</c:v>
                </c:pt>
                <c:pt idx="1032">
                  <c:v>592</c:v>
                </c:pt>
                <c:pt idx="1033">
                  <c:v>1445</c:v>
                </c:pt>
                <c:pt idx="1034">
                  <c:v>1038</c:v>
                </c:pt>
                <c:pt idx="1035">
                  <c:v>1398</c:v>
                </c:pt>
                <c:pt idx="1036">
                  <c:v>523</c:v>
                </c:pt>
                <c:pt idx="1037">
                  <c:v>1448</c:v>
                </c:pt>
                <c:pt idx="1038">
                  <c:v>1221</c:v>
                </c:pt>
                <c:pt idx="1039">
                  <c:v>1107</c:v>
                </c:pt>
                <c:pt idx="1040">
                  <c:v>218</c:v>
                </c:pt>
                <c:pt idx="1041">
                  <c:v>866</c:v>
                </c:pt>
                <c:pt idx="1042">
                  <c:v>981</c:v>
                </c:pt>
                <c:pt idx="1043">
                  <c:v>447</c:v>
                </c:pt>
                <c:pt idx="1044">
                  <c:v>1495</c:v>
                </c:pt>
                <c:pt idx="1045">
                  <c:v>896</c:v>
                </c:pt>
                <c:pt idx="1046">
                  <c:v>773.53418803418799</c:v>
                </c:pt>
                <c:pt idx="1047">
                  <c:v>430</c:v>
                </c:pt>
                <c:pt idx="1048">
                  <c:v>787.54826254826253</c:v>
                </c:pt>
                <c:pt idx="1049">
                  <c:v>787.54826254826253</c:v>
                </c:pt>
                <c:pt idx="1050">
                  <c:v>748</c:v>
                </c:pt>
                <c:pt idx="1051">
                  <c:v>787.54826254826253</c:v>
                </c:pt>
                <c:pt idx="1052">
                  <c:v>773.53418803418799</c:v>
                </c:pt>
                <c:pt idx="1053">
                  <c:v>405</c:v>
                </c:pt>
                <c:pt idx="1054">
                  <c:v>1490</c:v>
                </c:pt>
                <c:pt idx="1055">
                  <c:v>829</c:v>
                </c:pt>
                <c:pt idx="1056">
                  <c:v>1496</c:v>
                </c:pt>
                <c:pt idx="1057">
                  <c:v>115</c:v>
                </c:pt>
                <c:pt idx="1058">
                  <c:v>790</c:v>
                </c:pt>
                <c:pt idx="1059">
                  <c:v>660</c:v>
                </c:pt>
                <c:pt idx="1060">
                  <c:v>381</c:v>
                </c:pt>
                <c:pt idx="1061">
                  <c:v>830</c:v>
                </c:pt>
                <c:pt idx="1062">
                  <c:v>1193</c:v>
                </c:pt>
                <c:pt idx="1063">
                  <c:v>1246</c:v>
                </c:pt>
                <c:pt idx="1064">
                  <c:v>330</c:v>
                </c:pt>
                <c:pt idx="1065">
                  <c:v>1229</c:v>
                </c:pt>
                <c:pt idx="1066">
                  <c:v>1099</c:v>
                </c:pt>
                <c:pt idx="1067">
                  <c:v>571</c:v>
                </c:pt>
                <c:pt idx="1068">
                  <c:v>776.33181818181822</c:v>
                </c:pt>
                <c:pt idx="1069">
                  <c:v>773.53418803418799</c:v>
                </c:pt>
                <c:pt idx="1070">
                  <c:v>467</c:v>
                </c:pt>
                <c:pt idx="1071">
                  <c:v>271</c:v>
                </c:pt>
                <c:pt idx="1072">
                  <c:v>776.33181818181822</c:v>
                </c:pt>
                <c:pt idx="1073">
                  <c:v>1083</c:v>
                </c:pt>
                <c:pt idx="1074">
                  <c:v>516</c:v>
                </c:pt>
                <c:pt idx="1075">
                  <c:v>495</c:v>
                </c:pt>
                <c:pt idx="1076">
                  <c:v>777.51162790697674</c:v>
                </c:pt>
                <c:pt idx="1077">
                  <c:v>224</c:v>
                </c:pt>
                <c:pt idx="1078">
                  <c:v>136</c:v>
                </c:pt>
                <c:pt idx="1079">
                  <c:v>1089</c:v>
                </c:pt>
                <c:pt idx="1080">
                  <c:v>777.51162790697674</c:v>
                </c:pt>
                <c:pt idx="1081">
                  <c:v>1029</c:v>
                </c:pt>
                <c:pt idx="1082">
                  <c:v>507</c:v>
                </c:pt>
                <c:pt idx="1083">
                  <c:v>676</c:v>
                </c:pt>
                <c:pt idx="1084">
                  <c:v>787.54826254826253</c:v>
                </c:pt>
                <c:pt idx="1085">
                  <c:v>561</c:v>
                </c:pt>
                <c:pt idx="1086">
                  <c:v>333</c:v>
                </c:pt>
                <c:pt idx="1087">
                  <c:v>803.12121212121212</c:v>
                </c:pt>
                <c:pt idx="1088">
                  <c:v>1210</c:v>
                </c:pt>
                <c:pt idx="1089">
                  <c:v>674</c:v>
                </c:pt>
                <c:pt idx="1090">
                  <c:v>843.5826086956522</c:v>
                </c:pt>
                <c:pt idx="1091">
                  <c:v>575</c:v>
                </c:pt>
                <c:pt idx="1092">
                  <c:v>950</c:v>
                </c:pt>
                <c:pt idx="1093">
                  <c:v>288</c:v>
                </c:pt>
                <c:pt idx="1094">
                  <c:v>787.54826254826253</c:v>
                </c:pt>
                <c:pt idx="1095">
                  <c:v>776.33181818181822</c:v>
                </c:pt>
                <c:pt idx="1096">
                  <c:v>898</c:v>
                </c:pt>
                <c:pt idx="1097">
                  <c:v>350</c:v>
                </c:pt>
                <c:pt idx="1098">
                  <c:v>1142</c:v>
                </c:pt>
                <c:pt idx="1099">
                  <c:v>538</c:v>
                </c:pt>
                <c:pt idx="1100">
                  <c:v>1402</c:v>
                </c:pt>
                <c:pt idx="1101">
                  <c:v>824</c:v>
                </c:pt>
                <c:pt idx="1102">
                  <c:v>1157</c:v>
                </c:pt>
                <c:pt idx="1103">
                  <c:v>492</c:v>
                </c:pt>
                <c:pt idx="1104">
                  <c:v>598</c:v>
                </c:pt>
                <c:pt idx="1105">
                  <c:v>1242</c:v>
                </c:pt>
                <c:pt idx="1106">
                  <c:v>740</c:v>
                </c:pt>
                <c:pt idx="1107">
                  <c:v>888</c:v>
                </c:pt>
                <c:pt idx="1108">
                  <c:v>992</c:v>
                </c:pt>
                <c:pt idx="1109">
                  <c:v>1288</c:v>
                </c:pt>
                <c:pt idx="1110">
                  <c:v>104</c:v>
                </c:pt>
                <c:pt idx="1111">
                  <c:v>607</c:v>
                </c:pt>
                <c:pt idx="1112">
                  <c:v>903</c:v>
                </c:pt>
                <c:pt idx="1113">
                  <c:v>773.53418803418799</c:v>
                </c:pt>
                <c:pt idx="1114">
                  <c:v>1108</c:v>
                </c:pt>
                <c:pt idx="1115">
                  <c:v>773.53418803418799</c:v>
                </c:pt>
                <c:pt idx="1116">
                  <c:v>685</c:v>
                </c:pt>
                <c:pt idx="1117">
                  <c:v>1351</c:v>
                </c:pt>
                <c:pt idx="1118">
                  <c:v>474</c:v>
                </c:pt>
                <c:pt idx="1119">
                  <c:v>1245</c:v>
                </c:pt>
                <c:pt idx="1120">
                  <c:v>437</c:v>
                </c:pt>
                <c:pt idx="1121">
                  <c:v>884</c:v>
                </c:pt>
                <c:pt idx="1122">
                  <c:v>1370</c:v>
                </c:pt>
                <c:pt idx="1123">
                  <c:v>670</c:v>
                </c:pt>
                <c:pt idx="1124">
                  <c:v>1462</c:v>
                </c:pt>
                <c:pt idx="1125">
                  <c:v>995</c:v>
                </c:pt>
                <c:pt idx="1126">
                  <c:v>264</c:v>
                </c:pt>
                <c:pt idx="1127">
                  <c:v>773.53418803418799</c:v>
                </c:pt>
                <c:pt idx="1128">
                  <c:v>776.33181818181822</c:v>
                </c:pt>
                <c:pt idx="1129">
                  <c:v>1059</c:v>
                </c:pt>
                <c:pt idx="1130">
                  <c:v>750</c:v>
                </c:pt>
                <c:pt idx="1131">
                  <c:v>653</c:v>
                </c:pt>
                <c:pt idx="1132">
                  <c:v>118</c:v>
                </c:pt>
                <c:pt idx="1133">
                  <c:v>990</c:v>
                </c:pt>
                <c:pt idx="1134">
                  <c:v>1349</c:v>
                </c:pt>
                <c:pt idx="1135">
                  <c:v>563</c:v>
                </c:pt>
                <c:pt idx="1136">
                  <c:v>329</c:v>
                </c:pt>
                <c:pt idx="1137">
                  <c:v>457</c:v>
                </c:pt>
                <c:pt idx="1138">
                  <c:v>1234</c:v>
                </c:pt>
                <c:pt idx="1139">
                  <c:v>634</c:v>
                </c:pt>
                <c:pt idx="1140">
                  <c:v>776.57377049180332</c:v>
                </c:pt>
                <c:pt idx="1141">
                  <c:v>773.53418803418799</c:v>
                </c:pt>
                <c:pt idx="1142">
                  <c:v>1015</c:v>
                </c:pt>
                <c:pt idx="1143">
                  <c:v>336</c:v>
                </c:pt>
                <c:pt idx="1144">
                  <c:v>715</c:v>
                </c:pt>
                <c:pt idx="1145">
                  <c:v>559</c:v>
                </c:pt>
                <c:pt idx="1146">
                  <c:v>426</c:v>
                </c:pt>
                <c:pt idx="1147">
                  <c:v>722</c:v>
                </c:pt>
                <c:pt idx="1148">
                  <c:v>1387</c:v>
                </c:pt>
                <c:pt idx="1149">
                  <c:v>1302</c:v>
                </c:pt>
                <c:pt idx="1150">
                  <c:v>819</c:v>
                </c:pt>
                <c:pt idx="1151">
                  <c:v>580</c:v>
                </c:pt>
                <c:pt idx="1152">
                  <c:v>546</c:v>
                </c:pt>
                <c:pt idx="1153">
                  <c:v>544</c:v>
                </c:pt>
                <c:pt idx="1154">
                  <c:v>1176</c:v>
                </c:pt>
                <c:pt idx="1155">
                  <c:v>170</c:v>
                </c:pt>
                <c:pt idx="1156">
                  <c:v>884</c:v>
                </c:pt>
                <c:pt idx="1157">
                  <c:v>208</c:v>
                </c:pt>
                <c:pt idx="1158">
                  <c:v>671</c:v>
                </c:pt>
                <c:pt idx="1159">
                  <c:v>805.3360655737705</c:v>
                </c:pt>
                <c:pt idx="1160">
                  <c:v>1329</c:v>
                </c:pt>
                <c:pt idx="1161">
                  <c:v>397</c:v>
                </c:pt>
                <c:pt idx="1162">
                  <c:v>737</c:v>
                </c:pt>
                <c:pt idx="1163">
                  <c:v>1470</c:v>
                </c:pt>
                <c:pt idx="1164">
                  <c:v>448</c:v>
                </c:pt>
                <c:pt idx="1165">
                  <c:v>602</c:v>
                </c:pt>
                <c:pt idx="1166">
                  <c:v>365</c:v>
                </c:pt>
                <c:pt idx="1167">
                  <c:v>763</c:v>
                </c:pt>
                <c:pt idx="1168">
                  <c:v>567</c:v>
                </c:pt>
                <c:pt idx="1169">
                  <c:v>486</c:v>
                </c:pt>
                <c:pt idx="1170">
                  <c:v>591</c:v>
                </c:pt>
                <c:pt idx="1171">
                  <c:v>1329</c:v>
                </c:pt>
                <c:pt idx="1172">
                  <c:v>469</c:v>
                </c:pt>
                <c:pt idx="1173">
                  <c:v>711</c:v>
                </c:pt>
                <c:pt idx="1174">
                  <c:v>772</c:v>
                </c:pt>
                <c:pt idx="1175">
                  <c:v>492</c:v>
                </c:pt>
                <c:pt idx="1176">
                  <c:v>301</c:v>
                </c:pt>
                <c:pt idx="1177">
                  <c:v>813</c:v>
                </c:pt>
                <c:pt idx="1178">
                  <c:v>1141</c:v>
                </c:pt>
                <c:pt idx="1179">
                  <c:v>1130</c:v>
                </c:pt>
                <c:pt idx="1180">
                  <c:v>311</c:v>
                </c:pt>
                <c:pt idx="1181">
                  <c:v>465</c:v>
                </c:pt>
                <c:pt idx="1182">
                  <c:v>894</c:v>
                </c:pt>
                <c:pt idx="1183">
                  <c:v>1040</c:v>
                </c:pt>
                <c:pt idx="1184">
                  <c:v>584</c:v>
                </c:pt>
                <c:pt idx="1185">
                  <c:v>1291</c:v>
                </c:pt>
                <c:pt idx="1186">
                  <c:v>880</c:v>
                </c:pt>
                <c:pt idx="1187">
                  <c:v>1189</c:v>
                </c:pt>
                <c:pt idx="1188">
                  <c:v>991</c:v>
                </c:pt>
                <c:pt idx="1189">
                  <c:v>392</c:v>
                </c:pt>
                <c:pt idx="1190">
                  <c:v>977</c:v>
                </c:pt>
                <c:pt idx="1191">
                  <c:v>787.54826254826253</c:v>
                </c:pt>
                <c:pt idx="1192">
                  <c:v>464</c:v>
                </c:pt>
                <c:pt idx="1193">
                  <c:v>148</c:v>
                </c:pt>
                <c:pt idx="1194">
                  <c:v>1225</c:v>
                </c:pt>
                <c:pt idx="1195">
                  <c:v>809</c:v>
                </c:pt>
                <c:pt idx="1196">
                  <c:v>1206</c:v>
                </c:pt>
                <c:pt idx="1197">
                  <c:v>727</c:v>
                </c:pt>
                <c:pt idx="1198">
                  <c:v>530</c:v>
                </c:pt>
                <c:pt idx="1199">
                  <c:v>1351</c:v>
                </c:pt>
                <c:pt idx="1200">
                  <c:v>528</c:v>
                </c:pt>
                <c:pt idx="1201">
                  <c:v>776.33181818181822</c:v>
                </c:pt>
                <c:pt idx="1202">
                  <c:v>1495</c:v>
                </c:pt>
                <c:pt idx="1203">
                  <c:v>843.5826086956522</c:v>
                </c:pt>
                <c:pt idx="1204">
                  <c:v>708</c:v>
                </c:pt>
                <c:pt idx="1205">
                  <c:v>1259</c:v>
                </c:pt>
                <c:pt idx="1206">
                  <c:v>786</c:v>
                </c:pt>
                <c:pt idx="1207">
                  <c:v>1441</c:v>
                </c:pt>
                <c:pt idx="1208">
                  <c:v>1157</c:v>
                </c:pt>
                <c:pt idx="1209">
                  <c:v>370</c:v>
                </c:pt>
                <c:pt idx="1210">
                  <c:v>267</c:v>
                </c:pt>
                <c:pt idx="1211">
                  <c:v>1278</c:v>
                </c:pt>
                <c:pt idx="1212">
                  <c:v>678</c:v>
                </c:pt>
                <c:pt idx="1213">
                  <c:v>427</c:v>
                </c:pt>
                <c:pt idx="1214">
                  <c:v>921</c:v>
                </c:pt>
                <c:pt idx="1215">
                  <c:v>146</c:v>
                </c:pt>
                <c:pt idx="1216">
                  <c:v>1179</c:v>
                </c:pt>
                <c:pt idx="1217">
                  <c:v>581</c:v>
                </c:pt>
                <c:pt idx="1218">
                  <c:v>918</c:v>
                </c:pt>
                <c:pt idx="1219">
                  <c:v>1082</c:v>
                </c:pt>
                <c:pt idx="1220">
                  <c:v>530</c:v>
                </c:pt>
                <c:pt idx="1221">
                  <c:v>843.5826086956522</c:v>
                </c:pt>
                <c:pt idx="1222">
                  <c:v>240</c:v>
                </c:pt>
                <c:pt idx="1223">
                  <c:v>1093</c:v>
                </c:pt>
                <c:pt idx="1224">
                  <c:v>390</c:v>
                </c:pt>
                <c:pt idx="1225">
                  <c:v>1005</c:v>
                </c:pt>
                <c:pt idx="1226">
                  <c:v>585</c:v>
                </c:pt>
                <c:pt idx="1227">
                  <c:v>741</c:v>
                </c:pt>
                <c:pt idx="1228">
                  <c:v>552</c:v>
                </c:pt>
                <c:pt idx="1229">
                  <c:v>369</c:v>
                </c:pt>
                <c:pt idx="1230">
                  <c:v>506</c:v>
                </c:pt>
                <c:pt idx="1231">
                  <c:v>717</c:v>
                </c:pt>
                <c:pt idx="1232">
                  <c:v>805.3360655737705</c:v>
                </c:pt>
                <c:pt idx="1233">
                  <c:v>793</c:v>
                </c:pt>
                <c:pt idx="1234">
                  <c:v>543</c:v>
                </c:pt>
                <c:pt idx="1235">
                  <c:v>1277</c:v>
                </c:pt>
                <c:pt idx="1236">
                  <c:v>1456</c:v>
                </c:pt>
                <c:pt idx="1237">
                  <c:v>964</c:v>
                </c:pt>
                <c:pt idx="1238">
                  <c:v>160</c:v>
                </c:pt>
                <c:pt idx="1239">
                  <c:v>163</c:v>
                </c:pt>
                <c:pt idx="1240">
                  <c:v>792</c:v>
                </c:pt>
                <c:pt idx="1241">
                  <c:v>787.54826254826253</c:v>
                </c:pt>
                <c:pt idx="1242">
                  <c:v>611</c:v>
                </c:pt>
                <c:pt idx="1243">
                  <c:v>176</c:v>
                </c:pt>
                <c:pt idx="1244">
                  <c:v>1312</c:v>
                </c:pt>
                <c:pt idx="1245">
                  <c:v>897</c:v>
                </c:pt>
                <c:pt idx="1246">
                  <c:v>600</c:v>
                </c:pt>
                <c:pt idx="1247">
                  <c:v>1003</c:v>
                </c:pt>
                <c:pt idx="1248">
                  <c:v>1054</c:v>
                </c:pt>
                <c:pt idx="1249">
                  <c:v>428</c:v>
                </c:pt>
                <c:pt idx="1250">
                  <c:v>461</c:v>
                </c:pt>
                <c:pt idx="1251">
                  <c:v>979</c:v>
                </c:pt>
                <c:pt idx="1252">
                  <c:v>181</c:v>
                </c:pt>
                <c:pt idx="1253">
                  <c:v>1283</c:v>
                </c:pt>
                <c:pt idx="1254">
                  <c:v>787.54826254826253</c:v>
                </c:pt>
                <c:pt idx="1255">
                  <c:v>211</c:v>
                </c:pt>
                <c:pt idx="1256">
                  <c:v>594</c:v>
                </c:pt>
                <c:pt idx="1257">
                  <c:v>1079</c:v>
                </c:pt>
                <c:pt idx="1258">
                  <c:v>590</c:v>
                </c:pt>
                <c:pt idx="1259">
                  <c:v>305</c:v>
                </c:pt>
                <c:pt idx="1260">
                  <c:v>953</c:v>
                </c:pt>
                <c:pt idx="1261">
                  <c:v>833</c:v>
                </c:pt>
                <c:pt idx="1262">
                  <c:v>807</c:v>
                </c:pt>
                <c:pt idx="1263">
                  <c:v>855</c:v>
                </c:pt>
                <c:pt idx="1264">
                  <c:v>478</c:v>
                </c:pt>
                <c:pt idx="1265">
                  <c:v>775</c:v>
                </c:pt>
                <c:pt idx="1266">
                  <c:v>548</c:v>
                </c:pt>
                <c:pt idx="1267">
                  <c:v>1375</c:v>
                </c:pt>
                <c:pt idx="1268">
                  <c:v>661</c:v>
                </c:pt>
                <c:pt idx="1269">
                  <c:v>244</c:v>
                </c:pt>
                <c:pt idx="1270">
                  <c:v>787.54826254826253</c:v>
                </c:pt>
                <c:pt idx="1271">
                  <c:v>337</c:v>
                </c:pt>
                <c:pt idx="1272">
                  <c:v>1153</c:v>
                </c:pt>
                <c:pt idx="1273">
                  <c:v>1294</c:v>
                </c:pt>
                <c:pt idx="1274">
                  <c:v>196</c:v>
                </c:pt>
                <c:pt idx="1275">
                  <c:v>942</c:v>
                </c:pt>
                <c:pt idx="1276">
                  <c:v>589</c:v>
                </c:pt>
                <c:pt idx="1277">
                  <c:v>734</c:v>
                </c:pt>
                <c:pt idx="1278">
                  <c:v>1383</c:v>
                </c:pt>
                <c:pt idx="1279">
                  <c:v>429</c:v>
                </c:pt>
                <c:pt idx="1280">
                  <c:v>1239</c:v>
                </c:pt>
                <c:pt idx="1281">
                  <c:v>303</c:v>
                </c:pt>
                <c:pt idx="1282">
                  <c:v>867</c:v>
                </c:pt>
                <c:pt idx="1283">
                  <c:v>1181</c:v>
                </c:pt>
                <c:pt idx="1284">
                  <c:v>1253</c:v>
                </c:pt>
                <c:pt idx="1285">
                  <c:v>849</c:v>
                </c:pt>
                <c:pt idx="1286">
                  <c:v>776.33181818181822</c:v>
                </c:pt>
                <c:pt idx="1287">
                  <c:v>1128</c:v>
                </c:pt>
                <c:pt idx="1288">
                  <c:v>1180</c:v>
                </c:pt>
                <c:pt idx="1289">
                  <c:v>1336</c:v>
                </c:pt>
                <c:pt idx="1290">
                  <c:v>234</c:v>
                </c:pt>
                <c:pt idx="1291">
                  <c:v>370</c:v>
                </c:pt>
                <c:pt idx="1292">
                  <c:v>766</c:v>
                </c:pt>
                <c:pt idx="1293">
                  <c:v>343</c:v>
                </c:pt>
                <c:pt idx="1294">
                  <c:v>447</c:v>
                </c:pt>
                <c:pt idx="1295">
                  <c:v>796</c:v>
                </c:pt>
                <c:pt idx="1296">
                  <c:v>1092</c:v>
                </c:pt>
                <c:pt idx="1297">
                  <c:v>920</c:v>
                </c:pt>
                <c:pt idx="1298">
                  <c:v>261</c:v>
                </c:pt>
                <c:pt idx="1299">
                  <c:v>1194</c:v>
                </c:pt>
                <c:pt idx="1300">
                  <c:v>810</c:v>
                </c:pt>
                <c:pt idx="1301">
                  <c:v>777.51162790697674</c:v>
                </c:pt>
                <c:pt idx="1302">
                  <c:v>776.33181818181822</c:v>
                </c:pt>
                <c:pt idx="1303">
                  <c:v>1001</c:v>
                </c:pt>
                <c:pt idx="1304">
                  <c:v>843.5826086956522</c:v>
                </c:pt>
                <c:pt idx="1305">
                  <c:v>431</c:v>
                </c:pt>
                <c:pt idx="1306">
                  <c:v>1125</c:v>
                </c:pt>
                <c:pt idx="1307">
                  <c:v>1217</c:v>
                </c:pt>
                <c:pt idx="1308">
                  <c:v>723</c:v>
                </c:pt>
                <c:pt idx="1309">
                  <c:v>572</c:v>
                </c:pt>
                <c:pt idx="1310">
                  <c:v>1216</c:v>
                </c:pt>
                <c:pt idx="1311">
                  <c:v>1431</c:v>
                </c:pt>
                <c:pt idx="1312">
                  <c:v>359</c:v>
                </c:pt>
                <c:pt idx="1313">
                  <c:v>350</c:v>
                </c:pt>
                <c:pt idx="1314">
                  <c:v>589</c:v>
                </c:pt>
                <c:pt idx="1315">
                  <c:v>430</c:v>
                </c:pt>
                <c:pt idx="1316">
                  <c:v>1422</c:v>
                </c:pt>
                <c:pt idx="1317">
                  <c:v>1297</c:v>
                </c:pt>
                <c:pt idx="1318">
                  <c:v>574</c:v>
                </c:pt>
                <c:pt idx="1319">
                  <c:v>1318</c:v>
                </c:pt>
                <c:pt idx="1320">
                  <c:v>355</c:v>
                </c:pt>
                <c:pt idx="1321">
                  <c:v>207</c:v>
                </c:pt>
                <c:pt idx="1322">
                  <c:v>706</c:v>
                </c:pt>
                <c:pt idx="1323">
                  <c:v>280</c:v>
                </c:pt>
                <c:pt idx="1324">
                  <c:v>726</c:v>
                </c:pt>
                <c:pt idx="1325">
                  <c:v>1142</c:v>
                </c:pt>
                <c:pt idx="1326">
                  <c:v>414</c:v>
                </c:pt>
                <c:pt idx="1327">
                  <c:v>1319</c:v>
                </c:pt>
                <c:pt idx="1328">
                  <c:v>728</c:v>
                </c:pt>
                <c:pt idx="1329">
                  <c:v>352</c:v>
                </c:pt>
                <c:pt idx="1330">
                  <c:v>823</c:v>
                </c:pt>
                <c:pt idx="1331">
                  <c:v>1224</c:v>
                </c:pt>
                <c:pt idx="1332">
                  <c:v>459</c:v>
                </c:pt>
                <c:pt idx="1333">
                  <c:v>1254</c:v>
                </c:pt>
                <c:pt idx="1334">
                  <c:v>1131</c:v>
                </c:pt>
                <c:pt idx="1335">
                  <c:v>835</c:v>
                </c:pt>
                <c:pt idx="1336">
                  <c:v>836</c:v>
                </c:pt>
                <c:pt idx="1337">
                  <c:v>1172</c:v>
                </c:pt>
                <c:pt idx="1338">
                  <c:v>945</c:v>
                </c:pt>
                <c:pt idx="1339">
                  <c:v>391</c:v>
                </c:pt>
                <c:pt idx="1340">
                  <c:v>1266</c:v>
                </c:pt>
                <c:pt idx="1341">
                  <c:v>311</c:v>
                </c:pt>
                <c:pt idx="1342">
                  <c:v>1480</c:v>
                </c:pt>
                <c:pt idx="1343">
                  <c:v>592</c:v>
                </c:pt>
                <c:pt idx="1344">
                  <c:v>783</c:v>
                </c:pt>
                <c:pt idx="1345">
                  <c:v>219</c:v>
                </c:pt>
                <c:pt idx="1346">
                  <c:v>556</c:v>
                </c:pt>
                <c:pt idx="1347">
                  <c:v>1213</c:v>
                </c:pt>
                <c:pt idx="1348">
                  <c:v>777.51162790697674</c:v>
                </c:pt>
                <c:pt idx="1349">
                  <c:v>482</c:v>
                </c:pt>
                <c:pt idx="1350">
                  <c:v>511</c:v>
                </c:pt>
                <c:pt idx="1351">
                  <c:v>117</c:v>
                </c:pt>
                <c:pt idx="1352">
                  <c:v>170</c:v>
                </c:pt>
                <c:pt idx="1353">
                  <c:v>967</c:v>
                </c:pt>
                <c:pt idx="1354">
                  <c:v>1162</c:v>
                </c:pt>
                <c:pt idx="1355">
                  <c:v>335</c:v>
                </c:pt>
                <c:pt idx="1356">
                  <c:v>337</c:v>
                </c:pt>
                <c:pt idx="1357">
                  <c:v>1396</c:v>
                </c:pt>
                <c:pt idx="1358">
                  <c:v>1079</c:v>
                </c:pt>
                <c:pt idx="1359">
                  <c:v>735</c:v>
                </c:pt>
                <c:pt idx="1360">
                  <c:v>471</c:v>
                </c:pt>
                <c:pt idx="1361">
                  <c:v>1096</c:v>
                </c:pt>
                <c:pt idx="1362">
                  <c:v>843.5826086956522</c:v>
                </c:pt>
                <c:pt idx="1363">
                  <c:v>217</c:v>
                </c:pt>
                <c:pt idx="1364">
                  <c:v>783</c:v>
                </c:pt>
                <c:pt idx="1365">
                  <c:v>803.12121212121212</c:v>
                </c:pt>
                <c:pt idx="1366">
                  <c:v>787.54826254826253</c:v>
                </c:pt>
                <c:pt idx="1367">
                  <c:v>1354</c:v>
                </c:pt>
                <c:pt idx="1368">
                  <c:v>773.53418803418799</c:v>
                </c:pt>
                <c:pt idx="1369">
                  <c:v>1475</c:v>
                </c:pt>
                <c:pt idx="1370">
                  <c:v>1169</c:v>
                </c:pt>
                <c:pt idx="1371">
                  <c:v>1443</c:v>
                </c:pt>
                <c:pt idx="1372">
                  <c:v>805.3360655737705</c:v>
                </c:pt>
                <c:pt idx="1373">
                  <c:v>773.53418803418799</c:v>
                </c:pt>
                <c:pt idx="1374">
                  <c:v>605</c:v>
                </c:pt>
                <c:pt idx="1375">
                  <c:v>238</c:v>
                </c:pt>
                <c:pt idx="1376">
                  <c:v>1206</c:v>
                </c:pt>
                <c:pt idx="1377">
                  <c:v>776.57377049180332</c:v>
                </c:pt>
                <c:pt idx="1378">
                  <c:v>787.54826254826253</c:v>
                </c:pt>
                <c:pt idx="1379">
                  <c:v>1337</c:v>
                </c:pt>
                <c:pt idx="1380">
                  <c:v>682</c:v>
                </c:pt>
                <c:pt idx="1381">
                  <c:v>1103</c:v>
                </c:pt>
                <c:pt idx="1382">
                  <c:v>976</c:v>
                </c:pt>
                <c:pt idx="1383">
                  <c:v>1351</c:v>
                </c:pt>
                <c:pt idx="1384">
                  <c:v>937</c:v>
                </c:pt>
                <c:pt idx="1385">
                  <c:v>1239</c:v>
                </c:pt>
                <c:pt idx="1386">
                  <c:v>157</c:v>
                </c:pt>
                <c:pt idx="1387">
                  <c:v>136</c:v>
                </c:pt>
                <c:pt idx="1388">
                  <c:v>1146</c:v>
                </c:pt>
                <c:pt idx="1389">
                  <c:v>1125</c:v>
                </c:pt>
                <c:pt idx="1390">
                  <c:v>1404</c:v>
                </c:pt>
                <c:pt idx="1391">
                  <c:v>1404</c:v>
                </c:pt>
                <c:pt idx="1392">
                  <c:v>1224</c:v>
                </c:pt>
                <c:pt idx="1393">
                  <c:v>954</c:v>
                </c:pt>
                <c:pt idx="1394">
                  <c:v>1373</c:v>
                </c:pt>
                <c:pt idx="1395">
                  <c:v>754</c:v>
                </c:pt>
                <c:pt idx="1396">
                  <c:v>1168</c:v>
                </c:pt>
                <c:pt idx="1397">
                  <c:v>155</c:v>
                </c:pt>
                <c:pt idx="1398">
                  <c:v>843.5826086956522</c:v>
                </c:pt>
                <c:pt idx="1399">
                  <c:v>574</c:v>
                </c:pt>
                <c:pt idx="1400">
                  <c:v>1444</c:v>
                </c:pt>
                <c:pt idx="1401">
                  <c:v>189</c:v>
                </c:pt>
                <c:pt idx="1402">
                  <c:v>1276</c:v>
                </c:pt>
                <c:pt idx="1403">
                  <c:v>119</c:v>
                </c:pt>
                <c:pt idx="1404">
                  <c:v>335</c:v>
                </c:pt>
                <c:pt idx="1405">
                  <c:v>697</c:v>
                </c:pt>
                <c:pt idx="1406">
                  <c:v>157</c:v>
                </c:pt>
                <c:pt idx="1407">
                  <c:v>771</c:v>
                </c:pt>
                <c:pt idx="1408">
                  <c:v>571</c:v>
                </c:pt>
                <c:pt idx="1409">
                  <c:v>692</c:v>
                </c:pt>
                <c:pt idx="1410">
                  <c:v>444</c:v>
                </c:pt>
                <c:pt idx="1411">
                  <c:v>309</c:v>
                </c:pt>
                <c:pt idx="1412">
                  <c:v>911</c:v>
                </c:pt>
                <c:pt idx="1413">
                  <c:v>977</c:v>
                </c:pt>
                <c:pt idx="1414">
                  <c:v>843.5826086956522</c:v>
                </c:pt>
                <c:pt idx="1415">
                  <c:v>1313</c:v>
                </c:pt>
                <c:pt idx="1416">
                  <c:v>787.54826254826253</c:v>
                </c:pt>
                <c:pt idx="1417">
                  <c:v>1154</c:v>
                </c:pt>
                <c:pt idx="1418">
                  <c:v>508</c:v>
                </c:pt>
                <c:pt idx="1419">
                  <c:v>557</c:v>
                </c:pt>
                <c:pt idx="1420">
                  <c:v>642</c:v>
                </c:pt>
                <c:pt idx="1421">
                  <c:v>1162</c:v>
                </c:pt>
                <c:pt idx="1422">
                  <c:v>1490</c:v>
                </c:pt>
                <c:pt idx="1423">
                  <c:v>581</c:v>
                </c:pt>
                <c:pt idx="1424">
                  <c:v>1395</c:v>
                </c:pt>
                <c:pt idx="1425">
                  <c:v>501</c:v>
                </c:pt>
                <c:pt idx="1426">
                  <c:v>267</c:v>
                </c:pt>
                <c:pt idx="1427">
                  <c:v>543</c:v>
                </c:pt>
                <c:pt idx="1428">
                  <c:v>234</c:v>
                </c:pt>
                <c:pt idx="1429">
                  <c:v>116</c:v>
                </c:pt>
                <c:pt idx="1430">
                  <c:v>201</c:v>
                </c:pt>
                <c:pt idx="1431">
                  <c:v>801</c:v>
                </c:pt>
                <c:pt idx="1432">
                  <c:v>161</c:v>
                </c:pt>
                <c:pt idx="1433">
                  <c:v>787.54826254826253</c:v>
                </c:pt>
                <c:pt idx="1434">
                  <c:v>803.12121212121212</c:v>
                </c:pt>
                <c:pt idx="1435">
                  <c:v>1037</c:v>
                </c:pt>
                <c:pt idx="1436">
                  <c:v>501</c:v>
                </c:pt>
                <c:pt idx="1437">
                  <c:v>105</c:v>
                </c:pt>
                <c:pt idx="1438">
                  <c:v>638</c:v>
                </c:pt>
                <c:pt idx="1439">
                  <c:v>557</c:v>
                </c:pt>
                <c:pt idx="1440">
                  <c:v>688</c:v>
                </c:pt>
                <c:pt idx="1441">
                  <c:v>667</c:v>
                </c:pt>
                <c:pt idx="1442">
                  <c:v>1092</c:v>
                </c:pt>
                <c:pt idx="1443">
                  <c:v>300</c:v>
                </c:pt>
                <c:pt idx="1444">
                  <c:v>310</c:v>
                </c:pt>
                <c:pt idx="1445">
                  <c:v>805.3360655737705</c:v>
                </c:pt>
                <c:pt idx="1446">
                  <c:v>704</c:v>
                </c:pt>
                <c:pt idx="1447">
                  <c:v>301</c:v>
                </c:pt>
                <c:pt idx="1448">
                  <c:v>930</c:v>
                </c:pt>
                <c:pt idx="1449">
                  <c:v>529</c:v>
                </c:pt>
                <c:pt idx="1450">
                  <c:v>1146</c:v>
                </c:pt>
                <c:pt idx="1451">
                  <c:v>787.54826254826253</c:v>
                </c:pt>
                <c:pt idx="1452">
                  <c:v>878</c:v>
                </c:pt>
                <c:pt idx="1453">
                  <c:v>787.54826254826253</c:v>
                </c:pt>
                <c:pt idx="1454">
                  <c:v>374</c:v>
                </c:pt>
                <c:pt idx="1455">
                  <c:v>773.53418803418799</c:v>
                </c:pt>
                <c:pt idx="1456">
                  <c:v>1199</c:v>
                </c:pt>
                <c:pt idx="1457">
                  <c:v>1194</c:v>
                </c:pt>
                <c:pt idx="1458">
                  <c:v>287</c:v>
                </c:pt>
                <c:pt idx="1459">
                  <c:v>1378</c:v>
                </c:pt>
                <c:pt idx="1460">
                  <c:v>468</c:v>
                </c:pt>
                <c:pt idx="1461">
                  <c:v>410</c:v>
                </c:pt>
                <c:pt idx="1462">
                  <c:v>787.54826254826253</c:v>
                </c:pt>
                <c:pt idx="1463">
                  <c:v>325</c:v>
                </c:pt>
                <c:pt idx="1464">
                  <c:v>803.12121212121212</c:v>
                </c:pt>
                <c:pt idx="1465">
                  <c:v>884</c:v>
                </c:pt>
                <c:pt idx="1466">
                  <c:v>613</c:v>
                </c:pt>
                <c:pt idx="1467">
                  <c:v>155</c:v>
                </c:pt>
                <c:pt idx="1468">
                  <c:v>1023</c:v>
                </c:pt>
                <c:pt idx="1469">
                  <c:v>776.33181818181822</c:v>
                </c:pt>
              </c:numCache>
            </c:numRef>
          </c:yVal>
          <c:smooth val="0"/>
          <c:extLst>
            <c:ext xmlns:c16="http://schemas.microsoft.com/office/drawing/2014/chart" uri="{C3380CC4-5D6E-409C-BE32-E72D297353CC}">
              <c16:uniqueId val="{00000000-780C-438F-811D-8E60F6EB03A1}"/>
            </c:ext>
          </c:extLst>
        </c:ser>
        <c:dLbls>
          <c:showLegendKey val="0"/>
          <c:showVal val="0"/>
          <c:showCatName val="0"/>
          <c:showSerName val="0"/>
          <c:showPercent val="0"/>
          <c:showBubbleSize val="0"/>
        </c:dLbls>
        <c:axId val="270781936"/>
        <c:axId val="270760816"/>
      </c:scatterChart>
      <c:valAx>
        <c:axId val="270781936"/>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0760816"/>
        <c:crosses val="autoZero"/>
        <c:crossBetween val="midCat"/>
      </c:valAx>
      <c:valAx>
        <c:axId val="2707608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07819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yVal>
            <c:numRef>
              <c:f>Data!$M$12:$M$1481</c:f>
              <c:numCache>
                <c:formatCode>0.00</c:formatCode>
                <c:ptCount val="1470"/>
                <c:pt idx="0">
                  <c:v>11</c:v>
                </c:pt>
                <c:pt idx="1">
                  <c:v>23</c:v>
                </c:pt>
                <c:pt idx="2">
                  <c:v>15</c:v>
                </c:pt>
                <c:pt idx="3">
                  <c:v>11</c:v>
                </c:pt>
                <c:pt idx="4">
                  <c:v>15.173076923076923</c:v>
                </c:pt>
                <c:pt idx="5">
                  <c:v>15.173076923076923</c:v>
                </c:pt>
                <c:pt idx="6">
                  <c:v>15.173076923076923</c:v>
                </c:pt>
                <c:pt idx="7">
                  <c:v>22</c:v>
                </c:pt>
                <c:pt idx="8">
                  <c:v>15.345132743362832</c:v>
                </c:pt>
                <c:pt idx="9">
                  <c:v>13</c:v>
                </c:pt>
                <c:pt idx="10">
                  <c:v>15.173076923076923</c:v>
                </c:pt>
                <c:pt idx="11">
                  <c:v>15.173076923076923</c:v>
                </c:pt>
                <c:pt idx="12">
                  <c:v>15.375527426160337</c:v>
                </c:pt>
                <c:pt idx="13">
                  <c:v>11</c:v>
                </c:pt>
                <c:pt idx="14">
                  <c:v>14</c:v>
                </c:pt>
                <c:pt idx="15">
                  <c:v>15.345132743362832</c:v>
                </c:pt>
                <c:pt idx="16">
                  <c:v>15.375527426160337</c:v>
                </c:pt>
                <c:pt idx="17">
                  <c:v>13</c:v>
                </c:pt>
                <c:pt idx="18">
                  <c:v>16</c:v>
                </c:pt>
                <c:pt idx="19">
                  <c:v>11</c:v>
                </c:pt>
                <c:pt idx="20">
                  <c:v>18</c:v>
                </c:pt>
                <c:pt idx="21">
                  <c:v>23</c:v>
                </c:pt>
                <c:pt idx="22">
                  <c:v>11</c:v>
                </c:pt>
                <c:pt idx="23">
                  <c:v>14</c:v>
                </c:pt>
                <c:pt idx="24">
                  <c:v>11</c:v>
                </c:pt>
                <c:pt idx="25">
                  <c:v>11</c:v>
                </c:pt>
                <c:pt idx="26">
                  <c:v>22</c:v>
                </c:pt>
                <c:pt idx="27">
                  <c:v>11</c:v>
                </c:pt>
                <c:pt idx="28">
                  <c:v>14</c:v>
                </c:pt>
                <c:pt idx="29">
                  <c:v>12</c:v>
                </c:pt>
                <c:pt idx="30">
                  <c:v>11</c:v>
                </c:pt>
                <c:pt idx="31">
                  <c:v>13</c:v>
                </c:pt>
                <c:pt idx="32">
                  <c:v>13</c:v>
                </c:pt>
                <c:pt idx="33">
                  <c:v>14</c:v>
                </c:pt>
                <c:pt idx="34">
                  <c:v>15.375527426160337</c:v>
                </c:pt>
                <c:pt idx="35">
                  <c:v>15.375527426160337</c:v>
                </c:pt>
                <c:pt idx="36">
                  <c:v>14</c:v>
                </c:pt>
                <c:pt idx="37">
                  <c:v>13</c:v>
                </c:pt>
                <c:pt idx="38">
                  <c:v>14</c:v>
                </c:pt>
                <c:pt idx="39">
                  <c:v>19</c:v>
                </c:pt>
                <c:pt idx="40">
                  <c:v>12</c:v>
                </c:pt>
                <c:pt idx="41">
                  <c:v>13</c:v>
                </c:pt>
                <c:pt idx="42">
                  <c:v>12</c:v>
                </c:pt>
                <c:pt idx="43">
                  <c:v>15</c:v>
                </c:pt>
                <c:pt idx="44">
                  <c:v>23</c:v>
                </c:pt>
                <c:pt idx="45">
                  <c:v>12</c:v>
                </c:pt>
                <c:pt idx="46">
                  <c:v>20</c:v>
                </c:pt>
                <c:pt idx="47">
                  <c:v>21</c:v>
                </c:pt>
                <c:pt idx="48">
                  <c:v>21</c:v>
                </c:pt>
                <c:pt idx="49">
                  <c:v>19</c:v>
                </c:pt>
                <c:pt idx="50">
                  <c:v>13</c:v>
                </c:pt>
                <c:pt idx="51">
                  <c:v>13</c:v>
                </c:pt>
                <c:pt idx="52">
                  <c:v>21</c:v>
                </c:pt>
                <c:pt idx="53">
                  <c:v>13</c:v>
                </c:pt>
                <c:pt idx="54">
                  <c:v>19</c:v>
                </c:pt>
                <c:pt idx="55">
                  <c:v>12</c:v>
                </c:pt>
                <c:pt idx="56">
                  <c:v>22</c:v>
                </c:pt>
                <c:pt idx="57">
                  <c:v>15</c:v>
                </c:pt>
                <c:pt idx="58">
                  <c:v>22</c:v>
                </c:pt>
                <c:pt idx="59">
                  <c:v>18</c:v>
                </c:pt>
                <c:pt idx="60">
                  <c:v>22</c:v>
                </c:pt>
                <c:pt idx="61">
                  <c:v>11</c:v>
                </c:pt>
                <c:pt idx="62">
                  <c:v>12</c:v>
                </c:pt>
                <c:pt idx="63">
                  <c:v>11</c:v>
                </c:pt>
                <c:pt idx="64">
                  <c:v>15.69811320754717</c:v>
                </c:pt>
                <c:pt idx="65">
                  <c:v>15.049382716049383</c:v>
                </c:pt>
                <c:pt idx="66">
                  <c:v>15.345132743362832</c:v>
                </c:pt>
                <c:pt idx="67">
                  <c:v>15.375527426160337</c:v>
                </c:pt>
                <c:pt idx="68">
                  <c:v>15.375527426160337</c:v>
                </c:pt>
                <c:pt idx="69">
                  <c:v>15.375527426160337</c:v>
                </c:pt>
                <c:pt idx="70">
                  <c:v>14.945945945945946</c:v>
                </c:pt>
                <c:pt idx="71">
                  <c:v>15.375527426160337</c:v>
                </c:pt>
                <c:pt idx="72">
                  <c:v>17</c:v>
                </c:pt>
                <c:pt idx="73">
                  <c:v>17</c:v>
                </c:pt>
                <c:pt idx="74">
                  <c:v>12</c:v>
                </c:pt>
                <c:pt idx="75">
                  <c:v>23</c:v>
                </c:pt>
                <c:pt idx="76">
                  <c:v>14</c:v>
                </c:pt>
                <c:pt idx="77">
                  <c:v>14</c:v>
                </c:pt>
                <c:pt idx="78">
                  <c:v>13</c:v>
                </c:pt>
                <c:pt idx="79">
                  <c:v>22</c:v>
                </c:pt>
                <c:pt idx="80">
                  <c:v>12</c:v>
                </c:pt>
                <c:pt idx="81">
                  <c:v>18</c:v>
                </c:pt>
                <c:pt idx="82">
                  <c:v>14</c:v>
                </c:pt>
                <c:pt idx="83">
                  <c:v>12</c:v>
                </c:pt>
                <c:pt idx="84">
                  <c:v>15</c:v>
                </c:pt>
                <c:pt idx="85">
                  <c:v>11</c:v>
                </c:pt>
                <c:pt idx="86">
                  <c:v>13</c:v>
                </c:pt>
                <c:pt idx="87">
                  <c:v>23</c:v>
                </c:pt>
                <c:pt idx="88">
                  <c:v>19</c:v>
                </c:pt>
                <c:pt idx="89">
                  <c:v>16</c:v>
                </c:pt>
                <c:pt idx="90">
                  <c:v>22</c:v>
                </c:pt>
                <c:pt idx="91">
                  <c:v>22</c:v>
                </c:pt>
                <c:pt idx="92">
                  <c:v>12</c:v>
                </c:pt>
                <c:pt idx="93">
                  <c:v>13</c:v>
                </c:pt>
                <c:pt idx="94">
                  <c:v>16</c:v>
                </c:pt>
                <c:pt idx="95">
                  <c:v>12</c:v>
                </c:pt>
                <c:pt idx="96">
                  <c:v>14.945945945945946</c:v>
                </c:pt>
                <c:pt idx="97">
                  <c:v>15</c:v>
                </c:pt>
                <c:pt idx="98">
                  <c:v>14.945945945945946</c:v>
                </c:pt>
                <c:pt idx="99">
                  <c:v>12</c:v>
                </c:pt>
                <c:pt idx="100">
                  <c:v>22</c:v>
                </c:pt>
                <c:pt idx="101">
                  <c:v>13</c:v>
                </c:pt>
                <c:pt idx="102">
                  <c:v>18</c:v>
                </c:pt>
                <c:pt idx="103">
                  <c:v>14</c:v>
                </c:pt>
                <c:pt idx="104">
                  <c:v>14</c:v>
                </c:pt>
                <c:pt idx="105">
                  <c:v>21</c:v>
                </c:pt>
                <c:pt idx="106">
                  <c:v>19</c:v>
                </c:pt>
                <c:pt idx="107">
                  <c:v>11</c:v>
                </c:pt>
                <c:pt idx="108">
                  <c:v>11</c:v>
                </c:pt>
                <c:pt idx="109">
                  <c:v>15</c:v>
                </c:pt>
                <c:pt idx="110">
                  <c:v>20</c:v>
                </c:pt>
                <c:pt idx="111">
                  <c:v>24</c:v>
                </c:pt>
                <c:pt idx="112">
                  <c:v>15.049382716049383</c:v>
                </c:pt>
                <c:pt idx="113">
                  <c:v>12</c:v>
                </c:pt>
                <c:pt idx="114">
                  <c:v>15</c:v>
                </c:pt>
                <c:pt idx="115">
                  <c:v>12</c:v>
                </c:pt>
                <c:pt idx="116">
                  <c:v>12</c:v>
                </c:pt>
                <c:pt idx="117">
                  <c:v>14</c:v>
                </c:pt>
                <c:pt idx="118">
                  <c:v>22</c:v>
                </c:pt>
                <c:pt idx="119">
                  <c:v>12</c:v>
                </c:pt>
                <c:pt idx="120">
                  <c:v>25</c:v>
                </c:pt>
                <c:pt idx="121">
                  <c:v>13</c:v>
                </c:pt>
                <c:pt idx="122">
                  <c:v>18</c:v>
                </c:pt>
                <c:pt idx="123">
                  <c:v>13</c:v>
                </c:pt>
                <c:pt idx="124">
                  <c:v>18</c:v>
                </c:pt>
                <c:pt idx="125">
                  <c:v>19</c:v>
                </c:pt>
                <c:pt idx="126">
                  <c:v>12</c:v>
                </c:pt>
                <c:pt idx="127">
                  <c:v>19</c:v>
                </c:pt>
                <c:pt idx="128">
                  <c:v>14</c:v>
                </c:pt>
                <c:pt idx="129">
                  <c:v>14</c:v>
                </c:pt>
                <c:pt idx="130">
                  <c:v>12</c:v>
                </c:pt>
                <c:pt idx="131">
                  <c:v>11</c:v>
                </c:pt>
                <c:pt idx="132">
                  <c:v>11</c:v>
                </c:pt>
                <c:pt idx="133">
                  <c:v>13</c:v>
                </c:pt>
                <c:pt idx="134">
                  <c:v>23</c:v>
                </c:pt>
                <c:pt idx="135">
                  <c:v>20</c:v>
                </c:pt>
                <c:pt idx="136">
                  <c:v>15</c:v>
                </c:pt>
                <c:pt idx="137">
                  <c:v>14.945945945945946</c:v>
                </c:pt>
                <c:pt idx="138">
                  <c:v>18</c:v>
                </c:pt>
                <c:pt idx="139">
                  <c:v>19</c:v>
                </c:pt>
                <c:pt idx="140">
                  <c:v>22</c:v>
                </c:pt>
                <c:pt idx="141">
                  <c:v>13</c:v>
                </c:pt>
                <c:pt idx="142">
                  <c:v>20</c:v>
                </c:pt>
                <c:pt idx="143">
                  <c:v>14</c:v>
                </c:pt>
                <c:pt idx="144">
                  <c:v>17</c:v>
                </c:pt>
                <c:pt idx="145">
                  <c:v>14</c:v>
                </c:pt>
                <c:pt idx="146">
                  <c:v>13</c:v>
                </c:pt>
                <c:pt idx="147">
                  <c:v>13</c:v>
                </c:pt>
                <c:pt idx="148">
                  <c:v>21</c:v>
                </c:pt>
                <c:pt idx="149">
                  <c:v>14</c:v>
                </c:pt>
                <c:pt idx="150">
                  <c:v>11</c:v>
                </c:pt>
                <c:pt idx="151">
                  <c:v>13</c:v>
                </c:pt>
                <c:pt idx="152">
                  <c:v>20</c:v>
                </c:pt>
                <c:pt idx="153">
                  <c:v>18</c:v>
                </c:pt>
                <c:pt idx="154">
                  <c:v>14</c:v>
                </c:pt>
                <c:pt idx="155">
                  <c:v>13</c:v>
                </c:pt>
                <c:pt idx="156">
                  <c:v>15.345132743362832</c:v>
                </c:pt>
                <c:pt idx="157">
                  <c:v>20</c:v>
                </c:pt>
                <c:pt idx="158">
                  <c:v>11</c:v>
                </c:pt>
                <c:pt idx="159">
                  <c:v>18</c:v>
                </c:pt>
                <c:pt idx="160">
                  <c:v>24</c:v>
                </c:pt>
                <c:pt idx="161">
                  <c:v>18</c:v>
                </c:pt>
                <c:pt idx="162">
                  <c:v>11</c:v>
                </c:pt>
                <c:pt idx="163">
                  <c:v>16</c:v>
                </c:pt>
                <c:pt idx="164">
                  <c:v>15</c:v>
                </c:pt>
                <c:pt idx="165">
                  <c:v>15</c:v>
                </c:pt>
                <c:pt idx="166">
                  <c:v>12</c:v>
                </c:pt>
                <c:pt idx="167">
                  <c:v>12</c:v>
                </c:pt>
                <c:pt idx="168">
                  <c:v>22</c:v>
                </c:pt>
                <c:pt idx="169">
                  <c:v>15.375527426160337</c:v>
                </c:pt>
                <c:pt idx="170">
                  <c:v>16</c:v>
                </c:pt>
                <c:pt idx="171">
                  <c:v>21</c:v>
                </c:pt>
                <c:pt idx="172">
                  <c:v>12</c:v>
                </c:pt>
                <c:pt idx="173">
                  <c:v>11</c:v>
                </c:pt>
                <c:pt idx="174">
                  <c:v>11</c:v>
                </c:pt>
                <c:pt idx="175">
                  <c:v>18</c:v>
                </c:pt>
                <c:pt idx="176">
                  <c:v>14</c:v>
                </c:pt>
                <c:pt idx="177">
                  <c:v>22</c:v>
                </c:pt>
                <c:pt idx="178">
                  <c:v>25</c:v>
                </c:pt>
                <c:pt idx="179">
                  <c:v>12</c:v>
                </c:pt>
                <c:pt idx="180">
                  <c:v>23</c:v>
                </c:pt>
                <c:pt idx="181">
                  <c:v>15.375527426160337</c:v>
                </c:pt>
                <c:pt idx="182">
                  <c:v>22</c:v>
                </c:pt>
                <c:pt idx="183">
                  <c:v>15</c:v>
                </c:pt>
                <c:pt idx="184">
                  <c:v>11</c:v>
                </c:pt>
                <c:pt idx="185">
                  <c:v>13</c:v>
                </c:pt>
                <c:pt idx="186">
                  <c:v>14</c:v>
                </c:pt>
                <c:pt idx="187">
                  <c:v>11</c:v>
                </c:pt>
                <c:pt idx="188">
                  <c:v>17</c:v>
                </c:pt>
                <c:pt idx="189">
                  <c:v>18</c:v>
                </c:pt>
                <c:pt idx="190">
                  <c:v>15.049382716049383</c:v>
                </c:pt>
                <c:pt idx="191">
                  <c:v>15.375527426160337</c:v>
                </c:pt>
                <c:pt idx="192">
                  <c:v>15.345132743362832</c:v>
                </c:pt>
                <c:pt idx="193">
                  <c:v>15.375527426160337</c:v>
                </c:pt>
                <c:pt idx="194">
                  <c:v>15.049382716049383</c:v>
                </c:pt>
                <c:pt idx="195">
                  <c:v>15.375527426160337</c:v>
                </c:pt>
                <c:pt idx="196">
                  <c:v>11</c:v>
                </c:pt>
                <c:pt idx="197">
                  <c:v>15.345132743362832</c:v>
                </c:pt>
                <c:pt idx="198">
                  <c:v>15.345132743362832</c:v>
                </c:pt>
                <c:pt idx="199">
                  <c:v>15.345132743362832</c:v>
                </c:pt>
                <c:pt idx="200">
                  <c:v>15.345132743362832</c:v>
                </c:pt>
                <c:pt idx="201">
                  <c:v>15</c:v>
                </c:pt>
                <c:pt idx="202">
                  <c:v>17</c:v>
                </c:pt>
                <c:pt idx="203">
                  <c:v>15</c:v>
                </c:pt>
                <c:pt idx="204">
                  <c:v>19</c:v>
                </c:pt>
                <c:pt idx="205">
                  <c:v>14.945945945945946</c:v>
                </c:pt>
                <c:pt idx="206">
                  <c:v>15.375527426160337</c:v>
                </c:pt>
                <c:pt idx="207">
                  <c:v>15.173076923076923</c:v>
                </c:pt>
                <c:pt idx="208">
                  <c:v>15.69811320754717</c:v>
                </c:pt>
                <c:pt idx="209">
                  <c:v>15.69811320754717</c:v>
                </c:pt>
                <c:pt idx="210">
                  <c:v>11</c:v>
                </c:pt>
                <c:pt idx="211">
                  <c:v>22</c:v>
                </c:pt>
                <c:pt idx="212">
                  <c:v>14</c:v>
                </c:pt>
                <c:pt idx="213">
                  <c:v>16</c:v>
                </c:pt>
                <c:pt idx="214">
                  <c:v>11</c:v>
                </c:pt>
                <c:pt idx="215">
                  <c:v>18</c:v>
                </c:pt>
                <c:pt idx="216">
                  <c:v>15</c:v>
                </c:pt>
                <c:pt idx="217">
                  <c:v>14</c:v>
                </c:pt>
                <c:pt idx="218">
                  <c:v>12</c:v>
                </c:pt>
                <c:pt idx="219">
                  <c:v>14</c:v>
                </c:pt>
                <c:pt idx="220">
                  <c:v>16</c:v>
                </c:pt>
                <c:pt idx="221">
                  <c:v>21</c:v>
                </c:pt>
                <c:pt idx="222">
                  <c:v>14</c:v>
                </c:pt>
                <c:pt idx="223">
                  <c:v>12</c:v>
                </c:pt>
                <c:pt idx="224">
                  <c:v>12</c:v>
                </c:pt>
                <c:pt idx="225">
                  <c:v>17</c:v>
                </c:pt>
                <c:pt idx="226">
                  <c:v>17</c:v>
                </c:pt>
                <c:pt idx="227">
                  <c:v>14</c:v>
                </c:pt>
                <c:pt idx="228">
                  <c:v>14</c:v>
                </c:pt>
                <c:pt idx="229">
                  <c:v>13</c:v>
                </c:pt>
                <c:pt idx="230">
                  <c:v>15</c:v>
                </c:pt>
                <c:pt idx="231">
                  <c:v>11</c:v>
                </c:pt>
                <c:pt idx="232">
                  <c:v>17</c:v>
                </c:pt>
                <c:pt idx="233">
                  <c:v>15.049382716049383</c:v>
                </c:pt>
                <c:pt idx="234">
                  <c:v>15.173076923076923</c:v>
                </c:pt>
                <c:pt idx="235">
                  <c:v>15.049382716049383</c:v>
                </c:pt>
                <c:pt idx="236">
                  <c:v>15.173076923076923</c:v>
                </c:pt>
                <c:pt idx="237">
                  <c:v>15.049382716049383</c:v>
                </c:pt>
                <c:pt idx="238">
                  <c:v>11</c:v>
                </c:pt>
                <c:pt idx="239">
                  <c:v>14</c:v>
                </c:pt>
                <c:pt idx="240">
                  <c:v>14</c:v>
                </c:pt>
                <c:pt idx="241">
                  <c:v>18</c:v>
                </c:pt>
                <c:pt idx="242">
                  <c:v>16</c:v>
                </c:pt>
                <c:pt idx="243">
                  <c:v>17</c:v>
                </c:pt>
                <c:pt idx="244">
                  <c:v>11</c:v>
                </c:pt>
                <c:pt idx="245">
                  <c:v>12</c:v>
                </c:pt>
                <c:pt idx="246">
                  <c:v>13</c:v>
                </c:pt>
                <c:pt idx="247">
                  <c:v>13</c:v>
                </c:pt>
                <c:pt idx="248">
                  <c:v>14</c:v>
                </c:pt>
                <c:pt idx="249">
                  <c:v>17</c:v>
                </c:pt>
                <c:pt idx="250">
                  <c:v>11</c:v>
                </c:pt>
                <c:pt idx="251">
                  <c:v>25</c:v>
                </c:pt>
                <c:pt idx="252">
                  <c:v>15.375527426160337</c:v>
                </c:pt>
                <c:pt idx="253">
                  <c:v>15.375527426160337</c:v>
                </c:pt>
                <c:pt idx="254">
                  <c:v>14.945945945945946</c:v>
                </c:pt>
                <c:pt idx="255">
                  <c:v>15.345132743362832</c:v>
                </c:pt>
                <c:pt idx="256">
                  <c:v>15.173076923076923</c:v>
                </c:pt>
                <c:pt idx="257">
                  <c:v>15.079365079365079</c:v>
                </c:pt>
                <c:pt idx="258">
                  <c:v>11</c:v>
                </c:pt>
                <c:pt idx="259">
                  <c:v>11</c:v>
                </c:pt>
                <c:pt idx="260">
                  <c:v>20</c:v>
                </c:pt>
                <c:pt idx="261">
                  <c:v>18</c:v>
                </c:pt>
                <c:pt idx="262">
                  <c:v>13</c:v>
                </c:pt>
                <c:pt idx="263">
                  <c:v>12</c:v>
                </c:pt>
                <c:pt idx="264">
                  <c:v>11</c:v>
                </c:pt>
                <c:pt idx="265">
                  <c:v>19</c:v>
                </c:pt>
                <c:pt idx="266">
                  <c:v>21</c:v>
                </c:pt>
                <c:pt idx="267">
                  <c:v>12</c:v>
                </c:pt>
                <c:pt idx="268">
                  <c:v>14</c:v>
                </c:pt>
                <c:pt idx="269">
                  <c:v>11</c:v>
                </c:pt>
                <c:pt idx="270">
                  <c:v>14</c:v>
                </c:pt>
                <c:pt idx="271">
                  <c:v>12</c:v>
                </c:pt>
                <c:pt idx="272">
                  <c:v>23</c:v>
                </c:pt>
                <c:pt idx="273">
                  <c:v>14</c:v>
                </c:pt>
                <c:pt idx="274">
                  <c:v>17</c:v>
                </c:pt>
                <c:pt idx="275">
                  <c:v>18</c:v>
                </c:pt>
                <c:pt idx="276">
                  <c:v>18</c:v>
                </c:pt>
                <c:pt idx="277">
                  <c:v>24</c:v>
                </c:pt>
                <c:pt idx="278">
                  <c:v>20</c:v>
                </c:pt>
                <c:pt idx="279">
                  <c:v>15.079365079365079</c:v>
                </c:pt>
                <c:pt idx="280">
                  <c:v>15.079365079365079</c:v>
                </c:pt>
                <c:pt idx="281">
                  <c:v>14.945945945945946</c:v>
                </c:pt>
                <c:pt idx="282">
                  <c:v>14.945945945945946</c:v>
                </c:pt>
                <c:pt idx="283">
                  <c:v>15.173076923076923</c:v>
                </c:pt>
                <c:pt idx="284">
                  <c:v>13</c:v>
                </c:pt>
                <c:pt idx="285">
                  <c:v>12</c:v>
                </c:pt>
                <c:pt idx="286">
                  <c:v>22</c:v>
                </c:pt>
                <c:pt idx="287">
                  <c:v>14</c:v>
                </c:pt>
                <c:pt idx="288">
                  <c:v>13</c:v>
                </c:pt>
                <c:pt idx="289">
                  <c:v>21</c:v>
                </c:pt>
                <c:pt idx="290">
                  <c:v>11</c:v>
                </c:pt>
                <c:pt idx="291">
                  <c:v>12</c:v>
                </c:pt>
                <c:pt idx="292">
                  <c:v>11</c:v>
                </c:pt>
                <c:pt idx="293">
                  <c:v>12</c:v>
                </c:pt>
                <c:pt idx="294">
                  <c:v>12</c:v>
                </c:pt>
                <c:pt idx="295">
                  <c:v>14</c:v>
                </c:pt>
                <c:pt idx="296">
                  <c:v>15.173076923076923</c:v>
                </c:pt>
                <c:pt idx="297">
                  <c:v>14.945945945945946</c:v>
                </c:pt>
                <c:pt idx="298">
                  <c:v>15.173076923076923</c:v>
                </c:pt>
                <c:pt idx="299">
                  <c:v>15.345132743362832</c:v>
                </c:pt>
                <c:pt idx="300">
                  <c:v>15.049382716049383</c:v>
                </c:pt>
                <c:pt idx="301">
                  <c:v>15.492537313432836</c:v>
                </c:pt>
                <c:pt idx="302">
                  <c:v>19</c:v>
                </c:pt>
                <c:pt idx="303">
                  <c:v>11</c:v>
                </c:pt>
                <c:pt idx="304">
                  <c:v>17</c:v>
                </c:pt>
                <c:pt idx="305">
                  <c:v>15</c:v>
                </c:pt>
                <c:pt idx="306">
                  <c:v>14</c:v>
                </c:pt>
                <c:pt idx="307">
                  <c:v>17</c:v>
                </c:pt>
                <c:pt idx="308">
                  <c:v>13</c:v>
                </c:pt>
                <c:pt idx="309">
                  <c:v>12</c:v>
                </c:pt>
                <c:pt idx="310">
                  <c:v>12</c:v>
                </c:pt>
                <c:pt idx="311">
                  <c:v>15.173076923076923</c:v>
                </c:pt>
                <c:pt idx="312">
                  <c:v>15.375527426160337</c:v>
                </c:pt>
                <c:pt idx="313">
                  <c:v>15.049382716049383</c:v>
                </c:pt>
                <c:pt idx="314">
                  <c:v>15.049382716049383</c:v>
                </c:pt>
                <c:pt idx="315">
                  <c:v>15.173076923076923</c:v>
                </c:pt>
                <c:pt idx="316">
                  <c:v>15.69811320754717</c:v>
                </c:pt>
                <c:pt idx="317">
                  <c:v>15</c:v>
                </c:pt>
                <c:pt idx="318">
                  <c:v>12</c:v>
                </c:pt>
                <c:pt idx="319">
                  <c:v>11</c:v>
                </c:pt>
                <c:pt idx="320">
                  <c:v>11</c:v>
                </c:pt>
                <c:pt idx="321">
                  <c:v>12</c:v>
                </c:pt>
                <c:pt idx="322">
                  <c:v>16</c:v>
                </c:pt>
                <c:pt idx="323">
                  <c:v>13</c:v>
                </c:pt>
                <c:pt idx="324">
                  <c:v>13</c:v>
                </c:pt>
                <c:pt idx="325">
                  <c:v>24</c:v>
                </c:pt>
                <c:pt idx="326">
                  <c:v>15</c:v>
                </c:pt>
                <c:pt idx="327">
                  <c:v>18</c:v>
                </c:pt>
                <c:pt idx="328">
                  <c:v>14</c:v>
                </c:pt>
                <c:pt idx="329">
                  <c:v>11</c:v>
                </c:pt>
                <c:pt idx="330">
                  <c:v>15.173076923076923</c:v>
                </c:pt>
                <c:pt idx="331">
                  <c:v>14.945945945945946</c:v>
                </c:pt>
                <c:pt idx="332">
                  <c:v>15.375527426160337</c:v>
                </c:pt>
                <c:pt idx="333">
                  <c:v>15.69811320754717</c:v>
                </c:pt>
                <c:pt idx="334">
                  <c:v>15.375527426160337</c:v>
                </c:pt>
                <c:pt idx="335">
                  <c:v>14.945945945945946</c:v>
                </c:pt>
                <c:pt idx="336">
                  <c:v>11</c:v>
                </c:pt>
                <c:pt idx="337">
                  <c:v>17</c:v>
                </c:pt>
                <c:pt idx="338">
                  <c:v>13</c:v>
                </c:pt>
                <c:pt idx="339">
                  <c:v>18</c:v>
                </c:pt>
                <c:pt idx="340">
                  <c:v>16</c:v>
                </c:pt>
                <c:pt idx="341">
                  <c:v>14</c:v>
                </c:pt>
                <c:pt idx="342">
                  <c:v>14</c:v>
                </c:pt>
                <c:pt idx="343">
                  <c:v>14</c:v>
                </c:pt>
                <c:pt idx="344">
                  <c:v>13</c:v>
                </c:pt>
                <c:pt idx="345">
                  <c:v>12</c:v>
                </c:pt>
                <c:pt idx="346">
                  <c:v>15</c:v>
                </c:pt>
                <c:pt idx="347">
                  <c:v>19</c:v>
                </c:pt>
                <c:pt idx="348">
                  <c:v>14</c:v>
                </c:pt>
                <c:pt idx="349">
                  <c:v>14</c:v>
                </c:pt>
                <c:pt idx="350">
                  <c:v>11</c:v>
                </c:pt>
                <c:pt idx="351">
                  <c:v>13</c:v>
                </c:pt>
                <c:pt idx="352">
                  <c:v>21</c:v>
                </c:pt>
                <c:pt idx="353">
                  <c:v>15.375527426160337</c:v>
                </c:pt>
                <c:pt idx="354">
                  <c:v>14.945945945945946</c:v>
                </c:pt>
                <c:pt idx="355">
                  <c:v>14.945945945945946</c:v>
                </c:pt>
                <c:pt idx="356">
                  <c:v>15.69811320754717</c:v>
                </c:pt>
                <c:pt idx="357">
                  <c:v>15.492537313432836</c:v>
                </c:pt>
                <c:pt idx="358">
                  <c:v>14.945945945945946</c:v>
                </c:pt>
                <c:pt idx="359">
                  <c:v>11</c:v>
                </c:pt>
                <c:pt idx="360">
                  <c:v>11</c:v>
                </c:pt>
                <c:pt idx="361">
                  <c:v>13</c:v>
                </c:pt>
                <c:pt idx="362">
                  <c:v>24</c:v>
                </c:pt>
                <c:pt idx="363">
                  <c:v>13</c:v>
                </c:pt>
                <c:pt idx="364">
                  <c:v>20</c:v>
                </c:pt>
                <c:pt idx="365">
                  <c:v>14</c:v>
                </c:pt>
                <c:pt idx="366">
                  <c:v>18</c:v>
                </c:pt>
                <c:pt idx="367">
                  <c:v>15</c:v>
                </c:pt>
                <c:pt idx="368">
                  <c:v>12</c:v>
                </c:pt>
                <c:pt idx="369">
                  <c:v>16</c:v>
                </c:pt>
                <c:pt idx="370">
                  <c:v>15</c:v>
                </c:pt>
                <c:pt idx="371">
                  <c:v>16</c:v>
                </c:pt>
                <c:pt idx="372">
                  <c:v>19</c:v>
                </c:pt>
                <c:pt idx="373">
                  <c:v>11</c:v>
                </c:pt>
                <c:pt idx="374">
                  <c:v>14.945945945945946</c:v>
                </c:pt>
                <c:pt idx="375">
                  <c:v>15.69811320754717</c:v>
                </c:pt>
                <c:pt idx="376">
                  <c:v>14.945945945945946</c:v>
                </c:pt>
                <c:pt idx="377">
                  <c:v>15.375527426160337</c:v>
                </c:pt>
                <c:pt idx="378">
                  <c:v>14.945945945945946</c:v>
                </c:pt>
                <c:pt idx="379">
                  <c:v>13</c:v>
                </c:pt>
                <c:pt idx="380">
                  <c:v>12</c:v>
                </c:pt>
                <c:pt idx="381">
                  <c:v>18</c:v>
                </c:pt>
                <c:pt idx="382">
                  <c:v>22</c:v>
                </c:pt>
                <c:pt idx="383">
                  <c:v>13</c:v>
                </c:pt>
                <c:pt idx="384">
                  <c:v>13</c:v>
                </c:pt>
                <c:pt idx="385">
                  <c:v>23</c:v>
                </c:pt>
                <c:pt idx="386">
                  <c:v>12</c:v>
                </c:pt>
                <c:pt idx="387">
                  <c:v>12</c:v>
                </c:pt>
                <c:pt idx="388">
                  <c:v>16</c:v>
                </c:pt>
                <c:pt idx="389">
                  <c:v>12</c:v>
                </c:pt>
                <c:pt idx="390">
                  <c:v>11</c:v>
                </c:pt>
                <c:pt idx="391">
                  <c:v>22</c:v>
                </c:pt>
                <c:pt idx="392">
                  <c:v>11</c:v>
                </c:pt>
                <c:pt idx="393">
                  <c:v>15</c:v>
                </c:pt>
                <c:pt idx="394">
                  <c:v>12</c:v>
                </c:pt>
                <c:pt idx="395">
                  <c:v>20</c:v>
                </c:pt>
                <c:pt idx="396">
                  <c:v>14</c:v>
                </c:pt>
                <c:pt idx="397">
                  <c:v>11</c:v>
                </c:pt>
                <c:pt idx="398">
                  <c:v>15</c:v>
                </c:pt>
                <c:pt idx="399">
                  <c:v>12</c:v>
                </c:pt>
                <c:pt idx="400">
                  <c:v>14</c:v>
                </c:pt>
                <c:pt idx="401">
                  <c:v>11</c:v>
                </c:pt>
                <c:pt idx="402">
                  <c:v>11</c:v>
                </c:pt>
                <c:pt idx="403">
                  <c:v>16</c:v>
                </c:pt>
                <c:pt idx="404">
                  <c:v>12</c:v>
                </c:pt>
                <c:pt idx="405">
                  <c:v>13</c:v>
                </c:pt>
                <c:pt idx="406">
                  <c:v>14</c:v>
                </c:pt>
                <c:pt idx="407">
                  <c:v>15.375527426160337</c:v>
                </c:pt>
                <c:pt idx="408">
                  <c:v>15.049382716049383</c:v>
                </c:pt>
                <c:pt idx="409">
                  <c:v>15.375527426160337</c:v>
                </c:pt>
                <c:pt idx="410">
                  <c:v>15.345132743362832</c:v>
                </c:pt>
                <c:pt idx="411">
                  <c:v>15.049382716049383</c:v>
                </c:pt>
                <c:pt idx="412">
                  <c:v>15.345132743362832</c:v>
                </c:pt>
                <c:pt idx="413">
                  <c:v>11</c:v>
                </c:pt>
                <c:pt idx="414">
                  <c:v>16</c:v>
                </c:pt>
                <c:pt idx="415">
                  <c:v>16</c:v>
                </c:pt>
                <c:pt idx="416">
                  <c:v>23</c:v>
                </c:pt>
                <c:pt idx="417">
                  <c:v>14</c:v>
                </c:pt>
                <c:pt idx="418">
                  <c:v>22</c:v>
                </c:pt>
                <c:pt idx="419">
                  <c:v>15</c:v>
                </c:pt>
                <c:pt idx="420">
                  <c:v>18</c:v>
                </c:pt>
                <c:pt idx="421">
                  <c:v>16</c:v>
                </c:pt>
                <c:pt idx="422">
                  <c:v>12</c:v>
                </c:pt>
                <c:pt idx="423">
                  <c:v>11</c:v>
                </c:pt>
                <c:pt idx="424">
                  <c:v>12</c:v>
                </c:pt>
                <c:pt idx="425">
                  <c:v>15</c:v>
                </c:pt>
                <c:pt idx="426">
                  <c:v>14</c:v>
                </c:pt>
                <c:pt idx="427">
                  <c:v>19</c:v>
                </c:pt>
                <c:pt idx="428">
                  <c:v>13</c:v>
                </c:pt>
                <c:pt idx="429">
                  <c:v>13</c:v>
                </c:pt>
                <c:pt idx="430">
                  <c:v>15.173076923076923</c:v>
                </c:pt>
                <c:pt idx="431">
                  <c:v>15.173076923076923</c:v>
                </c:pt>
                <c:pt idx="432">
                  <c:v>15.375527426160337</c:v>
                </c:pt>
                <c:pt idx="433">
                  <c:v>14.945945945945946</c:v>
                </c:pt>
                <c:pt idx="434">
                  <c:v>15.345132743362832</c:v>
                </c:pt>
                <c:pt idx="435">
                  <c:v>15.049382716049383</c:v>
                </c:pt>
                <c:pt idx="436">
                  <c:v>15.173076923076923</c:v>
                </c:pt>
                <c:pt idx="437">
                  <c:v>15.492537313432836</c:v>
                </c:pt>
                <c:pt idx="438">
                  <c:v>12</c:v>
                </c:pt>
                <c:pt idx="439">
                  <c:v>12</c:v>
                </c:pt>
                <c:pt idx="440">
                  <c:v>15</c:v>
                </c:pt>
                <c:pt idx="441">
                  <c:v>17</c:v>
                </c:pt>
                <c:pt idx="442">
                  <c:v>14</c:v>
                </c:pt>
                <c:pt idx="443">
                  <c:v>16</c:v>
                </c:pt>
                <c:pt idx="444">
                  <c:v>14</c:v>
                </c:pt>
                <c:pt idx="445">
                  <c:v>23</c:v>
                </c:pt>
                <c:pt idx="446">
                  <c:v>14</c:v>
                </c:pt>
                <c:pt idx="447">
                  <c:v>11</c:v>
                </c:pt>
                <c:pt idx="448">
                  <c:v>15</c:v>
                </c:pt>
                <c:pt idx="449">
                  <c:v>11</c:v>
                </c:pt>
                <c:pt idx="450">
                  <c:v>13</c:v>
                </c:pt>
                <c:pt idx="451">
                  <c:v>21</c:v>
                </c:pt>
                <c:pt idx="452">
                  <c:v>19</c:v>
                </c:pt>
                <c:pt idx="453">
                  <c:v>11</c:v>
                </c:pt>
                <c:pt idx="454">
                  <c:v>12</c:v>
                </c:pt>
                <c:pt idx="455">
                  <c:v>19</c:v>
                </c:pt>
                <c:pt idx="456">
                  <c:v>21</c:v>
                </c:pt>
                <c:pt idx="457">
                  <c:v>14</c:v>
                </c:pt>
                <c:pt idx="458">
                  <c:v>15</c:v>
                </c:pt>
                <c:pt idx="459">
                  <c:v>17</c:v>
                </c:pt>
                <c:pt idx="460">
                  <c:v>12</c:v>
                </c:pt>
                <c:pt idx="461">
                  <c:v>14.945945945945946</c:v>
                </c:pt>
                <c:pt idx="462">
                  <c:v>14.945945945945946</c:v>
                </c:pt>
                <c:pt idx="463">
                  <c:v>15.173076923076923</c:v>
                </c:pt>
                <c:pt idx="464">
                  <c:v>15.345132743362832</c:v>
                </c:pt>
                <c:pt idx="465">
                  <c:v>15.69811320754717</c:v>
                </c:pt>
                <c:pt idx="466">
                  <c:v>15.049382716049383</c:v>
                </c:pt>
                <c:pt idx="467">
                  <c:v>14.945945945945946</c:v>
                </c:pt>
                <c:pt idx="468">
                  <c:v>12</c:v>
                </c:pt>
                <c:pt idx="469">
                  <c:v>12</c:v>
                </c:pt>
                <c:pt idx="470">
                  <c:v>13</c:v>
                </c:pt>
                <c:pt idx="471">
                  <c:v>19</c:v>
                </c:pt>
                <c:pt idx="472">
                  <c:v>12</c:v>
                </c:pt>
                <c:pt idx="473">
                  <c:v>17</c:v>
                </c:pt>
                <c:pt idx="474">
                  <c:v>11</c:v>
                </c:pt>
                <c:pt idx="475">
                  <c:v>20</c:v>
                </c:pt>
                <c:pt idx="476">
                  <c:v>21</c:v>
                </c:pt>
                <c:pt idx="477">
                  <c:v>11</c:v>
                </c:pt>
                <c:pt idx="478">
                  <c:v>11</c:v>
                </c:pt>
                <c:pt idx="479">
                  <c:v>16</c:v>
                </c:pt>
                <c:pt idx="480">
                  <c:v>18</c:v>
                </c:pt>
                <c:pt idx="481">
                  <c:v>13</c:v>
                </c:pt>
                <c:pt idx="482">
                  <c:v>17</c:v>
                </c:pt>
                <c:pt idx="483">
                  <c:v>14</c:v>
                </c:pt>
                <c:pt idx="484">
                  <c:v>22</c:v>
                </c:pt>
                <c:pt idx="485">
                  <c:v>12</c:v>
                </c:pt>
                <c:pt idx="486">
                  <c:v>11</c:v>
                </c:pt>
                <c:pt idx="487">
                  <c:v>13</c:v>
                </c:pt>
                <c:pt idx="488">
                  <c:v>13</c:v>
                </c:pt>
                <c:pt idx="489">
                  <c:v>14</c:v>
                </c:pt>
                <c:pt idx="490">
                  <c:v>17</c:v>
                </c:pt>
                <c:pt idx="491">
                  <c:v>13</c:v>
                </c:pt>
                <c:pt idx="492">
                  <c:v>11</c:v>
                </c:pt>
                <c:pt idx="493">
                  <c:v>11</c:v>
                </c:pt>
                <c:pt idx="494">
                  <c:v>18</c:v>
                </c:pt>
                <c:pt idx="495">
                  <c:v>11</c:v>
                </c:pt>
                <c:pt idx="496">
                  <c:v>15.492537313432836</c:v>
                </c:pt>
                <c:pt idx="497">
                  <c:v>12</c:v>
                </c:pt>
                <c:pt idx="498">
                  <c:v>15.375527426160337</c:v>
                </c:pt>
                <c:pt idx="499">
                  <c:v>14.945945945945946</c:v>
                </c:pt>
                <c:pt idx="500">
                  <c:v>15.375527426160337</c:v>
                </c:pt>
                <c:pt idx="501">
                  <c:v>15.375527426160337</c:v>
                </c:pt>
                <c:pt idx="502">
                  <c:v>14.945945945945946</c:v>
                </c:pt>
                <c:pt idx="503">
                  <c:v>12</c:v>
                </c:pt>
                <c:pt idx="504">
                  <c:v>14</c:v>
                </c:pt>
                <c:pt idx="505">
                  <c:v>13</c:v>
                </c:pt>
                <c:pt idx="506">
                  <c:v>15</c:v>
                </c:pt>
                <c:pt idx="507">
                  <c:v>14</c:v>
                </c:pt>
                <c:pt idx="508">
                  <c:v>13</c:v>
                </c:pt>
                <c:pt idx="509">
                  <c:v>23</c:v>
                </c:pt>
                <c:pt idx="510">
                  <c:v>15</c:v>
                </c:pt>
                <c:pt idx="511">
                  <c:v>11</c:v>
                </c:pt>
                <c:pt idx="512">
                  <c:v>13</c:v>
                </c:pt>
                <c:pt idx="513">
                  <c:v>11</c:v>
                </c:pt>
                <c:pt idx="514">
                  <c:v>11</c:v>
                </c:pt>
                <c:pt idx="515">
                  <c:v>18</c:v>
                </c:pt>
                <c:pt idx="516">
                  <c:v>16</c:v>
                </c:pt>
                <c:pt idx="517">
                  <c:v>22</c:v>
                </c:pt>
                <c:pt idx="518">
                  <c:v>20</c:v>
                </c:pt>
                <c:pt idx="519">
                  <c:v>18</c:v>
                </c:pt>
                <c:pt idx="520">
                  <c:v>12</c:v>
                </c:pt>
                <c:pt idx="521">
                  <c:v>20</c:v>
                </c:pt>
                <c:pt idx="522">
                  <c:v>17</c:v>
                </c:pt>
                <c:pt idx="523">
                  <c:v>11</c:v>
                </c:pt>
                <c:pt idx="524">
                  <c:v>14</c:v>
                </c:pt>
                <c:pt idx="525">
                  <c:v>14</c:v>
                </c:pt>
                <c:pt idx="526">
                  <c:v>11</c:v>
                </c:pt>
                <c:pt idx="527">
                  <c:v>14.945945945945946</c:v>
                </c:pt>
                <c:pt idx="528">
                  <c:v>14.945945945945946</c:v>
                </c:pt>
                <c:pt idx="529">
                  <c:v>15.69811320754717</c:v>
                </c:pt>
                <c:pt idx="530">
                  <c:v>15.345132743362832</c:v>
                </c:pt>
                <c:pt idx="531">
                  <c:v>15.079365079365079</c:v>
                </c:pt>
                <c:pt idx="532">
                  <c:v>12</c:v>
                </c:pt>
                <c:pt idx="533">
                  <c:v>21</c:v>
                </c:pt>
                <c:pt idx="534">
                  <c:v>19</c:v>
                </c:pt>
                <c:pt idx="535">
                  <c:v>15</c:v>
                </c:pt>
                <c:pt idx="536">
                  <c:v>14</c:v>
                </c:pt>
                <c:pt idx="537">
                  <c:v>21</c:v>
                </c:pt>
                <c:pt idx="538">
                  <c:v>12</c:v>
                </c:pt>
                <c:pt idx="539">
                  <c:v>15</c:v>
                </c:pt>
                <c:pt idx="540">
                  <c:v>13</c:v>
                </c:pt>
                <c:pt idx="541">
                  <c:v>14</c:v>
                </c:pt>
                <c:pt idx="542">
                  <c:v>14</c:v>
                </c:pt>
                <c:pt idx="543">
                  <c:v>14</c:v>
                </c:pt>
                <c:pt idx="544">
                  <c:v>12</c:v>
                </c:pt>
                <c:pt idx="545">
                  <c:v>23</c:v>
                </c:pt>
                <c:pt idx="546">
                  <c:v>11</c:v>
                </c:pt>
                <c:pt idx="547">
                  <c:v>12</c:v>
                </c:pt>
                <c:pt idx="548">
                  <c:v>18</c:v>
                </c:pt>
                <c:pt idx="549">
                  <c:v>11</c:v>
                </c:pt>
                <c:pt idx="550">
                  <c:v>14</c:v>
                </c:pt>
                <c:pt idx="551">
                  <c:v>15</c:v>
                </c:pt>
                <c:pt idx="552">
                  <c:v>11</c:v>
                </c:pt>
                <c:pt idx="553">
                  <c:v>20</c:v>
                </c:pt>
                <c:pt idx="554">
                  <c:v>19</c:v>
                </c:pt>
                <c:pt idx="555">
                  <c:v>14</c:v>
                </c:pt>
                <c:pt idx="556">
                  <c:v>17</c:v>
                </c:pt>
                <c:pt idx="557">
                  <c:v>11</c:v>
                </c:pt>
                <c:pt idx="558">
                  <c:v>15</c:v>
                </c:pt>
                <c:pt idx="559">
                  <c:v>13</c:v>
                </c:pt>
                <c:pt idx="560">
                  <c:v>14</c:v>
                </c:pt>
                <c:pt idx="561">
                  <c:v>11</c:v>
                </c:pt>
                <c:pt idx="562">
                  <c:v>13</c:v>
                </c:pt>
                <c:pt idx="563">
                  <c:v>23</c:v>
                </c:pt>
                <c:pt idx="564">
                  <c:v>13</c:v>
                </c:pt>
                <c:pt idx="565">
                  <c:v>18</c:v>
                </c:pt>
                <c:pt idx="566">
                  <c:v>12</c:v>
                </c:pt>
                <c:pt idx="567">
                  <c:v>14.945945945945946</c:v>
                </c:pt>
                <c:pt idx="568">
                  <c:v>15.049382716049383</c:v>
                </c:pt>
                <c:pt idx="569">
                  <c:v>14.945945945945946</c:v>
                </c:pt>
                <c:pt idx="570">
                  <c:v>15.375527426160337</c:v>
                </c:pt>
                <c:pt idx="571">
                  <c:v>15.173076923076923</c:v>
                </c:pt>
                <c:pt idx="572">
                  <c:v>12</c:v>
                </c:pt>
                <c:pt idx="573">
                  <c:v>17</c:v>
                </c:pt>
                <c:pt idx="574">
                  <c:v>16</c:v>
                </c:pt>
                <c:pt idx="575">
                  <c:v>11</c:v>
                </c:pt>
                <c:pt idx="576">
                  <c:v>19</c:v>
                </c:pt>
                <c:pt idx="577">
                  <c:v>13</c:v>
                </c:pt>
                <c:pt idx="578">
                  <c:v>12</c:v>
                </c:pt>
                <c:pt idx="579">
                  <c:v>11</c:v>
                </c:pt>
                <c:pt idx="580">
                  <c:v>16</c:v>
                </c:pt>
                <c:pt idx="581">
                  <c:v>21</c:v>
                </c:pt>
                <c:pt idx="582">
                  <c:v>24</c:v>
                </c:pt>
                <c:pt idx="583">
                  <c:v>17</c:v>
                </c:pt>
                <c:pt idx="584">
                  <c:v>13</c:v>
                </c:pt>
                <c:pt idx="585">
                  <c:v>21</c:v>
                </c:pt>
                <c:pt idx="586">
                  <c:v>11</c:v>
                </c:pt>
                <c:pt idx="587">
                  <c:v>20</c:v>
                </c:pt>
                <c:pt idx="588">
                  <c:v>16</c:v>
                </c:pt>
                <c:pt idx="589">
                  <c:v>11</c:v>
                </c:pt>
                <c:pt idx="590">
                  <c:v>11</c:v>
                </c:pt>
                <c:pt idx="591">
                  <c:v>15</c:v>
                </c:pt>
                <c:pt idx="592">
                  <c:v>11</c:v>
                </c:pt>
                <c:pt idx="593">
                  <c:v>15</c:v>
                </c:pt>
                <c:pt idx="594">
                  <c:v>24</c:v>
                </c:pt>
                <c:pt idx="595">
                  <c:v>12</c:v>
                </c:pt>
                <c:pt idx="596">
                  <c:v>13</c:v>
                </c:pt>
                <c:pt idx="597">
                  <c:v>13</c:v>
                </c:pt>
                <c:pt idx="598">
                  <c:v>17</c:v>
                </c:pt>
                <c:pt idx="599">
                  <c:v>13</c:v>
                </c:pt>
                <c:pt idx="600">
                  <c:v>12</c:v>
                </c:pt>
                <c:pt idx="601">
                  <c:v>14</c:v>
                </c:pt>
                <c:pt idx="602">
                  <c:v>15.345132743362832</c:v>
                </c:pt>
                <c:pt idx="603">
                  <c:v>15.375527426160337</c:v>
                </c:pt>
                <c:pt idx="604">
                  <c:v>15.345132743362832</c:v>
                </c:pt>
                <c:pt idx="605">
                  <c:v>15.69811320754717</c:v>
                </c:pt>
                <c:pt idx="606">
                  <c:v>15.375527426160337</c:v>
                </c:pt>
                <c:pt idx="607">
                  <c:v>14.945945945945946</c:v>
                </c:pt>
                <c:pt idx="608">
                  <c:v>14.945945945945946</c:v>
                </c:pt>
                <c:pt idx="609">
                  <c:v>24</c:v>
                </c:pt>
                <c:pt idx="610">
                  <c:v>16</c:v>
                </c:pt>
                <c:pt idx="611">
                  <c:v>21</c:v>
                </c:pt>
                <c:pt idx="612">
                  <c:v>20</c:v>
                </c:pt>
                <c:pt idx="613">
                  <c:v>19</c:v>
                </c:pt>
                <c:pt idx="614">
                  <c:v>14</c:v>
                </c:pt>
                <c:pt idx="615">
                  <c:v>11</c:v>
                </c:pt>
                <c:pt idx="616">
                  <c:v>14</c:v>
                </c:pt>
                <c:pt idx="617">
                  <c:v>12</c:v>
                </c:pt>
                <c:pt idx="618">
                  <c:v>13</c:v>
                </c:pt>
                <c:pt idx="619">
                  <c:v>22</c:v>
                </c:pt>
                <c:pt idx="620">
                  <c:v>11</c:v>
                </c:pt>
                <c:pt idx="621">
                  <c:v>14</c:v>
                </c:pt>
                <c:pt idx="622">
                  <c:v>11</c:v>
                </c:pt>
                <c:pt idx="623">
                  <c:v>12</c:v>
                </c:pt>
                <c:pt idx="624">
                  <c:v>18</c:v>
                </c:pt>
                <c:pt idx="625">
                  <c:v>12</c:v>
                </c:pt>
                <c:pt idx="626">
                  <c:v>12</c:v>
                </c:pt>
                <c:pt idx="627">
                  <c:v>22</c:v>
                </c:pt>
                <c:pt idx="628">
                  <c:v>19</c:v>
                </c:pt>
                <c:pt idx="629">
                  <c:v>13</c:v>
                </c:pt>
                <c:pt idx="630">
                  <c:v>22</c:v>
                </c:pt>
                <c:pt idx="631">
                  <c:v>24</c:v>
                </c:pt>
                <c:pt idx="632">
                  <c:v>14</c:v>
                </c:pt>
                <c:pt idx="633">
                  <c:v>21</c:v>
                </c:pt>
                <c:pt idx="634">
                  <c:v>18</c:v>
                </c:pt>
                <c:pt idx="635">
                  <c:v>20</c:v>
                </c:pt>
                <c:pt idx="636">
                  <c:v>19</c:v>
                </c:pt>
                <c:pt idx="637">
                  <c:v>12</c:v>
                </c:pt>
                <c:pt idx="638">
                  <c:v>12</c:v>
                </c:pt>
                <c:pt idx="639">
                  <c:v>16</c:v>
                </c:pt>
                <c:pt idx="640">
                  <c:v>17</c:v>
                </c:pt>
                <c:pt idx="641">
                  <c:v>14</c:v>
                </c:pt>
                <c:pt idx="642">
                  <c:v>15.492537313432836</c:v>
                </c:pt>
                <c:pt idx="643">
                  <c:v>15.173076923076923</c:v>
                </c:pt>
                <c:pt idx="644">
                  <c:v>15.375527426160337</c:v>
                </c:pt>
                <c:pt idx="645">
                  <c:v>15.492537313432836</c:v>
                </c:pt>
                <c:pt idx="646">
                  <c:v>14.945945945945946</c:v>
                </c:pt>
                <c:pt idx="647">
                  <c:v>15.345132743362832</c:v>
                </c:pt>
                <c:pt idx="648">
                  <c:v>15.492537313432836</c:v>
                </c:pt>
                <c:pt idx="649">
                  <c:v>15.079365079365079</c:v>
                </c:pt>
                <c:pt idx="650">
                  <c:v>15.69811320754717</c:v>
                </c:pt>
                <c:pt idx="651">
                  <c:v>22</c:v>
                </c:pt>
                <c:pt idx="652">
                  <c:v>13</c:v>
                </c:pt>
                <c:pt idx="653">
                  <c:v>11</c:v>
                </c:pt>
                <c:pt idx="654">
                  <c:v>11</c:v>
                </c:pt>
                <c:pt idx="655">
                  <c:v>11</c:v>
                </c:pt>
                <c:pt idx="656">
                  <c:v>24</c:v>
                </c:pt>
                <c:pt idx="657">
                  <c:v>14</c:v>
                </c:pt>
                <c:pt idx="658">
                  <c:v>13</c:v>
                </c:pt>
                <c:pt idx="659">
                  <c:v>14</c:v>
                </c:pt>
                <c:pt idx="660">
                  <c:v>14</c:v>
                </c:pt>
                <c:pt idx="661">
                  <c:v>21</c:v>
                </c:pt>
                <c:pt idx="662">
                  <c:v>13</c:v>
                </c:pt>
                <c:pt idx="663">
                  <c:v>19</c:v>
                </c:pt>
                <c:pt idx="664">
                  <c:v>17</c:v>
                </c:pt>
                <c:pt idx="665">
                  <c:v>18</c:v>
                </c:pt>
                <c:pt idx="666">
                  <c:v>19</c:v>
                </c:pt>
                <c:pt idx="667">
                  <c:v>13</c:v>
                </c:pt>
                <c:pt idx="668">
                  <c:v>18</c:v>
                </c:pt>
                <c:pt idx="669">
                  <c:v>21</c:v>
                </c:pt>
                <c:pt idx="670">
                  <c:v>19</c:v>
                </c:pt>
                <c:pt idx="671">
                  <c:v>14</c:v>
                </c:pt>
                <c:pt idx="672">
                  <c:v>17</c:v>
                </c:pt>
                <c:pt idx="673">
                  <c:v>11</c:v>
                </c:pt>
                <c:pt idx="674">
                  <c:v>13</c:v>
                </c:pt>
                <c:pt idx="675">
                  <c:v>15</c:v>
                </c:pt>
                <c:pt idx="676">
                  <c:v>25</c:v>
                </c:pt>
                <c:pt idx="677">
                  <c:v>11</c:v>
                </c:pt>
                <c:pt idx="678">
                  <c:v>17</c:v>
                </c:pt>
                <c:pt idx="679">
                  <c:v>13</c:v>
                </c:pt>
                <c:pt idx="680">
                  <c:v>18</c:v>
                </c:pt>
                <c:pt idx="681">
                  <c:v>13</c:v>
                </c:pt>
                <c:pt idx="682">
                  <c:v>20</c:v>
                </c:pt>
                <c:pt idx="683">
                  <c:v>18</c:v>
                </c:pt>
                <c:pt idx="684">
                  <c:v>12</c:v>
                </c:pt>
                <c:pt idx="685">
                  <c:v>14.945945945945946</c:v>
                </c:pt>
                <c:pt idx="686">
                  <c:v>15.173076923076923</c:v>
                </c:pt>
                <c:pt idx="687">
                  <c:v>15.173076923076923</c:v>
                </c:pt>
                <c:pt idx="688">
                  <c:v>15.492537313432836</c:v>
                </c:pt>
                <c:pt idx="689">
                  <c:v>15.173076923076923</c:v>
                </c:pt>
                <c:pt idx="690">
                  <c:v>15.69811320754717</c:v>
                </c:pt>
                <c:pt idx="691">
                  <c:v>14</c:v>
                </c:pt>
                <c:pt idx="692">
                  <c:v>12</c:v>
                </c:pt>
                <c:pt idx="693">
                  <c:v>11</c:v>
                </c:pt>
                <c:pt idx="694">
                  <c:v>14</c:v>
                </c:pt>
                <c:pt idx="695">
                  <c:v>11</c:v>
                </c:pt>
                <c:pt idx="696">
                  <c:v>12</c:v>
                </c:pt>
                <c:pt idx="697">
                  <c:v>15</c:v>
                </c:pt>
                <c:pt idx="698">
                  <c:v>16</c:v>
                </c:pt>
                <c:pt idx="699">
                  <c:v>15</c:v>
                </c:pt>
                <c:pt idx="700">
                  <c:v>24</c:v>
                </c:pt>
                <c:pt idx="701">
                  <c:v>13</c:v>
                </c:pt>
                <c:pt idx="702">
                  <c:v>11</c:v>
                </c:pt>
                <c:pt idx="703">
                  <c:v>13</c:v>
                </c:pt>
                <c:pt idx="704">
                  <c:v>13</c:v>
                </c:pt>
                <c:pt idx="705">
                  <c:v>18</c:v>
                </c:pt>
                <c:pt idx="706">
                  <c:v>16</c:v>
                </c:pt>
                <c:pt idx="707">
                  <c:v>19</c:v>
                </c:pt>
                <c:pt idx="708">
                  <c:v>13</c:v>
                </c:pt>
                <c:pt idx="709">
                  <c:v>22</c:v>
                </c:pt>
                <c:pt idx="710">
                  <c:v>11</c:v>
                </c:pt>
                <c:pt idx="711">
                  <c:v>20</c:v>
                </c:pt>
                <c:pt idx="712">
                  <c:v>18</c:v>
                </c:pt>
                <c:pt idx="713">
                  <c:v>14</c:v>
                </c:pt>
                <c:pt idx="714">
                  <c:v>22</c:v>
                </c:pt>
                <c:pt idx="715">
                  <c:v>13</c:v>
                </c:pt>
                <c:pt idx="716">
                  <c:v>17</c:v>
                </c:pt>
                <c:pt idx="717">
                  <c:v>14</c:v>
                </c:pt>
                <c:pt idx="718">
                  <c:v>15</c:v>
                </c:pt>
                <c:pt idx="719">
                  <c:v>17</c:v>
                </c:pt>
                <c:pt idx="720">
                  <c:v>11</c:v>
                </c:pt>
                <c:pt idx="721">
                  <c:v>18</c:v>
                </c:pt>
                <c:pt idx="722">
                  <c:v>17</c:v>
                </c:pt>
                <c:pt idx="723">
                  <c:v>13</c:v>
                </c:pt>
                <c:pt idx="724">
                  <c:v>15</c:v>
                </c:pt>
                <c:pt idx="725">
                  <c:v>24</c:v>
                </c:pt>
                <c:pt idx="726">
                  <c:v>12</c:v>
                </c:pt>
                <c:pt idx="727">
                  <c:v>15</c:v>
                </c:pt>
                <c:pt idx="728">
                  <c:v>11</c:v>
                </c:pt>
                <c:pt idx="729">
                  <c:v>15.69811320754717</c:v>
                </c:pt>
                <c:pt idx="730">
                  <c:v>15.079365079365079</c:v>
                </c:pt>
                <c:pt idx="731">
                  <c:v>15.375527426160337</c:v>
                </c:pt>
                <c:pt idx="732">
                  <c:v>15.173076923076923</c:v>
                </c:pt>
                <c:pt idx="733">
                  <c:v>15.345132743362832</c:v>
                </c:pt>
                <c:pt idx="734">
                  <c:v>15</c:v>
                </c:pt>
                <c:pt idx="735">
                  <c:v>13</c:v>
                </c:pt>
                <c:pt idx="736">
                  <c:v>14</c:v>
                </c:pt>
                <c:pt idx="737">
                  <c:v>14</c:v>
                </c:pt>
                <c:pt idx="738">
                  <c:v>16</c:v>
                </c:pt>
                <c:pt idx="739">
                  <c:v>18</c:v>
                </c:pt>
                <c:pt idx="740">
                  <c:v>20</c:v>
                </c:pt>
                <c:pt idx="741">
                  <c:v>13</c:v>
                </c:pt>
                <c:pt idx="742">
                  <c:v>18</c:v>
                </c:pt>
                <c:pt idx="743">
                  <c:v>13</c:v>
                </c:pt>
                <c:pt idx="744">
                  <c:v>15</c:v>
                </c:pt>
                <c:pt idx="745">
                  <c:v>14</c:v>
                </c:pt>
                <c:pt idx="746">
                  <c:v>22</c:v>
                </c:pt>
                <c:pt idx="747">
                  <c:v>12</c:v>
                </c:pt>
                <c:pt idx="748">
                  <c:v>18</c:v>
                </c:pt>
                <c:pt idx="749">
                  <c:v>15</c:v>
                </c:pt>
                <c:pt idx="750">
                  <c:v>18</c:v>
                </c:pt>
                <c:pt idx="751">
                  <c:v>12</c:v>
                </c:pt>
                <c:pt idx="752">
                  <c:v>16</c:v>
                </c:pt>
                <c:pt idx="753">
                  <c:v>13</c:v>
                </c:pt>
                <c:pt idx="754">
                  <c:v>19</c:v>
                </c:pt>
                <c:pt idx="755">
                  <c:v>13</c:v>
                </c:pt>
                <c:pt idx="756">
                  <c:v>12</c:v>
                </c:pt>
                <c:pt idx="757">
                  <c:v>11</c:v>
                </c:pt>
                <c:pt idx="758">
                  <c:v>14</c:v>
                </c:pt>
                <c:pt idx="759">
                  <c:v>16</c:v>
                </c:pt>
                <c:pt idx="760">
                  <c:v>12</c:v>
                </c:pt>
                <c:pt idx="761">
                  <c:v>14</c:v>
                </c:pt>
                <c:pt idx="762">
                  <c:v>14</c:v>
                </c:pt>
                <c:pt idx="763">
                  <c:v>15.492537313432836</c:v>
                </c:pt>
                <c:pt idx="764">
                  <c:v>15.492537313432836</c:v>
                </c:pt>
                <c:pt idx="765">
                  <c:v>16</c:v>
                </c:pt>
                <c:pt idx="766">
                  <c:v>15.079365079365079</c:v>
                </c:pt>
                <c:pt idx="767">
                  <c:v>15</c:v>
                </c:pt>
                <c:pt idx="768">
                  <c:v>14.945945945945946</c:v>
                </c:pt>
                <c:pt idx="769">
                  <c:v>13</c:v>
                </c:pt>
                <c:pt idx="770">
                  <c:v>17</c:v>
                </c:pt>
                <c:pt idx="771">
                  <c:v>11</c:v>
                </c:pt>
                <c:pt idx="772">
                  <c:v>19</c:v>
                </c:pt>
                <c:pt idx="773">
                  <c:v>11</c:v>
                </c:pt>
                <c:pt idx="774">
                  <c:v>15</c:v>
                </c:pt>
                <c:pt idx="775">
                  <c:v>13</c:v>
                </c:pt>
                <c:pt idx="776">
                  <c:v>14</c:v>
                </c:pt>
                <c:pt idx="777">
                  <c:v>13</c:v>
                </c:pt>
                <c:pt idx="778">
                  <c:v>23</c:v>
                </c:pt>
                <c:pt idx="779">
                  <c:v>12</c:v>
                </c:pt>
                <c:pt idx="780">
                  <c:v>12</c:v>
                </c:pt>
                <c:pt idx="781">
                  <c:v>16</c:v>
                </c:pt>
                <c:pt idx="782">
                  <c:v>15</c:v>
                </c:pt>
                <c:pt idx="783">
                  <c:v>13</c:v>
                </c:pt>
                <c:pt idx="784">
                  <c:v>18</c:v>
                </c:pt>
                <c:pt idx="785">
                  <c:v>20</c:v>
                </c:pt>
                <c:pt idx="786">
                  <c:v>19</c:v>
                </c:pt>
                <c:pt idx="787">
                  <c:v>18</c:v>
                </c:pt>
                <c:pt idx="788">
                  <c:v>13</c:v>
                </c:pt>
                <c:pt idx="789">
                  <c:v>14</c:v>
                </c:pt>
                <c:pt idx="790">
                  <c:v>15</c:v>
                </c:pt>
                <c:pt idx="791">
                  <c:v>22</c:v>
                </c:pt>
                <c:pt idx="792">
                  <c:v>22</c:v>
                </c:pt>
                <c:pt idx="793">
                  <c:v>16</c:v>
                </c:pt>
                <c:pt idx="794">
                  <c:v>17</c:v>
                </c:pt>
                <c:pt idx="795">
                  <c:v>14</c:v>
                </c:pt>
                <c:pt idx="796">
                  <c:v>15</c:v>
                </c:pt>
                <c:pt idx="797">
                  <c:v>15.173076923076923</c:v>
                </c:pt>
                <c:pt idx="798">
                  <c:v>20</c:v>
                </c:pt>
                <c:pt idx="799">
                  <c:v>17</c:v>
                </c:pt>
                <c:pt idx="800">
                  <c:v>15</c:v>
                </c:pt>
                <c:pt idx="801">
                  <c:v>14.945945945945946</c:v>
                </c:pt>
                <c:pt idx="802">
                  <c:v>17</c:v>
                </c:pt>
                <c:pt idx="803">
                  <c:v>15.375527426160337</c:v>
                </c:pt>
                <c:pt idx="804">
                  <c:v>22</c:v>
                </c:pt>
                <c:pt idx="805">
                  <c:v>13</c:v>
                </c:pt>
                <c:pt idx="806">
                  <c:v>19</c:v>
                </c:pt>
                <c:pt idx="807">
                  <c:v>14</c:v>
                </c:pt>
                <c:pt idx="808">
                  <c:v>22</c:v>
                </c:pt>
                <c:pt idx="809">
                  <c:v>17</c:v>
                </c:pt>
                <c:pt idx="810">
                  <c:v>12</c:v>
                </c:pt>
                <c:pt idx="811">
                  <c:v>16</c:v>
                </c:pt>
                <c:pt idx="812">
                  <c:v>11</c:v>
                </c:pt>
                <c:pt idx="813">
                  <c:v>15.69811320754717</c:v>
                </c:pt>
                <c:pt idx="814">
                  <c:v>14</c:v>
                </c:pt>
                <c:pt idx="815">
                  <c:v>15.375527426160337</c:v>
                </c:pt>
                <c:pt idx="816">
                  <c:v>15.173076923076923</c:v>
                </c:pt>
                <c:pt idx="817">
                  <c:v>20</c:v>
                </c:pt>
                <c:pt idx="818">
                  <c:v>12</c:v>
                </c:pt>
                <c:pt idx="819">
                  <c:v>17</c:v>
                </c:pt>
                <c:pt idx="820">
                  <c:v>11</c:v>
                </c:pt>
                <c:pt idx="821">
                  <c:v>17</c:v>
                </c:pt>
                <c:pt idx="822">
                  <c:v>11</c:v>
                </c:pt>
                <c:pt idx="823">
                  <c:v>14</c:v>
                </c:pt>
                <c:pt idx="824">
                  <c:v>19</c:v>
                </c:pt>
                <c:pt idx="825">
                  <c:v>15</c:v>
                </c:pt>
                <c:pt idx="826">
                  <c:v>13</c:v>
                </c:pt>
                <c:pt idx="827">
                  <c:v>14</c:v>
                </c:pt>
                <c:pt idx="828">
                  <c:v>12</c:v>
                </c:pt>
                <c:pt idx="829">
                  <c:v>17</c:v>
                </c:pt>
                <c:pt idx="830">
                  <c:v>11</c:v>
                </c:pt>
                <c:pt idx="831">
                  <c:v>12</c:v>
                </c:pt>
                <c:pt idx="832">
                  <c:v>13</c:v>
                </c:pt>
                <c:pt idx="833">
                  <c:v>13</c:v>
                </c:pt>
                <c:pt idx="834">
                  <c:v>20</c:v>
                </c:pt>
                <c:pt idx="835">
                  <c:v>17</c:v>
                </c:pt>
                <c:pt idx="836">
                  <c:v>14.945945945945946</c:v>
                </c:pt>
                <c:pt idx="837">
                  <c:v>15.079365079365079</c:v>
                </c:pt>
                <c:pt idx="838">
                  <c:v>14.945945945945946</c:v>
                </c:pt>
                <c:pt idx="839">
                  <c:v>14.945945945945946</c:v>
                </c:pt>
                <c:pt idx="840">
                  <c:v>15.173076923076923</c:v>
                </c:pt>
                <c:pt idx="841">
                  <c:v>22</c:v>
                </c:pt>
                <c:pt idx="842">
                  <c:v>15.173076923076923</c:v>
                </c:pt>
                <c:pt idx="843">
                  <c:v>22</c:v>
                </c:pt>
                <c:pt idx="844">
                  <c:v>18</c:v>
                </c:pt>
                <c:pt idx="845">
                  <c:v>13</c:v>
                </c:pt>
                <c:pt idx="846">
                  <c:v>18</c:v>
                </c:pt>
                <c:pt idx="847">
                  <c:v>20</c:v>
                </c:pt>
                <c:pt idx="848">
                  <c:v>13</c:v>
                </c:pt>
                <c:pt idx="849">
                  <c:v>13</c:v>
                </c:pt>
                <c:pt idx="850">
                  <c:v>12</c:v>
                </c:pt>
                <c:pt idx="851">
                  <c:v>13</c:v>
                </c:pt>
                <c:pt idx="852">
                  <c:v>13</c:v>
                </c:pt>
                <c:pt idx="853">
                  <c:v>25</c:v>
                </c:pt>
                <c:pt idx="854">
                  <c:v>19</c:v>
                </c:pt>
                <c:pt idx="855">
                  <c:v>13</c:v>
                </c:pt>
                <c:pt idx="856">
                  <c:v>12</c:v>
                </c:pt>
                <c:pt idx="857">
                  <c:v>11</c:v>
                </c:pt>
                <c:pt idx="858">
                  <c:v>18</c:v>
                </c:pt>
                <c:pt idx="859">
                  <c:v>18</c:v>
                </c:pt>
                <c:pt idx="860">
                  <c:v>11</c:v>
                </c:pt>
                <c:pt idx="861">
                  <c:v>23</c:v>
                </c:pt>
                <c:pt idx="862">
                  <c:v>13</c:v>
                </c:pt>
                <c:pt idx="863">
                  <c:v>14.760869565217391</c:v>
                </c:pt>
                <c:pt idx="864">
                  <c:v>17</c:v>
                </c:pt>
                <c:pt idx="865">
                  <c:v>19</c:v>
                </c:pt>
                <c:pt idx="866">
                  <c:v>12</c:v>
                </c:pt>
                <c:pt idx="867">
                  <c:v>22</c:v>
                </c:pt>
                <c:pt idx="868">
                  <c:v>15.173076923076923</c:v>
                </c:pt>
                <c:pt idx="869">
                  <c:v>15.079365079365079</c:v>
                </c:pt>
                <c:pt idx="870">
                  <c:v>14.945945945945946</c:v>
                </c:pt>
                <c:pt idx="871">
                  <c:v>15.173076923076923</c:v>
                </c:pt>
                <c:pt idx="872">
                  <c:v>12</c:v>
                </c:pt>
                <c:pt idx="873">
                  <c:v>14</c:v>
                </c:pt>
                <c:pt idx="874">
                  <c:v>13</c:v>
                </c:pt>
                <c:pt idx="875">
                  <c:v>25</c:v>
                </c:pt>
                <c:pt idx="876">
                  <c:v>17</c:v>
                </c:pt>
                <c:pt idx="877">
                  <c:v>11</c:v>
                </c:pt>
                <c:pt idx="878">
                  <c:v>16</c:v>
                </c:pt>
                <c:pt idx="879">
                  <c:v>18</c:v>
                </c:pt>
                <c:pt idx="880">
                  <c:v>20</c:v>
                </c:pt>
                <c:pt idx="881">
                  <c:v>14</c:v>
                </c:pt>
                <c:pt idx="882">
                  <c:v>21</c:v>
                </c:pt>
                <c:pt idx="883">
                  <c:v>13</c:v>
                </c:pt>
                <c:pt idx="884">
                  <c:v>12</c:v>
                </c:pt>
                <c:pt idx="885">
                  <c:v>14.945945945945946</c:v>
                </c:pt>
                <c:pt idx="886">
                  <c:v>15.375527426160337</c:v>
                </c:pt>
                <c:pt idx="887">
                  <c:v>15.079365079365079</c:v>
                </c:pt>
                <c:pt idx="888">
                  <c:v>14.945945945945946</c:v>
                </c:pt>
                <c:pt idx="889">
                  <c:v>15.375527426160337</c:v>
                </c:pt>
                <c:pt idx="890">
                  <c:v>15.345132743362832</c:v>
                </c:pt>
                <c:pt idx="891">
                  <c:v>13</c:v>
                </c:pt>
                <c:pt idx="892">
                  <c:v>25</c:v>
                </c:pt>
                <c:pt idx="893">
                  <c:v>15</c:v>
                </c:pt>
                <c:pt idx="894">
                  <c:v>14</c:v>
                </c:pt>
                <c:pt idx="895">
                  <c:v>12</c:v>
                </c:pt>
                <c:pt idx="896">
                  <c:v>19</c:v>
                </c:pt>
                <c:pt idx="897">
                  <c:v>17</c:v>
                </c:pt>
                <c:pt idx="898">
                  <c:v>14</c:v>
                </c:pt>
                <c:pt idx="899">
                  <c:v>13</c:v>
                </c:pt>
                <c:pt idx="900">
                  <c:v>12</c:v>
                </c:pt>
                <c:pt idx="901">
                  <c:v>11</c:v>
                </c:pt>
                <c:pt idx="902">
                  <c:v>11</c:v>
                </c:pt>
                <c:pt idx="903">
                  <c:v>11</c:v>
                </c:pt>
                <c:pt idx="904">
                  <c:v>12</c:v>
                </c:pt>
                <c:pt idx="905">
                  <c:v>14</c:v>
                </c:pt>
                <c:pt idx="906">
                  <c:v>17</c:v>
                </c:pt>
                <c:pt idx="907">
                  <c:v>11</c:v>
                </c:pt>
                <c:pt idx="908">
                  <c:v>14</c:v>
                </c:pt>
                <c:pt idx="909">
                  <c:v>12</c:v>
                </c:pt>
                <c:pt idx="910">
                  <c:v>22</c:v>
                </c:pt>
                <c:pt idx="911">
                  <c:v>14</c:v>
                </c:pt>
                <c:pt idx="912">
                  <c:v>15.375527426160337</c:v>
                </c:pt>
                <c:pt idx="913">
                  <c:v>15.049382716049383</c:v>
                </c:pt>
                <c:pt idx="914">
                  <c:v>15.69811320754717</c:v>
                </c:pt>
                <c:pt idx="915">
                  <c:v>15.173076923076923</c:v>
                </c:pt>
                <c:pt idx="916">
                  <c:v>15.049382716049383</c:v>
                </c:pt>
                <c:pt idx="917">
                  <c:v>14.945945945945946</c:v>
                </c:pt>
                <c:pt idx="918">
                  <c:v>15.049382716049383</c:v>
                </c:pt>
                <c:pt idx="919">
                  <c:v>15.345132743362832</c:v>
                </c:pt>
                <c:pt idx="920">
                  <c:v>13</c:v>
                </c:pt>
                <c:pt idx="921">
                  <c:v>11</c:v>
                </c:pt>
                <c:pt idx="922">
                  <c:v>14</c:v>
                </c:pt>
                <c:pt idx="923">
                  <c:v>11</c:v>
                </c:pt>
                <c:pt idx="924">
                  <c:v>14</c:v>
                </c:pt>
                <c:pt idx="925">
                  <c:v>16</c:v>
                </c:pt>
                <c:pt idx="926">
                  <c:v>14</c:v>
                </c:pt>
                <c:pt idx="927">
                  <c:v>11</c:v>
                </c:pt>
                <c:pt idx="928">
                  <c:v>11</c:v>
                </c:pt>
                <c:pt idx="929">
                  <c:v>12</c:v>
                </c:pt>
                <c:pt idx="930">
                  <c:v>14</c:v>
                </c:pt>
                <c:pt idx="931">
                  <c:v>18</c:v>
                </c:pt>
                <c:pt idx="932">
                  <c:v>13</c:v>
                </c:pt>
                <c:pt idx="933">
                  <c:v>11</c:v>
                </c:pt>
                <c:pt idx="934">
                  <c:v>18</c:v>
                </c:pt>
                <c:pt idx="935">
                  <c:v>15</c:v>
                </c:pt>
                <c:pt idx="936">
                  <c:v>22</c:v>
                </c:pt>
                <c:pt idx="937">
                  <c:v>13</c:v>
                </c:pt>
                <c:pt idx="938">
                  <c:v>12</c:v>
                </c:pt>
                <c:pt idx="939">
                  <c:v>18</c:v>
                </c:pt>
                <c:pt idx="940">
                  <c:v>13</c:v>
                </c:pt>
                <c:pt idx="941">
                  <c:v>12</c:v>
                </c:pt>
                <c:pt idx="942">
                  <c:v>15.69811320754717</c:v>
                </c:pt>
                <c:pt idx="943">
                  <c:v>14.760869565217391</c:v>
                </c:pt>
                <c:pt idx="944">
                  <c:v>15.173076923076923</c:v>
                </c:pt>
                <c:pt idx="945">
                  <c:v>15.079365079365079</c:v>
                </c:pt>
                <c:pt idx="946">
                  <c:v>14.945945945945946</c:v>
                </c:pt>
                <c:pt idx="947">
                  <c:v>19</c:v>
                </c:pt>
                <c:pt idx="948">
                  <c:v>23</c:v>
                </c:pt>
                <c:pt idx="949">
                  <c:v>11</c:v>
                </c:pt>
                <c:pt idx="950">
                  <c:v>19</c:v>
                </c:pt>
                <c:pt idx="951">
                  <c:v>13</c:v>
                </c:pt>
                <c:pt idx="952">
                  <c:v>11</c:v>
                </c:pt>
                <c:pt idx="953">
                  <c:v>12</c:v>
                </c:pt>
                <c:pt idx="954">
                  <c:v>13</c:v>
                </c:pt>
                <c:pt idx="955">
                  <c:v>14</c:v>
                </c:pt>
                <c:pt idx="956">
                  <c:v>14</c:v>
                </c:pt>
                <c:pt idx="957">
                  <c:v>16</c:v>
                </c:pt>
                <c:pt idx="958">
                  <c:v>11</c:v>
                </c:pt>
                <c:pt idx="959">
                  <c:v>13</c:v>
                </c:pt>
                <c:pt idx="960">
                  <c:v>17</c:v>
                </c:pt>
                <c:pt idx="961">
                  <c:v>11</c:v>
                </c:pt>
                <c:pt idx="962">
                  <c:v>11</c:v>
                </c:pt>
                <c:pt idx="963">
                  <c:v>15</c:v>
                </c:pt>
                <c:pt idx="964">
                  <c:v>12</c:v>
                </c:pt>
                <c:pt idx="965">
                  <c:v>11</c:v>
                </c:pt>
                <c:pt idx="966">
                  <c:v>14</c:v>
                </c:pt>
                <c:pt idx="967">
                  <c:v>22</c:v>
                </c:pt>
                <c:pt idx="968">
                  <c:v>16</c:v>
                </c:pt>
                <c:pt idx="969">
                  <c:v>11</c:v>
                </c:pt>
                <c:pt idx="970">
                  <c:v>14</c:v>
                </c:pt>
                <c:pt idx="971">
                  <c:v>15.345132743362832</c:v>
                </c:pt>
                <c:pt idx="972">
                  <c:v>15.173076923076923</c:v>
                </c:pt>
                <c:pt idx="973">
                  <c:v>15.173076923076923</c:v>
                </c:pt>
                <c:pt idx="974">
                  <c:v>14.945945945945946</c:v>
                </c:pt>
                <c:pt idx="975">
                  <c:v>14.945945945945946</c:v>
                </c:pt>
                <c:pt idx="976">
                  <c:v>15.345132743362832</c:v>
                </c:pt>
                <c:pt idx="977">
                  <c:v>15.375527426160337</c:v>
                </c:pt>
                <c:pt idx="978">
                  <c:v>20</c:v>
                </c:pt>
                <c:pt idx="979">
                  <c:v>13</c:v>
                </c:pt>
                <c:pt idx="980">
                  <c:v>14</c:v>
                </c:pt>
                <c:pt idx="981">
                  <c:v>18</c:v>
                </c:pt>
                <c:pt idx="982">
                  <c:v>11</c:v>
                </c:pt>
                <c:pt idx="983">
                  <c:v>11</c:v>
                </c:pt>
                <c:pt idx="984">
                  <c:v>11</c:v>
                </c:pt>
                <c:pt idx="985">
                  <c:v>15</c:v>
                </c:pt>
                <c:pt idx="986">
                  <c:v>12</c:v>
                </c:pt>
                <c:pt idx="987">
                  <c:v>11</c:v>
                </c:pt>
                <c:pt idx="988">
                  <c:v>14</c:v>
                </c:pt>
                <c:pt idx="989">
                  <c:v>15</c:v>
                </c:pt>
                <c:pt idx="990">
                  <c:v>13</c:v>
                </c:pt>
                <c:pt idx="991">
                  <c:v>13</c:v>
                </c:pt>
                <c:pt idx="992">
                  <c:v>21</c:v>
                </c:pt>
                <c:pt idx="993">
                  <c:v>14.945945945945946</c:v>
                </c:pt>
                <c:pt idx="994">
                  <c:v>15.345132743362832</c:v>
                </c:pt>
                <c:pt idx="995">
                  <c:v>15.375527426160337</c:v>
                </c:pt>
                <c:pt idx="996">
                  <c:v>14.945945945945946</c:v>
                </c:pt>
                <c:pt idx="997">
                  <c:v>15.375527426160337</c:v>
                </c:pt>
                <c:pt idx="998">
                  <c:v>15.375527426160337</c:v>
                </c:pt>
                <c:pt idx="999">
                  <c:v>15.049382716049383</c:v>
                </c:pt>
                <c:pt idx="1000">
                  <c:v>13</c:v>
                </c:pt>
                <c:pt idx="1001">
                  <c:v>18</c:v>
                </c:pt>
                <c:pt idx="1002">
                  <c:v>11</c:v>
                </c:pt>
                <c:pt idx="1003">
                  <c:v>11</c:v>
                </c:pt>
                <c:pt idx="1004">
                  <c:v>12</c:v>
                </c:pt>
                <c:pt idx="1005">
                  <c:v>13</c:v>
                </c:pt>
                <c:pt idx="1006">
                  <c:v>20</c:v>
                </c:pt>
                <c:pt idx="1007">
                  <c:v>12</c:v>
                </c:pt>
                <c:pt idx="1008">
                  <c:v>19</c:v>
                </c:pt>
                <c:pt idx="1009">
                  <c:v>21</c:v>
                </c:pt>
                <c:pt idx="1010">
                  <c:v>13</c:v>
                </c:pt>
                <c:pt idx="1011">
                  <c:v>16</c:v>
                </c:pt>
                <c:pt idx="1012">
                  <c:v>12</c:v>
                </c:pt>
                <c:pt idx="1013">
                  <c:v>14</c:v>
                </c:pt>
                <c:pt idx="1014">
                  <c:v>11</c:v>
                </c:pt>
                <c:pt idx="1015">
                  <c:v>15.375527426160337</c:v>
                </c:pt>
                <c:pt idx="1016">
                  <c:v>15.375527426160337</c:v>
                </c:pt>
                <c:pt idx="1017">
                  <c:v>15.173076923076923</c:v>
                </c:pt>
                <c:pt idx="1018">
                  <c:v>15.173076923076923</c:v>
                </c:pt>
                <c:pt idx="1019">
                  <c:v>14.945945945945946</c:v>
                </c:pt>
                <c:pt idx="1020">
                  <c:v>15.375527426160337</c:v>
                </c:pt>
                <c:pt idx="1021">
                  <c:v>12</c:v>
                </c:pt>
                <c:pt idx="1022">
                  <c:v>14</c:v>
                </c:pt>
                <c:pt idx="1023">
                  <c:v>22</c:v>
                </c:pt>
                <c:pt idx="1024">
                  <c:v>19</c:v>
                </c:pt>
                <c:pt idx="1025">
                  <c:v>12</c:v>
                </c:pt>
                <c:pt idx="1026">
                  <c:v>12</c:v>
                </c:pt>
                <c:pt idx="1027">
                  <c:v>17</c:v>
                </c:pt>
                <c:pt idx="1028">
                  <c:v>12</c:v>
                </c:pt>
                <c:pt idx="1029">
                  <c:v>11</c:v>
                </c:pt>
                <c:pt idx="1030">
                  <c:v>18</c:v>
                </c:pt>
                <c:pt idx="1031">
                  <c:v>11</c:v>
                </c:pt>
                <c:pt idx="1032">
                  <c:v>23</c:v>
                </c:pt>
                <c:pt idx="1033">
                  <c:v>11</c:v>
                </c:pt>
                <c:pt idx="1034">
                  <c:v>18</c:v>
                </c:pt>
                <c:pt idx="1035">
                  <c:v>18</c:v>
                </c:pt>
                <c:pt idx="1036">
                  <c:v>15.173076923076923</c:v>
                </c:pt>
                <c:pt idx="1037">
                  <c:v>15.345132743362832</c:v>
                </c:pt>
                <c:pt idx="1038">
                  <c:v>14.945945945945946</c:v>
                </c:pt>
                <c:pt idx="1039">
                  <c:v>14.760869565217391</c:v>
                </c:pt>
                <c:pt idx="1040">
                  <c:v>15.079365079365079</c:v>
                </c:pt>
                <c:pt idx="1041">
                  <c:v>14.945945945945946</c:v>
                </c:pt>
                <c:pt idx="1042">
                  <c:v>14</c:v>
                </c:pt>
                <c:pt idx="1043">
                  <c:v>12</c:v>
                </c:pt>
                <c:pt idx="1044">
                  <c:v>14</c:v>
                </c:pt>
                <c:pt idx="1045">
                  <c:v>14</c:v>
                </c:pt>
                <c:pt idx="1046">
                  <c:v>13</c:v>
                </c:pt>
                <c:pt idx="1047">
                  <c:v>14</c:v>
                </c:pt>
                <c:pt idx="1048">
                  <c:v>18</c:v>
                </c:pt>
                <c:pt idx="1049">
                  <c:v>15</c:v>
                </c:pt>
                <c:pt idx="1050">
                  <c:v>13</c:v>
                </c:pt>
                <c:pt idx="1051">
                  <c:v>12</c:v>
                </c:pt>
                <c:pt idx="1052">
                  <c:v>13</c:v>
                </c:pt>
                <c:pt idx="1053">
                  <c:v>24</c:v>
                </c:pt>
                <c:pt idx="1054">
                  <c:v>14</c:v>
                </c:pt>
                <c:pt idx="1055">
                  <c:v>14</c:v>
                </c:pt>
                <c:pt idx="1056">
                  <c:v>15</c:v>
                </c:pt>
                <c:pt idx="1057">
                  <c:v>11</c:v>
                </c:pt>
                <c:pt idx="1058">
                  <c:v>23</c:v>
                </c:pt>
                <c:pt idx="1059">
                  <c:v>13</c:v>
                </c:pt>
                <c:pt idx="1060">
                  <c:v>11</c:v>
                </c:pt>
                <c:pt idx="1061">
                  <c:v>13</c:v>
                </c:pt>
                <c:pt idx="1062">
                  <c:v>18</c:v>
                </c:pt>
                <c:pt idx="1063">
                  <c:v>14</c:v>
                </c:pt>
                <c:pt idx="1064">
                  <c:v>14.760869565217391</c:v>
                </c:pt>
                <c:pt idx="1065">
                  <c:v>15.69811320754717</c:v>
                </c:pt>
                <c:pt idx="1066">
                  <c:v>15.173076923076923</c:v>
                </c:pt>
                <c:pt idx="1067">
                  <c:v>14.945945945945946</c:v>
                </c:pt>
                <c:pt idx="1068">
                  <c:v>15.173076923076923</c:v>
                </c:pt>
                <c:pt idx="1069">
                  <c:v>15.375527426160337</c:v>
                </c:pt>
                <c:pt idx="1070">
                  <c:v>14.945945945945946</c:v>
                </c:pt>
                <c:pt idx="1071">
                  <c:v>25</c:v>
                </c:pt>
                <c:pt idx="1072">
                  <c:v>13</c:v>
                </c:pt>
                <c:pt idx="1073">
                  <c:v>14</c:v>
                </c:pt>
                <c:pt idx="1074">
                  <c:v>17</c:v>
                </c:pt>
                <c:pt idx="1075">
                  <c:v>25</c:v>
                </c:pt>
                <c:pt idx="1076">
                  <c:v>20</c:v>
                </c:pt>
                <c:pt idx="1077">
                  <c:v>13</c:v>
                </c:pt>
                <c:pt idx="1078">
                  <c:v>13</c:v>
                </c:pt>
                <c:pt idx="1079">
                  <c:v>18</c:v>
                </c:pt>
                <c:pt idx="1080">
                  <c:v>12</c:v>
                </c:pt>
                <c:pt idx="1081">
                  <c:v>19</c:v>
                </c:pt>
                <c:pt idx="1082">
                  <c:v>14</c:v>
                </c:pt>
                <c:pt idx="1083">
                  <c:v>14</c:v>
                </c:pt>
                <c:pt idx="1084">
                  <c:v>14</c:v>
                </c:pt>
                <c:pt idx="1085">
                  <c:v>12</c:v>
                </c:pt>
                <c:pt idx="1086">
                  <c:v>13</c:v>
                </c:pt>
                <c:pt idx="1087">
                  <c:v>25</c:v>
                </c:pt>
                <c:pt idx="1088">
                  <c:v>14</c:v>
                </c:pt>
                <c:pt idx="1089">
                  <c:v>17</c:v>
                </c:pt>
                <c:pt idx="1090">
                  <c:v>13</c:v>
                </c:pt>
                <c:pt idx="1091">
                  <c:v>13</c:v>
                </c:pt>
                <c:pt idx="1092">
                  <c:v>20</c:v>
                </c:pt>
                <c:pt idx="1093">
                  <c:v>14</c:v>
                </c:pt>
                <c:pt idx="1094">
                  <c:v>12</c:v>
                </c:pt>
                <c:pt idx="1095">
                  <c:v>12</c:v>
                </c:pt>
                <c:pt idx="1096">
                  <c:v>15.049382716049383</c:v>
                </c:pt>
                <c:pt idx="1097">
                  <c:v>14</c:v>
                </c:pt>
                <c:pt idx="1098">
                  <c:v>15.69811320754717</c:v>
                </c:pt>
                <c:pt idx="1099">
                  <c:v>15.69811320754717</c:v>
                </c:pt>
                <c:pt idx="1100">
                  <c:v>15.492537313432836</c:v>
                </c:pt>
                <c:pt idx="1101">
                  <c:v>15.375527426160337</c:v>
                </c:pt>
                <c:pt idx="1102">
                  <c:v>15.492537313432836</c:v>
                </c:pt>
                <c:pt idx="1103">
                  <c:v>14.945945945945946</c:v>
                </c:pt>
                <c:pt idx="1104">
                  <c:v>18</c:v>
                </c:pt>
                <c:pt idx="1105">
                  <c:v>13</c:v>
                </c:pt>
                <c:pt idx="1106">
                  <c:v>11</c:v>
                </c:pt>
                <c:pt idx="1107">
                  <c:v>11</c:v>
                </c:pt>
                <c:pt idx="1108">
                  <c:v>19</c:v>
                </c:pt>
                <c:pt idx="1109">
                  <c:v>12</c:v>
                </c:pt>
                <c:pt idx="1110">
                  <c:v>12</c:v>
                </c:pt>
                <c:pt idx="1111">
                  <c:v>16</c:v>
                </c:pt>
                <c:pt idx="1112">
                  <c:v>11</c:v>
                </c:pt>
                <c:pt idx="1113">
                  <c:v>14</c:v>
                </c:pt>
                <c:pt idx="1114">
                  <c:v>12</c:v>
                </c:pt>
                <c:pt idx="1115">
                  <c:v>13</c:v>
                </c:pt>
                <c:pt idx="1116">
                  <c:v>21</c:v>
                </c:pt>
                <c:pt idx="1117">
                  <c:v>17</c:v>
                </c:pt>
                <c:pt idx="1118">
                  <c:v>21</c:v>
                </c:pt>
                <c:pt idx="1119">
                  <c:v>11</c:v>
                </c:pt>
                <c:pt idx="1120">
                  <c:v>12</c:v>
                </c:pt>
                <c:pt idx="1121">
                  <c:v>13</c:v>
                </c:pt>
                <c:pt idx="1122">
                  <c:v>18</c:v>
                </c:pt>
                <c:pt idx="1123">
                  <c:v>16</c:v>
                </c:pt>
                <c:pt idx="1124">
                  <c:v>11</c:v>
                </c:pt>
                <c:pt idx="1125">
                  <c:v>19</c:v>
                </c:pt>
                <c:pt idx="1126">
                  <c:v>16</c:v>
                </c:pt>
                <c:pt idx="1127">
                  <c:v>16</c:v>
                </c:pt>
                <c:pt idx="1128">
                  <c:v>13</c:v>
                </c:pt>
                <c:pt idx="1129">
                  <c:v>22</c:v>
                </c:pt>
                <c:pt idx="1130">
                  <c:v>17</c:v>
                </c:pt>
                <c:pt idx="1131">
                  <c:v>14</c:v>
                </c:pt>
                <c:pt idx="1132">
                  <c:v>15</c:v>
                </c:pt>
                <c:pt idx="1133">
                  <c:v>12</c:v>
                </c:pt>
                <c:pt idx="1134">
                  <c:v>18</c:v>
                </c:pt>
                <c:pt idx="1135">
                  <c:v>15</c:v>
                </c:pt>
                <c:pt idx="1136">
                  <c:v>17</c:v>
                </c:pt>
                <c:pt idx="1137">
                  <c:v>14</c:v>
                </c:pt>
                <c:pt idx="1138">
                  <c:v>15</c:v>
                </c:pt>
                <c:pt idx="1139">
                  <c:v>17</c:v>
                </c:pt>
                <c:pt idx="1140">
                  <c:v>14</c:v>
                </c:pt>
                <c:pt idx="1141">
                  <c:v>12</c:v>
                </c:pt>
                <c:pt idx="1142">
                  <c:v>14</c:v>
                </c:pt>
                <c:pt idx="1143">
                  <c:v>15</c:v>
                </c:pt>
                <c:pt idx="1144">
                  <c:v>13</c:v>
                </c:pt>
                <c:pt idx="1145">
                  <c:v>12</c:v>
                </c:pt>
                <c:pt idx="1146">
                  <c:v>13</c:v>
                </c:pt>
                <c:pt idx="1147">
                  <c:v>14</c:v>
                </c:pt>
                <c:pt idx="1148">
                  <c:v>13</c:v>
                </c:pt>
                <c:pt idx="1149">
                  <c:v>11</c:v>
                </c:pt>
                <c:pt idx="1150">
                  <c:v>11</c:v>
                </c:pt>
                <c:pt idx="1151">
                  <c:v>21</c:v>
                </c:pt>
                <c:pt idx="1152">
                  <c:v>18</c:v>
                </c:pt>
                <c:pt idx="1153">
                  <c:v>12</c:v>
                </c:pt>
                <c:pt idx="1154">
                  <c:v>11</c:v>
                </c:pt>
                <c:pt idx="1155">
                  <c:v>15</c:v>
                </c:pt>
                <c:pt idx="1156">
                  <c:v>13</c:v>
                </c:pt>
                <c:pt idx="1157">
                  <c:v>12</c:v>
                </c:pt>
                <c:pt idx="1158">
                  <c:v>17</c:v>
                </c:pt>
                <c:pt idx="1159">
                  <c:v>13</c:v>
                </c:pt>
                <c:pt idx="1160">
                  <c:v>19</c:v>
                </c:pt>
                <c:pt idx="1161">
                  <c:v>19</c:v>
                </c:pt>
                <c:pt idx="1162">
                  <c:v>17</c:v>
                </c:pt>
                <c:pt idx="1163">
                  <c:v>11</c:v>
                </c:pt>
                <c:pt idx="1164">
                  <c:v>15</c:v>
                </c:pt>
                <c:pt idx="1165">
                  <c:v>11</c:v>
                </c:pt>
                <c:pt idx="1166">
                  <c:v>25</c:v>
                </c:pt>
                <c:pt idx="1167">
                  <c:v>14</c:v>
                </c:pt>
                <c:pt idx="1168">
                  <c:v>13</c:v>
                </c:pt>
                <c:pt idx="1169">
                  <c:v>17</c:v>
                </c:pt>
                <c:pt idx="1170">
                  <c:v>13</c:v>
                </c:pt>
                <c:pt idx="1171">
                  <c:v>14</c:v>
                </c:pt>
                <c:pt idx="1172">
                  <c:v>14.945945945945946</c:v>
                </c:pt>
                <c:pt idx="1173">
                  <c:v>15.69811320754717</c:v>
                </c:pt>
                <c:pt idx="1174">
                  <c:v>15.345132743362832</c:v>
                </c:pt>
                <c:pt idx="1175">
                  <c:v>15.345132743362832</c:v>
                </c:pt>
                <c:pt idx="1176">
                  <c:v>15.079365079365079</c:v>
                </c:pt>
                <c:pt idx="1177">
                  <c:v>15.079365079365079</c:v>
                </c:pt>
                <c:pt idx="1178">
                  <c:v>19</c:v>
                </c:pt>
                <c:pt idx="1179">
                  <c:v>12</c:v>
                </c:pt>
                <c:pt idx="1180">
                  <c:v>11</c:v>
                </c:pt>
                <c:pt idx="1181">
                  <c:v>19</c:v>
                </c:pt>
                <c:pt idx="1182">
                  <c:v>15</c:v>
                </c:pt>
                <c:pt idx="1183">
                  <c:v>20</c:v>
                </c:pt>
                <c:pt idx="1184">
                  <c:v>25</c:v>
                </c:pt>
                <c:pt idx="1185">
                  <c:v>24</c:v>
                </c:pt>
                <c:pt idx="1186">
                  <c:v>24</c:v>
                </c:pt>
                <c:pt idx="1187">
                  <c:v>15</c:v>
                </c:pt>
                <c:pt idx="1188">
                  <c:v>13</c:v>
                </c:pt>
                <c:pt idx="1189">
                  <c:v>14</c:v>
                </c:pt>
                <c:pt idx="1190">
                  <c:v>13</c:v>
                </c:pt>
                <c:pt idx="1191">
                  <c:v>11</c:v>
                </c:pt>
                <c:pt idx="1192">
                  <c:v>16</c:v>
                </c:pt>
                <c:pt idx="1193">
                  <c:v>22</c:v>
                </c:pt>
                <c:pt idx="1194">
                  <c:v>14</c:v>
                </c:pt>
                <c:pt idx="1195">
                  <c:v>14</c:v>
                </c:pt>
                <c:pt idx="1196">
                  <c:v>16</c:v>
                </c:pt>
                <c:pt idx="1197">
                  <c:v>11</c:v>
                </c:pt>
                <c:pt idx="1198">
                  <c:v>25</c:v>
                </c:pt>
                <c:pt idx="1199">
                  <c:v>14</c:v>
                </c:pt>
                <c:pt idx="1200">
                  <c:v>18</c:v>
                </c:pt>
                <c:pt idx="1201">
                  <c:v>15.173076923076923</c:v>
                </c:pt>
                <c:pt idx="1202">
                  <c:v>15.173076923076923</c:v>
                </c:pt>
                <c:pt idx="1203">
                  <c:v>15.69811320754717</c:v>
                </c:pt>
                <c:pt idx="1204">
                  <c:v>15.492537313432836</c:v>
                </c:pt>
                <c:pt idx="1205">
                  <c:v>15.173076923076923</c:v>
                </c:pt>
                <c:pt idx="1206">
                  <c:v>20</c:v>
                </c:pt>
                <c:pt idx="1207">
                  <c:v>12</c:v>
                </c:pt>
                <c:pt idx="1208">
                  <c:v>14</c:v>
                </c:pt>
                <c:pt idx="1209">
                  <c:v>20</c:v>
                </c:pt>
                <c:pt idx="1210">
                  <c:v>18</c:v>
                </c:pt>
                <c:pt idx="1211">
                  <c:v>14</c:v>
                </c:pt>
                <c:pt idx="1212">
                  <c:v>12</c:v>
                </c:pt>
                <c:pt idx="1213">
                  <c:v>21</c:v>
                </c:pt>
                <c:pt idx="1214">
                  <c:v>19</c:v>
                </c:pt>
                <c:pt idx="1215">
                  <c:v>14</c:v>
                </c:pt>
                <c:pt idx="1216">
                  <c:v>17</c:v>
                </c:pt>
                <c:pt idx="1217">
                  <c:v>16</c:v>
                </c:pt>
                <c:pt idx="1218">
                  <c:v>12</c:v>
                </c:pt>
                <c:pt idx="1219">
                  <c:v>17</c:v>
                </c:pt>
                <c:pt idx="1220">
                  <c:v>15</c:v>
                </c:pt>
                <c:pt idx="1221">
                  <c:v>23</c:v>
                </c:pt>
                <c:pt idx="1222">
                  <c:v>11</c:v>
                </c:pt>
                <c:pt idx="1223">
                  <c:v>11</c:v>
                </c:pt>
                <c:pt idx="1224">
                  <c:v>15</c:v>
                </c:pt>
                <c:pt idx="1225">
                  <c:v>11</c:v>
                </c:pt>
                <c:pt idx="1226">
                  <c:v>15.375527426160337</c:v>
                </c:pt>
                <c:pt idx="1227">
                  <c:v>15.173076923076923</c:v>
                </c:pt>
                <c:pt idx="1228">
                  <c:v>14.760869565217391</c:v>
                </c:pt>
                <c:pt idx="1229">
                  <c:v>15.345132743362832</c:v>
                </c:pt>
                <c:pt idx="1230">
                  <c:v>13</c:v>
                </c:pt>
                <c:pt idx="1231">
                  <c:v>14</c:v>
                </c:pt>
                <c:pt idx="1232">
                  <c:v>16</c:v>
                </c:pt>
                <c:pt idx="1233">
                  <c:v>12</c:v>
                </c:pt>
                <c:pt idx="1234">
                  <c:v>11</c:v>
                </c:pt>
                <c:pt idx="1235">
                  <c:v>12</c:v>
                </c:pt>
                <c:pt idx="1236">
                  <c:v>13</c:v>
                </c:pt>
                <c:pt idx="1237">
                  <c:v>15</c:v>
                </c:pt>
                <c:pt idx="1238">
                  <c:v>13</c:v>
                </c:pt>
                <c:pt idx="1239">
                  <c:v>20</c:v>
                </c:pt>
                <c:pt idx="1240">
                  <c:v>15</c:v>
                </c:pt>
                <c:pt idx="1241">
                  <c:v>13</c:v>
                </c:pt>
                <c:pt idx="1242">
                  <c:v>14</c:v>
                </c:pt>
                <c:pt idx="1243">
                  <c:v>21</c:v>
                </c:pt>
                <c:pt idx="1244">
                  <c:v>16</c:v>
                </c:pt>
                <c:pt idx="1245">
                  <c:v>14</c:v>
                </c:pt>
                <c:pt idx="1246">
                  <c:v>11</c:v>
                </c:pt>
                <c:pt idx="1247">
                  <c:v>19</c:v>
                </c:pt>
                <c:pt idx="1248">
                  <c:v>11</c:v>
                </c:pt>
                <c:pt idx="1249">
                  <c:v>13</c:v>
                </c:pt>
                <c:pt idx="1250">
                  <c:v>12</c:v>
                </c:pt>
                <c:pt idx="1251">
                  <c:v>11</c:v>
                </c:pt>
                <c:pt idx="1252">
                  <c:v>14</c:v>
                </c:pt>
                <c:pt idx="1253">
                  <c:v>14.945945945945946</c:v>
                </c:pt>
                <c:pt idx="1254">
                  <c:v>14.945945945945946</c:v>
                </c:pt>
                <c:pt idx="1255">
                  <c:v>14.945945945945946</c:v>
                </c:pt>
                <c:pt idx="1256">
                  <c:v>15.173076923076923</c:v>
                </c:pt>
                <c:pt idx="1257">
                  <c:v>14.945945945945946</c:v>
                </c:pt>
                <c:pt idx="1258">
                  <c:v>15.375527426160337</c:v>
                </c:pt>
                <c:pt idx="1259">
                  <c:v>16</c:v>
                </c:pt>
                <c:pt idx="1260">
                  <c:v>14</c:v>
                </c:pt>
                <c:pt idx="1261">
                  <c:v>16</c:v>
                </c:pt>
                <c:pt idx="1262">
                  <c:v>16</c:v>
                </c:pt>
                <c:pt idx="1263">
                  <c:v>22</c:v>
                </c:pt>
                <c:pt idx="1264">
                  <c:v>12</c:v>
                </c:pt>
                <c:pt idx="1265">
                  <c:v>15</c:v>
                </c:pt>
                <c:pt idx="1266">
                  <c:v>20</c:v>
                </c:pt>
                <c:pt idx="1267">
                  <c:v>14</c:v>
                </c:pt>
                <c:pt idx="1268">
                  <c:v>20</c:v>
                </c:pt>
                <c:pt idx="1269">
                  <c:v>13</c:v>
                </c:pt>
                <c:pt idx="1270">
                  <c:v>12</c:v>
                </c:pt>
                <c:pt idx="1271">
                  <c:v>13</c:v>
                </c:pt>
                <c:pt idx="1272">
                  <c:v>11</c:v>
                </c:pt>
                <c:pt idx="1273">
                  <c:v>17</c:v>
                </c:pt>
                <c:pt idx="1274">
                  <c:v>14</c:v>
                </c:pt>
                <c:pt idx="1275">
                  <c:v>11</c:v>
                </c:pt>
                <c:pt idx="1276">
                  <c:v>14</c:v>
                </c:pt>
                <c:pt idx="1277">
                  <c:v>17</c:v>
                </c:pt>
                <c:pt idx="1278">
                  <c:v>13</c:v>
                </c:pt>
                <c:pt idx="1279">
                  <c:v>12</c:v>
                </c:pt>
                <c:pt idx="1280">
                  <c:v>13</c:v>
                </c:pt>
                <c:pt idx="1281">
                  <c:v>18</c:v>
                </c:pt>
                <c:pt idx="1282">
                  <c:v>19</c:v>
                </c:pt>
                <c:pt idx="1283">
                  <c:v>11</c:v>
                </c:pt>
                <c:pt idx="1284">
                  <c:v>21</c:v>
                </c:pt>
                <c:pt idx="1285">
                  <c:v>15</c:v>
                </c:pt>
                <c:pt idx="1286">
                  <c:v>17</c:v>
                </c:pt>
                <c:pt idx="1287">
                  <c:v>18</c:v>
                </c:pt>
                <c:pt idx="1288">
                  <c:v>14</c:v>
                </c:pt>
                <c:pt idx="1289">
                  <c:v>13</c:v>
                </c:pt>
                <c:pt idx="1290">
                  <c:v>17</c:v>
                </c:pt>
                <c:pt idx="1291">
                  <c:v>15</c:v>
                </c:pt>
                <c:pt idx="1292">
                  <c:v>18</c:v>
                </c:pt>
                <c:pt idx="1293">
                  <c:v>13</c:v>
                </c:pt>
                <c:pt idx="1294">
                  <c:v>12</c:v>
                </c:pt>
                <c:pt idx="1295">
                  <c:v>13</c:v>
                </c:pt>
                <c:pt idx="1296">
                  <c:v>14</c:v>
                </c:pt>
                <c:pt idx="1297">
                  <c:v>11</c:v>
                </c:pt>
                <c:pt idx="1298">
                  <c:v>22</c:v>
                </c:pt>
                <c:pt idx="1299">
                  <c:v>17</c:v>
                </c:pt>
                <c:pt idx="1300">
                  <c:v>21</c:v>
                </c:pt>
                <c:pt idx="1301">
                  <c:v>22</c:v>
                </c:pt>
                <c:pt idx="1302">
                  <c:v>16</c:v>
                </c:pt>
                <c:pt idx="1303">
                  <c:v>12</c:v>
                </c:pt>
                <c:pt idx="1304">
                  <c:v>12</c:v>
                </c:pt>
                <c:pt idx="1305">
                  <c:v>15</c:v>
                </c:pt>
                <c:pt idx="1306">
                  <c:v>14</c:v>
                </c:pt>
                <c:pt idx="1307">
                  <c:v>25</c:v>
                </c:pt>
                <c:pt idx="1308">
                  <c:v>20</c:v>
                </c:pt>
                <c:pt idx="1309">
                  <c:v>13</c:v>
                </c:pt>
                <c:pt idx="1310">
                  <c:v>14</c:v>
                </c:pt>
                <c:pt idx="1311">
                  <c:v>16</c:v>
                </c:pt>
                <c:pt idx="1312">
                  <c:v>17</c:v>
                </c:pt>
                <c:pt idx="1313">
                  <c:v>15</c:v>
                </c:pt>
                <c:pt idx="1314">
                  <c:v>22</c:v>
                </c:pt>
                <c:pt idx="1315">
                  <c:v>22</c:v>
                </c:pt>
                <c:pt idx="1316">
                  <c:v>20</c:v>
                </c:pt>
                <c:pt idx="1317">
                  <c:v>14</c:v>
                </c:pt>
                <c:pt idx="1318">
                  <c:v>13</c:v>
                </c:pt>
                <c:pt idx="1319">
                  <c:v>13</c:v>
                </c:pt>
                <c:pt idx="1320">
                  <c:v>22</c:v>
                </c:pt>
                <c:pt idx="1321">
                  <c:v>12</c:v>
                </c:pt>
                <c:pt idx="1322">
                  <c:v>14</c:v>
                </c:pt>
                <c:pt idx="1323">
                  <c:v>15</c:v>
                </c:pt>
                <c:pt idx="1324">
                  <c:v>17</c:v>
                </c:pt>
                <c:pt idx="1325">
                  <c:v>13</c:v>
                </c:pt>
                <c:pt idx="1326">
                  <c:v>14.945945945945946</c:v>
                </c:pt>
                <c:pt idx="1327">
                  <c:v>14.945945945945946</c:v>
                </c:pt>
                <c:pt idx="1328">
                  <c:v>15.492537313432836</c:v>
                </c:pt>
                <c:pt idx="1329">
                  <c:v>14.760869565217391</c:v>
                </c:pt>
                <c:pt idx="1330">
                  <c:v>15.049382716049383</c:v>
                </c:pt>
                <c:pt idx="1331">
                  <c:v>15.079365079365079</c:v>
                </c:pt>
                <c:pt idx="1332">
                  <c:v>15.375527426160337</c:v>
                </c:pt>
                <c:pt idx="1333">
                  <c:v>14.945945945945946</c:v>
                </c:pt>
                <c:pt idx="1334">
                  <c:v>19</c:v>
                </c:pt>
                <c:pt idx="1335">
                  <c:v>14</c:v>
                </c:pt>
                <c:pt idx="1336">
                  <c:v>20</c:v>
                </c:pt>
                <c:pt idx="1337">
                  <c:v>19</c:v>
                </c:pt>
                <c:pt idx="1338">
                  <c:v>13</c:v>
                </c:pt>
                <c:pt idx="1339">
                  <c:v>23</c:v>
                </c:pt>
                <c:pt idx="1340">
                  <c:v>13</c:v>
                </c:pt>
                <c:pt idx="1341">
                  <c:v>11</c:v>
                </c:pt>
                <c:pt idx="1342">
                  <c:v>13</c:v>
                </c:pt>
                <c:pt idx="1343">
                  <c:v>14</c:v>
                </c:pt>
                <c:pt idx="1344">
                  <c:v>22</c:v>
                </c:pt>
                <c:pt idx="1345">
                  <c:v>11</c:v>
                </c:pt>
                <c:pt idx="1346">
                  <c:v>13</c:v>
                </c:pt>
                <c:pt idx="1347">
                  <c:v>21</c:v>
                </c:pt>
                <c:pt idx="1348">
                  <c:v>11</c:v>
                </c:pt>
                <c:pt idx="1349">
                  <c:v>13</c:v>
                </c:pt>
                <c:pt idx="1350">
                  <c:v>14</c:v>
                </c:pt>
                <c:pt idx="1351">
                  <c:v>11</c:v>
                </c:pt>
                <c:pt idx="1352">
                  <c:v>15</c:v>
                </c:pt>
                <c:pt idx="1353">
                  <c:v>15.375527426160337</c:v>
                </c:pt>
                <c:pt idx="1354">
                  <c:v>15.173076923076923</c:v>
                </c:pt>
                <c:pt idx="1355">
                  <c:v>16</c:v>
                </c:pt>
                <c:pt idx="1356">
                  <c:v>14.945945945945946</c:v>
                </c:pt>
                <c:pt idx="1357">
                  <c:v>15.079365079365079</c:v>
                </c:pt>
                <c:pt idx="1358">
                  <c:v>14.945945945945946</c:v>
                </c:pt>
                <c:pt idx="1359">
                  <c:v>14.945945945945946</c:v>
                </c:pt>
                <c:pt idx="1360">
                  <c:v>15.173076923076923</c:v>
                </c:pt>
                <c:pt idx="1361">
                  <c:v>15.173076923076923</c:v>
                </c:pt>
                <c:pt idx="1362">
                  <c:v>15.69811320754717</c:v>
                </c:pt>
                <c:pt idx="1363">
                  <c:v>14</c:v>
                </c:pt>
                <c:pt idx="1364">
                  <c:v>12</c:v>
                </c:pt>
                <c:pt idx="1365">
                  <c:v>17</c:v>
                </c:pt>
                <c:pt idx="1366">
                  <c:v>19</c:v>
                </c:pt>
                <c:pt idx="1367">
                  <c:v>11</c:v>
                </c:pt>
                <c:pt idx="1368">
                  <c:v>15</c:v>
                </c:pt>
                <c:pt idx="1369">
                  <c:v>11</c:v>
                </c:pt>
                <c:pt idx="1370">
                  <c:v>18</c:v>
                </c:pt>
                <c:pt idx="1371">
                  <c:v>16</c:v>
                </c:pt>
                <c:pt idx="1372">
                  <c:v>25</c:v>
                </c:pt>
                <c:pt idx="1373">
                  <c:v>16</c:v>
                </c:pt>
                <c:pt idx="1374">
                  <c:v>13</c:v>
                </c:pt>
                <c:pt idx="1375">
                  <c:v>14</c:v>
                </c:pt>
                <c:pt idx="1376">
                  <c:v>19</c:v>
                </c:pt>
                <c:pt idx="1377">
                  <c:v>15</c:v>
                </c:pt>
                <c:pt idx="1378">
                  <c:v>12</c:v>
                </c:pt>
                <c:pt idx="1379">
                  <c:v>12</c:v>
                </c:pt>
                <c:pt idx="1380">
                  <c:v>16</c:v>
                </c:pt>
                <c:pt idx="1381">
                  <c:v>14</c:v>
                </c:pt>
                <c:pt idx="1382">
                  <c:v>13</c:v>
                </c:pt>
                <c:pt idx="1383">
                  <c:v>22</c:v>
                </c:pt>
                <c:pt idx="1384">
                  <c:v>21</c:v>
                </c:pt>
                <c:pt idx="1385">
                  <c:v>18</c:v>
                </c:pt>
                <c:pt idx="1386">
                  <c:v>13</c:v>
                </c:pt>
                <c:pt idx="1387">
                  <c:v>15.69811320754717</c:v>
                </c:pt>
                <c:pt idx="1388">
                  <c:v>15.69811320754717</c:v>
                </c:pt>
                <c:pt idx="1389">
                  <c:v>15.375527426160337</c:v>
                </c:pt>
                <c:pt idx="1390">
                  <c:v>15.173076923076923</c:v>
                </c:pt>
                <c:pt idx="1391">
                  <c:v>15.492537313432836</c:v>
                </c:pt>
                <c:pt idx="1392">
                  <c:v>14.945945945945946</c:v>
                </c:pt>
                <c:pt idx="1393">
                  <c:v>14.945945945945946</c:v>
                </c:pt>
                <c:pt idx="1394">
                  <c:v>15.345132743362832</c:v>
                </c:pt>
                <c:pt idx="1395">
                  <c:v>14.945945945945946</c:v>
                </c:pt>
                <c:pt idx="1396">
                  <c:v>13</c:v>
                </c:pt>
                <c:pt idx="1397">
                  <c:v>11</c:v>
                </c:pt>
                <c:pt idx="1398">
                  <c:v>20</c:v>
                </c:pt>
                <c:pt idx="1399">
                  <c:v>17</c:v>
                </c:pt>
                <c:pt idx="1400">
                  <c:v>11</c:v>
                </c:pt>
                <c:pt idx="1401">
                  <c:v>18</c:v>
                </c:pt>
                <c:pt idx="1402">
                  <c:v>11</c:v>
                </c:pt>
                <c:pt idx="1403">
                  <c:v>12</c:v>
                </c:pt>
                <c:pt idx="1404">
                  <c:v>12</c:v>
                </c:pt>
                <c:pt idx="1405">
                  <c:v>20</c:v>
                </c:pt>
                <c:pt idx="1406">
                  <c:v>19</c:v>
                </c:pt>
                <c:pt idx="1407">
                  <c:v>12</c:v>
                </c:pt>
                <c:pt idx="1408">
                  <c:v>13</c:v>
                </c:pt>
                <c:pt idx="1409">
                  <c:v>11</c:v>
                </c:pt>
                <c:pt idx="1410">
                  <c:v>14</c:v>
                </c:pt>
                <c:pt idx="1411">
                  <c:v>14</c:v>
                </c:pt>
                <c:pt idx="1412">
                  <c:v>13</c:v>
                </c:pt>
                <c:pt idx="1413">
                  <c:v>19</c:v>
                </c:pt>
                <c:pt idx="1414">
                  <c:v>23</c:v>
                </c:pt>
                <c:pt idx="1415">
                  <c:v>12</c:v>
                </c:pt>
                <c:pt idx="1416">
                  <c:v>15</c:v>
                </c:pt>
                <c:pt idx="1417">
                  <c:v>19</c:v>
                </c:pt>
                <c:pt idx="1418">
                  <c:v>11</c:v>
                </c:pt>
                <c:pt idx="1419">
                  <c:v>17</c:v>
                </c:pt>
                <c:pt idx="1420">
                  <c:v>15.375527426160337</c:v>
                </c:pt>
                <c:pt idx="1421">
                  <c:v>15.079365079365079</c:v>
                </c:pt>
                <c:pt idx="1422">
                  <c:v>15.173076923076923</c:v>
                </c:pt>
                <c:pt idx="1423">
                  <c:v>15.375527426160337</c:v>
                </c:pt>
                <c:pt idx="1424">
                  <c:v>15.375527426160337</c:v>
                </c:pt>
                <c:pt idx="1425">
                  <c:v>13</c:v>
                </c:pt>
                <c:pt idx="1426">
                  <c:v>13</c:v>
                </c:pt>
                <c:pt idx="1427">
                  <c:v>19</c:v>
                </c:pt>
                <c:pt idx="1428">
                  <c:v>14</c:v>
                </c:pt>
                <c:pt idx="1429">
                  <c:v>13</c:v>
                </c:pt>
                <c:pt idx="1430">
                  <c:v>12</c:v>
                </c:pt>
                <c:pt idx="1431">
                  <c:v>19</c:v>
                </c:pt>
                <c:pt idx="1432">
                  <c:v>25</c:v>
                </c:pt>
                <c:pt idx="1433">
                  <c:v>22</c:v>
                </c:pt>
                <c:pt idx="1434">
                  <c:v>15</c:v>
                </c:pt>
                <c:pt idx="1435">
                  <c:v>12</c:v>
                </c:pt>
                <c:pt idx="1436">
                  <c:v>11</c:v>
                </c:pt>
                <c:pt idx="1437">
                  <c:v>13</c:v>
                </c:pt>
                <c:pt idx="1438">
                  <c:v>19</c:v>
                </c:pt>
                <c:pt idx="1439">
                  <c:v>19</c:v>
                </c:pt>
                <c:pt idx="1440">
                  <c:v>13</c:v>
                </c:pt>
                <c:pt idx="1441">
                  <c:v>21</c:v>
                </c:pt>
                <c:pt idx="1442">
                  <c:v>14</c:v>
                </c:pt>
                <c:pt idx="1443">
                  <c:v>11</c:v>
                </c:pt>
                <c:pt idx="1444">
                  <c:v>11</c:v>
                </c:pt>
                <c:pt idx="1445">
                  <c:v>23</c:v>
                </c:pt>
                <c:pt idx="1446">
                  <c:v>21</c:v>
                </c:pt>
                <c:pt idx="1447">
                  <c:v>24</c:v>
                </c:pt>
                <c:pt idx="1448">
                  <c:v>11</c:v>
                </c:pt>
                <c:pt idx="1449">
                  <c:v>14</c:v>
                </c:pt>
                <c:pt idx="1450">
                  <c:v>16</c:v>
                </c:pt>
                <c:pt idx="1451">
                  <c:v>11</c:v>
                </c:pt>
                <c:pt idx="1452">
                  <c:v>12</c:v>
                </c:pt>
                <c:pt idx="1453">
                  <c:v>13</c:v>
                </c:pt>
                <c:pt idx="1454">
                  <c:v>15</c:v>
                </c:pt>
                <c:pt idx="1455">
                  <c:v>14</c:v>
                </c:pt>
                <c:pt idx="1456">
                  <c:v>14</c:v>
                </c:pt>
                <c:pt idx="1457">
                  <c:v>14</c:v>
                </c:pt>
                <c:pt idx="1458">
                  <c:v>12</c:v>
                </c:pt>
                <c:pt idx="1459">
                  <c:v>13</c:v>
                </c:pt>
                <c:pt idx="1460">
                  <c:v>15.375527426160337</c:v>
                </c:pt>
                <c:pt idx="1461">
                  <c:v>14.945945945945946</c:v>
                </c:pt>
                <c:pt idx="1462">
                  <c:v>14.945945945945946</c:v>
                </c:pt>
                <c:pt idx="1463">
                  <c:v>15.345132743362832</c:v>
                </c:pt>
                <c:pt idx="1464">
                  <c:v>15.492537313432836</c:v>
                </c:pt>
                <c:pt idx="1465">
                  <c:v>15.173076923076923</c:v>
                </c:pt>
                <c:pt idx="1466">
                  <c:v>15.69811320754717</c:v>
                </c:pt>
                <c:pt idx="1467">
                  <c:v>15.345132743362832</c:v>
                </c:pt>
                <c:pt idx="1468">
                  <c:v>14</c:v>
                </c:pt>
                <c:pt idx="1469">
                  <c:v>12</c:v>
                </c:pt>
              </c:numCache>
            </c:numRef>
          </c:yVal>
          <c:smooth val="0"/>
          <c:extLst>
            <c:ext xmlns:c16="http://schemas.microsoft.com/office/drawing/2014/chart" uri="{C3380CC4-5D6E-409C-BE32-E72D297353CC}">
              <c16:uniqueId val="{00000000-7642-4AA4-AD21-67ED77E10003}"/>
            </c:ext>
          </c:extLst>
        </c:ser>
        <c:dLbls>
          <c:showLegendKey val="0"/>
          <c:showVal val="0"/>
          <c:showCatName val="0"/>
          <c:showSerName val="0"/>
          <c:showPercent val="0"/>
          <c:showBubbleSize val="0"/>
        </c:dLbls>
        <c:axId val="277993392"/>
        <c:axId val="277992912"/>
      </c:scatterChart>
      <c:valAx>
        <c:axId val="277993392"/>
        <c:scaling>
          <c:orientation val="minMax"/>
        </c:scaling>
        <c:delete val="0"/>
        <c:axPos val="b"/>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7992912"/>
        <c:crosses val="autoZero"/>
        <c:crossBetween val="midCat"/>
      </c:valAx>
      <c:valAx>
        <c:axId val="2779929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79933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[Customer_retention_predictive_Model.xlsx]Working_sheet!Count of Repeat Customer</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Count of</a:t>
            </a:r>
            <a:r>
              <a:rPr lang="en-IN" baseline="0"/>
              <a:t> Reprat Customer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Working_sheet!$B$3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79C-4350-B80D-432AC3E9AB8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79C-4350-B80D-432AC3E9AB84}"/>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Working_sheet!$A$4:$A$5</c:f>
              <c:strCache>
                <c:ptCount val="2"/>
                <c:pt idx="0">
                  <c:v>No</c:v>
                </c:pt>
                <c:pt idx="1">
                  <c:v>Yes</c:v>
                </c:pt>
              </c:strCache>
            </c:strRef>
          </c:cat>
          <c:val>
            <c:numRef>
              <c:f>Working_sheet!$B$4:$B$5</c:f>
              <c:numCache>
                <c:formatCode>General</c:formatCode>
                <c:ptCount val="2"/>
                <c:pt idx="0">
                  <c:v>1233</c:v>
                </c:pt>
                <c:pt idx="1">
                  <c:v>237</c:v>
                </c:pt>
              </c:numCache>
            </c:numRef>
          </c:val>
          <c:extLst>
            <c:ext xmlns:c16="http://schemas.microsoft.com/office/drawing/2014/chart" uri="{C3380CC4-5D6E-409C-BE32-E72D297353CC}">
              <c16:uniqueId val="{00000005-8FDB-4B36-B678-F9CD49E4ECCA}"/>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ROC Curve</a:t>
            </a:r>
          </a:p>
        </c:rich>
      </c:tx>
      <c:overlay val="0"/>
    </c:title>
    <c:autoTitleDeleted val="0"/>
    <c:plotArea>
      <c:layout/>
      <c:scatterChart>
        <c:scatterStyle val="lineMarker"/>
        <c:varyColors val="0"/>
        <c:ser>
          <c:idx val="0"/>
          <c:order val="0"/>
          <c:spPr>
            <a:ln w="19050">
              <a:noFill/>
            </a:ln>
          </c:spPr>
          <c:xVal>
            <c:numRef>
              <c:f>MODEL!$BE$4:$BE$1474</c:f>
              <c:numCache>
                <c:formatCode>General</c:formatCode>
                <c:ptCount val="1471"/>
                <c:pt idx="0">
                  <c:v>1</c:v>
                </c:pt>
                <c:pt idx="1">
                  <c:v>0.99918896999188966</c:v>
                </c:pt>
                <c:pt idx="2">
                  <c:v>0.99837793998377944</c:v>
                </c:pt>
                <c:pt idx="3">
                  <c:v>0.9975669099756691</c:v>
                </c:pt>
                <c:pt idx="4">
                  <c:v>0.99675587996755877</c:v>
                </c:pt>
                <c:pt idx="5">
                  <c:v>0.99594484995944854</c:v>
                </c:pt>
                <c:pt idx="6">
                  <c:v>0.99513381995133821</c:v>
                </c:pt>
                <c:pt idx="7">
                  <c:v>0.99432278994322787</c:v>
                </c:pt>
                <c:pt idx="8">
                  <c:v>0.99351175993511764</c:v>
                </c:pt>
                <c:pt idx="9">
                  <c:v>0.99270072992700731</c:v>
                </c:pt>
                <c:pt idx="10">
                  <c:v>0.99188969991889697</c:v>
                </c:pt>
                <c:pt idx="11">
                  <c:v>0.99107866991078675</c:v>
                </c:pt>
                <c:pt idx="12">
                  <c:v>0.99026763990267641</c:v>
                </c:pt>
                <c:pt idx="13">
                  <c:v>0.98945660989456607</c:v>
                </c:pt>
                <c:pt idx="14">
                  <c:v>0.98864557988645585</c:v>
                </c:pt>
                <c:pt idx="15">
                  <c:v>0.98783454987834551</c:v>
                </c:pt>
                <c:pt idx="16">
                  <c:v>0.98702351987023518</c:v>
                </c:pt>
                <c:pt idx="17">
                  <c:v>0.98702351987023518</c:v>
                </c:pt>
                <c:pt idx="18">
                  <c:v>0.98621248986212495</c:v>
                </c:pt>
                <c:pt idx="19">
                  <c:v>0.98540145985401462</c:v>
                </c:pt>
                <c:pt idx="20">
                  <c:v>0.98459042984590428</c:v>
                </c:pt>
                <c:pt idx="21">
                  <c:v>0.98377939983779394</c:v>
                </c:pt>
                <c:pt idx="22">
                  <c:v>0.98296836982968372</c:v>
                </c:pt>
                <c:pt idx="23">
                  <c:v>0.98215733982157338</c:v>
                </c:pt>
                <c:pt idx="24">
                  <c:v>0.98134630981346305</c:v>
                </c:pt>
                <c:pt idx="25">
                  <c:v>0.98053527980535282</c:v>
                </c:pt>
                <c:pt idx="26">
                  <c:v>0.97972424979724249</c:v>
                </c:pt>
                <c:pt idx="27">
                  <c:v>0.97891321978913215</c:v>
                </c:pt>
                <c:pt idx="28">
                  <c:v>0.97810218978102192</c:v>
                </c:pt>
                <c:pt idx="29">
                  <c:v>0.97729115977291159</c:v>
                </c:pt>
                <c:pt idx="30">
                  <c:v>0.97648012976480125</c:v>
                </c:pt>
                <c:pt idx="31">
                  <c:v>0.97566909975669103</c:v>
                </c:pt>
                <c:pt idx="32">
                  <c:v>0.97485806974858069</c:v>
                </c:pt>
                <c:pt idx="33">
                  <c:v>0.97404703974047036</c:v>
                </c:pt>
                <c:pt idx="34">
                  <c:v>0.97323600973236013</c:v>
                </c:pt>
                <c:pt idx="35">
                  <c:v>0.97242497972424979</c:v>
                </c:pt>
                <c:pt idx="36">
                  <c:v>0.97161394971613946</c:v>
                </c:pt>
                <c:pt idx="37">
                  <c:v>0.97080291970802923</c:v>
                </c:pt>
                <c:pt idx="38">
                  <c:v>0.9699918896999189</c:v>
                </c:pt>
                <c:pt idx="39">
                  <c:v>0.96918085969180856</c:v>
                </c:pt>
                <c:pt idx="40">
                  <c:v>0.96836982968369834</c:v>
                </c:pt>
                <c:pt idx="41">
                  <c:v>0.967558799675588</c:v>
                </c:pt>
                <c:pt idx="42">
                  <c:v>0.96674776966747766</c:v>
                </c:pt>
                <c:pt idx="43">
                  <c:v>0.96593673965936744</c:v>
                </c:pt>
                <c:pt idx="44">
                  <c:v>0.9651257096512571</c:v>
                </c:pt>
                <c:pt idx="45">
                  <c:v>0.96431467964314677</c:v>
                </c:pt>
                <c:pt idx="46">
                  <c:v>0.96350364963503654</c:v>
                </c:pt>
                <c:pt idx="47">
                  <c:v>0.9626926196269262</c:v>
                </c:pt>
                <c:pt idx="48">
                  <c:v>0.96188158961881587</c:v>
                </c:pt>
                <c:pt idx="49">
                  <c:v>0.96107055961070564</c:v>
                </c:pt>
                <c:pt idx="50">
                  <c:v>0.96025952960259531</c:v>
                </c:pt>
                <c:pt idx="51">
                  <c:v>0.95944849959448497</c:v>
                </c:pt>
                <c:pt idx="52">
                  <c:v>0.95863746958637475</c:v>
                </c:pt>
                <c:pt idx="53">
                  <c:v>0.95782643957826441</c:v>
                </c:pt>
                <c:pt idx="54">
                  <c:v>0.95701540957015407</c:v>
                </c:pt>
                <c:pt idx="55">
                  <c:v>0.95620437956204385</c:v>
                </c:pt>
                <c:pt idx="56">
                  <c:v>0.95539334955393351</c:v>
                </c:pt>
                <c:pt idx="57">
                  <c:v>0.95458231954582318</c:v>
                </c:pt>
                <c:pt idx="58">
                  <c:v>0.95377128953771284</c:v>
                </c:pt>
                <c:pt idx="59">
                  <c:v>0.95296025952960262</c:v>
                </c:pt>
                <c:pt idx="60">
                  <c:v>0.95214922952149228</c:v>
                </c:pt>
                <c:pt idx="61">
                  <c:v>0.95133819951338194</c:v>
                </c:pt>
                <c:pt idx="62">
                  <c:v>0.95052716950527172</c:v>
                </c:pt>
                <c:pt idx="63">
                  <c:v>0.94971613949716138</c:v>
                </c:pt>
                <c:pt idx="64">
                  <c:v>0.94890510948905105</c:v>
                </c:pt>
                <c:pt idx="65">
                  <c:v>0.94809407948094082</c:v>
                </c:pt>
                <c:pt idx="66">
                  <c:v>0.94728304947283049</c:v>
                </c:pt>
                <c:pt idx="67">
                  <c:v>0.94647201946472015</c:v>
                </c:pt>
                <c:pt idx="68">
                  <c:v>0.94566098945660992</c:v>
                </c:pt>
                <c:pt idx="69">
                  <c:v>0.94484995944849959</c:v>
                </c:pt>
                <c:pt idx="70">
                  <c:v>0.94403892944038925</c:v>
                </c:pt>
                <c:pt idx="71">
                  <c:v>0.94403892944038925</c:v>
                </c:pt>
                <c:pt idx="72">
                  <c:v>0.94322789943227903</c:v>
                </c:pt>
                <c:pt idx="73">
                  <c:v>0.94241686942416869</c:v>
                </c:pt>
                <c:pt idx="74">
                  <c:v>0.94160583941605835</c:v>
                </c:pt>
                <c:pt idx="75">
                  <c:v>0.94079480940794813</c:v>
                </c:pt>
                <c:pt idx="76">
                  <c:v>0.93998377939983779</c:v>
                </c:pt>
                <c:pt idx="77">
                  <c:v>0.93917274939172746</c:v>
                </c:pt>
                <c:pt idx="78">
                  <c:v>0.93836171938361723</c:v>
                </c:pt>
                <c:pt idx="79">
                  <c:v>0.93836171938361723</c:v>
                </c:pt>
                <c:pt idx="80">
                  <c:v>0.9375506893755069</c:v>
                </c:pt>
                <c:pt idx="81">
                  <c:v>0.93673965936739656</c:v>
                </c:pt>
                <c:pt idx="82">
                  <c:v>0.93592862935928633</c:v>
                </c:pt>
                <c:pt idx="83">
                  <c:v>0.935117599351176</c:v>
                </c:pt>
                <c:pt idx="84">
                  <c:v>0.93430656934306566</c:v>
                </c:pt>
                <c:pt idx="85">
                  <c:v>0.93430656934306566</c:v>
                </c:pt>
                <c:pt idx="86">
                  <c:v>0.93349553933495544</c:v>
                </c:pt>
                <c:pt idx="87">
                  <c:v>0.9326845093268451</c:v>
                </c:pt>
                <c:pt idx="88">
                  <c:v>0.93187347931873477</c:v>
                </c:pt>
                <c:pt idx="89">
                  <c:v>0.93106244931062454</c:v>
                </c:pt>
                <c:pt idx="90">
                  <c:v>0.9302514193025142</c:v>
                </c:pt>
                <c:pt idx="91">
                  <c:v>0.92944038929440387</c:v>
                </c:pt>
                <c:pt idx="92">
                  <c:v>0.92862935928629353</c:v>
                </c:pt>
                <c:pt idx="93">
                  <c:v>0.92781832927818331</c:v>
                </c:pt>
                <c:pt idx="94">
                  <c:v>0.92700729927007297</c:v>
                </c:pt>
                <c:pt idx="95">
                  <c:v>0.92700729927007297</c:v>
                </c:pt>
                <c:pt idx="96">
                  <c:v>0.92619626926196275</c:v>
                </c:pt>
                <c:pt idx="97">
                  <c:v>0.92538523925385241</c:v>
                </c:pt>
                <c:pt idx="98">
                  <c:v>0.92457420924574207</c:v>
                </c:pt>
                <c:pt idx="99">
                  <c:v>0.92376317923763174</c:v>
                </c:pt>
                <c:pt idx="100">
                  <c:v>0.92295214922952151</c:v>
                </c:pt>
                <c:pt idx="101">
                  <c:v>0.92214111922141118</c:v>
                </c:pt>
                <c:pt idx="102">
                  <c:v>0.92133008921330095</c:v>
                </c:pt>
                <c:pt idx="103">
                  <c:v>0.92051905920519062</c:v>
                </c:pt>
                <c:pt idx="104">
                  <c:v>0.91970802919708028</c:v>
                </c:pt>
                <c:pt idx="105">
                  <c:v>0.91889699918896994</c:v>
                </c:pt>
                <c:pt idx="106">
                  <c:v>0.91808596918085972</c:v>
                </c:pt>
                <c:pt idx="107">
                  <c:v>0.91808596918085972</c:v>
                </c:pt>
                <c:pt idx="108">
                  <c:v>0.91727493917274938</c:v>
                </c:pt>
                <c:pt idx="109">
                  <c:v>0.91646390916463905</c:v>
                </c:pt>
                <c:pt idx="110">
                  <c:v>0.91565287915652882</c:v>
                </c:pt>
                <c:pt idx="111">
                  <c:v>0.91484184914841848</c:v>
                </c:pt>
                <c:pt idx="112">
                  <c:v>0.91403081914030815</c:v>
                </c:pt>
                <c:pt idx="113">
                  <c:v>0.91321978913219792</c:v>
                </c:pt>
                <c:pt idx="114">
                  <c:v>0.91240875912408759</c:v>
                </c:pt>
                <c:pt idx="115">
                  <c:v>0.91159772911597725</c:v>
                </c:pt>
                <c:pt idx="116">
                  <c:v>0.91078669910786703</c:v>
                </c:pt>
                <c:pt idx="117">
                  <c:v>0.90997566909975669</c:v>
                </c:pt>
                <c:pt idx="118">
                  <c:v>0.90997566909975669</c:v>
                </c:pt>
                <c:pt idx="119">
                  <c:v>0.90916463909164635</c:v>
                </c:pt>
                <c:pt idx="120">
                  <c:v>0.90835360908353613</c:v>
                </c:pt>
                <c:pt idx="121">
                  <c:v>0.90754257907542579</c:v>
                </c:pt>
                <c:pt idx="122">
                  <c:v>0.90673154906731546</c:v>
                </c:pt>
                <c:pt idx="123">
                  <c:v>0.90592051905920523</c:v>
                </c:pt>
                <c:pt idx="124">
                  <c:v>0.9051094890510949</c:v>
                </c:pt>
                <c:pt idx="125">
                  <c:v>0.9051094890510949</c:v>
                </c:pt>
                <c:pt idx="126">
                  <c:v>0.90429845904298456</c:v>
                </c:pt>
                <c:pt idx="127">
                  <c:v>0.90348742903487433</c:v>
                </c:pt>
                <c:pt idx="128">
                  <c:v>0.902676399026764</c:v>
                </c:pt>
                <c:pt idx="129">
                  <c:v>0.902676399026764</c:v>
                </c:pt>
                <c:pt idx="130">
                  <c:v>0.90186536901865366</c:v>
                </c:pt>
                <c:pt idx="131">
                  <c:v>0.90105433901054344</c:v>
                </c:pt>
                <c:pt idx="132">
                  <c:v>0.9002433090024331</c:v>
                </c:pt>
                <c:pt idx="133">
                  <c:v>0.89943227899432276</c:v>
                </c:pt>
                <c:pt idx="134">
                  <c:v>0.89943227899432276</c:v>
                </c:pt>
                <c:pt idx="135">
                  <c:v>0.89862124898621243</c:v>
                </c:pt>
                <c:pt idx="136">
                  <c:v>0.8978102189781022</c:v>
                </c:pt>
                <c:pt idx="137">
                  <c:v>0.89699918896999187</c:v>
                </c:pt>
                <c:pt idx="138">
                  <c:v>0.89618815896188164</c:v>
                </c:pt>
                <c:pt idx="139">
                  <c:v>0.89537712895377131</c:v>
                </c:pt>
                <c:pt idx="140">
                  <c:v>0.89456609894566097</c:v>
                </c:pt>
                <c:pt idx="141">
                  <c:v>0.89375506893755063</c:v>
                </c:pt>
                <c:pt idx="142">
                  <c:v>0.89294403892944041</c:v>
                </c:pt>
                <c:pt idx="143">
                  <c:v>0.89213300892133007</c:v>
                </c:pt>
                <c:pt idx="144">
                  <c:v>0.89132197891321985</c:v>
                </c:pt>
                <c:pt idx="145">
                  <c:v>0.89051094890510951</c:v>
                </c:pt>
                <c:pt idx="146">
                  <c:v>0.88969991889699918</c:v>
                </c:pt>
                <c:pt idx="147">
                  <c:v>0.88888888888888884</c:v>
                </c:pt>
                <c:pt idx="148">
                  <c:v>0.88807785888077861</c:v>
                </c:pt>
                <c:pt idx="149">
                  <c:v>0.88726682887266828</c:v>
                </c:pt>
                <c:pt idx="150">
                  <c:v>0.88645579886455794</c:v>
                </c:pt>
                <c:pt idx="151">
                  <c:v>0.88564476885644772</c:v>
                </c:pt>
                <c:pt idx="152">
                  <c:v>0.88483373884833738</c:v>
                </c:pt>
                <c:pt idx="153">
                  <c:v>0.88402270884022705</c:v>
                </c:pt>
                <c:pt idx="154">
                  <c:v>0.88321167883211682</c:v>
                </c:pt>
                <c:pt idx="155">
                  <c:v>0.88240064882400648</c:v>
                </c:pt>
                <c:pt idx="156">
                  <c:v>0.88158961881589615</c:v>
                </c:pt>
                <c:pt idx="157">
                  <c:v>0.88077858880778592</c:v>
                </c:pt>
                <c:pt idx="158">
                  <c:v>0.87996755879967559</c:v>
                </c:pt>
                <c:pt idx="159">
                  <c:v>0.87915652879156525</c:v>
                </c:pt>
                <c:pt idx="160">
                  <c:v>0.87834549878345503</c:v>
                </c:pt>
                <c:pt idx="161">
                  <c:v>0.87753446877534469</c:v>
                </c:pt>
                <c:pt idx="162">
                  <c:v>0.87672343876723435</c:v>
                </c:pt>
                <c:pt idx="163">
                  <c:v>0.87591240875912413</c:v>
                </c:pt>
                <c:pt idx="164">
                  <c:v>0.87510137875101379</c:v>
                </c:pt>
                <c:pt idx="165">
                  <c:v>0.87429034874290346</c:v>
                </c:pt>
                <c:pt idx="166">
                  <c:v>0.87347931873479312</c:v>
                </c:pt>
                <c:pt idx="167">
                  <c:v>0.87266828872668289</c:v>
                </c:pt>
                <c:pt idx="168">
                  <c:v>0.87185725871857256</c:v>
                </c:pt>
                <c:pt idx="169">
                  <c:v>0.87104622871046233</c:v>
                </c:pt>
                <c:pt idx="170">
                  <c:v>0.870235198702352</c:v>
                </c:pt>
                <c:pt idx="171">
                  <c:v>0.86942416869424166</c:v>
                </c:pt>
                <c:pt idx="172">
                  <c:v>0.86861313868613133</c:v>
                </c:pt>
                <c:pt idx="173">
                  <c:v>0.8678021086780211</c:v>
                </c:pt>
                <c:pt idx="174">
                  <c:v>0.86699107866991076</c:v>
                </c:pt>
                <c:pt idx="175">
                  <c:v>0.86618004866180054</c:v>
                </c:pt>
                <c:pt idx="176">
                  <c:v>0.8653690186536902</c:v>
                </c:pt>
                <c:pt idx="177">
                  <c:v>0.86455798864557987</c:v>
                </c:pt>
                <c:pt idx="178">
                  <c:v>0.86374695863746953</c:v>
                </c:pt>
                <c:pt idx="179">
                  <c:v>0.86293592862935931</c:v>
                </c:pt>
                <c:pt idx="180">
                  <c:v>0.86293592862935931</c:v>
                </c:pt>
                <c:pt idx="181">
                  <c:v>0.86212489862124897</c:v>
                </c:pt>
                <c:pt idx="182">
                  <c:v>0.86131386861313874</c:v>
                </c:pt>
                <c:pt idx="183">
                  <c:v>0.86050283860502841</c:v>
                </c:pt>
                <c:pt idx="184">
                  <c:v>0.86050283860502841</c:v>
                </c:pt>
                <c:pt idx="185">
                  <c:v>0.85969180859691807</c:v>
                </c:pt>
                <c:pt idx="186">
                  <c:v>0.85888077858880774</c:v>
                </c:pt>
                <c:pt idx="187">
                  <c:v>0.85806974858069751</c:v>
                </c:pt>
                <c:pt idx="188">
                  <c:v>0.85725871857258718</c:v>
                </c:pt>
                <c:pt idx="189">
                  <c:v>0.85644768856447695</c:v>
                </c:pt>
                <c:pt idx="190">
                  <c:v>0.85563665855636661</c:v>
                </c:pt>
                <c:pt idx="191">
                  <c:v>0.85482562854825628</c:v>
                </c:pt>
                <c:pt idx="192">
                  <c:v>0.85482562854825628</c:v>
                </c:pt>
                <c:pt idx="193">
                  <c:v>0.85401459854014594</c:v>
                </c:pt>
                <c:pt idx="194">
                  <c:v>0.85320356853203572</c:v>
                </c:pt>
                <c:pt idx="195">
                  <c:v>0.85239253852392538</c:v>
                </c:pt>
                <c:pt idx="196">
                  <c:v>0.85158150851581504</c:v>
                </c:pt>
                <c:pt idx="197">
                  <c:v>0.85077047850770482</c:v>
                </c:pt>
                <c:pt idx="198">
                  <c:v>0.84995944849959448</c:v>
                </c:pt>
                <c:pt idx="199">
                  <c:v>0.84914841849148415</c:v>
                </c:pt>
                <c:pt idx="200">
                  <c:v>0.84833738848337392</c:v>
                </c:pt>
                <c:pt idx="201">
                  <c:v>0.84752635847526359</c:v>
                </c:pt>
                <c:pt idx="202">
                  <c:v>0.84671532846715325</c:v>
                </c:pt>
                <c:pt idx="203">
                  <c:v>0.84590429845904302</c:v>
                </c:pt>
                <c:pt idx="204">
                  <c:v>0.84509326845093269</c:v>
                </c:pt>
                <c:pt idx="205">
                  <c:v>0.84428223844282235</c:v>
                </c:pt>
                <c:pt idx="206">
                  <c:v>0.84347120843471202</c:v>
                </c:pt>
                <c:pt idx="207">
                  <c:v>0.84266017842660179</c:v>
                </c:pt>
                <c:pt idx="208">
                  <c:v>0.84184914841849146</c:v>
                </c:pt>
                <c:pt idx="209">
                  <c:v>0.84103811841038123</c:v>
                </c:pt>
                <c:pt idx="210">
                  <c:v>0.84022708840227089</c:v>
                </c:pt>
                <c:pt idx="211">
                  <c:v>0.83941605839416056</c:v>
                </c:pt>
                <c:pt idx="212">
                  <c:v>0.83860502838605022</c:v>
                </c:pt>
                <c:pt idx="213">
                  <c:v>0.83779399837794</c:v>
                </c:pt>
                <c:pt idx="214">
                  <c:v>0.83698296836982966</c:v>
                </c:pt>
                <c:pt idx="215">
                  <c:v>0.83617193836171944</c:v>
                </c:pt>
                <c:pt idx="216">
                  <c:v>0.8353609083536091</c:v>
                </c:pt>
                <c:pt idx="217">
                  <c:v>0.83454987834549876</c:v>
                </c:pt>
                <c:pt idx="218">
                  <c:v>0.83373884833738843</c:v>
                </c:pt>
                <c:pt idx="219">
                  <c:v>0.83373884833738843</c:v>
                </c:pt>
                <c:pt idx="220">
                  <c:v>0.8329278183292782</c:v>
                </c:pt>
                <c:pt idx="221">
                  <c:v>0.83211678832116787</c:v>
                </c:pt>
                <c:pt idx="222">
                  <c:v>0.83130575831305764</c:v>
                </c:pt>
                <c:pt idx="223">
                  <c:v>0.83049472830494731</c:v>
                </c:pt>
                <c:pt idx="224">
                  <c:v>0.82968369829683697</c:v>
                </c:pt>
                <c:pt idx="225">
                  <c:v>0.82887266828872663</c:v>
                </c:pt>
                <c:pt idx="226">
                  <c:v>0.82806163828061641</c:v>
                </c:pt>
                <c:pt idx="227">
                  <c:v>0.82725060827250607</c:v>
                </c:pt>
                <c:pt idx="228">
                  <c:v>0.82643957826439585</c:v>
                </c:pt>
                <c:pt idx="229">
                  <c:v>0.82562854825628551</c:v>
                </c:pt>
                <c:pt idx="230">
                  <c:v>0.82481751824817517</c:v>
                </c:pt>
                <c:pt idx="231">
                  <c:v>0.82400648824006484</c:v>
                </c:pt>
                <c:pt idx="232">
                  <c:v>0.82319545823195461</c:v>
                </c:pt>
                <c:pt idx="233">
                  <c:v>0.82238442822384428</c:v>
                </c:pt>
                <c:pt idx="234">
                  <c:v>0.82157339821573394</c:v>
                </c:pt>
                <c:pt idx="235">
                  <c:v>0.82076236820762372</c:v>
                </c:pt>
                <c:pt idx="236">
                  <c:v>0.81995133819951338</c:v>
                </c:pt>
                <c:pt idx="237">
                  <c:v>0.81914030819140304</c:v>
                </c:pt>
                <c:pt idx="238">
                  <c:v>0.81832927818329282</c:v>
                </c:pt>
                <c:pt idx="239">
                  <c:v>0.81751824817518248</c:v>
                </c:pt>
                <c:pt idx="240">
                  <c:v>0.81670721816707215</c:v>
                </c:pt>
                <c:pt idx="241">
                  <c:v>0.81589618815896192</c:v>
                </c:pt>
                <c:pt idx="242">
                  <c:v>0.81508515815085159</c:v>
                </c:pt>
                <c:pt idx="243">
                  <c:v>0.81427412814274125</c:v>
                </c:pt>
                <c:pt idx="244">
                  <c:v>0.81346309813463091</c:v>
                </c:pt>
                <c:pt idx="245">
                  <c:v>0.81265206812652069</c:v>
                </c:pt>
                <c:pt idx="246">
                  <c:v>0.81184103811841035</c:v>
                </c:pt>
                <c:pt idx="247">
                  <c:v>0.81103000811030013</c:v>
                </c:pt>
                <c:pt idx="248">
                  <c:v>0.81021897810218979</c:v>
                </c:pt>
                <c:pt idx="249">
                  <c:v>0.80940794809407945</c:v>
                </c:pt>
                <c:pt idx="250">
                  <c:v>0.80859691808596912</c:v>
                </c:pt>
                <c:pt idx="251">
                  <c:v>0.80778588807785889</c:v>
                </c:pt>
                <c:pt idx="252">
                  <c:v>0.80697485806974856</c:v>
                </c:pt>
                <c:pt idx="253">
                  <c:v>0.80616382806163833</c:v>
                </c:pt>
                <c:pt idx="254">
                  <c:v>0.805352798053528</c:v>
                </c:pt>
                <c:pt idx="255">
                  <c:v>0.80454176804541766</c:v>
                </c:pt>
                <c:pt idx="256">
                  <c:v>0.80373073803730732</c:v>
                </c:pt>
                <c:pt idx="257">
                  <c:v>0.8029197080291971</c:v>
                </c:pt>
                <c:pt idx="258">
                  <c:v>0.80210867802108676</c:v>
                </c:pt>
                <c:pt idx="259">
                  <c:v>0.80129764801297654</c:v>
                </c:pt>
                <c:pt idx="260">
                  <c:v>0.8004866180048662</c:v>
                </c:pt>
                <c:pt idx="261">
                  <c:v>0.79967558799675587</c:v>
                </c:pt>
                <c:pt idx="262">
                  <c:v>0.79886455798864553</c:v>
                </c:pt>
                <c:pt idx="263">
                  <c:v>0.7980535279805353</c:v>
                </c:pt>
                <c:pt idx="264">
                  <c:v>0.79724249797242497</c:v>
                </c:pt>
                <c:pt idx="265">
                  <c:v>0.79643146796431474</c:v>
                </c:pt>
                <c:pt idx="266">
                  <c:v>0.79562043795620441</c:v>
                </c:pt>
                <c:pt idx="267">
                  <c:v>0.79480940794809407</c:v>
                </c:pt>
                <c:pt idx="268">
                  <c:v>0.79399837793998373</c:v>
                </c:pt>
                <c:pt idx="269">
                  <c:v>0.79318734793187351</c:v>
                </c:pt>
                <c:pt idx="270">
                  <c:v>0.79237631792376317</c:v>
                </c:pt>
                <c:pt idx="271">
                  <c:v>0.79156528791565284</c:v>
                </c:pt>
                <c:pt idx="272">
                  <c:v>0.79075425790754261</c:v>
                </c:pt>
                <c:pt idx="273">
                  <c:v>0.78994322789943228</c:v>
                </c:pt>
                <c:pt idx="274">
                  <c:v>0.78913219789132194</c:v>
                </c:pt>
                <c:pt idx="275">
                  <c:v>0.78832116788321172</c:v>
                </c:pt>
                <c:pt idx="276">
                  <c:v>0.78832116788321172</c:v>
                </c:pt>
                <c:pt idx="277">
                  <c:v>0.78751013787510138</c:v>
                </c:pt>
                <c:pt idx="278">
                  <c:v>0.78669910786699104</c:v>
                </c:pt>
                <c:pt idx="279">
                  <c:v>0.78588807785888082</c:v>
                </c:pt>
                <c:pt idx="280">
                  <c:v>0.78507704785077048</c:v>
                </c:pt>
                <c:pt idx="281">
                  <c:v>0.78426601784266015</c:v>
                </c:pt>
                <c:pt idx="282">
                  <c:v>0.78345498783454981</c:v>
                </c:pt>
                <c:pt idx="283">
                  <c:v>0.78264395782643958</c:v>
                </c:pt>
                <c:pt idx="284">
                  <c:v>0.78183292781832925</c:v>
                </c:pt>
                <c:pt idx="285">
                  <c:v>0.78102189781021902</c:v>
                </c:pt>
                <c:pt idx="286">
                  <c:v>0.78021086780210869</c:v>
                </c:pt>
                <c:pt idx="287">
                  <c:v>0.77939983779399835</c:v>
                </c:pt>
                <c:pt idx="288">
                  <c:v>0.77858880778588802</c:v>
                </c:pt>
                <c:pt idx="289">
                  <c:v>0.77777777777777779</c:v>
                </c:pt>
                <c:pt idx="290">
                  <c:v>0.77696674776966745</c:v>
                </c:pt>
                <c:pt idx="291">
                  <c:v>0.77615571776155723</c:v>
                </c:pt>
                <c:pt idx="292">
                  <c:v>0.77534468775344689</c:v>
                </c:pt>
                <c:pt idx="293">
                  <c:v>0.77453365774533656</c:v>
                </c:pt>
                <c:pt idx="294">
                  <c:v>0.77372262773722622</c:v>
                </c:pt>
                <c:pt idx="295">
                  <c:v>0.772911597729116</c:v>
                </c:pt>
                <c:pt idx="296">
                  <c:v>0.77210056772100566</c:v>
                </c:pt>
                <c:pt idx="297">
                  <c:v>0.77128953771289543</c:v>
                </c:pt>
                <c:pt idx="298">
                  <c:v>0.7704785077047851</c:v>
                </c:pt>
                <c:pt idx="299">
                  <c:v>0.76966747769667476</c:v>
                </c:pt>
                <c:pt idx="300">
                  <c:v>0.76885644768856443</c:v>
                </c:pt>
                <c:pt idx="301">
                  <c:v>0.7680454176804542</c:v>
                </c:pt>
                <c:pt idx="302">
                  <c:v>0.76723438767234386</c:v>
                </c:pt>
                <c:pt idx="303">
                  <c:v>0.76642335766423364</c:v>
                </c:pt>
                <c:pt idx="304">
                  <c:v>0.7656123276561233</c:v>
                </c:pt>
                <c:pt idx="305">
                  <c:v>0.76480129764801297</c:v>
                </c:pt>
                <c:pt idx="306">
                  <c:v>0.76399026763990263</c:v>
                </c:pt>
                <c:pt idx="307">
                  <c:v>0.76317923763179241</c:v>
                </c:pt>
                <c:pt idx="308">
                  <c:v>0.76236820762368207</c:v>
                </c:pt>
                <c:pt idx="309">
                  <c:v>0.76155717761557185</c:v>
                </c:pt>
                <c:pt idx="310">
                  <c:v>0.76074614760746151</c:v>
                </c:pt>
                <c:pt idx="311">
                  <c:v>0.75993511759935117</c:v>
                </c:pt>
                <c:pt idx="312">
                  <c:v>0.75912408759124084</c:v>
                </c:pt>
                <c:pt idx="313">
                  <c:v>0.75831305758313061</c:v>
                </c:pt>
                <c:pt idx="314">
                  <c:v>0.75750202757502028</c:v>
                </c:pt>
                <c:pt idx="315">
                  <c:v>0.75669099756690994</c:v>
                </c:pt>
                <c:pt idx="316">
                  <c:v>0.75587996755879971</c:v>
                </c:pt>
                <c:pt idx="317">
                  <c:v>0.75506893755068938</c:v>
                </c:pt>
                <c:pt idx="318">
                  <c:v>0.75425790754257904</c:v>
                </c:pt>
                <c:pt idx="319">
                  <c:v>0.75344687753446871</c:v>
                </c:pt>
                <c:pt idx="320">
                  <c:v>0.75263584752635848</c:v>
                </c:pt>
                <c:pt idx="321">
                  <c:v>0.75263584752635848</c:v>
                </c:pt>
                <c:pt idx="322">
                  <c:v>0.75182481751824815</c:v>
                </c:pt>
                <c:pt idx="323">
                  <c:v>0.75101378751013792</c:v>
                </c:pt>
                <c:pt idx="324">
                  <c:v>0.75020275750202758</c:v>
                </c:pt>
                <c:pt idx="325">
                  <c:v>0.74939172749391725</c:v>
                </c:pt>
                <c:pt idx="326">
                  <c:v>0.74858069748580691</c:v>
                </c:pt>
                <c:pt idx="327">
                  <c:v>0.74776966747769669</c:v>
                </c:pt>
                <c:pt idx="328">
                  <c:v>0.74695863746958635</c:v>
                </c:pt>
                <c:pt idx="329">
                  <c:v>0.74614760746147613</c:v>
                </c:pt>
                <c:pt idx="330">
                  <c:v>0.74533657745336579</c:v>
                </c:pt>
                <c:pt idx="331">
                  <c:v>0.74452554744525545</c:v>
                </c:pt>
                <c:pt idx="332">
                  <c:v>0.74371451743714512</c:v>
                </c:pt>
                <c:pt idx="333">
                  <c:v>0.74290348742903489</c:v>
                </c:pt>
                <c:pt idx="334">
                  <c:v>0.74209245742092456</c:v>
                </c:pt>
                <c:pt idx="335">
                  <c:v>0.74128142741281433</c:v>
                </c:pt>
                <c:pt idx="336">
                  <c:v>0.74047039740470399</c:v>
                </c:pt>
                <c:pt idx="337">
                  <c:v>0.73965936739659366</c:v>
                </c:pt>
                <c:pt idx="338">
                  <c:v>0.73884833738848332</c:v>
                </c:pt>
                <c:pt idx="339">
                  <c:v>0.7380373073803731</c:v>
                </c:pt>
                <c:pt idx="340">
                  <c:v>0.73722627737226276</c:v>
                </c:pt>
                <c:pt idx="341">
                  <c:v>0.73641524736415254</c:v>
                </c:pt>
                <c:pt idx="342">
                  <c:v>0.7356042173560422</c:v>
                </c:pt>
                <c:pt idx="343">
                  <c:v>0.73479318734793186</c:v>
                </c:pt>
                <c:pt idx="344">
                  <c:v>0.73398215733982153</c:v>
                </c:pt>
                <c:pt idx="345">
                  <c:v>0.73317112733171119</c:v>
                </c:pt>
                <c:pt idx="346">
                  <c:v>0.73236009732360097</c:v>
                </c:pt>
                <c:pt idx="347">
                  <c:v>0.73154906731549074</c:v>
                </c:pt>
                <c:pt idx="348">
                  <c:v>0.73073803730738041</c:v>
                </c:pt>
                <c:pt idx="349">
                  <c:v>0.73073803730738041</c:v>
                </c:pt>
                <c:pt idx="350">
                  <c:v>0.72992700729927007</c:v>
                </c:pt>
                <c:pt idx="351">
                  <c:v>0.72911597729115973</c:v>
                </c:pt>
                <c:pt idx="352">
                  <c:v>0.7283049472830494</c:v>
                </c:pt>
                <c:pt idx="353">
                  <c:v>0.72749391727493917</c:v>
                </c:pt>
                <c:pt idx="354">
                  <c:v>0.72668288726682895</c:v>
                </c:pt>
                <c:pt idx="355">
                  <c:v>0.72587185725871861</c:v>
                </c:pt>
                <c:pt idx="356">
                  <c:v>0.72506082725060828</c:v>
                </c:pt>
                <c:pt idx="357">
                  <c:v>0.72424979724249794</c:v>
                </c:pt>
                <c:pt idx="358">
                  <c:v>0.7234387672343876</c:v>
                </c:pt>
                <c:pt idx="359">
                  <c:v>0.72262773722627738</c:v>
                </c:pt>
                <c:pt idx="360">
                  <c:v>0.72181670721816715</c:v>
                </c:pt>
                <c:pt idx="361">
                  <c:v>0.72100567721005682</c:v>
                </c:pt>
                <c:pt idx="362">
                  <c:v>0.72019464720194648</c:v>
                </c:pt>
                <c:pt idx="363">
                  <c:v>0.71938361719383614</c:v>
                </c:pt>
                <c:pt idx="364">
                  <c:v>0.71857258718572581</c:v>
                </c:pt>
                <c:pt idx="365">
                  <c:v>0.71776155717761558</c:v>
                </c:pt>
                <c:pt idx="366">
                  <c:v>0.71695052716950525</c:v>
                </c:pt>
                <c:pt idx="367">
                  <c:v>0.71613949716139502</c:v>
                </c:pt>
                <c:pt idx="368">
                  <c:v>0.71532846715328469</c:v>
                </c:pt>
                <c:pt idx="369">
                  <c:v>0.71451743714517435</c:v>
                </c:pt>
                <c:pt idx="370">
                  <c:v>0.71370640713706401</c:v>
                </c:pt>
                <c:pt idx="371">
                  <c:v>0.71370640713706401</c:v>
                </c:pt>
                <c:pt idx="372">
                  <c:v>0.71370640713706401</c:v>
                </c:pt>
                <c:pt idx="373">
                  <c:v>0.71289537712895379</c:v>
                </c:pt>
                <c:pt idx="374">
                  <c:v>0.71208434712084345</c:v>
                </c:pt>
                <c:pt idx="375">
                  <c:v>0.71127331711273323</c:v>
                </c:pt>
                <c:pt idx="376">
                  <c:v>0.71046228710462289</c:v>
                </c:pt>
                <c:pt idx="377">
                  <c:v>0.70965125709651256</c:v>
                </c:pt>
                <c:pt idx="378">
                  <c:v>0.70884022708840222</c:v>
                </c:pt>
                <c:pt idx="379">
                  <c:v>0.70884022708840222</c:v>
                </c:pt>
                <c:pt idx="380">
                  <c:v>0.70802919708029199</c:v>
                </c:pt>
                <c:pt idx="381">
                  <c:v>0.70721816707218166</c:v>
                </c:pt>
                <c:pt idx="382">
                  <c:v>0.70640713706407143</c:v>
                </c:pt>
                <c:pt idx="383">
                  <c:v>0.7055961070559611</c:v>
                </c:pt>
                <c:pt idx="384">
                  <c:v>0.70478507704785076</c:v>
                </c:pt>
                <c:pt idx="385">
                  <c:v>0.70397404703974042</c:v>
                </c:pt>
                <c:pt idx="386">
                  <c:v>0.70316301703163009</c:v>
                </c:pt>
                <c:pt idx="387">
                  <c:v>0.70235198702351986</c:v>
                </c:pt>
                <c:pt idx="388">
                  <c:v>0.70154095701540964</c:v>
                </c:pt>
                <c:pt idx="389">
                  <c:v>0.7007299270072993</c:v>
                </c:pt>
                <c:pt idx="390">
                  <c:v>0.69991889699918897</c:v>
                </c:pt>
                <c:pt idx="391">
                  <c:v>0.69910786699107863</c:v>
                </c:pt>
                <c:pt idx="392">
                  <c:v>0.69829683698296829</c:v>
                </c:pt>
                <c:pt idx="393">
                  <c:v>0.69748580697485807</c:v>
                </c:pt>
                <c:pt idx="394">
                  <c:v>0.69667477696674784</c:v>
                </c:pt>
                <c:pt idx="395">
                  <c:v>0.69586374695863751</c:v>
                </c:pt>
                <c:pt idx="396">
                  <c:v>0.69505271695052717</c:v>
                </c:pt>
                <c:pt idx="397">
                  <c:v>0.69424168694241684</c:v>
                </c:pt>
                <c:pt idx="398">
                  <c:v>0.6934306569343065</c:v>
                </c:pt>
                <c:pt idx="399">
                  <c:v>0.69261962692619627</c:v>
                </c:pt>
                <c:pt idx="400">
                  <c:v>0.69180859691808605</c:v>
                </c:pt>
                <c:pt idx="401">
                  <c:v>0.69099756690997571</c:v>
                </c:pt>
                <c:pt idx="402">
                  <c:v>0.69018653690186538</c:v>
                </c:pt>
                <c:pt idx="403">
                  <c:v>0.68937550689375504</c:v>
                </c:pt>
                <c:pt idx="404">
                  <c:v>0.68937550689375504</c:v>
                </c:pt>
                <c:pt idx="405">
                  <c:v>0.68856447688564471</c:v>
                </c:pt>
                <c:pt idx="406">
                  <c:v>0.68775344687753448</c:v>
                </c:pt>
                <c:pt idx="407">
                  <c:v>0.68694241686942414</c:v>
                </c:pt>
                <c:pt idx="408">
                  <c:v>0.68613138686131392</c:v>
                </c:pt>
                <c:pt idx="409">
                  <c:v>0.68532035685320358</c:v>
                </c:pt>
                <c:pt idx="410">
                  <c:v>0.68450932684509325</c:v>
                </c:pt>
                <c:pt idx="411">
                  <c:v>0.68369829683698291</c:v>
                </c:pt>
                <c:pt idx="412">
                  <c:v>0.68288726682887269</c:v>
                </c:pt>
                <c:pt idx="413">
                  <c:v>0.68207623682076235</c:v>
                </c:pt>
                <c:pt idx="414">
                  <c:v>0.68126520681265212</c:v>
                </c:pt>
                <c:pt idx="415">
                  <c:v>0.68045417680454179</c:v>
                </c:pt>
                <c:pt idx="416">
                  <c:v>0.67964314679643145</c:v>
                </c:pt>
                <c:pt idx="417">
                  <c:v>0.67883211678832112</c:v>
                </c:pt>
                <c:pt idx="418">
                  <c:v>0.67802108678021089</c:v>
                </c:pt>
                <c:pt idx="419">
                  <c:v>0.67721005677210055</c:v>
                </c:pt>
                <c:pt idx="420">
                  <c:v>0.67639902676399033</c:v>
                </c:pt>
                <c:pt idx="421">
                  <c:v>0.67558799675587999</c:v>
                </c:pt>
                <c:pt idx="422">
                  <c:v>0.67477696674776966</c:v>
                </c:pt>
                <c:pt idx="423">
                  <c:v>0.67396593673965932</c:v>
                </c:pt>
                <c:pt idx="424">
                  <c:v>0.67315490673154899</c:v>
                </c:pt>
                <c:pt idx="425">
                  <c:v>0.67234387672343876</c:v>
                </c:pt>
                <c:pt idx="426">
                  <c:v>0.67153284671532854</c:v>
                </c:pt>
                <c:pt idx="427">
                  <c:v>0.6707218167072182</c:v>
                </c:pt>
                <c:pt idx="428">
                  <c:v>0.66991078669910786</c:v>
                </c:pt>
                <c:pt idx="429">
                  <c:v>0.66909975669099753</c:v>
                </c:pt>
                <c:pt idx="430">
                  <c:v>0.66828872668288719</c:v>
                </c:pt>
                <c:pt idx="431">
                  <c:v>0.66747769667477697</c:v>
                </c:pt>
                <c:pt idx="432">
                  <c:v>0.66747769667477697</c:v>
                </c:pt>
                <c:pt idx="433">
                  <c:v>0.66666666666666674</c:v>
                </c:pt>
                <c:pt idx="434">
                  <c:v>0.6658556366585564</c:v>
                </c:pt>
                <c:pt idx="435">
                  <c:v>0.66504460665044607</c:v>
                </c:pt>
                <c:pt idx="436">
                  <c:v>0.66423357664233573</c:v>
                </c:pt>
                <c:pt idx="437">
                  <c:v>0.6634225466342254</c:v>
                </c:pt>
                <c:pt idx="438">
                  <c:v>0.66261151662611517</c:v>
                </c:pt>
                <c:pt idx="439">
                  <c:v>0.66180048661800495</c:v>
                </c:pt>
                <c:pt idx="440">
                  <c:v>0.66098945660989461</c:v>
                </c:pt>
                <c:pt idx="441">
                  <c:v>0.66017842660178427</c:v>
                </c:pt>
                <c:pt idx="442">
                  <c:v>0.65936739659367394</c:v>
                </c:pt>
                <c:pt idx="443">
                  <c:v>0.6585563665855636</c:v>
                </c:pt>
                <c:pt idx="444">
                  <c:v>0.65774533657745338</c:v>
                </c:pt>
                <c:pt idx="445">
                  <c:v>0.65693430656934304</c:v>
                </c:pt>
                <c:pt idx="446">
                  <c:v>0.65612327656123282</c:v>
                </c:pt>
                <c:pt idx="447">
                  <c:v>0.65531224655312248</c:v>
                </c:pt>
                <c:pt idx="448">
                  <c:v>0.65450121654501214</c:v>
                </c:pt>
                <c:pt idx="449">
                  <c:v>0.65369018653690181</c:v>
                </c:pt>
                <c:pt idx="450">
                  <c:v>0.65287915652879158</c:v>
                </c:pt>
                <c:pt idx="451">
                  <c:v>0.65206812652068125</c:v>
                </c:pt>
                <c:pt idx="452">
                  <c:v>0.65125709651257102</c:v>
                </c:pt>
                <c:pt idx="453">
                  <c:v>0.65044606650446068</c:v>
                </c:pt>
                <c:pt idx="454">
                  <c:v>0.64963503649635035</c:v>
                </c:pt>
                <c:pt idx="455">
                  <c:v>0.64882400648824001</c:v>
                </c:pt>
                <c:pt idx="456">
                  <c:v>0.64801297648012979</c:v>
                </c:pt>
                <c:pt idx="457">
                  <c:v>0.64720194647201945</c:v>
                </c:pt>
                <c:pt idx="458">
                  <c:v>0.64720194647201945</c:v>
                </c:pt>
                <c:pt idx="459">
                  <c:v>0.64720194647201945</c:v>
                </c:pt>
                <c:pt idx="460">
                  <c:v>0.64720194647201945</c:v>
                </c:pt>
                <c:pt idx="461">
                  <c:v>0.64639091646390923</c:v>
                </c:pt>
                <c:pt idx="462">
                  <c:v>0.64557988645579889</c:v>
                </c:pt>
                <c:pt idx="463">
                  <c:v>0.64476885644768855</c:v>
                </c:pt>
                <c:pt idx="464">
                  <c:v>0.64395782643957822</c:v>
                </c:pt>
                <c:pt idx="465">
                  <c:v>0.64314679643146788</c:v>
                </c:pt>
                <c:pt idx="466">
                  <c:v>0.64233576642335766</c:v>
                </c:pt>
                <c:pt idx="467">
                  <c:v>0.64152473641524743</c:v>
                </c:pt>
                <c:pt idx="468">
                  <c:v>0.6407137064071371</c:v>
                </c:pt>
                <c:pt idx="469">
                  <c:v>0.63990267639902676</c:v>
                </c:pt>
                <c:pt idx="470">
                  <c:v>0.63909164639091642</c:v>
                </c:pt>
                <c:pt idx="471">
                  <c:v>0.63828061638280609</c:v>
                </c:pt>
                <c:pt idx="472">
                  <c:v>0.63746958637469586</c:v>
                </c:pt>
                <c:pt idx="473">
                  <c:v>0.63665855636658564</c:v>
                </c:pt>
                <c:pt idx="474">
                  <c:v>0.63665855636658564</c:v>
                </c:pt>
                <c:pt idx="475">
                  <c:v>0.6358475263584753</c:v>
                </c:pt>
                <c:pt idx="476">
                  <c:v>0.6358475263584753</c:v>
                </c:pt>
                <c:pt idx="477">
                  <c:v>0.63503649635036497</c:v>
                </c:pt>
                <c:pt idx="478">
                  <c:v>0.63422546634225463</c:v>
                </c:pt>
                <c:pt idx="479">
                  <c:v>0.63341443633414429</c:v>
                </c:pt>
                <c:pt idx="480">
                  <c:v>0.63260340632603407</c:v>
                </c:pt>
                <c:pt idx="481">
                  <c:v>0.63179237631792384</c:v>
                </c:pt>
                <c:pt idx="482">
                  <c:v>0.63098134630981351</c:v>
                </c:pt>
                <c:pt idx="483">
                  <c:v>0.63017031630170317</c:v>
                </c:pt>
                <c:pt idx="484">
                  <c:v>0.62935928629359283</c:v>
                </c:pt>
                <c:pt idx="485">
                  <c:v>0.6285482562854825</c:v>
                </c:pt>
                <c:pt idx="486">
                  <c:v>0.62773722627737227</c:v>
                </c:pt>
                <c:pt idx="487">
                  <c:v>0.62692619626926194</c:v>
                </c:pt>
                <c:pt idx="488">
                  <c:v>0.62611516626115171</c:v>
                </c:pt>
                <c:pt idx="489">
                  <c:v>0.62530413625304138</c:v>
                </c:pt>
                <c:pt idx="490">
                  <c:v>0.62449310624493104</c:v>
                </c:pt>
                <c:pt idx="491">
                  <c:v>0.6236820762368207</c:v>
                </c:pt>
                <c:pt idx="492">
                  <c:v>0.62287104622871048</c:v>
                </c:pt>
                <c:pt idx="493">
                  <c:v>0.62287104622871048</c:v>
                </c:pt>
                <c:pt idx="494">
                  <c:v>0.62206001622060014</c:v>
                </c:pt>
                <c:pt idx="495">
                  <c:v>0.62206001622060014</c:v>
                </c:pt>
                <c:pt idx="496">
                  <c:v>0.62124898621248992</c:v>
                </c:pt>
                <c:pt idx="497">
                  <c:v>0.62043795620437958</c:v>
                </c:pt>
                <c:pt idx="498">
                  <c:v>0.61962692619626925</c:v>
                </c:pt>
                <c:pt idx="499">
                  <c:v>0.61881589618815891</c:v>
                </c:pt>
                <c:pt idx="500">
                  <c:v>0.61800486618004868</c:v>
                </c:pt>
                <c:pt idx="501">
                  <c:v>0.61719383617193835</c:v>
                </c:pt>
                <c:pt idx="502">
                  <c:v>0.61638280616382812</c:v>
                </c:pt>
                <c:pt idx="503">
                  <c:v>0.61557177615571779</c:v>
                </c:pt>
                <c:pt idx="504">
                  <c:v>0.61476074614760745</c:v>
                </c:pt>
                <c:pt idx="505">
                  <c:v>0.61394971613949711</c:v>
                </c:pt>
                <c:pt idx="506">
                  <c:v>0.61313868613138678</c:v>
                </c:pt>
                <c:pt idx="507">
                  <c:v>0.61232765612327655</c:v>
                </c:pt>
                <c:pt idx="508">
                  <c:v>0.61151662611516633</c:v>
                </c:pt>
                <c:pt idx="509">
                  <c:v>0.61070559610705599</c:v>
                </c:pt>
                <c:pt idx="510">
                  <c:v>0.60989456609894566</c:v>
                </c:pt>
                <c:pt idx="511">
                  <c:v>0.60908353609083532</c:v>
                </c:pt>
                <c:pt idx="512">
                  <c:v>0.60827250608272498</c:v>
                </c:pt>
                <c:pt idx="513">
                  <c:v>0.60746147607461476</c:v>
                </c:pt>
                <c:pt idx="514">
                  <c:v>0.60665044606650453</c:v>
                </c:pt>
                <c:pt idx="515">
                  <c:v>0.6058394160583942</c:v>
                </c:pt>
                <c:pt idx="516">
                  <c:v>0.60502838605028386</c:v>
                </c:pt>
                <c:pt idx="517">
                  <c:v>0.60421735604217353</c:v>
                </c:pt>
                <c:pt idx="518">
                  <c:v>0.60340632603406319</c:v>
                </c:pt>
                <c:pt idx="519">
                  <c:v>0.60259529602595296</c:v>
                </c:pt>
                <c:pt idx="520">
                  <c:v>0.60178426601784274</c:v>
                </c:pt>
                <c:pt idx="521">
                  <c:v>0.6009732360097324</c:v>
                </c:pt>
                <c:pt idx="522">
                  <c:v>0.60016220600162207</c:v>
                </c:pt>
                <c:pt idx="523">
                  <c:v>0.59935117599351173</c:v>
                </c:pt>
                <c:pt idx="524">
                  <c:v>0.59935117599351173</c:v>
                </c:pt>
                <c:pt idx="525">
                  <c:v>0.5985401459854014</c:v>
                </c:pt>
                <c:pt idx="526">
                  <c:v>0.59772911597729117</c:v>
                </c:pt>
                <c:pt idx="527">
                  <c:v>0.59691808596918083</c:v>
                </c:pt>
                <c:pt idx="528">
                  <c:v>0.59610705596107061</c:v>
                </c:pt>
                <c:pt idx="529">
                  <c:v>0.59529602595296027</c:v>
                </c:pt>
                <c:pt idx="530">
                  <c:v>0.59448499594484994</c:v>
                </c:pt>
                <c:pt idx="531">
                  <c:v>0.5936739659367396</c:v>
                </c:pt>
                <c:pt idx="532">
                  <c:v>0.59286293592862938</c:v>
                </c:pt>
                <c:pt idx="533">
                  <c:v>0.59286293592862938</c:v>
                </c:pt>
                <c:pt idx="534">
                  <c:v>0.59205190592051904</c:v>
                </c:pt>
                <c:pt idx="535">
                  <c:v>0.59205190592051904</c:v>
                </c:pt>
                <c:pt idx="536">
                  <c:v>0.59124087591240881</c:v>
                </c:pt>
                <c:pt idx="537">
                  <c:v>0.59042984590429848</c:v>
                </c:pt>
                <c:pt idx="538">
                  <c:v>0.58961881589618814</c:v>
                </c:pt>
                <c:pt idx="539">
                  <c:v>0.58880778588807781</c:v>
                </c:pt>
                <c:pt idx="540">
                  <c:v>0.58799675587996758</c:v>
                </c:pt>
                <c:pt idx="541">
                  <c:v>0.58718572587185724</c:v>
                </c:pt>
                <c:pt idx="542">
                  <c:v>0.58637469586374702</c:v>
                </c:pt>
                <c:pt idx="543">
                  <c:v>0.58556366585563668</c:v>
                </c:pt>
                <c:pt idx="544">
                  <c:v>0.58475263584752635</c:v>
                </c:pt>
                <c:pt idx="545">
                  <c:v>0.58394160583941601</c:v>
                </c:pt>
                <c:pt idx="546">
                  <c:v>0.58313057583130568</c:v>
                </c:pt>
                <c:pt idx="547">
                  <c:v>0.58231954582319545</c:v>
                </c:pt>
                <c:pt idx="548">
                  <c:v>0.58150851581508523</c:v>
                </c:pt>
                <c:pt idx="549">
                  <c:v>0.58069748580697489</c:v>
                </c:pt>
                <c:pt idx="550">
                  <c:v>0.57988645579886455</c:v>
                </c:pt>
                <c:pt idx="551">
                  <c:v>0.57907542579075422</c:v>
                </c:pt>
                <c:pt idx="552">
                  <c:v>0.57826439578264388</c:v>
                </c:pt>
                <c:pt idx="553">
                  <c:v>0.57745336577453366</c:v>
                </c:pt>
                <c:pt idx="554">
                  <c:v>0.57664233576642343</c:v>
                </c:pt>
                <c:pt idx="555">
                  <c:v>0.57583130575831309</c:v>
                </c:pt>
                <c:pt idx="556">
                  <c:v>0.57502027575020276</c:v>
                </c:pt>
                <c:pt idx="557">
                  <c:v>0.57420924574209242</c:v>
                </c:pt>
                <c:pt idx="558">
                  <c:v>0.57339821573398209</c:v>
                </c:pt>
                <c:pt idx="559">
                  <c:v>0.57258718572587186</c:v>
                </c:pt>
                <c:pt idx="560">
                  <c:v>0.57177615571776164</c:v>
                </c:pt>
                <c:pt idx="561">
                  <c:v>0.5709651257096513</c:v>
                </c:pt>
                <c:pt idx="562">
                  <c:v>0.57015409570154096</c:v>
                </c:pt>
                <c:pt idx="563">
                  <c:v>0.56934306569343063</c:v>
                </c:pt>
                <c:pt idx="564">
                  <c:v>0.56853203568532029</c:v>
                </c:pt>
                <c:pt idx="565">
                  <c:v>0.56772100567721007</c:v>
                </c:pt>
                <c:pt idx="566">
                  <c:v>0.56690997566909973</c:v>
                </c:pt>
                <c:pt idx="567">
                  <c:v>0.56609894566098951</c:v>
                </c:pt>
                <c:pt idx="568">
                  <c:v>0.56528791565287917</c:v>
                </c:pt>
                <c:pt idx="569">
                  <c:v>0.56447688564476883</c:v>
                </c:pt>
                <c:pt idx="570">
                  <c:v>0.5636658556366585</c:v>
                </c:pt>
                <c:pt idx="571">
                  <c:v>0.56285482562854827</c:v>
                </c:pt>
                <c:pt idx="572">
                  <c:v>0.56204379562043794</c:v>
                </c:pt>
                <c:pt idx="573">
                  <c:v>0.56123276561232771</c:v>
                </c:pt>
                <c:pt idx="574">
                  <c:v>0.56042173560421737</c:v>
                </c:pt>
                <c:pt idx="575">
                  <c:v>0.55961070559610704</c:v>
                </c:pt>
                <c:pt idx="576">
                  <c:v>0.5587996755879967</c:v>
                </c:pt>
                <c:pt idx="577">
                  <c:v>0.55798864557988648</c:v>
                </c:pt>
                <c:pt idx="578">
                  <c:v>0.55717761557177614</c:v>
                </c:pt>
                <c:pt idx="579">
                  <c:v>0.55636658556366592</c:v>
                </c:pt>
                <c:pt idx="580">
                  <c:v>0.55555555555555558</c:v>
                </c:pt>
                <c:pt idx="581">
                  <c:v>0.55474452554744524</c:v>
                </c:pt>
                <c:pt idx="582">
                  <c:v>0.55393349553933491</c:v>
                </c:pt>
                <c:pt idx="583">
                  <c:v>0.55312246553122468</c:v>
                </c:pt>
                <c:pt idx="584">
                  <c:v>0.55231143552311435</c:v>
                </c:pt>
                <c:pt idx="585">
                  <c:v>0.55150040551500412</c:v>
                </c:pt>
                <c:pt idx="586">
                  <c:v>0.55068937550689379</c:v>
                </c:pt>
                <c:pt idx="587">
                  <c:v>0.54987834549878345</c:v>
                </c:pt>
                <c:pt idx="588">
                  <c:v>0.54906731549067311</c:v>
                </c:pt>
                <c:pt idx="589">
                  <c:v>0.54825628548256278</c:v>
                </c:pt>
                <c:pt idx="590">
                  <c:v>0.54744525547445255</c:v>
                </c:pt>
                <c:pt idx="591">
                  <c:v>0.54663422546634233</c:v>
                </c:pt>
                <c:pt idx="592">
                  <c:v>0.54582319545823199</c:v>
                </c:pt>
                <c:pt idx="593">
                  <c:v>0.54501216545012166</c:v>
                </c:pt>
                <c:pt idx="594">
                  <c:v>0.54420113544201132</c:v>
                </c:pt>
                <c:pt idx="595">
                  <c:v>0.54339010543390098</c:v>
                </c:pt>
                <c:pt idx="596">
                  <c:v>0.54257907542579076</c:v>
                </c:pt>
                <c:pt idx="597">
                  <c:v>0.54176804541768053</c:v>
                </c:pt>
                <c:pt idx="598">
                  <c:v>0.54176804541768053</c:v>
                </c:pt>
                <c:pt idx="599">
                  <c:v>0.5409570154095702</c:v>
                </c:pt>
                <c:pt idx="600">
                  <c:v>0.54014598540145986</c:v>
                </c:pt>
                <c:pt idx="601">
                  <c:v>0.53933495539334952</c:v>
                </c:pt>
                <c:pt idx="602">
                  <c:v>0.53852392538523919</c:v>
                </c:pt>
                <c:pt idx="603">
                  <c:v>0.53771289537712896</c:v>
                </c:pt>
                <c:pt idx="604">
                  <c:v>0.53690186536901863</c:v>
                </c:pt>
                <c:pt idx="605">
                  <c:v>0.5360908353609084</c:v>
                </c:pt>
                <c:pt idx="606">
                  <c:v>0.53527980535279807</c:v>
                </c:pt>
                <c:pt idx="607">
                  <c:v>0.53446877534468773</c:v>
                </c:pt>
                <c:pt idx="608">
                  <c:v>0.53365774533657739</c:v>
                </c:pt>
                <c:pt idx="609">
                  <c:v>0.53365774533657739</c:v>
                </c:pt>
                <c:pt idx="610">
                  <c:v>0.53284671532846717</c:v>
                </c:pt>
                <c:pt idx="611">
                  <c:v>0.53203568532035683</c:v>
                </c:pt>
                <c:pt idx="612">
                  <c:v>0.53122465531224661</c:v>
                </c:pt>
                <c:pt idx="613">
                  <c:v>0.53041362530413627</c:v>
                </c:pt>
                <c:pt idx="614">
                  <c:v>0.52960259529602594</c:v>
                </c:pt>
                <c:pt idx="615">
                  <c:v>0.5287915652879156</c:v>
                </c:pt>
                <c:pt idx="616">
                  <c:v>0.52798053527980537</c:v>
                </c:pt>
                <c:pt idx="617">
                  <c:v>0.52716950527169504</c:v>
                </c:pt>
                <c:pt idx="618">
                  <c:v>0.52635847526358481</c:v>
                </c:pt>
                <c:pt idx="619">
                  <c:v>0.52554744525547448</c:v>
                </c:pt>
                <c:pt idx="620">
                  <c:v>0.52473641524736414</c:v>
                </c:pt>
                <c:pt idx="621">
                  <c:v>0.5239253852392538</c:v>
                </c:pt>
                <c:pt idx="622">
                  <c:v>0.52311435523114358</c:v>
                </c:pt>
                <c:pt idx="623">
                  <c:v>0.52230332522303324</c:v>
                </c:pt>
                <c:pt idx="624">
                  <c:v>0.52149229521492302</c:v>
                </c:pt>
                <c:pt idx="625">
                  <c:v>0.52068126520681268</c:v>
                </c:pt>
                <c:pt idx="626">
                  <c:v>0.51987023519870235</c:v>
                </c:pt>
                <c:pt idx="627">
                  <c:v>0.51905920519059201</c:v>
                </c:pt>
                <c:pt idx="628">
                  <c:v>0.51824817518248167</c:v>
                </c:pt>
                <c:pt idx="629">
                  <c:v>0.51743714517437145</c:v>
                </c:pt>
                <c:pt idx="630">
                  <c:v>0.51662611516626122</c:v>
                </c:pt>
                <c:pt idx="631">
                  <c:v>0.51581508515815089</c:v>
                </c:pt>
                <c:pt idx="632">
                  <c:v>0.51500405515004055</c:v>
                </c:pt>
                <c:pt idx="633">
                  <c:v>0.51419302514193022</c:v>
                </c:pt>
                <c:pt idx="634">
                  <c:v>0.51338199513381988</c:v>
                </c:pt>
                <c:pt idx="635">
                  <c:v>0.51257096512570965</c:v>
                </c:pt>
                <c:pt idx="636">
                  <c:v>0.51175993511759943</c:v>
                </c:pt>
                <c:pt idx="637">
                  <c:v>0.51094890510948909</c:v>
                </c:pt>
                <c:pt idx="638">
                  <c:v>0.51094890510948909</c:v>
                </c:pt>
                <c:pt idx="639">
                  <c:v>0.51094890510948909</c:v>
                </c:pt>
                <c:pt idx="640">
                  <c:v>0.51013787510137876</c:v>
                </c:pt>
                <c:pt idx="641">
                  <c:v>0.50932684509326842</c:v>
                </c:pt>
                <c:pt idx="642">
                  <c:v>0.50851581508515808</c:v>
                </c:pt>
                <c:pt idx="643">
                  <c:v>0.50770478507704786</c:v>
                </c:pt>
                <c:pt idx="644">
                  <c:v>0.50689375506893752</c:v>
                </c:pt>
                <c:pt idx="645">
                  <c:v>0.5060827250608273</c:v>
                </c:pt>
                <c:pt idx="646">
                  <c:v>0.50527169505271696</c:v>
                </c:pt>
                <c:pt idx="647">
                  <c:v>0.50446066504460663</c:v>
                </c:pt>
                <c:pt idx="648">
                  <c:v>0.50364963503649629</c:v>
                </c:pt>
                <c:pt idx="649">
                  <c:v>0.50283860502838607</c:v>
                </c:pt>
                <c:pt idx="650">
                  <c:v>0.50202757502027573</c:v>
                </c:pt>
                <c:pt idx="651">
                  <c:v>0.5012165450121655</c:v>
                </c:pt>
                <c:pt idx="652">
                  <c:v>0.50040551500405517</c:v>
                </c:pt>
                <c:pt idx="653">
                  <c:v>0.49959448499594483</c:v>
                </c:pt>
                <c:pt idx="654">
                  <c:v>0.4987834549878345</c:v>
                </c:pt>
                <c:pt idx="655">
                  <c:v>0.49797242497972427</c:v>
                </c:pt>
                <c:pt idx="656">
                  <c:v>0.49716139497161393</c:v>
                </c:pt>
                <c:pt idx="657">
                  <c:v>0.4963503649635036</c:v>
                </c:pt>
                <c:pt idx="658">
                  <c:v>0.49553933495539337</c:v>
                </c:pt>
                <c:pt idx="659">
                  <c:v>0.49472830494728304</c:v>
                </c:pt>
                <c:pt idx="660">
                  <c:v>0.4939172749391727</c:v>
                </c:pt>
                <c:pt idx="661">
                  <c:v>0.49310624493106248</c:v>
                </c:pt>
                <c:pt idx="662">
                  <c:v>0.49229521492295214</c:v>
                </c:pt>
                <c:pt idx="663">
                  <c:v>0.4914841849148418</c:v>
                </c:pt>
                <c:pt idx="664">
                  <c:v>0.49067315490673158</c:v>
                </c:pt>
                <c:pt idx="665">
                  <c:v>0.48986212489862124</c:v>
                </c:pt>
                <c:pt idx="666">
                  <c:v>0.48905109489051091</c:v>
                </c:pt>
                <c:pt idx="667">
                  <c:v>0.48824006488240068</c:v>
                </c:pt>
                <c:pt idx="668">
                  <c:v>0.48742903487429035</c:v>
                </c:pt>
                <c:pt idx="669">
                  <c:v>0.48742903487429035</c:v>
                </c:pt>
                <c:pt idx="670">
                  <c:v>0.48661800486618001</c:v>
                </c:pt>
                <c:pt idx="671">
                  <c:v>0.48661800486618001</c:v>
                </c:pt>
                <c:pt idx="672">
                  <c:v>0.48580697485806978</c:v>
                </c:pt>
                <c:pt idx="673">
                  <c:v>0.48499594484995945</c:v>
                </c:pt>
                <c:pt idx="674">
                  <c:v>0.48418491484184911</c:v>
                </c:pt>
                <c:pt idx="675">
                  <c:v>0.48337388483373889</c:v>
                </c:pt>
                <c:pt idx="676">
                  <c:v>0.48256285482562855</c:v>
                </c:pt>
                <c:pt idx="677">
                  <c:v>0.48175182481751821</c:v>
                </c:pt>
                <c:pt idx="678">
                  <c:v>0.48094079480940799</c:v>
                </c:pt>
                <c:pt idx="679">
                  <c:v>0.48012976480129765</c:v>
                </c:pt>
                <c:pt idx="680">
                  <c:v>0.47931873479318732</c:v>
                </c:pt>
                <c:pt idx="681">
                  <c:v>0.47850770478507709</c:v>
                </c:pt>
                <c:pt idx="682">
                  <c:v>0.47769667477696676</c:v>
                </c:pt>
                <c:pt idx="683">
                  <c:v>0.47688564476885642</c:v>
                </c:pt>
                <c:pt idx="684">
                  <c:v>0.4760746147607462</c:v>
                </c:pt>
                <c:pt idx="685">
                  <c:v>0.47526358475263586</c:v>
                </c:pt>
                <c:pt idx="686">
                  <c:v>0.47445255474452552</c:v>
                </c:pt>
                <c:pt idx="687">
                  <c:v>0.4736415247364153</c:v>
                </c:pt>
                <c:pt idx="688">
                  <c:v>0.47283049472830496</c:v>
                </c:pt>
                <c:pt idx="689">
                  <c:v>0.47201946472019463</c:v>
                </c:pt>
                <c:pt idx="690">
                  <c:v>0.4712084347120844</c:v>
                </c:pt>
                <c:pt idx="691">
                  <c:v>0.47039740470397406</c:v>
                </c:pt>
                <c:pt idx="692">
                  <c:v>0.46958637469586373</c:v>
                </c:pt>
                <c:pt idx="693">
                  <c:v>0.46877534468775339</c:v>
                </c:pt>
                <c:pt idx="694">
                  <c:v>0.46796431467964317</c:v>
                </c:pt>
                <c:pt idx="695">
                  <c:v>0.46715328467153283</c:v>
                </c:pt>
                <c:pt idx="696">
                  <c:v>0.4663422546634225</c:v>
                </c:pt>
                <c:pt idx="697">
                  <c:v>0.46553122465531227</c:v>
                </c:pt>
                <c:pt idx="698">
                  <c:v>0.46472019464720193</c:v>
                </c:pt>
                <c:pt idx="699">
                  <c:v>0.4639091646390916</c:v>
                </c:pt>
                <c:pt idx="700">
                  <c:v>0.46309813463098137</c:v>
                </c:pt>
                <c:pt idx="701">
                  <c:v>0.46228710462287104</c:v>
                </c:pt>
                <c:pt idx="702">
                  <c:v>0.4614760746147607</c:v>
                </c:pt>
                <c:pt idx="703">
                  <c:v>0.46066504460665048</c:v>
                </c:pt>
                <c:pt idx="704">
                  <c:v>0.45985401459854014</c:v>
                </c:pt>
                <c:pt idx="705">
                  <c:v>0.4590429845904298</c:v>
                </c:pt>
                <c:pt idx="706">
                  <c:v>0.45823195458231958</c:v>
                </c:pt>
                <c:pt idx="707">
                  <c:v>0.45742092457420924</c:v>
                </c:pt>
                <c:pt idx="708">
                  <c:v>0.45660989456609891</c:v>
                </c:pt>
                <c:pt idx="709">
                  <c:v>0.45579886455798868</c:v>
                </c:pt>
                <c:pt idx="710">
                  <c:v>0.45498783454987834</c:v>
                </c:pt>
                <c:pt idx="711">
                  <c:v>0.45417680454176801</c:v>
                </c:pt>
                <c:pt idx="712">
                  <c:v>0.45336577453365778</c:v>
                </c:pt>
                <c:pt idx="713">
                  <c:v>0.45255474452554745</c:v>
                </c:pt>
                <c:pt idx="714">
                  <c:v>0.45174371451743711</c:v>
                </c:pt>
                <c:pt idx="715">
                  <c:v>0.45093268450932689</c:v>
                </c:pt>
                <c:pt idx="716">
                  <c:v>0.45012165450121655</c:v>
                </c:pt>
                <c:pt idx="717">
                  <c:v>0.44931062449310621</c:v>
                </c:pt>
                <c:pt idx="718">
                  <c:v>0.44849959448499599</c:v>
                </c:pt>
                <c:pt idx="719">
                  <c:v>0.44768856447688565</c:v>
                </c:pt>
                <c:pt idx="720">
                  <c:v>0.44687753446877532</c:v>
                </c:pt>
                <c:pt idx="721">
                  <c:v>0.44606650446066509</c:v>
                </c:pt>
                <c:pt idx="722">
                  <c:v>0.44525547445255476</c:v>
                </c:pt>
                <c:pt idx="723">
                  <c:v>0.44444444444444442</c:v>
                </c:pt>
                <c:pt idx="724">
                  <c:v>0.44363341443633419</c:v>
                </c:pt>
                <c:pt idx="725">
                  <c:v>0.44282238442822386</c:v>
                </c:pt>
                <c:pt idx="726">
                  <c:v>0.44201135442011352</c:v>
                </c:pt>
                <c:pt idx="727">
                  <c:v>0.4412003244120033</c:v>
                </c:pt>
                <c:pt idx="728">
                  <c:v>0.44038929440389296</c:v>
                </c:pt>
                <c:pt idx="729">
                  <c:v>0.43957826439578263</c:v>
                </c:pt>
                <c:pt idx="730">
                  <c:v>0.43957826439578263</c:v>
                </c:pt>
                <c:pt idx="731">
                  <c:v>0.43876723438767229</c:v>
                </c:pt>
                <c:pt idx="732">
                  <c:v>0.43795620437956206</c:v>
                </c:pt>
                <c:pt idx="733">
                  <c:v>0.43714517437145173</c:v>
                </c:pt>
                <c:pt idx="734">
                  <c:v>0.43633414436334139</c:v>
                </c:pt>
                <c:pt idx="735">
                  <c:v>0.43552311435523117</c:v>
                </c:pt>
                <c:pt idx="736">
                  <c:v>0.43471208434712083</c:v>
                </c:pt>
                <c:pt idx="737">
                  <c:v>0.43390105433901049</c:v>
                </c:pt>
                <c:pt idx="738">
                  <c:v>0.43309002433090027</c:v>
                </c:pt>
                <c:pt idx="739">
                  <c:v>0.43227899432278993</c:v>
                </c:pt>
                <c:pt idx="740">
                  <c:v>0.4314679643146796</c:v>
                </c:pt>
                <c:pt idx="741">
                  <c:v>0.43065693430656937</c:v>
                </c:pt>
                <c:pt idx="742">
                  <c:v>0.42984590429845904</c:v>
                </c:pt>
                <c:pt idx="743">
                  <c:v>0.4290348742903487</c:v>
                </c:pt>
                <c:pt idx="744">
                  <c:v>0.42822384428223847</c:v>
                </c:pt>
                <c:pt idx="745">
                  <c:v>0.42741281427412814</c:v>
                </c:pt>
                <c:pt idx="746">
                  <c:v>0.4266017842660178</c:v>
                </c:pt>
                <c:pt idx="747">
                  <c:v>0.4266017842660178</c:v>
                </c:pt>
                <c:pt idx="748">
                  <c:v>0.42579075425790758</c:v>
                </c:pt>
                <c:pt idx="749">
                  <c:v>0.42497972424979724</c:v>
                </c:pt>
                <c:pt idx="750">
                  <c:v>0.42416869424168691</c:v>
                </c:pt>
                <c:pt idx="751">
                  <c:v>0.42416869424168691</c:v>
                </c:pt>
                <c:pt idx="752">
                  <c:v>0.42416869424168691</c:v>
                </c:pt>
                <c:pt idx="753">
                  <c:v>0.42335766423357668</c:v>
                </c:pt>
                <c:pt idx="754">
                  <c:v>0.42254663422546634</c:v>
                </c:pt>
                <c:pt idx="755">
                  <c:v>0.42173560421735601</c:v>
                </c:pt>
                <c:pt idx="756">
                  <c:v>0.42173560421735601</c:v>
                </c:pt>
                <c:pt idx="757">
                  <c:v>0.42092457420924578</c:v>
                </c:pt>
                <c:pt idx="758">
                  <c:v>0.42092457420924578</c:v>
                </c:pt>
                <c:pt idx="759">
                  <c:v>0.42011354420113545</c:v>
                </c:pt>
                <c:pt idx="760">
                  <c:v>0.41930251419302511</c:v>
                </c:pt>
                <c:pt idx="761">
                  <c:v>0.41849148418491489</c:v>
                </c:pt>
                <c:pt idx="762">
                  <c:v>0.41768045417680455</c:v>
                </c:pt>
                <c:pt idx="763">
                  <c:v>0.41686942416869421</c:v>
                </c:pt>
                <c:pt idx="764">
                  <c:v>0.41605839416058399</c:v>
                </c:pt>
                <c:pt idx="765">
                  <c:v>0.41524736415247365</c:v>
                </c:pt>
                <c:pt idx="766">
                  <c:v>0.41443633414436332</c:v>
                </c:pt>
                <c:pt idx="767">
                  <c:v>0.41443633414436332</c:v>
                </c:pt>
                <c:pt idx="768">
                  <c:v>0.41362530413625309</c:v>
                </c:pt>
                <c:pt idx="769">
                  <c:v>0.41281427412814276</c:v>
                </c:pt>
                <c:pt idx="770">
                  <c:v>0.41200324412003242</c:v>
                </c:pt>
                <c:pt idx="771">
                  <c:v>0.41200324412003242</c:v>
                </c:pt>
                <c:pt idx="772">
                  <c:v>0.41119221411192219</c:v>
                </c:pt>
                <c:pt idx="773">
                  <c:v>0.41038118410381186</c:v>
                </c:pt>
                <c:pt idx="774">
                  <c:v>0.40957015409570152</c:v>
                </c:pt>
                <c:pt idx="775">
                  <c:v>0.40875912408759119</c:v>
                </c:pt>
                <c:pt idx="776">
                  <c:v>0.40794809407948096</c:v>
                </c:pt>
                <c:pt idx="777">
                  <c:v>0.40713706407137062</c:v>
                </c:pt>
                <c:pt idx="778">
                  <c:v>0.40632603406326029</c:v>
                </c:pt>
                <c:pt idx="779">
                  <c:v>0.40551500405515006</c:v>
                </c:pt>
                <c:pt idx="780">
                  <c:v>0.40470397404703973</c:v>
                </c:pt>
                <c:pt idx="781">
                  <c:v>0.40470397404703973</c:v>
                </c:pt>
                <c:pt idx="782">
                  <c:v>0.40470397404703973</c:v>
                </c:pt>
                <c:pt idx="783">
                  <c:v>0.40389294403892939</c:v>
                </c:pt>
                <c:pt idx="784">
                  <c:v>0.40308191403081917</c:v>
                </c:pt>
                <c:pt idx="785">
                  <c:v>0.40227088402270883</c:v>
                </c:pt>
                <c:pt idx="786">
                  <c:v>0.40145985401459849</c:v>
                </c:pt>
                <c:pt idx="787">
                  <c:v>0.40064882400648827</c:v>
                </c:pt>
                <c:pt idx="788">
                  <c:v>0.39983779399837793</c:v>
                </c:pt>
                <c:pt idx="789">
                  <c:v>0.3990267639902676</c:v>
                </c:pt>
                <c:pt idx="790">
                  <c:v>0.3990267639902676</c:v>
                </c:pt>
                <c:pt idx="791">
                  <c:v>0.39821573398215737</c:v>
                </c:pt>
                <c:pt idx="792">
                  <c:v>0.39740470397404704</c:v>
                </c:pt>
                <c:pt idx="793">
                  <c:v>0.3965936739659367</c:v>
                </c:pt>
                <c:pt idx="794">
                  <c:v>0.39578264395782647</c:v>
                </c:pt>
                <c:pt idx="795">
                  <c:v>0.39497161394971614</c:v>
                </c:pt>
                <c:pt idx="796">
                  <c:v>0.3941605839416058</c:v>
                </c:pt>
                <c:pt idx="797">
                  <c:v>0.3941605839416058</c:v>
                </c:pt>
                <c:pt idx="798">
                  <c:v>0.39334955393349558</c:v>
                </c:pt>
                <c:pt idx="799">
                  <c:v>0.39253852392538524</c:v>
                </c:pt>
                <c:pt idx="800">
                  <c:v>0.3917274939172749</c:v>
                </c:pt>
                <c:pt idx="801">
                  <c:v>0.39091646390916468</c:v>
                </c:pt>
                <c:pt idx="802">
                  <c:v>0.39010543390105434</c:v>
                </c:pt>
                <c:pt idx="803">
                  <c:v>0.38929440389294401</c:v>
                </c:pt>
                <c:pt idx="804">
                  <c:v>0.38848337388483378</c:v>
                </c:pt>
                <c:pt idx="805">
                  <c:v>0.38767234387672345</c:v>
                </c:pt>
                <c:pt idx="806">
                  <c:v>0.38686131386861311</c:v>
                </c:pt>
                <c:pt idx="807">
                  <c:v>0.38605028386050289</c:v>
                </c:pt>
                <c:pt idx="808">
                  <c:v>0.38523925385239255</c:v>
                </c:pt>
                <c:pt idx="809">
                  <c:v>0.38442822384428221</c:v>
                </c:pt>
                <c:pt idx="810">
                  <c:v>0.38361719383617199</c:v>
                </c:pt>
                <c:pt idx="811">
                  <c:v>0.38280616382806165</c:v>
                </c:pt>
                <c:pt idx="812">
                  <c:v>0.38199513381995132</c:v>
                </c:pt>
                <c:pt idx="813">
                  <c:v>0.38118410381184109</c:v>
                </c:pt>
                <c:pt idx="814">
                  <c:v>0.38037307380373075</c:v>
                </c:pt>
                <c:pt idx="815">
                  <c:v>0.37956204379562042</c:v>
                </c:pt>
                <c:pt idx="816">
                  <c:v>0.37875101378751008</c:v>
                </c:pt>
                <c:pt idx="817">
                  <c:v>0.37793998377939986</c:v>
                </c:pt>
                <c:pt idx="818">
                  <c:v>0.37712895377128952</c:v>
                </c:pt>
                <c:pt idx="819">
                  <c:v>0.37631792376317919</c:v>
                </c:pt>
                <c:pt idx="820">
                  <c:v>0.37550689375506896</c:v>
                </c:pt>
                <c:pt idx="821">
                  <c:v>0.37469586374695862</c:v>
                </c:pt>
                <c:pt idx="822">
                  <c:v>0.37388483373884829</c:v>
                </c:pt>
                <c:pt idx="823">
                  <c:v>0.37388483373884829</c:v>
                </c:pt>
                <c:pt idx="824">
                  <c:v>0.37388483373884829</c:v>
                </c:pt>
                <c:pt idx="825">
                  <c:v>0.37388483373884829</c:v>
                </c:pt>
                <c:pt idx="826">
                  <c:v>0.37307380373073806</c:v>
                </c:pt>
                <c:pt idx="827">
                  <c:v>0.37226277372262773</c:v>
                </c:pt>
                <c:pt idx="828">
                  <c:v>0.37145174371451739</c:v>
                </c:pt>
                <c:pt idx="829">
                  <c:v>0.37064071370640717</c:v>
                </c:pt>
                <c:pt idx="830">
                  <c:v>0.36982968369829683</c:v>
                </c:pt>
                <c:pt idx="831">
                  <c:v>0.36982968369829683</c:v>
                </c:pt>
                <c:pt idx="832">
                  <c:v>0.36901865369018649</c:v>
                </c:pt>
                <c:pt idx="833">
                  <c:v>0.36820762368207627</c:v>
                </c:pt>
                <c:pt idx="834">
                  <c:v>0.36739659367396593</c:v>
                </c:pt>
                <c:pt idx="835">
                  <c:v>0.3665855636658556</c:v>
                </c:pt>
                <c:pt idx="836">
                  <c:v>0.36577453365774537</c:v>
                </c:pt>
                <c:pt idx="837">
                  <c:v>0.36496350364963503</c:v>
                </c:pt>
                <c:pt idx="838">
                  <c:v>0.3641524736415247</c:v>
                </c:pt>
                <c:pt idx="839">
                  <c:v>0.36334144363341447</c:v>
                </c:pt>
                <c:pt idx="840">
                  <c:v>0.36253041362530414</c:v>
                </c:pt>
                <c:pt idx="841">
                  <c:v>0.3617193836171938</c:v>
                </c:pt>
                <c:pt idx="842">
                  <c:v>0.36090835360908358</c:v>
                </c:pt>
                <c:pt idx="843">
                  <c:v>0.36009732360097324</c:v>
                </c:pt>
                <c:pt idx="844">
                  <c:v>0.3592862935928629</c:v>
                </c:pt>
                <c:pt idx="845">
                  <c:v>0.35847526358475268</c:v>
                </c:pt>
                <c:pt idx="846">
                  <c:v>0.35766423357664234</c:v>
                </c:pt>
                <c:pt idx="847">
                  <c:v>0.35685320356853201</c:v>
                </c:pt>
                <c:pt idx="848">
                  <c:v>0.35604217356042178</c:v>
                </c:pt>
                <c:pt idx="849">
                  <c:v>0.35523114355231145</c:v>
                </c:pt>
                <c:pt idx="850">
                  <c:v>0.35442011354420111</c:v>
                </c:pt>
                <c:pt idx="851">
                  <c:v>0.35360908353609088</c:v>
                </c:pt>
                <c:pt idx="852">
                  <c:v>0.35360908353609088</c:v>
                </c:pt>
                <c:pt idx="853">
                  <c:v>0.35279805352798055</c:v>
                </c:pt>
                <c:pt idx="854">
                  <c:v>0.35198702351987021</c:v>
                </c:pt>
                <c:pt idx="855">
                  <c:v>0.35117599351175999</c:v>
                </c:pt>
                <c:pt idx="856">
                  <c:v>0.35036496350364965</c:v>
                </c:pt>
                <c:pt idx="857">
                  <c:v>0.34955393349553932</c:v>
                </c:pt>
                <c:pt idx="858">
                  <c:v>0.34874290348742909</c:v>
                </c:pt>
                <c:pt idx="859">
                  <c:v>0.34793187347931875</c:v>
                </c:pt>
                <c:pt idx="860">
                  <c:v>0.34712084347120842</c:v>
                </c:pt>
                <c:pt idx="861">
                  <c:v>0.34630981346309808</c:v>
                </c:pt>
                <c:pt idx="862">
                  <c:v>0.34549878345498786</c:v>
                </c:pt>
                <c:pt idx="863">
                  <c:v>0.34549878345498786</c:v>
                </c:pt>
                <c:pt idx="864">
                  <c:v>0.34468775344687752</c:v>
                </c:pt>
                <c:pt idx="865">
                  <c:v>0.34387672343876718</c:v>
                </c:pt>
                <c:pt idx="866">
                  <c:v>0.34306569343065696</c:v>
                </c:pt>
                <c:pt idx="867">
                  <c:v>0.34225466342254662</c:v>
                </c:pt>
                <c:pt idx="868">
                  <c:v>0.34144363341443629</c:v>
                </c:pt>
                <c:pt idx="869">
                  <c:v>0.34063260340632606</c:v>
                </c:pt>
                <c:pt idx="870">
                  <c:v>0.33982157339821573</c:v>
                </c:pt>
                <c:pt idx="871">
                  <c:v>0.33982157339821573</c:v>
                </c:pt>
                <c:pt idx="872">
                  <c:v>0.33901054339010539</c:v>
                </c:pt>
                <c:pt idx="873">
                  <c:v>0.33819951338199516</c:v>
                </c:pt>
                <c:pt idx="874">
                  <c:v>0.33738848337388483</c:v>
                </c:pt>
                <c:pt idx="875">
                  <c:v>0.33657745336577449</c:v>
                </c:pt>
                <c:pt idx="876">
                  <c:v>0.33576642335766427</c:v>
                </c:pt>
                <c:pt idx="877">
                  <c:v>0.33495539334955393</c:v>
                </c:pt>
                <c:pt idx="878">
                  <c:v>0.3341443633414436</c:v>
                </c:pt>
                <c:pt idx="879">
                  <c:v>0.33333333333333337</c:v>
                </c:pt>
                <c:pt idx="880">
                  <c:v>0.33333333333333337</c:v>
                </c:pt>
                <c:pt idx="881">
                  <c:v>0.33252230332522303</c:v>
                </c:pt>
                <c:pt idx="882">
                  <c:v>0.3317112733171127</c:v>
                </c:pt>
                <c:pt idx="883">
                  <c:v>0.3317112733171127</c:v>
                </c:pt>
                <c:pt idx="884">
                  <c:v>0.33090024330900247</c:v>
                </c:pt>
                <c:pt idx="885">
                  <c:v>0.33008921330089214</c:v>
                </c:pt>
                <c:pt idx="886">
                  <c:v>0.3292781832927818</c:v>
                </c:pt>
                <c:pt idx="887">
                  <c:v>0.32846715328467158</c:v>
                </c:pt>
                <c:pt idx="888">
                  <c:v>0.32765612327656124</c:v>
                </c:pt>
                <c:pt idx="889">
                  <c:v>0.3268450932684509</c:v>
                </c:pt>
                <c:pt idx="890">
                  <c:v>0.32603406326034068</c:v>
                </c:pt>
                <c:pt idx="891">
                  <c:v>0.32522303325223034</c:v>
                </c:pt>
                <c:pt idx="892">
                  <c:v>0.32441200324412001</c:v>
                </c:pt>
                <c:pt idx="893">
                  <c:v>0.32360097323600978</c:v>
                </c:pt>
                <c:pt idx="894">
                  <c:v>0.32278994322789945</c:v>
                </c:pt>
                <c:pt idx="895">
                  <c:v>0.32197891321978911</c:v>
                </c:pt>
                <c:pt idx="896">
                  <c:v>0.32116788321167888</c:v>
                </c:pt>
                <c:pt idx="897">
                  <c:v>0.32035685320356855</c:v>
                </c:pt>
                <c:pt idx="898">
                  <c:v>0.31954582319545821</c:v>
                </c:pt>
                <c:pt idx="899">
                  <c:v>0.31873479318734799</c:v>
                </c:pt>
                <c:pt idx="900">
                  <c:v>0.31792376317923765</c:v>
                </c:pt>
                <c:pt idx="901">
                  <c:v>0.31711273317112731</c:v>
                </c:pt>
                <c:pt idx="902">
                  <c:v>0.31630170316301698</c:v>
                </c:pt>
                <c:pt idx="903">
                  <c:v>0.31549067315490675</c:v>
                </c:pt>
                <c:pt idx="904">
                  <c:v>0.31467964314679642</c:v>
                </c:pt>
                <c:pt idx="905">
                  <c:v>0.31386861313868608</c:v>
                </c:pt>
                <c:pt idx="906">
                  <c:v>0.31305758313057586</c:v>
                </c:pt>
                <c:pt idx="907">
                  <c:v>0.31224655312246552</c:v>
                </c:pt>
                <c:pt idx="908">
                  <c:v>0.31143552311435518</c:v>
                </c:pt>
                <c:pt idx="909">
                  <c:v>0.31062449310624496</c:v>
                </c:pt>
                <c:pt idx="910">
                  <c:v>0.31062449310624496</c:v>
                </c:pt>
                <c:pt idx="911">
                  <c:v>0.30981346309813462</c:v>
                </c:pt>
                <c:pt idx="912">
                  <c:v>0.30900243309002429</c:v>
                </c:pt>
                <c:pt idx="913">
                  <c:v>0.30819140308191406</c:v>
                </c:pt>
                <c:pt idx="914">
                  <c:v>0.30738037307380373</c:v>
                </c:pt>
                <c:pt idx="915">
                  <c:v>0.30656934306569339</c:v>
                </c:pt>
                <c:pt idx="916">
                  <c:v>0.30575831305758316</c:v>
                </c:pt>
                <c:pt idx="917">
                  <c:v>0.30494728304947283</c:v>
                </c:pt>
                <c:pt idx="918">
                  <c:v>0.30413625304136249</c:v>
                </c:pt>
                <c:pt idx="919">
                  <c:v>0.30413625304136249</c:v>
                </c:pt>
                <c:pt idx="920">
                  <c:v>0.30332522303325227</c:v>
                </c:pt>
                <c:pt idx="921">
                  <c:v>0.30251419302514193</c:v>
                </c:pt>
                <c:pt idx="922">
                  <c:v>0.30170316301703159</c:v>
                </c:pt>
                <c:pt idx="923">
                  <c:v>0.30089213300892137</c:v>
                </c:pt>
                <c:pt idx="924">
                  <c:v>0.30008110300081103</c:v>
                </c:pt>
                <c:pt idx="925">
                  <c:v>0.2992700729927007</c:v>
                </c:pt>
                <c:pt idx="926">
                  <c:v>0.29845904298459047</c:v>
                </c:pt>
                <c:pt idx="927">
                  <c:v>0.29764801297648014</c:v>
                </c:pt>
                <c:pt idx="928">
                  <c:v>0.2968369829683698</c:v>
                </c:pt>
                <c:pt idx="929">
                  <c:v>0.29602595296025958</c:v>
                </c:pt>
                <c:pt idx="930">
                  <c:v>0.29521492295214924</c:v>
                </c:pt>
                <c:pt idx="931">
                  <c:v>0.2944038929440389</c:v>
                </c:pt>
                <c:pt idx="932">
                  <c:v>0.29359286293592868</c:v>
                </c:pt>
                <c:pt idx="933">
                  <c:v>0.29278183292781834</c:v>
                </c:pt>
                <c:pt idx="934">
                  <c:v>0.29197080291970801</c:v>
                </c:pt>
                <c:pt idx="935">
                  <c:v>0.29115977291159778</c:v>
                </c:pt>
                <c:pt idx="936">
                  <c:v>0.29034874290348744</c:v>
                </c:pt>
                <c:pt idx="937">
                  <c:v>0.28953771289537711</c:v>
                </c:pt>
                <c:pt idx="938">
                  <c:v>0.28872668288726688</c:v>
                </c:pt>
                <c:pt idx="939">
                  <c:v>0.28791565287915655</c:v>
                </c:pt>
                <c:pt idx="940">
                  <c:v>0.28710462287104621</c:v>
                </c:pt>
                <c:pt idx="941">
                  <c:v>0.28629359286293588</c:v>
                </c:pt>
                <c:pt idx="942">
                  <c:v>0.28548256285482565</c:v>
                </c:pt>
                <c:pt idx="943">
                  <c:v>0.28467153284671531</c:v>
                </c:pt>
                <c:pt idx="944">
                  <c:v>0.28386050283860498</c:v>
                </c:pt>
                <c:pt idx="945">
                  <c:v>0.28304947283049475</c:v>
                </c:pt>
                <c:pt idx="946">
                  <c:v>0.28223844282238442</c:v>
                </c:pt>
                <c:pt idx="947">
                  <c:v>0.28142741281427408</c:v>
                </c:pt>
                <c:pt idx="948">
                  <c:v>0.28061638280616386</c:v>
                </c:pt>
                <c:pt idx="949">
                  <c:v>0.27980535279805352</c:v>
                </c:pt>
                <c:pt idx="950">
                  <c:v>0.27899432278994318</c:v>
                </c:pt>
                <c:pt idx="951">
                  <c:v>0.27818329278183296</c:v>
                </c:pt>
                <c:pt idx="952">
                  <c:v>0.27737226277372262</c:v>
                </c:pt>
                <c:pt idx="953">
                  <c:v>0.27737226277372262</c:v>
                </c:pt>
                <c:pt idx="954">
                  <c:v>0.27656123276561229</c:v>
                </c:pt>
                <c:pt idx="955">
                  <c:v>0.27575020275750206</c:v>
                </c:pt>
                <c:pt idx="956">
                  <c:v>0.27493917274939172</c:v>
                </c:pt>
                <c:pt idx="957">
                  <c:v>0.27412814274128139</c:v>
                </c:pt>
                <c:pt idx="958">
                  <c:v>0.27331711273317116</c:v>
                </c:pt>
                <c:pt idx="959">
                  <c:v>0.27250608272506083</c:v>
                </c:pt>
                <c:pt idx="960">
                  <c:v>0.27169505271695049</c:v>
                </c:pt>
                <c:pt idx="961">
                  <c:v>0.27088402270884027</c:v>
                </c:pt>
                <c:pt idx="962">
                  <c:v>0.27007299270072993</c:v>
                </c:pt>
                <c:pt idx="963">
                  <c:v>0.27007299270072993</c:v>
                </c:pt>
                <c:pt idx="964">
                  <c:v>0.26926196269261959</c:v>
                </c:pt>
                <c:pt idx="965">
                  <c:v>0.26926196269261959</c:v>
                </c:pt>
                <c:pt idx="966">
                  <c:v>0.26845093268450937</c:v>
                </c:pt>
                <c:pt idx="967">
                  <c:v>0.26763990267639903</c:v>
                </c:pt>
                <c:pt idx="968">
                  <c:v>0.2668288726682887</c:v>
                </c:pt>
                <c:pt idx="969">
                  <c:v>0.26601784266017847</c:v>
                </c:pt>
                <c:pt idx="970">
                  <c:v>0.26520681265206814</c:v>
                </c:pt>
                <c:pt idx="971">
                  <c:v>0.2643957826439578</c:v>
                </c:pt>
                <c:pt idx="972">
                  <c:v>0.26358475263584757</c:v>
                </c:pt>
                <c:pt idx="973">
                  <c:v>0.26277372262773724</c:v>
                </c:pt>
                <c:pt idx="974">
                  <c:v>0.2619626926196269</c:v>
                </c:pt>
                <c:pt idx="975">
                  <c:v>0.26115166261151668</c:v>
                </c:pt>
                <c:pt idx="976">
                  <c:v>0.26034063260340634</c:v>
                </c:pt>
                <c:pt idx="977">
                  <c:v>0.25952960259529601</c:v>
                </c:pt>
                <c:pt idx="978">
                  <c:v>0.25871857258718578</c:v>
                </c:pt>
                <c:pt idx="979">
                  <c:v>0.25790754257907544</c:v>
                </c:pt>
                <c:pt idx="980">
                  <c:v>0.25709651257096511</c:v>
                </c:pt>
                <c:pt idx="981">
                  <c:v>0.25709651257096511</c:v>
                </c:pt>
                <c:pt idx="982">
                  <c:v>0.25709651257096511</c:v>
                </c:pt>
                <c:pt idx="983">
                  <c:v>0.25628548256285477</c:v>
                </c:pt>
                <c:pt idx="984">
                  <c:v>0.25547445255474455</c:v>
                </c:pt>
                <c:pt idx="985">
                  <c:v>0.25547445255474455</c:v>
                </c:pt>
                <c:pt idx="986">
                  <c:v>0.25466342254663421</c:v>
                </c:pt>
                <c:pt idx="987">
                  <c:v>0.25385239253852387</c:v>
                </c:pt>
                <c:pt idx="988">
                  <c:v>0.25304136253041365</c:v>
                </c:pt>
                <c:pt idx="989">
                  <c:v>0.25223033252230331</c:v>
                </c:pt>
                <c:pt idx="990">
                  <c:v>0.25223033252230331</c:v>
                </c:pt>
                <c:pt idx="991">
                  <c:v>0.25141930251419298</c:v>
                </c:pt>
                <c:pt idx="992">
                  <c:v>0.25060827250608275</c:v>
                </c:pt>
                <c:pt idx="993">
                  <c:v>0.24979724249797242</c:v>
                </c:pt>
                <c:pt idx="994">
                  <c:v>0.24898621248986208</c:v>
                </c:pt>
                <c:pt idx="995">
                  <c:v>0.24898621248986208</c:v>
                </c:pt>
                <c:pt idx="996">
                  <c:v>0.24817518248175185</c:v>
                </c:pt>
                <c:pt idx="997">
                  <c:v>0.24736415247364152</c:v>
                </c:pt>
                <c:pt idx="998">
                  <c:v>0.24736415247364152</c:v>
                </c:pt>
                <c:pt idx="999">
                  <c:v>0.24736415247364152</c:v>
                </c:pt>
                <c:pt idx="1000">
                  <c:v>0.24655312246553118</c:v>
                </c:pt>
                <c:pt idx="1001">
                  <c:v>0.24574209245742096</c:v>
                </c:pt>
                <c:pt idx="1002">
                  <c:v>0.24493106244931062</c:v>
                </c:pt>
                <c:pt idx="1003">
                  <c:v>0.24412003244120029</c:v>
                </c:pt>
                <c:pt idx="1004">
                  <c:v>0.24330900243309006</c:v>
                </c:pt>
                <c:pt idx="1005">
                  <c:v>0.24249797242497972</c:v>
                </c:pt>
                <c:pt idx="1006">
                  <c:v>0.24168694241686939</c:v>
                </c:pt>
                <c:pt idx="1007">
                  <c:v>0.24087591240875916</c:v>
                </c:pt>
                <c:pt idx="1008">
                  <c:v>0.24006488240064883</c:v>
                </c:pt>
                <c:pt idx="1009">
                  <c:v>0.23925385239253849</c:v>
                </c:pt>
                <c:pt idx="1010">
                  <c:v>0.23844282238442827</c:v>
                </c:pt>
                <c:pt idx="1011">
                  <c:v>0.23763179237631793</c:v>
                </c:pt>
                <c:pt idx="1012">
                  <c:v>0.23682076236820759</c:v>
                </c:pt>
                <c:pt idx="1013">
                  <c:v>0.23600973236009737</c:v>
                </c:pt>
                <c:pt idx="1014">
                  <c:v>0.23519870235198703</c:v>
                </c:pt>
                <c:pt idx="1015">
                  <c:v>0.2343876723438767</c:v>
                </c:pt>
                <c:pt idx="1016">
                  <c:v>0.23357664233576647</c:v>
                </c:pt>
                <c:pt idx="1017">
                  <c:v>0.23276561232765614</c:v>
                </c:pt>
                <c:pt idx="1018">
                  <c:v>0.2319545823195458</c:v>
                </c:pt>
                <c:pt idx="1019">
                  <c:v>0.23114355231143557</c:v>
                </c:pt>
                <c:pt idx="1020">
                  <c:v>0.23033252230332524</c:v>
                </c:pt>
                <c:pt idx="1021">
                  <c:v>0.2295214922952149</c:v>
                </c:pt>
                <c:pt idx="1022">
                  <c:v>0.22871046228710468</c:v>
                </c:pt>
                <c:pt idx="1023">
                  <c:v>0.22789943227899434</c:v>
                </c:pt>
                <c:pt idx="1024">
                  <c:v>0.227088402270884</c:v>
                </c:pt>
                <c:pt idx="1025">
                  <c:v>0.22627737226277367</c:v>
                </c:pt>
                <c:pt idx="1026">
                  <c:v>0.22546634225466344</c:v>
                </c:pt>
                <c:pt idx="1027">
                  <c:v>0.22465531224655311</c:v>
                </c:pt>
                <c:pt idx="1028">
                  <c:v>0.22384428223844277</c:v>
                </c:pt>
                <c:pt idx="1029">
                  <c:v>0.22303325223033255</c:v>
                </c:pt>
                <c:pt idx="1030">
                  <c:v>0.22222222222222221</c:v>
                </c:pt>
                <c:pt idx="1031">
                  <c:v>0.22141119221411187</c:v>
                </c:pt>
                <c:pt idx="1032">
                  <c:v>0.22060016220600165</c:v>
                </c:pt>
                <c:pt idx="1033">
                  <c:v>0.21978913219789131</c:v>
                </c:pt>
                <c:pt idx="1034">
                  <c:v>0.21897810218978098</c:v>
                </c:pt>
                <c:pt idx="1035">
                  <c:v>0.21816707218167075</c:v>
                </c:pt>
                <c:pt idx="1036">
                  <c:v>0.21735604217356042</c:v>
                </c:pt>
                <c:pt idx="1037">
                  <c:v>0.21654501216545008</c:v>
                </c:pt>
                <c:pt idx="1038">
                  <c:v>0.21573398215733985</c:v>
                </c:pt>
                <c:pt idx="1039">
                  <c:v>0.21573398215733985</c:v>
                </c:pt>
                <c:pt idx="1040">
                  <c:v>0.21492295214922952</c:v>
                </c:pt>
                <c:pt idx="1041">
                  <c:v>0.21492295214922952</c:v>
                </c:pt>
                <c:pt idx="1042">
                  <c:v>0.21411192214111918</c:v>
                </c:pt>
                <c:pt idx="1043">
                  <c:v>0.21330089213300896</c:v>
                </c:pt>
                <c:pt idx="1044">
                  <c:v>0.21248986212489862</c:v>
                </c:pt>
                <c:pt idx="1045">
                  <c:v>0.21167883211678828</c:v>
                </c:pt>
                <c:pt idx="1046">
                  <c:v>0.21086780210867806</c:v>
                </c:pt>
                <c:pt idx="1047">
                  <c:v>0.21005677210056772</c:v>
                </c:pt>
                <c:pt idx="1048">
                  <c:v>0.20924574209245739</c:v>
                </c:pt>
                <c:pt idx="1049">
                  <c:v>0.20843471208434716</c:v>
                </c:pt>
                <c:pt idx="1050">
                  <c:v>0.20762368207623683</c:v>
                </c:pt>
                <c:pt idx="1051">
                  <c:v>0.20681265206812649</c:v>
                </c:pt>
                <c:pt idx="1052">
                  <c:v>0.20600162206001627</c:v>
                </c:pt>
                <c:pt idx="1053">
                  <c:v>0.20519059205190593</c:v>
                </c:pt>
                <c:pt idx="1054">
                  <c:v>0.20437956204379559</c:v>
                </c:pt>
                <c:pt idx="1055">
                  <c:v>0.20356853203568537</c:v>
                </c:pt>
                <c:pt idx="1056">
                  <c:v>0.20275750202757503</c:v>
                </c:pt>
                <c:pt idx="1057">
                  <c:v>0.2019464720194647</c:v>
                </c:pt>
                <c:pt idx="1058">
                  <c:v>0.2019464720194647</c:v>
                </c:pt>
                <c:pt idx="1059">
                  <c:v>0.20113544201135447</c:v>
                </c:pt>
                <c:pt idx="1060">
                  <c:v>0.20032441200324413</c:v>
                </c:pt>
                <c:pt idx="1061">
                  <c:v>0.20032441200324413</c:v>
                </c:pt>
                <c:pt idx="1062">
                  <c:v>0.1995133819951338</c:v>
                </c:pt>
                <c:pt idx="1063">
                  <c:v>0.19870235198702357</c:v>
                </c:pt>
                <c:pt idx="1064">
                  <c:v>0.19870235198702357</c:v>
                </c:pt>
                <c:pt idx="1065">
                  <c:v>0.19789132197891324</c:v>
                </c:pt>
                <c:pt idx="1066">
                  <c:v>0.1970802919708029</c:v>
                </c:pt>
                <c:pt idx="1067">
                  <c:v>0.19626926196269256</c:v>
                </c:pt>
                <c:pt idx="1068">
                  <c:v>0.19545823195458234</c:v>
                </c:pt>
                <c:pt idx="1069">
                  <c:v>0.19545823195458234</c:v>
                </c:pt>
                <c:pt idx="1070">
                  <c:v>0.194647201946472</c:v>
                </c:pt>
                <c:pt idx="1071">
                  <c:v>0.19383617193836167</c:v>
                </c:pt>
                <c:pt idx="1072">
                  <c:v>0.19302514193025144</c:v>
                </c:pt>
                <c:pt idx="1073">
                  <c:v>0.19221411192214111</c:v>
                </c:pt>
                <c:pt idx="1074">
                  <c:v>0.19140308191403077</c:v>
                </c:pt>
                <c:pt idx="1075">
                  <c:v>0.19059205190592055</c:v>
                </c:pt>
                <c:pt idx="1076">
                  <c:v>0.18978102189781021</c:v>
                </c:pt>
                <c:pt idx="1077">
                  <c:v>0.18896999188969987</c:v>
                </c:pt>
                <c:pt idx="1078">
                  <c:v>0.18815896188158965</c:v>
                </c:pt>
                <c:pt idx="1079">
                  <c:v>0.18815896188158965</c:v>
                </c:pt>
                <c:pt idx="1080">
                  <c:v>0.18734793187347931</c:v>
                </c:pt>
                <c:pt idx="1081">
                  <c:v>0.18653690186536898</c:v>
                </c:pt>
                <c:pt idx="1082">
                  <c:v>0.18572587185725875</c:v>
                </c:pt>
                <c:pt idx="1083">
                  <c:v>0.18491484184914841</c:v>
                </c:pt>
                <c:pt idx="1084">
                  <c:v>0.18410381184103808</c:v>
                </c:pt>
                <c:pt idx="1085">
                  <c:v>0.18329278183292785</c:v>
                </c:pt>
                <c:pt idx="1086">
                  <c:v>0.18248175182481752</c:v>
                </c:pt>
                <c:pt idx="1087">
                  <c:v>0.18248175182481752</c:v>
                </c:pt>
                <c:pt idx="1088">
                  <c:v>0.18167072181670718</c:v>
                </c:pt>
                <c:pt idx="1089">
                  <c:v>0.18085969180859696</c:v>
                </c:pt>
                <c:pt idx="1090">
                  <c:v>0.18004866180048662</c:v>
                </c:pt>
                <c:pt idx="1091">
                  <c:v>0.17923763179237628</c:v>
                </c:pt>
                <c:pt idx="1092">
                  <c:v>0.17842660178426606</c:v>
                </c:pt>
                <c:pt idx="1093">
                  <c:v>0.17761557177615572</c:v>
                </c:pt>
                <c:pt idx="1094">
                  <c:v>0.17761557177615572</c:v>
                </c:pt>
                <c:pt idx="1095">
                  <c:v>0.17680454176804539</c:v>
                </c:pt>
                <c:pt idx="1096">
                  <c:v>0.17599351175993516</c:v>
                </c:pt>
                <c:pt idx="1097">
                  <c:v>0.17599351175993516</c:v>
                </c:pt>
                <c:pt idx="1098">
                  <c:v>0.17518248175182483</c:v>
                </c:pt>
                <c:pt idx="1099">
                  <c:v>0.17518248175182483</c:v>
                </c:pt>
                <c:pt idx="1100">
                  <c:v>0.17437145174371449</c:v>
                </c:pt>
                <c:pt idx="1101">
                  <c:v>0.17356042173560426</c:v>
                </c:pt>
                <c:pt idx="1102">
                  <c:v>0.17356042173560426</c:v>
                </c:pt>
                <c:pt idx="1103">
                  <c:v>0.17274939172749393</c:v>
                </c:pt>
                <c:pt idx="1104">
                  <c:v>0.17193836171938359</c:v>
                </c:pt>
                <c:pt idx="1105">
                  <c:v>0.17112733171127337</c:v>
                </c:pt>
                <c:pt idx="1106">
                  <c:v>0.17112733171127337</c:v>
                </c:pt>
                <c:pt idx="1107">
                  <c:v>0.17031630170316303</c:v>
                </c:pt>
                <c:pt idx="1108">
                  <c:v>0.16950527169505269</c:v>
                </c:pt>
                <c:pt idx="1109">
                  <c:v>0.16869424168694247</c:v>
                </c:pt>
                <c:pt idx="1110">
                  <c:v>0.16788321167883213</c:v>
                </c:pt>
                <c:pt idx="1111">
                  <c:v>0.1670721816707218</c:v>
                </c:pt>
                <c:pt idx="1112">
                  <c:v>0.1670721816707218</c:v>
                </c:pt>
                <c:pt idx="1113">
                  <c:v>0.16626115166261146</c:v>
                </c:pt>
                <c:pt idx="1114">
                  <c:v>0.16545012165450124</c:v>
                </c:pt>
                <c:pt idx="1115">
                  <c:v>0.1646390916463909</c:v>
                </c:pt>
                <c:pt idx="1116">
                  <c:v>0.16382806163828056</c:v>
                </c:pt>
                <c:pt idx="1117">
                  <c:v>0.16301703163017034</c:v>
                </c:pt>
                <c:pt idx="1118">
                  <c:v>0.16220600162206</c:v>
                </c:pt>
                <c:pt idx="1119">
                  <c:v>0.16139497161394967</c:v>
                </c:pt>
                <c:pt idx="1120">
                  <c:v>0.16139497161394967</c:v>
                </c:pt>
                <c:pt idx="1121">
                  <c:v>0.16058394160583944</c:v>
                </c:pt>
                <c:pt idx="1122">
                  <c:v>0.15977291159772911</c:v>
                </c:pt>
                <c:pt idx="1123">
                  <c:v>0.15896188158961877</c:v>
                </c:pt>
                <c:pt idx="1124">
                  <c:v>0.15896188158961877</c:v>
                </c:pt>
                <c:pt idx="1125">
                  <c:v>0.15815085158150854</c:v>
                </c:pt>
                <c:pt idx="1126">
                  <c:v>0.15733982157339821</c:v>
                </c:pt>
                <c:pt idx="1127">
                  <c:v>0.15652879156528787</c:v>
                </c:pt>
                <c:pt idx="1128">
                  <c:v>0.15571776155717765</c:v>
                </c:pt>
                <c:pt idx="1129">
                  <c:v>0.15490673154906731</c:v>
                </c:pt>
                <c:pt idx="1130">
                  <c:v>0.15490673154906731</c:v>
                </c:pt>
                <c:pt idx="1131">
                  <c:v>0.15490673154906731</c:v>
                </c:pt>
                <c:pt idx="1132">
                  <c:v>0.15409570154095698</c:v>
                </c:pt>
                <c:pt idx="1133">
                  <c:v>0.15409570154095698</c:v>
                </c:pt>
                <c:pt idx="1134">
                  <c:v>0.15409570154095698</c:v>
                </c:pt>
                <c:pt idx="1135">
                  <c:v>0.15328467153284675</c:v>
                </c:pt>
                <c:pt idx="1136">
                  <c:v>0.15247364152473641</c:v>
                </c:pt>
                <c:pt idx="1137">
                  <c:v>0.15166261151662608</c:v>
                </c:pt>
                <c:pt idx="1138">
                  <c:v>0.15166261151662608</c:v>
                </c:pt>
                <c:pt idx="1139">
                  <c:v>0.15166261151662608</c:v>
                </c:pt>
                <c:pt idx="1140">
                  <c:v>0.15085158150851585</c:v>
                </c:pt>
                <c:pt idx="1141">
                  <c:v>0.15004055150040552</c:v>
                </c:pt>
                <c:pt idx="1142">
                  <c:v>0.15004055150040552</c:v>
                </c:pt>
                <c:pt idx="1143">
                  <c:v>0.14922952149229518</c:v>
                </c:pt>
                <c:pt idx="1144">
                  <c:v>0.14841849148418496</c:v>
                </c:pt>
                <c:pt idx="1145">
                  <c:v>0.14760746147607462</c:v>
                </c:pt>
                <c:pt idx="1146">
                  <c:v>0.14760746147607462</c:v>
                </c:pt>
                <c:pt idx="1147">
                  <c:v>0.14679643146796428</c:v>
                </c:pt>
                <c:pt idx="1148">
                  <c:v>0.14598540145985406</c:v>
                </c:pt>
                <c:pt idx="1149">
                  <c:v>0.14598540145985406</c:v>
                </c:pt>
                <c:pt idx="1150">
                  <c:v>0.14517437145174372</c:v>
                </c:pt>
                <c:pt idx="1151">
                  <c:v>0.14517437145174372</c:v>
                </c:pt>
                <c:pt idx="1152">
                  <c:v>0.14436334144363339</c:v>
                </c:pt>
                <c:pt idx="1153">
                  <c:v>0.14355231143552316</c:v>
                </c:pt>
                <c:pt idx="1154">
                  <c:v>0.14274128142741282</c:v>
                </c:pt>
                <c:pt idx="1155">
                  <c:v>0.14193025141930249</c:v>
                </c:pt>
                <c:pt idx="1156">
                  <c:v>0.14111922141119226</c:v>
                </c:pt>
                <c:pt idx="1157">
                  <c:v>0.14030819140308193</c:v>
                </c:pt>
                <c:pt idx="1158">
                  <c:v>0.14030819140308193</c:v>
                </c:pt>
                <c:pt idx="1159">
                  <c:v>0.13949716139497159</c:v>
                </c:pt>
                <c:pt idx="1160">
                  <c:v>0.13868613138686137</c:v>
                </c:pt>
                <c:pt idx="1161">
                  <c:v>0.13787510137875103</c:v>
                </c:pt>
                <c:pt idx="1162">
                  <c:v>0.13787510137875103</c:v>
                </c:pt>
                <c:pt idx="1163">
                  <c:v>0.13706407137064069</c:v>
                </c:pt>
                <c:pt idx="1164">
                  <c:v>0.13706407137064069</c:v>
                </c:pt>
                <c:pt idx="1165">
                  <c:v>0.13625304136253036</c:v>
                </c:pt>
                <c:pt idx="1166">
                  <c:v>0.13544201135442013</c:v>
                </c:pt>
                <c:pt idx="1167">
                  <c:v>0.1346309813463098</c:v>
                </c:pt>
                <c:pt idx="1168">
                  <c:v>0.1346309813463098</c:v>
                </c:pt>
                <c:pt idx="1169">
                  <c:v>0.13381995133819946</c:v>
                </c:pt>
                <c:pt idx="1170">
                  <c:v>0.13300892133008924</c:v>
                </c:pt>
                <c:pt idx="1171">
                  <c:v>0.1321978913219789</c:v>
                </c:pt>
                <c:pt idx="1172">
                  <c:v>0.1321978913219789</c:v>
                </c:pt>
                <c:pt idx="1173">
                  <c:v>0.13138686131386856</c:v>
                </c:pt>
                <c:pt idx="1174">
                  <c:v>0.13057583130575834</c:v>
                </c:pt>
                <c:pt idx="1175">
                  <c:v>0.129764801297648</c:v>
                </c:pt>
                <c:pt idx="1176">
                  <c:v>0.12895377128953767</c:v>
                </c:pt>
                <c:pt idx="1177">
                  <c:v>0.12814274128142744</c:v>
                </c:pt>
                <c:pt idx="1178">
                  <c:v>0.12733171127331711</c:v>
                </c:pt>
                <c:pt idx="1179">
                  <c:v>0.12652068126520677</c:v>
                </c:pt>
                <c:pt idx="1180">
                  <c:v>0.12652068126520677</c:v>
                </c:pt>
                <c:pt idx="1181">
                  <c:v>0.12652068126520677</c:v>
                </c:pt>
                <c:pt idx="1182">
                  <c:v>0.12570965125709654</c:v>
                </c:pt>
                <c:pt idx="1183">
                  <c:v>0.12570965125709654</c:v>
                </c:pt>
                <c:pt idx="1184">
                  <c:v>0.12570965125709654</c:v>
                </c:pt>
                <c:pt idx="1185">
                  <c:v>0.12489862124898621</c:v>
                </c:pt>
                <c:pt idx="1186">
                  <c:v>0.12408759124087587</c:v>
                </c:pt>
                <c:pt idx="1187">
                  <c:v>0.12327656123276565</c:v>
                </c:pt>
                <c:pt idx="1188">
                  <c:v>0.12246553122465531</c:v>
                </c:pt>
                <c:pt idx="1189">
                  <c:v>0.12246553122465531</c:v>
                </c:pt>
                <c:pt idx="1190">
                  <c:v>0.12165450121654497</c:v>
                </c:pt>
                <c:pt idx="1191">
                  <c:v>0.12084347120843475</c:v>
                </c:pt>
                <c:pt idx="1192">
                  <c:v>0.12003244120032441</c:v>
                </c:pt>
                <c:pt idx="1193">
                  <c:v>0.12003244120032441</c:v>
                </c:pt>
                <c:pt idx="1194">
                  <c:v>0.11922141119221408</c:v>
                </c:pt>
                <c:pt idx="1195">
                  <c:v>0.11841038118410385</c:v>
                </c:pt>
                <c:pt idx="1196">
                  <c:v>0.11759935117599352</c:v>
                </c:pt>
                <c:pt idx="1197">
                  <c:v>0.11759935117599352</c:v>
                </c:pt>
                <c:pt idx="1198">
                  <c:v>0.11759935117599352</c:v>
                </c:pt>
                <c:pt idx="1199">
                  <c:v>0.11678832116788318</c:v>
                </c:pt>
                <c:pt idx="1200">
                  <c:v>0.11597729115977295</c:v>
                </c:pt>
                <c:pt idx="1201">
                  <c:v>0.11597729115977295</c:v>
                </c:pt>
                <c:pt idx="1202">
                  <c:v>0.11516626115166262</c:v>
                </c:pt>
                <c:pt idx="1203">
                  <c:v>0.11435523114355228</c:v>
                </c:pt>
                <c:pt idx="1204">
                  <c:v>0.11354420113544206</c:v>
                </c:pt>
                <c:pt idx="1205">
                  <c:v>0.11273317112733172</c:v>
                </c:pt>
                <c:pt idx="1206">
                  <c:v>0.11273317112733172</c:v>
                </c:pt>
                <c:pt idx="1207">
                  <c:v>0.11192214111922139</c:v>
                </c:pt>
                <c:pt idx="1208">
                  <c:v>0.11192214111922139</c:v>
                </c:pt>
                <c:pt idx="1209">
                  <c:v>0.11111111111111116</c:v>
                </c:pt>
                <c:pt idx="1210">
                  <c:v>0.11030008110300082</c:v>
                </c:pt>
                <c:pt idx="1211">
                  <c:v>0.10948905109489049</c:v>
                </c:pt>
                <c:pt idx="1212">
                  <c:v>0.10948905109489049</c:v>
                </c:pt>
                <c:pt idx="1213">
                  <c:v>0.10867802108678026</c:v>
                </c:pt>
                <c:pt idx="1214">
                  <c:v>0.10867802108678026</c:v>
                </c:pt>
                <c:pt idx="1215">
                  <c:v>0.10867802108678026</c:v>
                </c:pt>
                <c:pt idx="1216">
                  <c:v>0.10786699107866993</c:v>
                </c:pt>
                <c:pt idx="1217">
                  <c:v>0.10786699107866993</c:v>
                </c:pt>
                <c:pt idx="1218">
                  <c:v>0.10705596107055959</c:v>
                </c:pt>
                <c:pt idx="1219">
                  <c:v>0.10624493106244937</c:v>
                </c:pt>
                <c:pt idx="1220">
                  <c:v>0.10543390105433903</c:v>
                </c:pt>
                <c:pt idx="1221">
                  <c:v>0.10543390105433903</c:v>
                </c:pt>
                <c:pt idx="1222">
                  <c:v>0.10543390105433903</c:v>
                </c:pt>
                <c:pt idx="1223">
                  <c:v>0.10462287104622869</c:v>
                </c:pt>
                <c:pt idx="1224">
                  <c:v>0.10462287104622869</c:v>
                </c:pt>
                <c:pt idx="1225">
                  <c:v>0.10462287104622869</c:v>
                </c:pt>
                <c:pt idx="1226">
                  <c:v>0.10381184103811836</c:v>
                </c:pt>
                <c:pt idx="1227">
                  <c:v>0.10300081103000813</c:v>
                </c:pt>
                <c:pt idx="1228">
                  <c:v>0.1021897810218978</c:v>
                </c:pt>
                <c:pt idx="1229">
                  <c:v>0.10137875101378746</c:v>
                </c:pt>
                <c:pt idx="1230">
                  <c:v>0.10056772100567724</c:v>
                </c:pt>
                <c:pt idx="1231">
                  <c:v>9.9756690997566899E-2</c:v>
                </c:pt>
                <c:pt idx="1232">
                  <c:v>9.8945660989456563E-2</c:v>
                </c:pt>
                <c:pt idx="1233">
                  <c:v>9.8134630981346338E-2</c:v>
                </c:pt>
                <c:pt idx="1234">
                  <c:v>9.7323600973236002E-2</c:v>
                </c:pt>
                <c:pt idx="1235">
                  <c:v>9.6512570965125666E-2</c:v>
                </c:pt>
                <c:pt idx="1236">
                  <c:v>9.5701540957015441E-2</c:v>
                </c:pt>
                <c:pt idx="1237">
                  <c:v>9.5701540957015441E-2</c:v>
                </c:pt>
                <c:pt idx="1238">
                  <c:v>9.5701540957015441E-2</c:v>
                </c:pt>
                <c:pt idx="1239">
                  <c:v>9.4890510948905105E-2</c:v>
                </c:pt>
                <c:pt idx="1240">
                  <c:v>9.4890510948905105E-2</c:v>
                </c:pt>
                <c:pt idx="1241">
                  <c:v>9.4079480940794769E-2</c:v>
                </c:pt>
                <c:pt idx="1242">
                  <c:v>9.4079480940794769E-2</c:v>
                </c:pt>
                <c:pt idx="1243">
                  <c:v>9.4079480940794769E-2</c:v>
                </c:pt>
                <c:pt idx="1244">
                  <c:v>9.4079480940794769E-2</c:v>
                </c:pt>
                <c:pt idx="1245">
                  <c:v>9.3268450932684543E-2</c:v>
                </c:pt>
                <c:pt idx="1246">
                  <c:v>9.3268450932684543E-2</c:v>
                </c:pt>
                <c:pt idx="1247">
                  <c:v>9.3268450932684543E-2</c:v>
                </c:pt>
                <c:pt idx="1248">
                  <c:v>9.2457420924574207E-2</c:v>
                </c:pt>
                <c:pt idx="1249">
                  <c:v>9.1646390916463871E-2</c:v>
                </c:pt>
                <c:pt idx="1250">
                  <c:v>9.1646390916463871E-2</c:v>
                </c:pt>
                <c:pt idx="1251">
                  <c:v>9.1646390916463871E-2</c:v>
                </c:pt>
                <c:pt idx="1252">
                  <c:v>9.0835360908353646E-2</c:v>
                </c:pt>
                <c:pt idx="1253">
                  <c:v>9.002433090024331E-2</c:v>
                </c:pt>
                <c:pt idx="1254">
                  <c:v>9.002433090024331E-2</c:v>
                </c:pt>
                <c:pt idx="1255">
                  <c:v>8.9213300892132974E-2</c:v>
                </c:pt>
                <c:pt idx="1256">
                  <c:v>8.9213300892132974E-2</c:v>
                </c:pt>
                <c:pt idx="1257">
                  <c:v>8.9213300892132974E-2</c:v>
                </c:pt>
                <c:pt idx="1258">
                  <c:v>8.8402270884022749E-2</c:v>
                </c:pt>
                <c:pt idx="1259">
                  <c:v>8.7591240875912413E-2</c:v>
                </c:pt>
                <c:pt idx="1260">
                  <c:v>8.6780210867802077E-2</c:v>
                </c:pt>
                <c:pt idx="1261">
                  <c:v>8.5969180859691852E-2</c:v>
                </c:pt>
                <c:pt idx="1262">
                  <c:v>8.5158150851581516E-2</c:v>
                </c:pt>
                <c:pt idx="1263">
                  <c:v>8.5158150851581516E-2</c:v>
                </c:pt>
                <c:pt idx="1264">
                  <c:v>8.4347120843471179E-2</c:v>
                </c:pt>
                <c:pt idx="1265">
                  <c:v>8.3536090835360954E-2</c:v>
                </c:pt>
                <c:pt idx="1266">
                  <c:v>8.2725060827250618E-2</c:v>
                </c:pt>
                <c:pt idx="1267">
                  <c:v>8.2725060827250618E-2</c:v>
                </c:pt>
                <c:pt idx="1268">
                  <c:v>8.1914030819140282E-2</c:v>
                </c:pt>
                <c:pt idx="1269">
                  <c:v>8.1103000811030057E-2</c:v>
                </c:pt>
                <c:pt idx="1270">
                  <c:v>8.0291970802919721E-2</c:v>
                </c:pt>
                <c:pt idx="1271">
                  <c:v>8.0291970802919721E-2</c:v>
                </c:pt>
                <c:pt idx="1272">
                  <c:v>7.9480940794809385E-2</c:v>
                </c:pt>
                <c:pt idx="1273">
                  <c:v>7.866991078669916E-2</c:v>
                </c:pt>
                <c:pt idx="1274">
                  <c:v>7.7858880778588824E-2</c:v>
                </c:pt>
                <c:pt idx="1275">
                  <c:v>7.7047850770478488E-2</c:v>
                </c:pt>
                <c:pt idx="1276">
                  <c:v>7.6236820762368263E-2</c:v>
                </c:pt>
                <c:pt idx="1277">
                  <c:v>7.5425790754257926E-2</c:v>
                </c:pt>
                <c:pt idx="1278">
                  <c:v>7.5425790754257926E-2</c:v>
                </c:pt>
                <c:pt idx="1279">
                  <c:v>7.5425790754257926E-2</c:v>
                </c:pt>
                <c:pt idx="1280">
                  <c:v>7.5425790754257926E-2</c:v>
                </c:pt>
                <c:pt idx="1281">
                  <c:v>7.461476074614759E-2</c:v>
                </c:pt>
                <c:pt idx="1282">
                  <c:v>7.3803730738037254E-2</c:v>
                </c:pt>
                <c:pt idx="1283">
                  <c:v>7.2992700729927029E-2</c:v>
                </c:pt>
                <c:pt idx="1284">
                  <c:v>7.2181670721816693E-2</c:v>
                </c:pt>
                <c:pt idx="1285">
                  <c:v>7.1370640713706357E-2</c:v>
                </c:pt>
                <c:pt idx="1286">
                  <c:v>7.0559610705596132E-2</c:v>
                </c:pt>
                <c:pt idx="1287">
                  <c:v>7.0559610705596132E-2</c:v>
                </c:pt>
                <c:pt idx="1288">
                  <c:v>7.0559610705596132E-2</c:v>
                </c:pt>
                <c:pt idx="1289">
                  <c:v>6.9748580697485796E-2</c:v>
                </c:pt>
                <c:pt idx="1290">
                  <c:v>6.893755068937546E-2</c:v>
                </c:pt>
                <c:pt idx="1291">
                  <c:v>6.8126520681265235E-2</c:v>
                </c:pt>
                <c:pt idx="1292">
                  <c:v>6.7315490673154899E-2</c:v>
                </c:pt>
                <c:pt idx="1293">
                  <c:v>6.6504460665044562E-2</c:v>
                </c:pt>
                <c:pt idx="1294">
                  <c:v>6.5693430656934337E-2</c:v>
                </c:pt>
                <c:pt idx="1295">
                  <c:v>6.4882400648824001E-2</c:v>
                </c:pt>
                <c:pt idx="1296">
                  <c:v>6.4071370640713665E-2</c:v>
                </c:pt>
                <c:pt idx="1297">
                  <c:v>6.326034063260344E-2</c:v>
                </c:pt>
                <c:pt idx="1298">
                  <c:v>6.2449310624493104E-2</c:v>
                </c:pt>
                <c:pt idx="1299">
                  <c:v>6.1638280616382768E-2</c:v>
                </c:pt>
                <c:pt idx="1300">
                  <c:v>6.0827250608272543E-2</c:v>
                </c:pt>
                <c:pt idx="1301">
                  <c:v>6.0016220600162207E-2</c:v>
                </c:pt>
                <c:pt idx="1302">
                  <c:v>6.0016220600162207E-2</c:v>
                </c:pt>
                <c:pt idx="1303">
                  <c:v>5.9205190592051871E-2</c:v>
                </c:pt>
                <c:pt idx="1304">
                  <c:v>5.8394160583941646E-2</c:v>
                </c:pt>
                <c:pt idx="1305">
                  <c:v>5.8394160583941646E-2</c:v>
                </c:pt>
                <c:pt idx="1306">
                  <c:v>5.8394160583941646E-2</c:v>
                </c:pt>
                <c:pt idx="1307">
                  <c:v>5.7583130575831309E-2</c:v>
                </c:pt>
                <c:pt idx="1308">
                  <c:v>5.6772100567720973E-2</c:v>
                </c:pt>
                <c:pt idx="1309">
                  <c:v>5.5961070559610748E-2</c:v>
                </c:pt>
                <c:pt idx="1310">
                  <c:v>5.5961070559610748E-2</c:v>
                </c:pt>
                <c:pt idx="1311">
                  <c:v>5.5961070559610748E-2</c:v>
                </c:pt>
                <c:pt idx="1312">
                  <c:v>5.5961070559610748E-2</c:v>
                </c:pt>
                <c:pt idx="1313">
                  <c:v>5.5150040551500412E-2</c:v>
                </c:pt>
                <c:pt idx="1314">
                  <c:v>5.4339010543390076E-2</c:v>
                </c:pt>
                <c:pt idx="1315">
                  <c:v>5.3527980535279851E-2</c:v>
                </c:pt>
                <c:pt idx="1316">
                  <c:v>5.3527980535279851E-2</c:v>
                </c:pt>
                <c:pt idx="1317">
                  <c:v>5.2716950527169515E-2</c:v>
                </c:pt>
                <c:pt idx="1318">
                  <c:v>5.2716950527169515E-2</c:v>
                </c:pt>
                <c:pt idx="1319">
                  <c:v>5.2716950527169515E-2</c:v>
                </c:pt>
                <c:pt idx="1320">
                  <c:v>5.1905920519059179E-2</c:v>
                </c:pt>
                <c:pt idx="1321">
                  <c:v>5.1094890510948954E-2</c:v>
                </c:pt>
                <c:pt idx="1322">
                  <c:v>5.0283860502838618E-2</c:v>
                </c:pt>
                <c:pt idx="1323">
                  <c:v>5.0283860502838618E-2</c:v>
                </c:pt>
                <c:pt idx="1324">
                  <c:v>4.9472830494728282E-2</c:v>
                </c:pt>
                <c:pt idx="1325">
                  <c:v>4.8661800486618056E-2</c:v>
                </c:pt>
                <c:pt idx="1326">
                  <c:v>4.8661800486618056E-2</c:v>
                </c:pt>
                <c:pt idx="1327">
                  <c:v>4.785077047850772E-2</c:v>
                </c:pt>
                <c:pt idx="1328">
                  <c:v>4.7039740470397384E-2</c:v>
                </c:pt>
                <c:pt idx="1329">
                  <c:v>4.6228710462287159E-2</c:v>
                </c:pt>
                <c:pt idx="1330">
                  <c:v>4.5417680454176823E-2</c:v>
                </c:pt>
                <c:pt idx="1331">
                  <c:v>4.4606650446066487E-2</c:v>
                </c:pt>
                <c:pt idx="1332">
                  <c:v>4.3795620437956151E-2</c:v>
                </c:pt>
                <c:pt idx="1333">
                  <c:v>4.2984590429845926E-2</c:v>
                </c:pt>
                <c:pt idx="1334">
                  <c:v>4.217356042173559E-2</c:v>
                </c:pt>
                <c:pt idx="1335">
                  <c:v>4.217356042173559E-2</c:v>
                </c:pt>
                <c:pt idx="1336">
                  <c:v>4.1362530413625254E-2</c:v>
                </c:pt>
                <c:pt idx="1337">
                  <c:v>4.0551500405515029E-2</c:v>
                </c:pt>
                <c:pt idx="1338">
                  <c:v>4.0551500405515029E-2</c:v>
                </c:pt>
                <c:pt idx="1339">
                  <c:v>3.9740470397404692E-2</c:v>
                </c:pt>
                <c:pt idx="1340">
                  <c:v>3.8929440389294356E-2</c:v>
                </c:pt>
                <c:pt idx="1341">
                  <c:v>3.8118410381184131E-2</c:v>
                </c:pt>
                <c:pt idx="1342">
                  <c:v>3.8118410381184131E-2</c:v>
                </c:pt>
                <c:pt idx="1343">
                  <c:v>3.8118410381184131E-2</c:v>
                </c:pt>
                <c:pt idx="1344">
                  <c:v>3.8118410381184131E-2</c:v>
                </c:pt>
                <c:pt idx="1345">
                  <c:v>3.8118410381184131E-2</c:v>
                </c:pt>
                <c:pt idx="1346">
                  <c:v>3.8118410381184131E-2</c:v>
                </c:pt>
                <c:pt idx="1347">
                  <c:v>3.7307380373073795E-2</c:v>
                </c:pt>
                <c:pt idx="1348">
                  <c:v>3.6496350364963459E-2</c:v>
                </c:pt>
                <c:pt idx="1349">
                  <c:v>3.6496350364963459E-2</c:v>
                </c:pt>
                <c:pt idx="1350">
                  <c:v>3.5685320356853234E-2</c:v>
                </c:pt>
                <c:pt idx="1351">
                  <c:v>3.5685320356853234E-2</c:v>
                </c:pt>
                <c:pt idx="1352">
                  <c:v>3.4874290348742898E-2</c:v>
                </c:pt>
                <c:pt idx="1353">
                  <c:v>3.4063260340632562E-2</c:v>
                </c:pt>
                <c:pt idx="1354">
                  <c:v>3.3252230332522337E-2</c:v>
                </c:pt>
                <c:pt idx="1355">
                  <c:v>3.3252230332522337E-2</c:v>
                </c:pt>
                <c:pt idx="1356">
                  <c:v>3.2441200324412001E-2</c:v>
                </c:pt>
                <c:pt idx="1357">
                  <c:v>3.2441200324412001E-2</c:v>
                </c:pt>
                <c:pt idx="1358">
                  <c:v>3.2441200324412001E-2</c:v>
                </c:pt>
                <c:pt idx="1359">
                  <c:v>3.2441200324412001E-2</c:v>
                </c:pt>
                <c:pt idx="1360">
                  <c:v>3.2441200324412001E-2</c:v>
                </c:pt>
                <c:pt idx="1361">
                  <c:v>3.2441200324412001E-2</c:v>
                </c:pt>
                <c:pt idx="1362">
                  <c:v>3.1630170316301665E-2</c:v>
                </c:pt>
                <c:pt idx="1363">
                  <c:v>3.0819140308191439E-2</c:v>
                </c:pt>
                <c:pt idx="1364">
                  <c:v>3.0008110300081103E-2</c:v>
                </c:pt>
                <c:pt idx="1365">
                  <c:v>2.9197080291970767E-2</c:v>
                </c:pt>
                <c:pt idx="1366">
                  <c:v>2.9197080291970767E-2</c:v>
                </c:pt>
                <c:pt idx="1367">
                  <c:v>2.9197080291970767E-2</c:v>
                </c:pt>
                <c:pt idx="1368">
                  <c:v>2.8386050283860542E-2</c:v>
                </c:pt>
                <c:pt idx="1369">
                  <c:v>2.8386050283860542E-2</c:v>
                </c:pt>
                <c:pt idx="1370">
                  <c:v>2.8386050283860542E-2</c:v>
                </c:pt>
                <c:pt idx="1371">
                  <c:v>2.7575020275750206E-2</c:v>
                </c:pt>
                <c:pt idx="1372">
                  <c:v>2.7575020275750206E-2</c:v>
                </c:pt>
                <c:pt idx="1373">
                  <c:v>2.7575020275750206E-2</c:v>
                </c:pt>
                <c:pt idx="1374">
                  <c:v>2.676399026763987E-2</c:v>
                </c:pt>
                <c:pt idx="1375">
                  <c:v>2.5952960259529645E-2</c:v>
                </c:pt>
                <c:pt idx="1376">
                  <c:v>2.5141930251419309E-2</c:v>
                </c:pt>
                <c:pt idx="1377">
                  <c:v>2.5141930251419309E-2</c:v>
                </c:pt>
                <c:pt idx="1378">
                  <c:v>2.5141930251419309E-2</c:v>
                </c:pt>
                <c:pt idx="1379">
                  <c:v>2.5141930251419309E-2</c:v>
                </c:pt>
                <c:pt idx="1380">
                  <c:v>2.5141930251419309E-2</c:v>
                </c:pt>
                <c:pt idx="1381">
                  <c:v>2.4330900243308973E-2</c:v>
                </c:pt>
                <c:pt idx="1382">
                  <c:v>2.3519870235198748E-2</c:v>
                </c:pt>
                <c:pt idx="1383">
                  <c:v>2.2708840227088412E-2</c:v>
                </c:pt>
                <c:pt idx="1384">
                  <c:v>2.2708840227088412E-2</c:v>
                </c:pt>
                <c:pt idx="1385">
                  <c:v>2.2708840227088412E-2</c:v>
                </c:pt>
                <c:pt idx="1386">
                  <c:v>2.1897810218978075E-2</c:v>
                </c:pt>
                <c:pt idx="1387">
                  <c:v>2.108678021086785E-2</c:v>
                </c:pt>
                <c:pt idx="1388">
                  <c:v>2.108678021086785E-2</c:v>
                </c:pt>
                <c:pt idx="1389">
                  <c:v>2.108678021086785E-2</c:v>
                </c:pt>
                <c:pt idx="1390">
                  <c:v>2.108678021086785E-2</c:v>
                </c:pt>
                <c:pt idx="1391">
                  <c:v>2.0275750202757514E-2</c:v>
                </c:pt>
                <c:pt idx="1392">
                  <c:v>2.0275750202757514E-2</c:v>
                </c:pt>
                <c:pt idx="1393">
                  <c:v>1.9464720194647178E-2</c:v>
                </c:pt>
                <c:pt idx="1394">
                  <c:v>1.9464720194647178E-2</c:v>
                </c:pt>
                <c:pt idx="1395">
                  <c:v>1.9464720194647178E-2</c:v>
                </c:pt>
                <c:pt idx="1396">
                  <c:v>1.9464720194647178E-2</c:v>
                </c:pt>
                <c:pt idx="1397">
                  <c:v>1.9464720194647178E-2</c:v>
                </c:pt>
                <c:pt idx="1398">
                  <c:v>1.8653690186536953E-2</c:v>
                </c:pt>
                <c:pt idx="1399">
                  <c:v>1.7842660178426617E-2</c:v>
                </c:pt>
                <c:pt idx="1400">
                  <c:v>1.7031630170316281E-2</c:v>
                </c:pt>
                <c:pt idx="1401">
                  <c:v>1.6220600162206056E-2</c:v>
                </c:pt>
                <c:pt idx="1402">
                  <c:v>1.540957015409572E-2</c:v>
                </c:pt>
                <c:pt idx="1403">
                  <c:v>1.540957015409572E-2</c:v>
                </c:pt>
                <c:pt idx="1404">
                  <c:v>1.540957015409572E-2</c:v>
                </c:pt>
                <c:pt idx="1405">
                  <c:v>1.540957015409572E-2</c:v>
                </c:pt>
                <c:pt idx="1406">
                  <c:v>1.540957015409572E-2</c:v>
                </c:pt>
                <c:pt idx="1407">
                  <c:v>1.4598540145985384E-2</c:v>
                </c:pt>
                <c:pt idx="1408">
                  <c:v>1.3787510137875048E-2</c:v>
                </c:pt>
                <c:pt idx="1409">
                  <c:v>1.3787510137875048E-2</c:v>
                </c:pt>
                <c:pt idx="1410">
                  <c:v>1.3787510137875048E-2</c:v>
                </c:pt>
                <c:pt idx="1411">
                  <c:v>1.2976480129764822E-2</c:v>
                </c:pt>
                <c:pt idx="1412">
                  <c:v>1.2165450121654486E-2</c:v>
                </c:pt>
                <c:pt idx="1413">
                  <c:v>1.2165450121654486E-2</c:v>
                </c:pt>
                <c:pt idx="1414">
                  <c:v>1.2165450121654486E-2</c:v>
                </c:pt>
                <c:pt idx="1415">
                  <c:v>1.2165450121654486E-2</c:v>
                </c:pt>
                <c:pt idx="1416">
                  <c:v>1.2165450121654486E-2</c:v>
                </c:pt>
                <c:pt idx="1417">
                  <c:v>1.2165450121654486E-2</c:v>
                </c:pt>
                <c:pt idx="1418">
                  <c:v>1.135442011354415E-2</c:v>
                </c:pt>
                <c:pt idx="1419">
                  <c:v>1.135442011354415E-2</c:v>
                </c:pt>
                <c:pt idx="1420">
                  <c:v>1.0543390105433925E-2</c:v>
                </c:pt>
                <c:pt idx="1421">
                  <c:v>9.7323600973235891E-3</c:v>
                </c:pt>
                <c:pt idx="1422">
                  <c:v>9.7323600973235891E-3</c:v>
                </c:pt>
                <c:pt idx="1423">
                  <c:v>8.921330089213253E-3</c:v>
                </c:pt>
                <c:pt idx="1424">
                  <c:v>8.921330089213253E-3</c:v>
                </c:pt>
                <c:pt idx="1425">
                  <c:v>8.1103000811030279E-3</c:v>
                </c:pt>
                <c:pt idx="1426">
                  <c:v>8.1103000811030279E-3</c:v>
                </c:pt>
                <c:pt idx="1427">
                  <c:v>7.2992700729926918E-3</c:v>
                </c:pt>
                <c:pt idx="1428">
                  <c:v>7.2992700729926918E-3</c:v>
                </c:pt>
                <c:pt idx="1429">
                  <c:v>7.2992700729926918E-3</c:v>
                </c:pt>
                <c:pt idx="1430">
                  <c:v>6.4882400648823557E-3</c:v>
                </c:pt>
                <c:pt idx="1431">
                  <c:v>5.6772100567721306E-3</c:v>
                </c:pt>
                <c:pt idx="1432">
                  <c:v>4.8661800486617945E-3</c:v>
                </c:pt>
                <c:pt idx="1433">
                  <c:v>4.8661800486617945E-3</c:v>
                </c:pt>
                <c:pt idx="1434">
                  <c:v>4.0551500405514584E-3</c:v>
                </c:pt>
                <c:pt idx="1435">
                  <c:v>4.0551500405514584E-3</c:v>
                </c:pt>
                <c:pt idx="1436">
                  <c:v>4.0551500405514584E-3</c:v>
                </c:pt>
                <c:pt idx="1437">
                  <c:v>4.0551500405514584E-3</c:v>
                </c:pt>
                <c:pt idx="1438">
                  <c:v>4.0551500405514584E-3</c:v>
                </c:pt>
                <c:pt idx="1439">
                  <c:v>4.0551500405514584E-3</c:v>
                </c:pt>
                <c:pt idx="1440">
                  <c:v>4.0551500405514584E-3</c:v>
                </c:pt>
                <c:pt idx="1441">
                  <c:v>4.0551500405514584E-3</c:v>
                </c:pt>
                <c:pt idx="1442">
                  <c:v>4.0551500405514584E-3</c:v>
                </c:pt>
                <c:pt idx="1443">
                  <c:v>4.0551500405514584E-3</c:v>
                </c:pt>
                <c:pt idx="1444">
                  <c:v>4.0551500405514584E-3</c:v>
                </c:pt>
                <c:pt idx="1445">
                  <c:v>4.0551500405514584E-3</c:v>
                </c:pt>
                <c:pt idx="1446">
                  <c:v>4.0551500405514584E-3</c:v>
                </c:pt>
                <c:pt idx="1447">
                  <c:v>4.0551500405514584E-3</c:v>
                </c:pt>
                <c:pt idx="1448">
                  <c:v>4.0551500405514584E-3</c:v>
                </c:pt>
                <c:pt idx="1449">
                  <c:v>4.0551500405514584E-3</c:v>
                </c:pt>
                <c:pt idx="1450">
                  <c:v>4.0551500405514584E-3</c:v>
                </c:pt>
                <c:pt idx="1451">
                  <c:v>3.2441200324412334E-3</c:v>
                </c:pt>
                <c:pt idx="1452">
                  <c:v>2.4330900243308973E-3</c:v>
                </c:pt>
                <c:pt idx="1453">
                  <c:v>2.4330900243308973E-3</c:v>
                </c:pt>
                <c:pt idx="1454">
                  <c:v>1.6220600162205612E-3</c:v>
                </c:pt>
                <c:pt idx="1455">
                  <c:v>1.6220600162205612E-3</c:v>
                </c:pt>
                <c:pt idx="1456">
                  <c:v>1.6220600162205612E-3</c:v>
                </c:pt>
                <c:pt idx="1457">
                  <c:v>1.6220600162205612E-3</c:v>
                </c:pt>
                <c:pt idx="1458">
                  <c:v>1.6220600162205612E-3</c:v>
                </c:pt>
                <c:pt idx="1459">
                  <c:v>1.6220600162205612E-3</c:v>
                </c:pt>
                <c:pt idx="1460">
                  <c:v>1.6220600162205612E-3</c:v>
                </c:pt>
                <c:pt idx="1461">
                  <c:v>1.6220600162205612E-3</c:v>
                </c:pt>
                <c:pt idx="1462">
                  <c:v>8.110300081103361E-4</c:v>
                </c:pt>
                <c:pt idx="1463">
                  <c:v>0</c:v>
                </c:pt>
                <c:pt idx="1464">
                  <c:v>0</c:v>
                </c:pt>
                <c:pt idx="1465">
                  <c:v>0</c:v>
                </c:pt>
                <c:pt idx="1466">
                  <c:v>0</c:v>
                </c:pt>
                <c:pt idx="1467">
                  <c:v>0</c:v>
                </c:pt>
                <c:pt idx="1468">
                  <c:v>0</c:v>
                </c:pt>
                <c:pt idx="1469">
                  <c:v>0</c:v>
                </c:pt>
                <c:pt idx="1470">
                  <c:v>0</c:v>
                </c:pt>
              </c:numCache>
            </c:numRef>
          </c:xVal>
          <c:yVal>
            <c:numRef>
              <c:f>MODEL!$BF$4:$BF$1474</c:f>
              <c:numCache>
                <c:formatCode>General</c:formatCode>
                <c:ptCount val="147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0.99578059071729963</c:v>
                </c:pt>
                <c:pt idx="18">
                  <c:v>0.99578059071729963</c:v>
                </c:pt>
                <c:pt idx="19">
                  <c:v>0.99578059071729963</c:v>
                </c:pt>
                <c:pt idx="20">
                  <c:v>0.99578059071729963</c:v>
                </c:pt>
                <c:pt idx="21">
                  <c:v>0.99578059071729963</c:v>
                </c:pt>
                <c:pt idx="22">
                  <c:v>0.99578059071729963</c:v>
                </c:pt>
                <c:pt idx="23">
                  <c:v>0.99578059071729963</c:v>
                </c:pt>
                <c:pt idx="24">
                  <c:v>0.99578059071729963</c:v>
                </c:pt>
                <c:pt idx="25">
                  <c:v>0.99578059071729963</c:v>
                </c:pt>
                <c:pt idx="26">
                  <c:v>0.99578059071729963</c:v>
                </c:pt>
                <c:pt idx="27">
                  <c:v>0.99578059071729963</c:v>
                </c:pt>
                <c:pt idx="28">
                  <c:v>0.99578059071729963</c:v>
                </c:pt>
                <c:pt idx="29">
                  <c:v>0.99578059071729963</c:v>
                </c:pt>
                <c:pt idx="30">
                  <c:v>0.99578059071729963</c:v>
                </c:pt>
                <c:pt idx="31">
                  <c:v>0.99578059071729963</c:v>
                </c:pt>
                <c:pt idx="32">
                  <c:v>0.99578059071729963</c:v>
                </c:pt>
                <c:pt idx="33">
                  <c:v>0.99578059071729963</c:v>
                </c:pt>
                <c:pt idx="34">
                  <c:v>0.99578059071729963</c:v>
                </c:pt>
                <c:pt idx="35">
                  <c:v>0.99578059071729963</c:v>
                </c:pt>
                <c:pt idx="36">
                  <c:v>0.99578059071729963</c:v>
                </c:pt>
                <c:pt idx="37">
                  <c:v>0.99578059071729963</c:v>
                </c:pt>
                <c:pt idx="38">
                  <c:v>0.99578059071729963</c:v>
                </c:pt>
                <c:pt idx="39">
                  <c:v>0.99578059071729963</c:v>
                </c:pt>
                <c:pt idx="40">
                  <c:v>0.99578059071729963</c:v>
                </c:pt>
                <c:pt idx="41">
                  <c:v>0.99578059071729963</c:v>
                </c:pt>
                <c:pt idx="42">
                  <c:v>0.99578059071729963</c:v>
                </c:pt>
                <c:pt idx="43">
                  <c:v>0.99578059071729963</c:v>
                </c:pt>
                <c:pt idx="44">
                  <c:v>0.99578059071729963</c:v>
                </c:pt>
                <c:pt idx="45">
                  <c:v>0.99578059071729963</c:v>
                </c:pt>
                <c:pt idx="46">
                  <c:v>0.99578059071729963</c:v>
                </c:pt>
                <c:pt idx="47">
                  <c:v>0.99578059071729963</c:v>
                </c:pt>
                <c:pt idx="48">
                  <c:v>0.99578059071729963</c:v>
                </c:pt>
                <c:pt idx="49">
                  <c:v>0.99578059071729963</c:v>
                </c:pt>
                <c:pt idx="50">
                  <c:v>0.99578059071729963</c:v>
                </c:pt>
                <c:pt idx="51">
                  <c:v>0.99578059071729963</c:v>
                </c:pt>
                <c:pt idx="52">
                  <c:v>0.99578059071729963</c:v>
                </c:pt>
                <c:pt idx="53">
                  <c:v>0.99578059071729963</c:v>
                </c:pt>
                <c:pt idx="54">
                  <c:v>0.99578059071729963</c:v>
                </c:pt>
                <c:pt idx="55">
                  <c:v>0.99578059071729963</c:v>
                </c:pt>
                <c:pt idx="56">
                  <c:v>0.99578059071729963</c:v>
                </c:pt>
                <c:pt idx="57">
                  <c:v>0.99578059071729963</c:v>
                </c:pt>
                <c:pt idx="58">
                  <c:v>0.99578059071729963</c:v>
                </c:pt>
                <c:pt idx="59">
                  <c:v>0.99578059071729963</c:v>
                </c:pt>
                <c:pt idx="60">
                  <c:v>0.99578059071729963</c:v>
                </c:pt>
                <c:pt idx="61">
                  <c:v>0.99578059071729963</c:v>
                </c:pt>
                <c:pt idx="62">
                  <c:v>0.99578059071729963</c:v>
                </c:pt>
                <c:pt idx="63">
                  <c:v>0.99578059071729963</c:v>
                </c:pt>
                <c:pt idx="64">
                  <c:v>0.99578059071729963</c:v>
                </c:pt>
                <c:pt idx="65">
                  <c:v>0.99578059071729963</c:v>
                </c:pt>
                <c:pt idx="66">
                  <c:v>0.99578059071729963</c:v>
                </c:pt>
                <c:pt idx="67">
                  <c:v>0.99578059071729963</c:v>
                </c:pt>
                <c:pt idx="68">
                  <c:v>0.99578059071729963</c:v>
                </c:pt>
                <c:pt idx="69">
                  <c:v>0.99578059071729963</c:v>
                </c:pt>
                <c:pt idx="70">
                  <c:v>0.99578059071729963</c:v>
                </c:pt>
                <c:pt idx="71">
                  <c:v>0.99156118143459915</c:v>
                </c:pt>
                <c:pt idx="72">
                  <c:v>0.99156118143459915</c:v>
                </c:pt>
                <c:pt idx="73">
                  <c:v>0.99156118143459915</c:v>
                </c:pt>
                <c:pt idx="74">
                  <c:v>0.99156118143459915</c:v>
                </c:pt>
                <c:pt idx="75">
                  <c:v>0.99156118143459915</c:v>
                </c:pt>
                <c:pt idx="76">
                  <c:v>0.99156118143459915</c:v>
                </c:pt>
                <c:pt idx="77">
                  <c:v>0.99156118143459915</c:v>
                </c:pt>
                <c:pt idx="78">
                  <c:v>0.99156118143459915</c:v>
                </c:pt>
                <c:pt idx="79">
                  <c:v>0.98734177215189878</c:v>
                </c:pt>
                <c:pt idx="80">
                  <c:v>0.98734177215189878</c:v>
                </c:pt>
                <c:pt idx="81">
                  <c:v>0.98734177215189878</c:v>
                </c:pt>
                <c:pt idx="82">
                  <c:v>0.98734177215189878</c:v>
                </c:pt>
                <c:pt idx="83">
                  <c:v>0.98734177215189878</c:v>
                </c:pt>
                <c:pt idx="84">
                  <c:v>0.98734177215189878</c:v>
                </c:pt>
                <c:pt idx="85">
                  <c:v>0.9831223628691983</c:v>
                </c:pt>
                <c:pt idx="86">
                  <c:v>0.9831223628691983</c:v>
                </c:pt>
                <c:pt idx="87">
                  <c:v>0.9831223628691983</c:v>
                </c:pt>
                <c:pt idx="88">
                  <c:v>0.9831223628691983</c:v>
                </c:pt>
                <c:pt idx="89">
                  <c:v>0.9831223628691983</c:v>
                </c:pt>
                <c:pt idx="90">
                  <c:v>0.9831223628691983</c:v>
                </c:pt>
                <c:pt idx="91">
                  <c:v>0.9831223628691983</c:v>
                </c:pt>
                <c:pt idx="92">
                  <c:v>0.9831223628691983</c:v>
                </c:pt>
                <c:pt idx="93">
                  <c:v>0.9831223628691983</c:v>
                </c:pt>
                <c:pt idx="94">
                  <c:v>0.9831223628691983</c:v>
                </c:pt>
                <c:pt idx="95">
                  <c:v>0.97890295358649793</c:v>
                </c:pt>
                <c:pt idx="96">
                  <c:v>0.97890295358649793</c:v>
                </c:pt>
                <c:pt idx="97">
                  <c:v>0.97890295358649793</c:v>
                </c:pt>
                <c:pt idx="98">
                  <c:v>0.97890295358649793</c:v>
                </c:pt>
                <c:pt idx="99">
                  <c:v>0.97890295358649793</c:v>
                </c:pt>
                <c:pt idx="100">
                  <c:v>0.97890295358649793</c:v>
                </c:pt>
                <c:pt idx="101">
                  <c:v>0.97890295358649793</c:v>
                </c:pt>
                <c:pt idx="102">
                  <c:v>0.97890295358649793</c:v>
                </c:pt>
                <c:pt idx="103">
                  <c:v>0.97890295358649793</c:v>
                </c:pt>
                <c:pt idx="104">
                  <c:v>0.97890295358649793</c:v>
                </c:pt>
                <c:pt idx="105">
                  <c:v>0.97890295358649793</c:v>
                </c:pt>
                <c:pt idx="106">
                  <c:v>0.97890295358649793</c:v>
                </c:pt>
                <c:pt idx="107">
                  <c:v>0.97468354430379744</c:v>
                </c:pt>
                <c:pt idx="108">
                  <c:v>0.97468354430379744</c:v>
                </c:pt>
                <c:pt idx="109">
                  <c:v>0.97468354430379744</c:v>
                </c:pt>
                <c:pt idx="110">
                  <c:v>0.97468354430379744</c:v>
                </c:pt>
                <c:pt idx="111">
                  <c:v>0.97468354430379744</c:v>
                </c:pt>
                <c:pt idx="112">
                  <c:v>0.97468354430379744</c:v>
                </c:pt>
                <c:pt idx="113">
                  <c:v>0.97468354430379744</c:v>
                </c:pt>
                <c:pt idx="114">
                  <c:v>0.97468354430379744</c:v>
                </c:pt>
                <c:pt idx="115">
                  <c:v>0.97468354430379744</c:v>
                </c:pt>
                <c:pt idx="116">
                  <c:v>0.97468354430379744</c:v>
                </c:pt>
                <c:pt idx="117">
                  <c:v>0.97468354430379744</c:v>
                </c:pt>
                <c:pt idx="118">
                  <c:v>0.97046413502109707</c:v>
                </c:pt>
                <c:pt idx="119">
                  <c:v>0.97046413502109707</c:v>
                </c:pt>
                <c:pt idx="120">
                  <c:v>0.97046413502109707</c:v>
                </c:pt>
                <c:pt idx="121">
                  <c:v>0.97046413502109707</c:v>
                </c:pt>
                <c:pt idx="122">
                  <c:v>0.97046413502109707</c:v>
                </c:pt>
                <c:pt idx="123">
                  <c:v>0.97046413502109707</c:v>
                </c:pt>
                <c:pt idx="124">
                  <c:v>0.97046413502109707</c:v>
                </c:pt>
                <c:pt idx="125">
                  <c:v>0.96624472573839659</c:v>
                </c:pt>
                <c:pt idx="126">
                  <c:v>0.96624472573839659</c:v>
                </c:pt>
                <c:pt idx="127">
                  <c:v>0.96624472573839659</c:v>
                </c:pt>
                <c:pt idx="128">
                  <c:v>0.96624472573839659</c:v>
                </c:pt>
                <c:pt idx="129">
                  <c:v>0.96202531645569622</c:v>
                </c:pt>
                <c:pt idx="130">
                  <c:v>0.96202531645569622</c:v>
                </c:pt>
                <c:pt idx="131">
                  <c:v>0.96202531645569622</c:v>
                </c:pt>
                <c:pt idx="132">
                  <c:v>0.96202531645569622</c:v>
                </c:pt>
                <c:pt idx="133">
                  <c:v>0.96202531645569622</c:v>
                </c:pt>
                <c:pt idx="134">
                  <c:v>0.95780590717299574</c:v>
                </c:pt>
                <c:pt idx="135">
                  <c:v>0.95780590717299574</c:v>
                </c:pt>
                <c:pt idx="136">
                  <c:v>0.95780590717299574</c:v>
                </c:pt>
                <c:pt idx="137">
                  <c:v>0.95780590717299574</c:v>
                </c:pt>
                <c:pt idx="138">
                  <c:v>0.95780590717299574</c:v>
                </c:pt>
                <c:pt idx="139">
                  <c:v>0.95780590717299574</c:v>
                </c:pt>
                <c:pt idx="140">
                  <c:v>0.95780590717299574</c:v>
                </c:pt>
                <c:pt idx="141">
                  <c:v>0.95780590717299574</c:v>
                </c:pt>
                <c:pt idx="142">
                  <c:v>0.95780590717299574</c:v>
                </c:pt>
                <c:pt idx="143">
                  <c:v>0.95780590717299574</c:v>
                </c:pt>
                <c:pt idx="144">
                  <c:v>0.95780590717299574</c:v>
                </c:pt>
                <c:pt idx="145">
                  <c:v>0.95780590717299574</c:v>
                </c:pt>
                <c:pt idx="146">
                  <c:v>0.95780590717299574</c:v>
                </c:pt>
                <c:pt idx="147">
                  <c:v>0.95780590717299574</c:v>
                </c:pt>
                <c:pt idx="148">
                  <c:v>0.95780590717299574</c:v>
                </c:pt>
                <c:pt idx="149">
                  <c:v>0.95780590717299574</c:v>
                </c:pt>
                <c:pt idx="150">
                  <c:v>0.95780590717299574</c:v>
                </c:pt>
                <c:pt idx="151">
                  <c:v>0.95780590717299574</c:v>
                </c:pt>
                <c:pt idx="152">
                  <c:v>0.95780590717299574</c:v>
                </c:pt>
                <c:pt idx="153">
                  <c:v>0.95780590717299574</c:v>
                </c:pt>
                <c:pt idx="154">
                  <c:v>0.95780590717299574</c:v>
                </c:pt>
                <c:pt idx="155">
                  <c:v>0.95780590717299574</c:v>
                </c:pt>
                <c:pt idx="156">
                  <c:v>0.95780590717299574</c:v>
                </c:pt>
                <c:pt idx="157">
                  <c:v>0.95780590717299574</c:v>
                </c:pt>
                <c:pt idx="158">
                  <c:v>0.95780590717299574</c:v>
                </c:pt>
                <c:pt idx="159">
                  <c:v>0.95780590717299574</c:v>
                </c:pt>
                <c:pt idx="160">
                  <c:v>0.95780590717299574</c:v>
                </c:pt>
                <c:pt idx="161">
                  <c:v>0.95780590717299574</c:v>
                </c:pt>
                <c:pt idx="162">
                  <c:v>0.95780590717299574</c:v>
                </c:pt>
                <c:pt idx="163">
                  <c:v>0.95780590717299574</c:v>
                </c:pt>
                <c:pt idx="164">
                  <c:v>0.95780590717299574</c:v>
                </c:pt>
                <c:pt idx="165">
                  <c:v>0.95780590717299574</c:v>
                </c:pt>
                <c:pt idx="166">
                  <c:v>0.95780590717299574</c:v>
                </c:pt>
                <c:pt idx="167">
                  <c:v>0.95780590717299574</c:v>
                </c:pt>
                <c:pt idx="168">
                  <c:v>0.95780590717299574</c:v>
                </c:pt>
                <c:pt idx="169">
                  <c:v>0.95780590717299574</c:v>
                </c:pt>
                <c:pt idx="170">
                  <c:v>0.95780590717299574</c:v>
                </c:pt>
                <c:pt idx="171">
                  <c:v>0.95780590717299574</c:v>
                </c:pt>
                <c:pt idx="172">
                  <c:v>0.95780590717299574</c:v>
                </c:pt>
                <c:pt idx="173">
                  <c:v>0.95780590717299574</c:v>
                </c:pt>
                <c:pt idx="174">
                  <c:v>0.95780590717299574</c:v>
                </c:pt>
                <c:pt idx="175">
                  <c:v>0.95780590717299574</c:v>
                </c:pt>
                <c:pt idx="176">
                  <c:v>0.95780590717299574</c:v>
                </c:pt>
                <c:pt idx="177">
                  <c:v>0.95780590717299574</c:v>
                </c:pt>
                <c:pt idx="178">
                  <c:v>0.95780590717299574</c:v>
                </c:pt>
                <c:pt idx="179">
                  <c:v>0.95780590717299574</c:v>
                </c:pt>
                <c:pt idx="180">
                  <c:v>0.95358649789029537</c:v>
                </c:pt>
                <c:pt idx="181">
                  <c:v>0.95358649789029537</c:v>
                </c:pt>
                <c:pt idx="182">
                  <c:v>0.95358649789029537</c:v>
                </c:pt>
                <c:pt idx="183">
                  <c:v>0.95358649789029537</c:v>
                </c:pt>
                <c:pt idx="184">
                  <c:v>0.94936708860759489</c:v>
                </c:pt>
                <c:pt idx="185">
                  <c:v>0.94936708860759489</c:v>
                </c:pt>
                <c:pt idx="186">
                  <c:v>0.94936708860759489</c:v>
                </c:pt>
                <c:pt idx="187">
                  <c:v>0.94936708860759489</c:v>
                </c:pt>
                <c:pt idx="188">
                  <c:v>0.94936708860759489</c:v>
                </c:pt>
                <c:pt idx="189">
                  <c:v>0.94936708860759489</c:v>
                </c:pt>
                <c:pt idx="190">
                  <c:v>0.94936708860759489</c:v>
                </c:pt>
                <c:pt idx="191">
                  <c:v>0.94936708860759489</c:v>
                </c:pt>
                <c:pt idx="192">
                  <c:v>0.94514767932489452</c:v>
                </c:pt>
                <c:pt idx="193">
                  <c:v>0.94514767932489452</c:v>
                </c:pt>
                <c:pt idx="194">
                  <c:v>0.94514767932489452</c:v>
                </c:pt>
                <c:pt idx="195">
                  <c:v>0.94514767932489452</c:v>
                </c:pt>
                <c:pt idx="196">
                  <c:v>0.94514767932489452</c:v>
                </c:pt>
                <c:pt idx="197">
                  <c:v>0.94514767932489452</c:v>
                </c:pt>
                <c:pt idx="198">
                  <c:v>0.94514767932489452</c:v>
                </c:pt>
                <c:pt idx="199">
                  <c:v>0.94514767932489452</c:v>
                </c:pt>
                <c:pt idx="200">
                  <c:v>0.94514767932489452</c:v>
                </c:pt>
                <c:pt idx="201">
                  <c:v>0.94514767932489452</c:v>
                </c:pt>
                <c:pt idx="202">
                  <c:v>0.94514767932489452</c:v>
                </c:pt>
                <c:pt idx="203">
                  <c:v>0.94514767932489452</c:v>
                </c:pt>
                <c:pt idx="204">
                  <c:v>0.94514767932489452</c:v>
                </c:pt>
                <c:pt idx="205">
                  <c:v>0.94514767932489452</c:v>
                </c:pt>
                <c:pt idx="206">
                  <c:v>0.94514767932489452</c:v>
                </c:pt>
                <c:pt idx="207">
                  <c:v>0.94514767932489452</c:v>
                </c:pt>
                <c:pt idx="208">
                  <c:v>0.94514767932489452</c:v>
                </c:pt>
                <c:pt idx="209">
                  <c:v>0.94514767932489452</c:v>
                </c:pt>
                <c:pt idx="210">
                  <c:v>0.94514767932489452</c:v>
                </c:pt>
                <c:pt idx="211">
                  <c:v>0.94514767932489452</c:v>
                </c:pt>
                <c:pt idx="212">
                  <c:v>0.94514767932489452</c:v>
                </c:pt>
                <c:pt idx="213">
                  <c:v>0.94514767932489452</c:v>
                </c:pt>
                <c:pt idx="214">
                  <c:v>0.94514767932489452</c:v>
                </c:pt>
                <c:pt idx="215">
                  <c:v>0.94514767932489452</c:v>
                </c:pt>
                <c:pt idx="216">
                  <c:v>0.94514767932489452</c:v>
                </c:pt>
                <c:pt idx="217">
                  <c:v>0.94514767932489452</c:v>
                </c:pt>
                <c:pt idx="218">
                  <c:v>0.94514767932489452</c:v>
                </c:pt>
                <c:pt idx="219">
                  <c:v>0.94092827004219415</c:v>
                </c:pt>
                <c:pt idx="220">
                  <c:v>0.94092827004219415</c:v>
                </c:pt>
                <c:pt idx="221">
                  <c:v>0.94092827004219415</c:v>
                </c:pt>
                <c:pt idx="222">
                  <c:v>0.94092827004219415</c:v>
                </c:pt>
                <c:pt idx="223">
                  <c:v>0.94092827004219415</c:v>
                </c:pt>
                <c:pt idx="224">
                  <c:v>0.94092827004219415</c:v>
                </c:pt>
                <c:pt idx="225">
                  <c:v>0.94092827004219415</c:v>
                </c:pt>
                <c:pt idx="226">
                  <c:v>0.94092827004219415</c:v>
                </c:pt>
                <c:pt idx="227">
                  <c:v>0.94092827004219415</c:v>
                </c:pt>
                <c:pt idx="228">
                  <c:v>0.94092827004219415</c:v>
                </c:pt>
                <c:pt idx="229">
                  <c:v>0.94092827004219415</c:v>
                </c:pt>
                <c:pt idx="230">
                  <c:v>0.94092827004219415</c:v>
                </c:pt>
                <c:pt idx="231">
                  <c:v>0.94092827004219415</c:v>
                </c:pt>
                <c:pt idx="232">
                  <c:v>0.94092827004219415</c:v>
                </c:pt>
                <c:pt idx="233">
                  <c:v>0.94092827004219415</c:v>
                </c:pt>
                <c:pt idx="234">
                  <c:v>0.94092827004219415</c:v>
                </c:pt>
                <c:pt idx="235">
                  <c:v>0.94092827004219415</c:v>
                </c:pt>
                <c:pt idx="236">
                  <c:v>0.94092827004219415</c:v>
                </c:pt>
                <c:pt idx="237">
                  <c:v>0.94092827004219415</c:v>
                </c:pt>
                <c:pt idx="238">
                  <c:v>0.94092827004219415</c:v>
                </c:pt>
                <c:pt idx="239">
                  <c:v>0.94092827004219415</c:v>
                </c:pt>
                <c:pt idx="240">
                  <c:v>0.94092827004219415</c:v>
                </c:pt>
                <c:pt idx="241">
                  <c:v>0.94092827004219415</c:v>
                </c:pt>
                <c:pt idx="242">
                  <c:v>0.94092827004219415</c:v>
                </c:pt>
                <c:pt idx="243">
                  <c:v>0.94092827004219415</c:v>
                </c:pt>
                <c:pt idx="244">
                  <c:v>0.94092827004219415</c:v>
                </c:pt>
                <c:pt idx="245">
                  <c:v>0.94092827004219415</c:v>
                </c:pt>
                <c:pt idx="246">
                  <c:v>0.94092827004219415</c:v>
                </c:pt>
                <c:pt idx="247">
                  <c:v>0.94092827004219415</c:v>
                </c:pt>
                <c:pt idx="248">
                  <c:v>0.94092827004219415</c:v>
                </c:pt>
                <c:pt idx="249">
                  <c:v>0.94092827004219415</c:v>
                </c:pt>
                <c:pt idx="250">
                  <c:v>0.94092827004219415</c:v>
                </c:pt>
                <c:pt idx="251">
                  <c:v>0.94092827004219415</c:v>
                </c:pt>
                <c:pt idx="252">
                  <c:v>0.94092827004219415</c:v>
                </c:pt>
                <c:pt idx="253">
                  <c:v>0.94092827004219415</c:v>
                </c:pt>
                <c:pt idx="254">
                  <c:v>0.94092827004219415</c:v>
                </c:pt>
                <c:pt idx="255">
                  <c:v>0.94092827004219415</c:v>
                </c:pt>
                <c:pt idx="256">
                  <c:v>0.94092827004219415</c:v>
                </c:pt>
                <c:pt idx="257">
                  <c:v>0.94092827004219415</c:v>
                </c:pt>
                <c:pt idx="258">
                  <c:v>0.94092827004219415</c:v>
                </c:pt>
                <c:pt idx="259">
                  <c:v>0.94092827004219415</c:v>
                </c:pt>
                <c:pt idx="260">
                  <c:v>0.94092827004219415</c:v>
                </c:pt>
                <c:pt idx="261">
                  <c:v>0.94092827004219415</c:v>
                </c:pt>
                <c:pt idx="262">
                  <c:v>0.94092827004219415</c:v>
                </c:pt>
                <c:pt idx="263">
                  <c:v>0.94092827004219415</c:v>
                </c:pt>
                <c:pt idx="264">
                  <c:v>0.94092827004219415</c:v>
                </c:pt>
                <c:pt idx="265">
                  <c:v>0.94092827004219415</c:v>
                </c:pt>
                <c:pt idx="266">
                  <c:v>0.94092827004219415</c:v>
                </c:pt>
                <c:pt idx="267">
                  <c:v>0.94092827004219415</c:v>
                </c:pt>
                <c:pt idx="268">
                  <c:v>0.94092827004219415</c:v>
                </c:pt>
                <c:pt idx="269">
                  <c:v>0.94092827004219415</c:v>
                </c:pt>
                <c:pt idx="270">
                  <c:v>0.94092827004219415</c:v>
                </c:pt>
                <c:pt idx="271">
                  <c:v>0.94092827004219415</c:v>
                </c:pt>
                <c:pt idx="272">
                  <c:v>0.94092827004219415</c:v>
                </c:pt>
                <c:pt idx="273">
                  <c:v>0.94092827004219415</c:v>
                </c:pt>
                <c:pt idx="274">
                  <c:v>0.94092827004219415</c:v>
                </c:pt>
                <c:pt idx="275">
                  <c:v>0.94092827004219415</c:v>
                </c:pt>
                <c:pt idx="276">
                  <c:v>0.93670886075949367</c:v>
                </c:pt>
                <c:pt idx="277">
                  <c:v>0.93670886075949367</c:v>
                </c:pt>
                <c:pt idx="278">
                  <c:v>0.93670886075949367</c:v>
                </c:pt>
                <c:pt idx="279">
                  <c:v>0.93670886075949367</c:v>
                </c:pt>
                <c:pt idx="280">
                  <c:v>0.93670886075949367</c:v>
                </c:pt>
                <c:pt idx="281">
                  <c:v>0.93670886075949367</c:v>
                </c:pt>
                <c:pt idx="282">
                  <c:v>0.93670886075949367</c:v>
                </c:pt>
                <c:pt idx="283">
                  <c:v>0.93670886075949367</c:v>
                </c:pt>
                <c:pt idx="284">
                  <c:v>0.93670886075949367</c:v>
                </c:pt>
                <c:pt idx="285">
                  <c:v>0.93670886075949367</c:v>
                </c:pt>
                <c:pt idx="286">
                  <c:v>0.93670886075949367</c:v>
                </c:pt>
                <c:pt idx="287">
                  <c:v>0.93670886075949367</c:v>
                </c:pt>
                <c:pt idx="288">
                  <c:v>0.93670886075949367</c:v>
                </c:pt>
                <c:pt idx="289">
                  <c:v>0.93670886075949367</c:v>
                </c:pt>
                <c:pt idx="290">
                  <c:v>0.93670886075949367</c:v>
                </c:pt>
                <c:pt idx="291">
                  <c:v>0.93670886075949367</c:v>
                </c:pt>
                <c:pt idx="292">
                  <c:v>0.93670886075949367</c:v>
                </c:pt>
                <c:pt idx="293">
                  <c:v>0.93670886075949367</c:v>
                </c:pt>
                <c:pt idx="294">
                  <c:v>0.93670886075949367</c:v>
                </c:pt>
                <c:pt idx="295">
                  <c:v>0.93670886075949367</c:v>
                </c:pt>
                <c:pt idx="296">
                  <c:v>0.93670886075949367</c:v>
                </c:pt>
                <c:pt idx="297">
                  <c:v>0.93670886075949367</c:v>
                </c:pt>
                <c:pt idx="298">
                  <c:v>0.93670886075949367</c:v>
                </c:pt>
                <c:pt idx="299">
                  <c:v>0.93670886075949367</c:v>
                </c:pt>
                <c:pt idx="300">
                  <c:v>0.93670886075949367</c:v>
                </c:pt>
                <c:pt idx="301">
                  <c:v>0.93670886075949367</c:v>
                </c:pt>
                <c:pt idx="302">
                  <c:v>0.93670886075949367</c:v>
                </c:pt>
                <c:pt idx="303">
                  <c:v>0.93670886075949367</c:v>
                </c:pt>
                <c:pt idx="304">
                  <c:v>0.93670886075949367</c:v>
                </c:pt>
                <c:pt idx="305">
                  <c:v>0.93670886075949367</c:v>
                </c:pt>
                <c:pt idx="306">
                  <c:v>0.93670886075949367</c:v>
                </c:pt>
                <c:pt idx="307">
                  <c:v>0.93670886075949367</c:v>
                </c:pt>
                <c:pt idx="308">
                  <c:v>0.93670886075949367</c:v>
                </c:pt>
                <c:pt idx="309">
                  <c:v>0.93670886075949367</c:v>
                </c:pt>
                <c:pt idx="310">
                  <c:v>0.93670886075949367</c:v>
                </c:pt>
                <c:pt idx="311">
                  <c:v>0.93670886075949367</c:v>
                </c:pt>
                <c:pt idx="312">
                  <c:v>0.93670886075949367</c:v>
                </c:pt>
                <c:pt idx="313">
                  <c:v>0.93670886075949367</c:v>
                </c:pt>
                <c:pt idx="314">
                  <c:v>0.93670886075949367</c:v>
                </c:pt>
                <c:pt idx="315">
                  <c:v>0.93670886075949367</c:v>
                </c:pt>
                <c:pt idx="316">
                  <c:v>0.93670886075949367</c:v>
                </c:pt>
                <c:pt idx="317">
                  <c:v>0.93670886075949367</c:v>
                </c:pt>
                <c:pt idx="318">
                  <c:v>0.93670886075949367</c:v>
                </c:pt>
                <c:pt idx="319">
                  <c:v>0.93670886075949367</c:v>
                </c:pt>
                <c:pt idx="320">
                  <c:v>0.93670886075949367</c:v>
                </c:pt>
                <c:pt idx="321">
                  <c:v>0.9324894514767933</c:v>
                </c:pt>
                <c:pt idx="322">
                  <c:v>0.9324894514767933</c:v>
                </c:pt>
                <c:pt idx="323">
                  <c:v>0.9324894514767933</c:v>
                </c:pt>
                <c:pt idx="324">
                  <c:v>0.9324894514767933</c:v>
                </c:pt>
                <c:pt idx="325">
                  <c:v>0.9324894514767933</c:v>
                </c:pt>
                <c:pt idx="326">
                  <c:v>0.9324894514767933</c:v>
                </c:pt>
                <c:pt idx="327">
                  <c:v>0.9324894514767933</c:v>
                </c:pt>
                <c:pt idx="328">
                  <c:v>0.9324894514767933</c:v>
                </c:pt>
                <c:pt idx="329">
                  <c:v>0.9324894514767933</c:v>
                </c:pt>
                <c:pt idx="330">
                  <c:v>0.9324894514767933</c:v>
                </c:pt>
                <c:pt idx="331">
                  <c:v>0.9324894514767933</c:v>
                </c:pt>
                <c:pt idx="332">
                  <c:v>0.9324894514767933</c:v>
                </c:pt>
                <c:pt idx="333">
                  <c:v>0.9324894514767933</c:v>
                </c:pt>
                <c:pt idx="334">
                  <c:v>0.9324894514767933</c:v>
                </c:pt>
                <c:pt idx="335">
                  <c:v>0.9324894514767933</c:v>
                </c:pt>
                <c:pt idx="336">
                  <c:v>0.9324894514767933</c:v>
                </c:pt>
                <c:pt idx="337">
                  <c:v>0.9324894514767933</c:v>
                </c:pt>
                <c:pt idx="338">
                  <c:v>0.9324894514767933</c:v>
                </c:pt>
                <c:pt idx="339">
                  <c:v>0.9324894514767933</c:v>
                </c:pt>
                <c:pt idx="340">
                  <c:v>0.9324894514767933</c:v>
                </c:pt>
                <c:pt idx="341">
                  <c:v>0.9324894514767933</c:v>
                </c:pt>
                <c:pt idx="342">
                  <c:v>0.9324894514767933</c:v>
                </c:pt>
                <c:pt idx="343">
                  <c:v>0.9324894514767933</c:v>
                </c:pt>
                <c:pt idx="344">
                  <c:v>0.9324894514767933</c:v>
                </c:pt>
                <c:pt idx="345">
                  <c:v>0.9324894514767933</c:v>
                </c:pt>
                <c:pt idx="346">
                  <c:v>0.9324894514767933</c:v>
                </c:pt>
                <c:pt idx="347">
                  <c:v>0.9324894514767933</c:v>
                </c:pt>
                <c:pt idx="348">
                  <c:v>0.9324894514767933</c:v>
                </c:pt>
                <c:pt idx="349">
                  <c:v>0.92827004219409281</c:v>
                </c:pt>
                <c:pt idx="350">
                  <c:v>0.92827004219409281</c:v>
                </c:pt>
                <c:pt idx="351">
                  <c:v>0.92827004219409281</c:v>
                </c:pt>
                <c:pt idx="352">
                  <c:v>0.92827004219409281</c:v>
                </c:pt>
                <c:pt idx="353">
                  <c:v>0.92827004219409281</c:v>
                </c:pt>
                <c:pt idx="354">
                  <c:v>0.92827004219409281</c:v>
                </c:pt>
                <c:pt idx="355">
                  <c:v>0.92827004219409281</c:v>
                </c:pt>
                <c:pt idx="356">
                  <c:v>0.92827004219409281</c:v>
                </c:pt>
                <c:pt idx="357">
                  <c:v>0.92827004219409281</c:v>
                </c:pt>
                <c:pt idx="358">
                  <c:v>0.92827004219409281</c:v>
                </c:pt>
                <c:pt idx="359">
                  <c:v>0.92827004219409281</c:v>
                </c:pt>
                <c:pt idx="360">
                  <c:v>0.92827004219409281</c:v>
                </c:pt>
                <c:pt idx="361">
                  <c:v>0.92827004219409281</c:v>
                </c:pt>
                <c:pt idx="362">
                  <c:v>0.92827004219409281</c:v>
                </c:pt>
                <c:pt idx="363">
                  <c:v>0.92827004219409281</c:v>
                </c:pt>
                <c:pt idx="364">
                  <c:v>0.92827004219409281</c:v>
                </c:pt>
                <c:pt idx="365">
                  <c:v>0.92827004219409281</c:v>
                </c:pt>
                <c:pt idx="366">
                  <c:v>0.92827004219409281</c:v>
                </c:pt>
                <c:pt idx="367">
                  <c:v>0.92827004219409281</c:v>
                </c:pt>
                <c:pt idx="368">
                  <c:v>0.92827004219409281</c:v>
                </c:pt>
                <c:pt idx="369">
                  <c:v>0.92827004219409281</c:v>
                </c:pt>
                <c:pt idx="370">
                  <c:v>0.92827004219409281</c:v>
                </c:pt>
                <c:pt idx="371">
                  <c:v>0.92405063291139244</c:v>
                </c:pt>
                <c:pt idx="372">
                  <c:v>0.91983122362869196</c:v>
                </c:pt>
                <c:pt idx="373">
                  <c:v>0.91983122362869196</c:v>
                </c:pt>
                <c:pt idx="374">
                  <c:v>0.91983122362869196</c:v>
                </c:pt>
                <c:pt idx="375">
                  <c:v>0.91983122362869196</c:v>
                </c:pt>
                <c:pt idx="376">
                  <c:v>0.91983122362869196</c:v>
                </c:pt>
                <c:pt idx="377">
                  <c:v>0.91983122362869196</c:v>
                </c:pt>
                <c:pt idx="378">
                  <c:v>0.91983122362869196</c:v>
                </c:pt>
                <c:pt idx="379">
                  <c:v>0.91561181434599159</c:v>
                </c:pt>
                <c:pt idx="380">
                  <c:v>0.91561181434599159</c:v>
                </c:pt>
                <c:pt idx="381">
                  <c:v>0.91561181434599159</c:v>
                </c:pt>
                <c:pt idx="382">
                  <c:v>0.91561181434599159</c:v>
                </c:pt>
                <c:pt idx="383">
                  <c:v>0.91561181434599159</c:v>
                </c:pt>
                <c:pt idx="384">
                  <c:v>0.91561181434599159</c:v>
                </c:pt>
                <c:pt idx="385">
                  <c:v>0.91561181434599159</c:v>
                </c:pt>
                <c:pt idx="386">
                  <c:v>0.91561181434599159</c:v>
                </c:pt>
                <c:pt idx="387">
                  <c:v>0.91561181434599159</c:v>
                </c:pt>
                <c:pt idx="388">
                  <c:v>0.91561181434599159</c:v>
                </c:pt>
                <c:pt idx="389">
                  <c:v>0.91561181434599159</c:v>
                </c:pt>
                <c:pt idx="390">
                  <c:v>0.91561181434599159</c:v>
                </c:pt>
                <c:pt idx="391">
                  <c:v>0.91561181434599159</c:v>
                </c:pt>
                <c:pt idx="392">
                  <c:v>0.91561181434599159</c:v>
                </c:pt>
                <c:pt idx="393">
                  <c:v>0.91561181434599159</c:v>
                </c:pt>
                <c:pt idx="394">
                  <c:v>0.91561181434599159</c:v>
                </c:pt>
                <c:pt idx="395">
                  <c:v>0.91561181434599159</c:v>
                </c:pt>
                <c:pt idx="396">
                  <c:v>0.91561181434599159</c:v>
                </c:pt>
                <c:pt idx="397">
                  <c:v>0.91561181434599159</c:v>
                </c:pt>
                <c:pt idx="398">
                  <c:v>0.91561181434599159</c:v>
                </c:pt>
                <c:pt idx="399">
                  <c:v>0.91561181434599159</c:v>
                </c:pt>
                <c:pt idx="400">
                  <c:v>0.91561181434599159</c:v>
                </c:pt>
                <c:pt idx="401">
                  <c:v>0.91561181434599159</c:v>
                </c:pt>
                <c:pt idx="402">
                  <c:v>0.91561181434599159</c:v>
                </c:pt>
                <c:pt idx="403">
                  <c:v>0.91561181434599159</c:v>
                </c:pt>
                <c:pt idx="404">
                  <c:v>0.91139240506329111</c:v>
                </c:pt>
                <c:pt idx="405">
                  <c:v>0.91139240506329111</c:v>
                </c:pt>
                <c:pt idx="406">
                  <c:v>0.91139240506329111</c:v>
                </c:pt>
                <c:pt idx="407">
                  <c:v>0.91139240506329111</c:v>
                </c:pt>
                <c:pt idx="408">
                  <c:v>0.91139240506329111</c:v>
                </c:pt>
                <c:pt idx="409">
                  <c:v>0.91139240506329111</c:v>
                </c:pt>
                <c:pt idx="410">
                  <c:v>0.91139240506329111</c:v>
                </c:pt>
                <c:pt idx="411">
                  <c:v>0.91139240506329111</c:v>
                </c:pt>
                <c:pt idx="412">
                  <c:v>0.91139240506329111</c:v>
                </c:pt>
                <c:pt idx="413">
                  <c:v>0.91139240506329111</c:v>
                </c:pt>
                <c:pt idx="414">
                  <c:v>0.91139240506329111</c:v>
                </c:pt>
                <c:pt idx="415">
                  <c:v>0.91139240506329111</c:v>
                </c:pt>
                <c:pt idx="416">
                  <c:v>0.91139240506329111</c:v>
                </c:pt>
                <c:pt idx="417">
                  <c:v>0.91139240506329111</c:v>
                </c:pt>
                <c:pt idx="418">
                  <c:v>0.91139240506329111</c:v>
                </c:pt>
                <c:pt idx="419">
                  <c:v>0.91139240506329111</c:v>
                </c:pt>
                <c:pt idx="420">
                  <c:v>0.91139240506329111</c:v>
                </c:pt>
                <c:pt idx="421">
                  <c:v>0.91139240506329111</c:v>
                </c:pt>
                <c:pt idx="422">
                  <c:v>0.91139240506329111</c:v>
                </c:pt>
                <c:pt idx="423">
                  <c:v>0.91139240506329111</c:v>
                </c:pt>
                <c:pt idx="424">
                  <c:v>0.91139240506329111</c:v>
                </c:pt>
                <c:pt idx="425">
                  <c:v>0.91139240506329111</c:v>
                </c:pt>
                <c:pt idx="426">
                  <c:v>0.91139240506329111</c:v>
                </c:pt>
                <c:pt idx="427">
                  <c:v>0.91139240506329111</c:v>
                </c:pt>
                <c:pt idx="428">
                  <c:v>0.91139240506329111</c:v>
                </c:pt>
                <c:pt idx="429">
                  <c:v>0.91139240506329111</c:v>
                </c:pt>
                <c:pt idx="430">
                  <c:v>0.91139240506329111</c:v>
                </c:pt>
                <c:pt idx="431">
                  <c:v>0.91139240506329111</c:v>
                </c:pt>
                <c:pt idx="432">
                  <c:v>0.90717299578059074</c:v>
                </c:pt>
                <c:pt idx="433">
                  <c:v>0.90717299578059074</c:v>
                </c:pt>
                <c:pt idx="434">
                  <c:v>0.90717299578059074</c:v>
                </c:pt>
                <c:pt idx="435">
                  <c:v>0.90717299578059074</c:v>
                </c:pt>
                <c:pt idx="436">
                  <c:v>0.90717299578059074</c:v>
                </c:pt>
                <c:pt idx="437">
                  <c:v>0.90717299578059074</c:v>
                </c:pt>
                <c:pt idx="438">
                  <c:v>0.90717299578059074</c:v>
                </c:pt>
                <c:pt idx="439">
                  <c:v>0.90717299578059074</c:v>
                </c:pt>
                <c:pt idx="440">
                  <c:v>0.90717299578059074</c:v>
                </c:pt>
                <c:pt idx="441">
                  <c:v>0.90717299578059074</c:v>
                </c:pt>
                <c:pt idx="442">
                  <c:v>0.90717299578059074</c:v>
                </c:pt>
                <c:pt idx="443">
                  <c:v>0.90717299578059074</c:v>
                </c:pt>
                <c:pt idx="444">
                  <c:v>0.90717299578059074</c:v>
                </c:pt>
                <c:pt idx="445">
                  <c:v>0.90717299578059074</c:v>
                </c:pt>
                <c:pt idx="446">
                  <c:v>0.90717299578059074</c:v>
                </c:pt>
                <c:pt idx="447">
                  <c:v>0.90717299578059074</c:v>
                </c:pt>
                <c:pt idx="448">
                  <c:v>0.90717299578059074</c:v>
                </c:pt>
                <c:pt idx="449">
                  <c:v>0.90717299578059074</c:v>
                </c:pt>
                <c:pt idx="450">
                  <c:v>0.90717299578059074</c:v>
                </c:pt>
                <c:pt idx="451">
                  <c:v>0.90717299578059074</c:v>
                </c:pt>
                <c:pt idx="452">
                  <c:v>0.90717299578059074</c:v>
                </c:pt>
                <c:pt idx="453">
                  <c:v>0.90717299578059074</c:v>
                </c:pt>
                <c:pt idx="454">
                  <c:v>0.90717299578059074</c:v>
                </c:pt>
                <c:pt idx="455">
                  <c:v>0.90717299578059074</c:v>
                </c:pt>
                <c:pt idx="456">
                  <c:v>0.90717299578059074</c:v>
                </c:pt>
                <c:pt idx="457">
                  <c:v>0.90717299578059074</c:v>
                </c:pt>
                <c:pt idx="458">
                  <c:v>0.90295358649789026</c:v>
                </c:pt>
                <c:pt idx="459">
                  <c:v>0.89873417721518989</c:v>
                </c:pt>
                <c:pt idx="460">
                  <c:v>0.89451476793248941</c:v>
                </c:pt>
                <c:pt idx="461">
                  <c:v>0.89451476793248941</c:v>
                </c:pt>
                <c:pt idx="462">
                  <c:v>0.89451476793248941</c:v>
                </c:pt>
                <c:pt idx="463">
                  <c:v>0.89451476793248941</c:v>
                </c:pt>
                <c:pt idx="464">
                  <c:v>0.89451476793248941</c:v>
                </c:pt>
                <c:pt idx="465">
                  <c:v>0.89451476793248941</c:v>
                </c:pt>
                <c:pt idx="466">
                  <c:v>0.89451476793248941</c:v>
                </c:pt>
                <c:pt idx="467">
                  <c:v>0.89451476793248941</c:v>
                </c:pt>
                <c:pt idx="468">
                  <c:v>0.89451476793248941</c:v>
                </c:pt>
                <c:pt idx="469">
                  <c:v>0.89451476793248941</c:v>
                </c:pt>
                <c:pt idx="470">
                  <c:v>0.89451476793248941</c:v>
                </c:pt>
                <c:pt idx="471">
                  <c:v>0.89451476793248941</c:v>
                </c:pt>
                <c:pt idx="472">
                  <c:v>0.89451476793248941</c:v>
                </c:pt>
                <c:pt idx="473">
                  <c:v>0.89451476793248941</c:v>
                </c:pt>
                <c:pt idx="474">
                  <c:v>0.89029535864978904</c:v>
                </c:pt>
                <c:pt idx="475">
                  <c:v>0.89029535864978904</c:v>
                </c:pt>
                <c:pt idx="476">
                  <c:v>0.88607594936708867</c:v>
                </c:pt>
                <c:pt idx="477">
                  <c:v>0.88607594936708867</c:v>
                </c:pt>
                <c:pt idx="478">
                  <c:v>0.88607594936708867</c:v>
                </c:pt>
                <c:pt idx="479">
                  <c:v>0.88607594936708867</c:v>
                </c:pt>
                <c:pt idx="480">
                  <c:v>0.88607594936708867</c:v>
                </c:pt>
                <c:pt idx="481">
                  <c:v>0.88607594936708867</c:v>
                </c:pt>
                <c:pt idx="482">
                  <c:v>0.88607594936708867</c:v>
                </c:pt>
                <c:pt idx="483">
                  <c:v>0.88607594936708867</c:v>
                </c:pt>
                <c:pt idx="484">
                  <c:v>0.88607594936708867</c:v>
                </c:pt>
                <c:pt idx="485">
                  <c:v>0.88607594936708867</c:v>
                </c:pt>
                <c:pt idx="486">
                  <c:v>0.88607594936708867</c:v>
                </c:pt>
                <c:pt idx="487">
                  <c:v>0.88607594936708867</c:v>
                </c:pt>
                <c:pt idx="488">
                  <c:v>0.88607594936708867</c:v>
                </c:pt>
                <c:pt idx="489">
                  <c:v>0.88607594936708867</c:v>
                </c:pt>
                <c:pt idx="490">
                  <c:v>0.88607594936708867</c:v>
                </c:pt>
                <c:pt idx="491">
                  <c:v>0.88607594936708867</c:v>
                </c:pt>
                <c:pt idx="492">
                  <c:v>0.88607594936708867</c:v>
                </c:pt>
                <c:pt idx="493">
                  <c:v>0.88185654008438819</c:v>
                </c:pt>
                <c:pt idx="494">
                  <c:v>0.88185654008438819</c:v>
                </c:pt>
                <c:pt idx="495">
                  <c:v>0.8776371308016877</c:v>
                </c:pt>
                <c:pt idx="496">
                  <c:v>0.8776371308016877</c:v>
                </c:pt>
                <c:pt idx="497">
                  <c:v>0.8776371308016877</c:v>
                </c:pt>
                <c:pt idx="498">
                  <c:v>0.8776371308016877</c:v>
                </c:pt>
                <c:pt idx="499">
                  <c:v>0.8776371308016877</c:v>
                </c:pt>
                <c:pt idx="500">
                  <c:v>0.8776371308016877</c:v>
                </c:pt>
                <c:pt idx="501">
                  <c:v>0.8776371308016877</c:v>
                </c:pt>
                <c:pt idx="502">
                  <c:v>0.8776371308016877</c:v>
                </c:pt>
                <c:pt idx="503">
                  <c:v>0.8776371308016877</c:v>
                </c:pt>
                <c:pt idx="504">
                  <c:v>0.8776371308016877</c:v>
                </c:pt>
                <c:pt idx="505">
                  <c:v>0.8776371308016877</c:v>
                </c:pt>
                <c:pt idx="506">
                  <c:v>0.8776371308016877</c:v>
                </c:pt>
                <c:pt idx="507">
                  <c:v>0.8776371308016877</c:v>
                </c:pt>
                <c:pt idx="508">
                  <c:v>0.8776371308016877</c:v>
                </c:pt>
                <c:pt idx="509">
                  <c:v>0.8776371308016877</c:v>
                </c:pt>
                <c:pt idx="510">
                  <c:v>0.8776371308016877</c:v>
                </c:pt>
                <c:pt idx="511">
                  <c:v>0.8776371308016877</c:v>
                </c:pt>
                <c:pt idx="512">
                  <c:v>0.8776371308016877</c:v>
                </c:pt>
                <c:pt idx="513">
                  <c:v>0.8776371308016877</c:v>
                </c:pt>
                <c:pt idx="514">
                  <c:v>0.8776371308016877</c:v>
                </c:pt>
                <c:pt idx="515">
                  <c:v>0.8776371308016877</c:v>
                </c:pt>
                <c:pt idx="516">
                  <c:v>0.8776371308016877</c:v>
                </c:pt>
                <c:pt idx="517">
                  <c:v>0.8776371308016877</c:v>
                </c:pt>
                <c:pt idx="518">
                  <c:v>0.8776371308016877</c:v>
                </c:pt>
                <c:pt idx="519">
                  <c:v>0.8776371308016877</c:v>
                </c:pt>
                <c:pt idx="520">
                  <c:v>0.8776371308016877</c:v>
                </c:pt>
                <c:pt idx="521">
                  <c:v>0.8776371308016877</c:v>
                </c:pt>
                <c:pt idx="522">
                  <c:v>0.8776371308016877</c:v>
                </c:pt>
                <c:pt idx="523">
                  <c:v>0.8776371308016877</c:v>
                </c:pt>
                <c:pt idx="524">
                  <c:v>0.87341772151898733</c:v>
                </c:pt>
                <c:pt idx="525">
                  <c:v>0.87341772151898733</c:v>
                </c:pt>
                <c:pt idx="526">
                  <c:v>0.87341772151898733</c:v>
                </c:pt>
                <c:pt idx="527">
                  <c:v>0.87341772151898733</c:v>
                </c:pt>
                <c:pt idx="528">
                  <c:v>0.87341772151898733</c:v>
                </c:pt>
                <c:pt idx="529">
                  <c:v>0.87341772151898733</c:v>
                </c:pt>
                <c:pt idx="530">
                  <c:v>0.87341772151898733</c:v>
                </c:pt>
                <c:pt idx="531">
                  <c:v>0.87341772151898733</c:v>
                </c:pt>
                <c:pt idx="532">
                  <c:v>0.87341772151898733</c:v>
                </c:pt>
                <c:pt idx="533">
                  <c:v>0.86919831223628696</c:v>
                </c:pt>
                <c:pt idx="534">
                  <c:v>0.86919831223628696</c:v>
                </c:pt>
                <c:pt idx="535">
                  <c:v>0.86497890295358648</c:v>
                </c:pt>
                <c:pt idx="536">
                  <c:v>0.86497890295358648</c:v>
                </c:pt>
                <c:pt idx="537">
                  <c:v>0.86497890295358648</c:v>
                </c:pt>
                <c:pt idx="538">
                  <c:v>0.86497890295358648</c:v>
                </c:pt>
                <c:pt idx="539">
                  <c:v>0.86497890295358648</c:v>
                </c:pt>
                <c:pt idx="540">
                  <c:v>0.86497890295358648</c:v>
                </c:pt>
                <c:pt idx="541">
                  <c:v>0.86497890295358648</c:v>
                </c:pt>
                <c:pt idx="542">
                  <c:v>0.86497890295358648</c:v>
                </c:pt>
                <c:pt idx="543">
                  <c:v>0.86497890295358648</c:v>
                </c:pt>
                <c:pt idx="544">
                  <c:v>0.86497890295358648</c:v>
                </c:pt>
                <c:pt idx="545">
                  <c:v>0.86497890295358648</c:v>
                </c:pt>
                <c:pt idx="546">
                  <c:v>0.86497890295358648</c:v>
                </c:pt>
                <c:pt idx="547">
                  <c:v>0.86497890295358648</c:v>
                </c:pt>
                <c:pt idx="548">
                  <c:v>0.86497890295358648</c:v>
                </c:pt>
                <c:pt idx="549">
                  <c:v>0.86497890295358648</c:v>
                </c:pt>
                <c:pt idx="550">
                  <c:v>0.86497890295358648</c:v>
                </c:pt>
                <c:pt idx="551">
                  <c:v>0.86497890295358648</c:v>
                </c:pt>
                <c:pt idx="552">
                  <c:v>0.86497890295358648</c:v>
                </c:pt>
                <c:pt idx="553">
                  <c:v>0.86497890295358648</c:v>
                </c:pt>
                <c:pt idx="554">
                  <c:v>0.86497890295358648</c:v>
                </c:pt>
                <c:pt idx="555">
                  <c:v>0.86497890295358648</c:v>
                </c:pt>
                <c:pt idx="556">
                  <c:v>0.86497890295358648</c:v>
                </c:pt>
                <c:pt idx="557">
                  <c:v>0.86497890295358648</c:v>
                </c:pt>
                <c:pt idx="558">
                  <c:v>0.86497890295358648</c:v>
                </c:pt>
                <c:pt idx="559">
                  <c:v>0.86497890295358648</c:v>
                </c:pt>
                <c:pt idx="560">
                  <c:v>0.86497890295358648</c:v>
                </c:pt>
                <c:pt idx="561">
                  <c:v>0.86497890295358648</c:v>
                </c:pt>
                <c:pt idx="562">
                  <c:v>0.86497890295358648</c:v>
                </c:pt>
                <c:pt idx="563">
                  <c:v>0.86497890295358648</c:v>
                </c:pt>
                <c:pt idx="564">
                  <c:v>0.86497890295358648</c:v>
                </c:pt>
                <c:pt idx="565">
                  <c:v>0.86497890295358648</c:v>
                </c:pt>
                <c:pt idx="566">
                  <c:v>0.86497890295358648</c:v>
                </c:pt>
                <c:pt idx="567">
                  <c:v>0.86497890295358648</c:v>
                </c:pt>
                <c:pt idx="568">
                  <c:v>0.86497890295358648</c:v>
                </c:pt>
                <c:pt idx="569">
                  <c:v>0.86497890295358648</c:v>
                </c:pt>
                <c:pt idx="570">
                  <c:v>0.86497890295358648</c:v>
                </c:pt>
                <c:pt idx="571">
                  <c:v>0.86497890295358648</c:v>
                </c:pt>
                <c:pt idx="572">
                  <c:v>0.86497890295358648</c:v>
                </c:pt>
                <c:pt idx="573">
                  <c:v>0.86497890295358648</c:v>
                </c:pt>
                <c:pt idx="574">
                  <c:v>0.86497890295358648</c:v>
                </c:pt>
                <c:pt idx="575">
                  <c:v>0.86497890295358648</c:v>
                </c:pt>
                <c:pt idx="576">
                  <c:v>0.86497890295358648</c:v>
                </c:pt>
                <c:pt idx="577">
                  <c:v>0.86497890295358648</c:v>
                </c:pt>
                <c:pt idx="578">
                  <c:v>0.86497890295358648</c:v>
                </c:pt>
                <c:pt idx="579">
                  <c:v>0.86497890295358648</c:v>
                </c:pt>
                <c:pt idx="580">
                  <c:v>0.86497890295358648</c:v>
                </c:pt>
                <c:pt idx="581">
                  <c:v>0.86497890295358648</c:v>
                </c:pt>
                <c:pt idx="582">
                  <c:v>0.86497890295358648</c:v>
                </c:pt>
                <c:pt idx="583">
                  <c:v>0.86497890295358648</c:v>
                </c:pt>
                <c:pt idx="584">
                  <c:v>0.86497890295358648</c:v>
                </c:pt>
                <c:pt idx="585">
                  <c:v>0.86497890295358648</c:v>
                </c:pt>
                <c:pt idx="586">
                  <c:v>0.86497890295358648</c:v>
                </c:pt>
                <c:pt idx="587">
                  <c:v>0.86497890295358648</c:v>
                </c:pt>
                <c:pt idx="588">
                  <c:v>0.86497890295358648</c:v>
                </c:pt>
                <c:pt idx="589">
                  <c:v>0.86497890295358648</c:v>
                </c:pt>
                <c:pt idx="590">
                  <c:v>0.86497890295358648</c:v>
                </c:pt>
                <c:pt idx="591">
                  <c:v>0.86497890295358648</c:v>
                </c:pt>
                <c:pt idx="592">
                  <c:v>0.86497890295358648</c:v>
                </c:pt>
                <c:pt idx="593">
                  <c:v>0.86497890295358648</c:v>
                </c:pt>
                <c:pt idx="594">
                  <c:v>0.86497890295358648</c:v>
                </c:pt>
                <c:pt idx="595">
                  <c:v>0.86497890295358648</c:v>
                </c:pt>
                <c:pt idx="596">
                  <c:v>0.86497890295358648</c:v>
                </c:pt>
                <c:pt idx="597">
                  <c:v>0.86497890295358648</c:v>
                </c:pt>
                <c:pt idx="598">
                  <c:v>0.86075949367088611</c:v>
                </c:pt>
                <c:pt idx="599">
                  <c:v>0.86075949367088611</c:v>
                </c:pt>
                <c:pt idx="600">
                  <c:v>0.86075949367088611</c:v>
                </c:pt>
                <c:pt idx="601">
                  <c:v>0.86075949367088611</c:v>
                </c:pt>
                <c:pt idx="602">
                  <c:v>0.86075949367088611</c:v>
                </c:pt>
                <c:pt idx="603">
                  <c:v>0.86075949367088611</c:v>
                </c:pt>
                <c:pt idx="604">
                  <c:v>0.86075949367088611</c:v>
                </c:pt>
                <c:pt idx="605">
                  <c:v>0.86075949367088611</c:v>
                </c:pt>
                <c:pt idx="606">
                  <c:v>0.86075949367088611</c:v>
                </c:pt>
                <c:pt idx="607">
                  <c:v>0.86075949367088611</c:v>
                </c:pt>
                <c:pt idx="608">
                  <c:v>0.86075949367088611</c:v>
                </c:pt>
                <c:pt idx="609">
                  <c:v>0.85654008438818563</c:v>
                </c:pt>
                <c:pt idx="610">
                  <c:v>0.85654008438818563</c:v>
                </c:pt>
                <c:pt idx="611">
                  <c:v>0.85654008438818563</c:v>
                </c:pt>
                <c:pt idx="612">
                  <c:v>0.85654008438818563</c:v>
                </c:pt>
                <c:pt idx="613">
                  <c:v>0.85654008438818563</c:v>
                </c:pt>
                <c:pt idx="614">
                  <c:v>0.85654008438818563</c:v>
                </c:pt>
                <c:pt idx="615">
                  <c:v>0.85654008438818563</c:v>
                </c:pt>
                <c:pt idx="616">
                  <c:v>0.85654008438818563</c:v>
                </c:pt>
                <c:pt idx="617">
                  <c:v>0.85654008438818563</c:v>
                </c:pt>
                <c:pt idx="618">
                  <c:v>0.85654008438818563</c:v>
                </c:pt>
                <c:pt idx="619">
                  <c:v>0.85654008438818563</c:v>
                </c:pt>
                <c:pt idx="620">
                  <c:v>0.85654008438818563</c:v>
                </c:pt>
                <c:pt idx="621">
                  <c:v>0.85654008438818563</c:v>
                </c:pt>
                <c:pt idx="622">
                  <c:v>0.85654008438818563</c:v>
                </c:pt>
                <c:pt idx="623">
                  <c:v>0.85654008438818563</c:v>
                </c:pt>
                <c:pt idx="624">
                  <c:v>0.85654008438818563</c:v>
                </c:pt>
                <c:pt idx="625">
                  <c:v>0.85654008438818563</c:v>
                </c:pt>
                <c:pt idx="626">
                  <c:v>0.85654008438818563</c:v>
                </c:pt>
                <c:pt idx="627">
                  <c:v>0.85654008438818563</c:v>
                </c:pt>
                <c:pt idx="628">
                  <c:v>0.85654008438818563</c:v>
                </c:pt>
                <c:pt idx="629">
                  <c:v>0.85654008438818563</c:v>
                </c:pt>
                <c:pt idx="630">
                  <c:v>0.85654008438818563</c:v>
                </c:pt>
                <c:pt idx="631">
                  <c:v>0.85654008438818563</c:v>
                </c:pt>
                <c:pt idx="632">
                  <c:v>0.85654008438818563</c:v>
                </c:pt>
                <c:pt idx="633">
                  <c:v>0.85654008438818563</c:v>
                </c:pt>
                <c:pt idx="634">
                  <c:v>0.85654008438818563</c:v>
                </c:pt>
                <c:pt idx="635">
                  <c:v>0.85654008438818563</c:v>
                </c:pt>
                <c:pt idx="636">
                  <c:v>0.85654008438818563</c:v>
                </c:pt>
                <c:pt idx="637">
                  <c:v>0.85654008438818563</c:v>
                </c:pt>
                <c:pt idx="638">
                  <c:v>0.85232067510548526</c:v>
                </c:pt>
                <c:pt idx="639">
                  <c:v>0.84810126582278478</c:v>
                </c:pt>
                <c:pt idx="640">
                  <c:v>0.84810126582278478</c:v>
                </c:pt>
                <c:pt idx="641">
                  <c:v>0.84810126582278478</c:v>
                </c:pt>
                <c:pt idx="642">
                  <c:v>0.84810126582278478</c:v>
                </c:pt>
                <c:pt idx="643">
                  <c:v>0.84810126582278478</c:v>
                </c:pt>
                <c:pt idx="644">
                  <c:v>0.84810126582278478</c:v>
                </c:pt>
                <c:pt idx="645">
                  <c:v>0.84810126582278478</c:v>
                </c:pt>
                <c:pt idx="646">
                  <c:v>0.84810126582278478</c:v>
                </c:pt>
                <c:pt idx="647">
                  <c:v>0.84810126582278478</c:v>
                </c:pt>
                <c:pt idx="648">
                  <c:v>0.84810126582278478</c:v>
                </c:pt>
                <c:pt idx="649">
                  <c:v>0.84810126582278478</c:v>
                </c:pt>
                <c:pt idx="650">
                  <c:v>0.84810126582278478</c:v>
                </c:pt>
                <c:pt idx="651">
                  <c:v>0.84810126582278478</c:v>
                </c:pt>
                <c:pt idx="652">
                  <c:v>0.84810126582278478</c:v>
                </c:pt>
                <c:pt idx="653">
                  <c:v>0.84810126582278478</c:v>
                </c:pt>
                <c:pt idx="654">
                  <c:v>0.84810126582278478</c:v>
                </c:pt>
                <c:pt idx="655">
                  <c:v>0.84810126582278478</c:v>
                </c:pt>
                <c:pt idx="656">
                  <c:v>0.84810126582278478</c:v>
                </c:pt>
                <c:pt idx="657">
                  <c:v>0.84810126582278478</c:v>
                </c:pt>
                <c:pt idx="658">
                  <c:v>0.84810126582278478</c:v>
                </c:pt>
                <c:pt idx="659">
                  <c:v>0.84810126582278478</c:v>
                </c:pt>
                <c:pt idx="660">
                  <c:v>0.84810126582278478</c:v>
                </c:pt>
                <c:pt idx="661">
                  <c:v>0.84810126582278478</c:v>
                </c:pt>
                <c:pt idx="662">
                  <c:v>0.84810126582278478</c:v>
                </c:pt>
                <c:pt idx="663">
                  <c:v>0.84810126582278478</c:v>
                </c:pt>
                <c:pt idx="664">
                  <c:v>0.84810126582278478</c:v>
                </c:pt>
                <c:pt idx="665">
                  <c:v>0.84810126582278478</c:v>
                </c:pt>
                <c:pt idx="666">
                  <c:v>0.84810126582278478</c:v>
                </c:pt>
                <c:pt idx="667">
                  <c:v>0.84810126582278478</c:v>
                </c:pt>
                <c:pt idx="668">
                  <c:v>0.84810126582278478</c:v>
                </c:pt>
                <c:pt idx="669">
                  <c:v>0.84388185654008441</c:v>
                </c:pt>
                <c:pt idx="670">
                  <c:v>0.84388185654008441</c:v>
                </c:pt>
                <c:pt idx="671">
                  <c:v>0.83966244725738393</c:v>
                </c:pt>
                <c:pt idx="672">
                  <c:v>0.83966244725738393</c:v>
                </c:pt>
                <c:pt idx="673">
                  <c:v>0.83966244725738393</c:v>
                </c:pt>
                <c:pt idx="674">
                  <c:v>0.83966244725738393</c:v>
                </c:pt>
                <c:pt idx="675">
                  <c:v>0.83966244725738393</c:v>
                </c:pt>
                <c:pt idx="676">
                  <c:v>0.83966244725738393</c:v>
                </c:pt>
                <c:pt idx="677">
                  <c:v>0.83966244725738393</c:v>
                </c:pt>
                <c:pt idx="678">
                  <c:v>0.83966244725738393</c:v>
                </c:pt>
                <c:pt idx="679">
                  <c:v>0.83966244725738393</c:v>
                </c:pt>
                <c:pt idx="680">
                  <c:v>0.83966244725738393</c:v>
                </c:pt>
                <c:pt idx="681">
                  <c:v>0.83966244725738393</c:v>
                </c:pt>
                <c:pt idx="682">
                  <c:v>0.83966244725738393</c:v>
                </c:pt>
                <c:pt idx="683">
                  <c:v>0.83966244725738393</c:v>
                </c:pt>
                <c:pt idx="684">
                  <c:v>0.83966244725738393</c:v>
                </c:pt>
                <c:pt idx="685">
                  <c:v>0.83966244725738393</c:v>
                </c:pt>
                <c:pt idx="686">
                  <c:v>0.83966244725738393</c:v>
                </c:pt>
                <c:pt idx="687">
                  <c:v>0.83966244725738393</c:v>
                </c:pt>
                <c:pt idx="688">
                  <c:v>0.83966244725738393</c:v>
                </c:pt>
                <c:pt idx="689">
                  <c:v>0.83966244725738393</c:v>
                </c:pt>
                <c:pt idx="690">
                  <c:v>0.83966244725738393</c:v>
                </c:pt>
                <c:pt idx="691">
                  <c:v>0.83966244725738393</c:v>
                </c:pt>
                <c:pt idx="692">
                  <c:v>0.83966244725738393</c:v>
                </c:pt>
                <c:pt idx="693">
                  <c:v>0.83966244725738393</c:v>
                </c:pt>
                <c:pt idx="694">
                  <c:v>0.83966244725738393</c:v>
                </c:pt>
                <c:pt idx="695">
                  <c:v>0.83966244725738393</c:v>
                </c:pt>
                <c:pt idx="696">
                  <c:v>0.83966244725738393</c:v>
                </c:pt>
                <c:pt idx="697">
                  <c:v>0.83966244725738393</c:v>
                </c:pt>
                <c:pt idx="698">
                  <c:v>0.83966244725738393</c:v>
                </c:pt>
                <c:pt idx="699">
                  <c:v>0.83966244725738393</c:v>
                </c:pt>
                <c:pt idx="700">
                  <c:v>0.83966244725738393</c:v>
                </c:pt>
                <c:pt idx="701">
                  <c:v>0.83966244725738393</c:v>
                </c:pt>
                <c:pt idx="702">
                  <c:v>0.83966244725738393</c:v>
                </c:pt>
                <c:pt idx="703">
                  <c:v>0.83966244725738393</c:v>
                </c:pt>
                <c:pt idx="704">
                  <c:v>0.83966244725738393</c:v>
                </c:pt>
                <c:pt idx="705">
                  <c:v>0.83966244725738393</c:v>
                </c:pt>
                <c:pt idx="706">
                  <c:v>0.83966244725738393</c:v>
                </c:pt>
                <c:pt idx="707">
                  <c:v>0.83966244725738393</c:v>
                </c:pt>
                <c:pt idx="708">
                  <c:v>0.83966244725738393</c:v>
                </c:pt>
                <c:pt idx="709">
                  <c:v>0.83966244725738393</c:v>
                </c:pt>
                <c:pt idx="710">
                  <c:v>0.83966244725738393</c:v>
                </c:pt>
                <c:pt idx="711">
                  <c:v>0.83966244725738393</c:v>
                </c:pt>
                <c:pt idx="712">
                  <c:v>0.83966244725738393</c:v>
                </c:pt>
                <c:pt idx="713">
                  <c:v>0.83966244725738393</c:v>
                </c:pt>
                <c:pt idx="714">
                  <c:v>0.83966244725738393</c:v>
                </c:pt>
                <c:pt idx="715">
                  <c:v>0.83966244725738393</c:v>
                </c:pt>
                <c:pt idx="716">
                  <c:v>0.83966244725738393</c:v>
                </c:pt>
                <c:pt idx="717">
                  <c:v>0.83966244725738393</c:v>
                </c:pt>
                <c:pt idx="718">
                  <c:v>0.83966244725738393</c:v>
                </c:pt>
                <c:pt idx="719">
                  <c:v>0.83966244725738393</c:v>
                </c:pt>
                <c:pt idx="720">
                  <c:v>0.83966244725738393</c:v>
                </c:pt>
                <c:pt idx="721">
                  <c:v>0.83966244725738393</c:v>
                </c:pt>
                <c:pt idx="722">
                  <c:v>0.83966244725738393</c:v>
                </c:pt>
                <c:pt idx="723">
                  <c:v>0.83966244725738393</c:v>
                </c:pt>
                <c:pt idx="724">
                  <c:v>0.83966244725738393</c:v>
                </c:pt>
                <c:pt idx="725">
                  <c:v>0.83966244725738393</c:v>
                </c:pt>
                <c:pt idx="726">
                  <c:v>0.83966244725738393</c:v>
                </c:pt>
                <c:pt idx="727">
                  <c:v>0.83966244725738393</c:v>
                </c:pt>
                <c:pt idx="728">
                  <c:v>0.83966244725738393</c:v>
                </c:pt>
                <c:pt idx="729">
                  <c:v>0.83966244725738393</c:v>
                </c:pt>
                <c:pt idx="730">
                  <c:v>0.83544303797468356</c:v>
                </c:pt>
                <c:pt idx="731">
                  <c:v>0.83544303797468356</c:v>
                </c:pt>
                <c:pt idx="732">
                  <c:v>0.83544303797468356</c:v>
                </c:pt>
                <c:pt idx="733">
                  <c:v>0.83544303797468356</c:v>
                </c:pt>
                <c:pt idx="734">
                  <c:v>0.83544303797468356</c:v>
                </c:pt>
                <c:pt idx="735">
                  <c:v>0.83544303797468356</c:v>
                </c:pt>
                <c:pt idx="736">
                  <c:v>0.83544303797468356</c:v>
                </c:pt>
                <c:pt idx="737">
                  <c:v>0.83544303797468356</c:v>
                </c:pt>
                <c:pt idx="738">
                  <c:v>0.83544303797468356</c:v>
                </c:pt>
                <c:pt idx="739">
                  <c:v>0.83544303797468356</c:v>
                </c:pt>
                <c:pt idx="740">
                  <c:v>0.83544303797468356</c:v>
                </c:pt>
                <c:pt idx="741">
                  <c:v>0.83544303797468356</c:v>
                </c:pt>
                <c:pt idx="742">
                  <c:v>0.83544303797468356</c:v>
                </c:pt>
                <c:pt idx="743">
                  <c:v>0.83544303797468356</c:v>
                </c:pt>
                <c:pt idx="744">
                  <c:v>0.83544303797468356</c:v>
                </c:pt>
                <c:pt idx="745">
                  <c:v>0.83544303797468356</c:v>
                </c:pt>
                <c:pt idx="746">
                  <c:v>0.83544303797468356</c:v>
                </c:pt>
                <c:pt idx="747">
                  <c:v>0.83122362869198319</c:v>
                </c:pt>
                <c:pt idx="748">
                  <c:v>0.83122362869198319</c:v>
                </c:pt>
                <c:pt idx="749">
                  <c:v>0.83122362869198319</c:v>
                </c:pt>
                <c:pt idx="750">
                  <c:v>0.83122362869198319</c:v>
                </c:pt>
                <c:pt idx="751">
                  <c:v>0.8270042194092827</c:v>
                </c:pt>
                <c:pt idx="752">
                  <c:v>0.82278481012658222</c:v>
                </c:pt>
                <c:pt idx="753">
                  <c:v>0.82278481012658222</c:v>
                </c:pt>
                <c:pt idx="754">
                  <c:v>0.82278481012658222</c:v>
                </c:pt>
                <c:pt idx="755">
                  <c:v>0.82278481012658222</c:v>
                </c:pt>
                <c:pt idx="756">
                  <c:v>0.81856540084388185</c:v>
                </c:pt>
                <c:pt idx="757">
                  <c:v>0.81856540084388185</c:v>
                </c:pt>
                <c:pt idx="758">
                  <c:v>0.81434599156118148</c:v>
                </c:pt>
                <c:pt idx="759">
                  <c:v>0.81434599156118148</c:v>
                </c:pt>
                <c:pt idx="760">
                  <c:v>0.81434599156118148</c:v>
                </c:pt>
                <c:pt idx="761">
                  <c:v>0.81434599156118148</c:v>
                </c:pt>
                <c:pt idx="762">
                  <c:v>0.81434599156118148</c:v>
                </c:pt>
                <c:pt idx="763">
                  <c:v>0.81434599156118148</c:v>
                </c:pt>
                <c:pt idx="764">
                  <c:v>0.81434599156118148</c:v>
                </c:pt>
                <c:pt idx="765">
                  <c:v>0.81434599156118148</c:v>
                </c:pt>
                <c:pt idx="766">
                  <c:v>0.81434599156118148</c:v>
                </c:pt>
                <c:pt idx="767">
                  <c:v>0.810126582278481</c:v>
                </c:pt>
                <c:pt idx="768">
                  <c:v>0.810126582278481</c:v>
                </c:pt>
                <c:pt idx="769">
                  <c:v>0.810126582278481</c:v>
                </c:pt>
                <c:pt idx="770">
                  <c:v>0.810126582278481</c:v>
                </c:pt>
                <c:pt idx="771">
                  <c:v>0.80590717299578063</c:v>
                </c:pt>
                <c:pt idx="772">
                  <c:v>0.80590717299578063</c:v>
                </c:pt>
                <c:pt idx="773">
                  <c:v>0.80590717299578063</c:v>
                </c:pt>
                <c:pt idx="774">
                  <c:v>0.80590717299578063</c:v>
                </c:pt>
                <c:pt idx="775">
                  <c:v>0.80590717299578063</c:v>
                </c:pt>
                <c:pt idx="776">
                  <c:v>0.80590717299578063</c:v>
                </c:pt>
                <c:pt idx="777">
                  <c:v>0.80590717299578063</c:v>
                </c:pt>
                <c:pt idx="778">
                  <c:v>0.80590717299578063</c:v>
                </c:pt>
                <c:pt idx="779">
                  <c:v>0.80590717299578063</c:v>
                </c:pt>
                <c:pt idx="780">
                  <c:v>0.80590717299578063</c:v>
                </c:pt>
                <c:pt idx="781">
                  <c:v>0.80168776371308015</c:v>
                </c:pt>
                <c:pt idx="782">
                  <c:v>0.79746835443037978</c:v>
                </c:pt>
                <c:pt idx="783">
                  <c:v>0.79746835443037978</c:v>
                </c:pt>
                <c:pt idx="784">
                  <c:v>0.79746835443037978</c:v>
                </c:pt>
                <c:pt idx="785">
                  <c:v>0.79746835443037978</c:v>
                </c:pt>
                <c:pt idx="786">
                  <c:v>0.79746835443037978</c:v>
                </c:pt>
                <c:pt idx="787">
                  <c:v>0.79746835443037978</c:v>
                </c:pt>
                <c:pt idx="788">
                  <c:v>0.79746835443037978</c:v>
                </c:pt>
                <c:pt idx="789">
                  <c:v>0.79746835443037978</c:v>
                </c:pt>
                <c:pt idx="790">
                  <c:v>0.7932489451476793</c:v>
                </c:pt>
                <c:pt idx="791">
                  <c:v>0.7932489451476793</c:v>
                </c:pt>
                <c:pt idx="792">
                  <c:v>0.7932489451476793</c:v>
                </c:pt>
                <c:pt idx="793">
                  <c:v>0.7932489451476793</c:v>
                </c:pt>
                <c:pt idx="794">
                  <c:v>0.7932489451476793</c:v>
                </c:pt>
                <c:pt idx="795">
                  <c:v>0.7932489451476793</c:v>
                </c:pt>
                <c:pt idx="796">
                  <c:v>0.7932489451476793</c:v>
                </c:pt>
                <c:pt idx="797">
                  <c:v>0.78902953586497893</c:v>
                </c:pt>
                <c:pt idx="798">
                  <c:v>0.78902953586497893</c:v>
                </c:pt>
                <c:pt idx="799">
                  <c:v>0.78902953586497893</c:v>
                </c:pt>
                <c:pt idx="800">
                  <c:v>0.78902953586497893</c:v>
                </c:pt>
                <c:pt idx="801">
                  <c:v>0.78902953586497893</c:v>
                </c:pt>
                <c:pt idx="802">
                  <c:v>0.78902953586497893</c:v>
                </c:pt>
                <c:pt idx="803">
                  <c:v>0.78902953586497893</c:v>
                </c:pt>
                <c:pt idx="804">
                  <c:v>0.78902953586497893</c:v>
                </c:pt>
                <c:pt idx="805">
                  <c:v>0.78902953586497893</c:v>
                </c:pt>
                <c:pt idx="806">
                  <c:v>0.78902953586497893</c:v>
                </c:pt>
                <c:pt idx="807">
                  <c:v>0.78902953586497893</c:v>
                </c:pt>
                <c:pt idx="808">
                  <c:v>0.78902953586497893</c:v>
                </c:pt>
                <c:pt idx="809">
                  <c:v>0.78902953586497893</c:v>
                </c:pt>
                <c:pt idx="810">
                  <c:v>0.78902953586497893</c:v>
                </c:pt>
                <c:pt idx="811">
                  <c:v>0.78902953586497893</c:v>
                </c:pt>
                <c:pt idx="812">
                  <c:v>0.78902953586497893</c:v>
                </c:pt>
                <c:pt idx="813">
                  <c:v>0.78902953586497893</c:v>
                </c:pt>
                <c:pt idx="814">
                  <c:v>0.78902953586497893</c:v>
                </c:pt>
                <c:pt idx="815">
                  <c:v>0.78902953586497893</c:v>
                </c:pt>
                <c:pt idx="816">
                  <c:v>0.78902953586497893</c:v>
                </c:pt>
                <c:pt idx="817">
                  <c:v>0.78902953586497893</c:v>
                </c:pt>
                <c:pt idx="818">
                  <c:v>0.78902953586497893</c:v>
                </c:pt>
                <c:pt idx="819">
                  <c:v>0.78902953586497893</c:v>
                </c:pt>
                <c:pt idx="820">
                  <c:v>0.78902953586497893</c:v>
                </c:pt>
                <c:pt idx="821">
                  <c:v>0.78902953586497893</c:v>
                </c:pt>
                <c:pt idx="822">
                  <c:v>0.78902953586497893</c:v>
                </c:pt>
                <c:pt idx="823">
                  <c:v>0.78481012658227844</c:v>
                </c:pt>
                <c:pt idx="824">
                  <c:v>0.78059071729957807</c:v>
                </c:pt>
                <c:pt idx="825">
                  <c:v>0.7763713080168777</c:v>
                </c:pt>
                <c:pt idx="826">
                  <c:v>0.7763713080168777</c:v>
                </c:pt>
                <c:pt idx="827">
                  <c:v>0.7763713080168777</c:v>
                </c:pt>
                <c:pt idx="828">
                  <c:v>0.7763713080168777</c:v>
                </c:pt>
                <c:pt idx="829">
                  <c:v>0.7763713080168777</c:v>
                </c:pt>
                <c:pt idx="830">
                  <c:v>0.7763713080168777</c:v>
                </c:pt>
                <c:pt idx="831">
                  <c:v>0.77215189873417722</c:v>
                </c:pt>
                <c:pt idx="832">
                  <c:v>0.77215189873417722</c:v>
                </c:pt>
                <c:pt idx="833">
                  <c:v>0.77215189873417722</c:v>
                </c:pt>
                <c:pt idx="834">
                  <c:v>0.77215189873417722</c:v>
                </c:pt>
                <c:pt idx="835">
                  <c:v>0.77215189873417722</c:v>
                </c:pt>
                <c:pt idx="836">
                  <c:v>0.77215189873417722</c:v>
                </c:pt>
                <c:pt idx="837">
                  <c:v>0.77215189873417722</c:v>
                </c:pt>
                <c:pt idx="838">
                  <c:v>0.77215189873417722</c:v>
                </c:pt>
                <c:pt idx="839">
                  <c:v>0.77215189873417722</c:v>
                </c:pt>
                <c:pt idx="840">
                  <c:v>0.77215189873417722</c:v>
                </c:pt>
                <c:pt idx="841">
                  <c:v>0.77215189873417722</c:v>
                </c:pt>
                <c:pt idx="842">
                  <c:v>0.77215189873417722</c:v>
                </c:pt>
                <c:pt idx="843">
                  <c:v>0.77215189873417722</c:v>
                </c:pt>
                <c:pt idx="844">
                  <c:v>0.77215189873417722</c:v>
                </c:pt>
                <c:pt idx="845">
                  <c:v>0.77215189873417722</c:v>
                </c:pt>
                <c:pt idx="846">
                  <c:v>0.77215189873417722</c:v>
                </c:pt>
                <c:pt idx="847">
                  <c:v>0.77215189873417722</c:v>
                </c:pt>
                <c:pt idx="848">
                  <c:v>0.77215189873417722</c:v>
                </c:pt>
                <c:pt idx="849">
                  <c:v>0.77215189873417722</c:v>
                </c:pt>
                <c:pt idx="850">
                  <c:v>0.77215189873417722</c:v>
                </c:pt>
                <c:pt idx="851">
                  <c:v>0.77215189873417722</c:v>
                </c:pt>
                <c:pt idx="852">
                  <c:v>0.76793248945147674</c:v>
                </c:pt>
                <c:pt idx="853">
                  <c:v>0.76793248945147674</c:v>
                </c:pt>
                <c:pt idx="854">
                  <c:v>0.76793248945147674</c:v>
                </c:pt>
                <c:pt idx="855">
                  <c:v>0.76793248945147674</c:v>
                </c:pt>
                <c:pt idx="856">
                  <c:v>0.76793248945147674</c:v>
                </c:pt>
                <c:pt idx="857">
                  <c:v>0.76793248945147674</c:v>
                </c:pt>
                <c:pt idx="858">
                  <c:v>0.76793248945147674</c:v>
                </c:pt>
                <c:pt idx="859">
                  <c:v>0.76793248945147674</c:v>
                </c:pt>
                <c:pt idx="860">
                  <c:v>0.76793248945147674</c:v>
                </c:pt>
                <c:pt idx="861">
                  <c:v>0.76793248945147674</c:v>
                </c:pt>
                <c:pt idx="862">
                  <c:v>0.76793248945147674</c:v>
                </c:pt>
                <c:pt idx="863">
                  <c:v>0.76371308016877637</c:v>
                </c:pt>
                <c:pt idx="864">
                  <c:v>0.76371308016877637</c:v>
                </c:pt>
                <c:pt idx="865">
                  <c:v>0.76371308016877637</c:v>
                </c:pt>
                <c:pt idx="866">
                  <c:v>0.76371308016877637</c:v>
                </c:pt>
                <c:pt idx="867">
                  <c:v>0.76371308016877637</c:v>
                </c:pt>
                <c:pt idx="868">
                  <c:v>0.76371308016877637</c:v>
                </c:pt>
                <c:pt idx="869">
                  <c:v>0.76371308016877637</c:v>
                </c:pt>
                <c:pt idx="870">
                  <c:v>0.76371308016877637</c:v>
                </c:pt>
                <c:pt idx="871">
                  <c:v>0.759493670886076</c:v>
                </c:pt>
                <c:pt idx="872">
                  <c:v>0.759493670886076</c:v>
                </c:pt>
                <c:pt idx="873">
                  <c:v>0.759493670886076</c:v>
                </c:pt>
                <c:pt idx="874">
                  <c:v>0.759493670886076</c:v>
                </c:pt>
                <c:pt idx="875">
                  <c:v>0.759493670886076</c:v>
                </c:pt>
                <c:pt idx="876">
                  <c:v>0.759493670886076</c:v>
                </c:pt>
                <c:pt idx="877">
                  <c:v>0.759493670886076</c:v>
                </c:pt>
                <c:pt idx="878">
                  <c:v>0.759493670886076</c:v>
                </c:pt>
                <c:pt idx="879">
                  <c:v>0.759493670886076</c:v>
                </c:pt>
                <c:pt idx="880">
                  <c:v>0.75527426160337552</c:v>
                </c:pt>
                <c:pt idx="881">
                  <c:v>0.75527426160337552</c:v>
                </c:pt>
                <c:pt idx="882">
                  <c:v>0.75527426160337552</c:v>
                </c:pt>
                <c:pt idx="883">
                  <c:v>0.75105485232067504</c:v>
                </c:pt>
                <c:pt idx="884">
                  <c:v>0.75105485232067504</c:v>
                </c:pt>
                <c:pt idx="885">
                  <c:v>0.75105485232067504</c:v>
                </c:pt>
                <c:pt idx="886">
                  <c:v>0.75105485232067504</c:v>
                </c:pt>
                <c:pt idx="887">
                  <c:v>0.75105485232067504</c:v>
                </c:pt>
                <c:pt idx="888">
                  <c:v>0.75105485232067504</c:v>
                </c:pt>
                <c:pt idx="889">
                  <c:v>0.75105485232067504</c:v>
                </c:pt>
                <c:pt idx="890">
                  <c:v>0.75105485232067504</c:v>
                </c:pt>
                <c:pt idx="891">
                  <c:v>0.75105485232067504</c:v>
                </c:pt>
                <c:pt idx="892">
                  <c:v>0.75105485232067504</c:v>
                </c:pt>
                <c:pt idx="893">
                  <c:v>0.75105485232067504</c:v>
                </c:pt>
                <c:pt idx="894">
                  <c:v>0.75105485232067504</c:v>
                </c:pt>
                <c:pt idx="895">
                  <c:v>0.75105485232067504</c:v>
                </c:pt>
                <c:pt idx="896">
                  <c:v>0.75105485232067504</c:v>
                </c:pt>
                <c:pt idx="897">
                  <c:v>0.75105485232067504</c:v>
                </c:pt>
                <c:pt idx="898">
                  <c:v>0.75105485232067504</c:v>
                </c:pt>
                <c:pt idx="899">
                  <c:v>0.75105485232067504</c:v>
                </c:pt>
                <c:pt idx="900">
                  <c:v>0.75105485232067504</c:v>
                </c:pt>
                <c:pt idx="901">
                  <c:v>0.75105485232067504</c:v>
                </c:pt>
                <c:pt idx="902">
                  <c:v>0.75105485232067504</c:v>
                </c:pt>
                <c:pt idx="903">
                  <c:v>0.75105485232067504</c:v>
                </c:pt>
                <c:pt idx="904">
                  <c:v>0.75105485232067504</c:v>
                </c:pt>
                <c:pt idx="905">
                  <c:v>0.75105485232067504</c:v>
                </c:pt>
                <c:pt idx="906">
                  <c:v>0.75105485232067504</c:v>
                </c:pt>
                <c:pt idx="907">
                  <c:v>0.75105485232067504</c:v>
                </c:pt>
                <c:pt idx="908">
                  <c:v>0.75105485232067504</c:v>
                </c:pt>
                <c:pt idx="909">
                  <c:v>0.75105485232067504</c:v>
                </c:pt>
                <c:pt idx="910">
                  <c:v>0.74683544303797467</c:v>
                </c:pt>
                <c:pt idx="911">
                  <c:v>0.74683544303797467</c:v>
                </c:pt>
                <c:pt idx="912">
                  <c:v>0.74683544303797467</c:v>
                </c:pt>
                <c:pt idx="913">
                  <c:v>0.74683544303797467</c:v>
                </c:pt>
                <c:pt idx="914">
                  <c:v>0.74683544303797467</c:v>
                </c:pt>
                <c:pt idx="915">
                  <c:v>0.74683544303797467</c:v>
                </c:pt>
                <c:pt idx="916">
                  <c:v>0.74683544303797467</c:v>
                </c:pt>
                <c:pt idx="917">
                  <c:v>0.74683544303797467</c:v>
                </c:pt>
                <c:pt idx="918">
                  <c:v>0.74683544303797467</c:v>
                </c:pt>
                <c:pt idx="919">
                  <c:v>0.7426160337552743</c:v>
                </c:pt>
                <c:pt idx="920">
                  <c:v>0.7426160337552743</c:v>
                </c:pt>
                <c:pt idx="921">
                  <c:v>0.7426160337552743</c:v>
                </c:pt>
                <c:pt idx="922">
                  <c:v>0.7426160337552743</c:v>
                </c:pt>
                <c:pt idx="923">
                  <c:v>0.7426160337552743</c:v>
                </c:pt>
                <c:pt idx="924">
                  <c:v>0.7426160337552743</c:v>
                </c:pt>
                <c:pt idx="925">
                  <c:v>0.7426160337552743</c:v>
                </c:pt>
                <c:pt idx="926">
                  <c:v>0.7426160337552743</c:v>
                </c:pt>
                <c:pt idx="927">
                  <c:v>0.7426160337552743</c:v>
                </c:pt>
                <c:pt idx="928">
                  <c:v>0.7426160337552743</c:v>
                </c:pt>
                <c:pt idx="929">
                  <c:v>0.7426160337552743</c:v>
                </c:pt>
                <c:pt idx="930">
                  <c:v>0.7426160337552743</c:v>
                </c:pt>
                <c:pt idx="931">
                  <c:v>0.7426160337552743</c:v>
                </c:pt>
                <c:pt idx="932">
                  <c:v>0.7426160337552743</c:v>
                </c:pt>
                <c:pt idx="933">
                  <c:v>0.7426160337552743</c:v>
                </c:pt>
                <c:pt idx="934">
                  <c:v>0.7426160337552743</c:v>
                </c:pt>
                <c:pt idx="935">
                  <c:v>0.7426160337552743</c:v>
                </c:pt>
                <c:pt idx="936">
                  <c:v>0.7426160337552743</c:v>
                </c:pt>
                <c:pt idx="937">
                  <c:v>0.7426160337552743</c:v>
                </c:pt>
                <c:pt idx="938">
                  <c:v>0.7426160337552743</c:v>
                </c:pt>
                <c:pt idx="939">
                  <c:v>0.7426160337552743</c:v>
                </c:pt>
                <c:pt idx="940">
                  <c:v>0.7426160337552743</c:v>
                </c:pt>
                <c:pt idx="941">
                  <c:v>0.7426160337552743</c:v>
                </c:pt>
                <c:pt idx="942">
                  <c:v>0.7426160337552743</c:v>
                </c:pt>
                <c:pt idx="943">
                  <c:v>0.7426160337552743</c:v>
                </c:pt>
                <c:pt idx="944">
                  <c:v>0.7426160337552743</c:v>
                </c:pt>
                <c:pt idx="945">
                  <c:v>0.7426160337552743</c:v>
                </c:pt>
                <c:pt idx="946">
                  <c:v>0.7426160337552743</c:v>
                </c:pt>
                <c:pt idx="947">
                  <c:v>0.7426160337552743</c:v>
                </c:pt>
                <c:pt idx="948">
                  <c:v>0.7426160337552743</c:v>
                </c:pt>
                <c:pt idx="949">
                  <c:v>0.7426160337552743</c:v>
                </c:pt>
                <c:pt idx="950">
                  <c:v>0.7426160337552743</c:v>
                </c:pt>
                <c:pt idx="951">
                  <c:v>0.7426160337552743</c:v>
                </c:pt>
                <c:pt idx="952">
                  <c:v>0.7426160337552743</c:v>
                </c:pt>
                <c:pt idx="953">
                  <c:v>0.73839662447257381</c:v>
                </c:pt>
                <c:pt idx="954">
                  <c:v>0.73839662447257381</c:v>
                </c:pt>
                <c:pt idx="955">
                  <c:v>0.73839662447257381</c:v>
                </c:pt>
                <c:pt idx="956">
                  <c:v>0.73839662447257381</c:v>
                </c:pt>
                <c:pt idx="957">
                  <c:v>0.73839662447257381</c:v>
                </c:pt>
                <c:pt idx="958">
                  <c:v>0.73839662447257381</c:v>
                </c:pt>
                <c:pt idx="959">
                  <c:v>0.73839662447257381</c:v>
                </c:pt>
                <c:pt idx="960">
                  <c:v>0.73839662447257381</c:v>
                </c:pt>
                <c:pt idx="961">
                  <c:v>0.73839662447257381</c:v>
                </c:pt>
                <c:pt idx="962">
                  <c:v>0.73839662447257381</c:v>
                </c:pt>
                <c:pt idx="963">
                  <c:v>0.73417721518987344</c:v>
                </c:pt>
                <c:pt idx="964">
                  <c:v>0.73417721518987344</c:v>
                </c:pt>
                <c:pt idx="965">
                  <c:v>0.72995780590717296</c:v>
                </c:pt>
                <c:pt idx="966">
                  <c:v>0.72995780590717296</c:v>
                </c:pt>
                <c:pt idx="967">
                  <c:v>0.72995780590717296</c:v>
                </c:pt>
                <c:pt idx="968">
                  <c:v>0.72995780590717296</c:v>
                </c:pt>
                <c:pt idx="969">
                  <c:v>0.72995780590717296</c:v>
                </c:pt>
                <c:pt idx="970">
                  <c:v>0.72995780590717296</c:v>
                </c:pt>
                <c:pt idx="971">
                  <c:v>0.72995780590717296</c:v>
                </c:pt>
                <c:pt idx="972">
                  <c:v>0.72995780590717296</c:v>
                </c:pt>
                <c:pt idx="973">
                  <c:v>0.72995780590717296</c:v>
                </c:pt>
                <c:pt idx="974">
                  <c:v>0.72995780590717296</c:v>
                </c:pt>
                <c:pt idx="975">
                  <c:v>0.72995780590717296</c:v>
                </c:pt>
                <c:pt idx="976">
                  <c:v>0.72995780590717296</c:v>
                </c:pt>
                <c:pt idx="977">
                  <c:v>0.72995780590717296</c:v>
                </c:pt>
                <c:pt idx="978">
                  <c:v>0.72995780590717296</c:v>
                </c:pt>
                <c:pt idx="979">
                  <c:v>0.72995780590717296</c:v>
                </c:pt>
                <c:pt idx="980">
                  <c:v>0.72995780590717296</c:v>
                </c:pt>
                <c:pt idx="981">
                  <c:v>0.72573839662447259</c:v>
                </c:pt>
                <c:pt idx="982">
                  <c:v>0.72151898734177222</c:v>
                </c:pt>
                <c:pt idx="983">
                  <c:v>0.72151898734177222</c:v>
                </c:pt>
                <c:pt idx="984">
                  <c:v>0.72151898734177222</c:v>
                </c:pt>
                <c:pt idx="985">
                  <c:v>0.71729957805907174</c:v>
                </c:pt>
                <c:pt idx="986">
                  <c:v>0.71729957805907174</c:v>
                </c:pt>
                <c:pt idx="987">
                  <c:v>0.71729957805907174</c:v>
                </c:pt>
                <c:pt idx="988">
                  <c:v>0.71729957805907174</c:v>
                </c:pt>
                <c:pt idx="989">
                  <c:v>0.71729957805907174</c:v>
                </c:pt>
                <c:pt idx="990">
                  <c:v>0.71308016877637126</c:v>
                </c:pt>
                <c:pt idx="991">
                  <c:v>0.71308016877637126</c:v>
                </c:pt>
                <c:pt idx="992">
                  <c:v>0.71308016877637126</c:v>
                </c:pt>
                <c:pt idx="993">
                  <c:v>0.71308016877637126</c:v>
                </c:pt>
                <c:pt idx="994">
                  <c:v>0.71308016877637126</c:v>
                </c:pt>
                <c:pt idx="995">
                  <c:v>0.70886075949367089</c:v>
                </c:pt>
                <c:pt idx="996">
                  <c:v>0.70886075949367089</c:v>
                </c:pt>
                <c:pt idx="997">
                  <c:v>0.70886075949367089</c:v>
                </c:pt>
                <c:pt idx="998">
                  <c:v>0.70464135021097052</c:v>
                </c:pt>
                <c:pt idx="999">
                  <c:v>0.70042194092827004</c:v>
                </c:pt>
                <c:pt idx="1000">
                  <c:v>0.70042194092827004</c:v>
                </c:pt>
                <c:pt idx="1001">
                  <c:v>0.70042194092827004</c:v>
                </c:pt>
                <c:pt idx="1002">
                  <c:v>0.70042194092827004</c:v>
                </c:pt>
                <c:pt idx="1003">
                  <c:v>0.70042194092827004</c:v>
                </c:pt>
                <c:pt idx="1004">
                  <c:v>0.70042194092827004</c:v>
                </c:pt>
                <c:pt idx="1005">
                  <c:v>0.70042194092827004</c:v>
                </c:pt>
                <c:pt idx="1006">
                  <c:v>0.70042194092827004</c:v>
                </c:pt>
                <c:pt idx="1007">
                  <c:v>0.70042194092827004</c:v>
                </c:pt>
                <c:pt idx="1008">
                  <c:v>0.70042194092827004</c:v>
                </c:pt>
                <c:pt idx="1009">
                  <c:v>0.70042194092827004</c:v>
                </c:pt>
                <c:pt idx="1010">
                  <c:v>0.70042194092827004</c:v>
                </c:pt>
                <c:pt idx="1011">
                  <c:v>0.70042194092827004</c:v>
                </c:pt>
                <c:pt idx="1012">
                  <c:v>0.70042194092827004</c:v>
                </c:pt>
                <c:pt idx="1013">
                  <c:v>0.70042194092827004</c:v>
                </c:pt>
                <c:pt idx="1014">
                  <c:v>0.70042194092827004</c:v>
                </c:pt>
                <c:pt idx="1015">
                  <c:v>0.70042194092827004</c:v>
                </c:pt>
                <c:pt idx="1016">
                  <c:v>0.70042194092827004</c:v>
                </c:pt>
                <c:pt idx="1017">
                  <c:v>0.70042194092827004</c:v>
                </c:pt>
                <c:pt idx="1018">
                  <c:v>0.70042194092827004</c:v>
                </c:pt>
                <c:pt idx="1019">
                  <c:v>0.70042194092827004</c:v>
                </c:pt>
                <c:pt idx="1020">
                  <c:v>0.70042194092827004</c:v>
                </c:pt>
                <c:pt idx="1021">
                  <c:v>0.70042194092827004</c:v>
                </c:pt>
                <c:pt idx="1022">
                  <c:v>0.70042194092827004</c:v>
                </c:pt>
                <c:pt idx="1023">
                  <c:v>0.70042194092827004</c:v>
                </c:pt>
                <c:pt idx="1024">
                  <c:v>0.70042194092827004</c:v>
                </c:pt>
                <c:pt idx="1025">
                  <c:v>0.70042194092827004</c:v>
                </c:pt>
                <c:pt idx="1026">
                  <c:v>0.70042194092827004</c:v>
                </c:pt>
                <c:pt idx="1027">
                  <c:v>0.70042194092827004</c:v>
                </c:pt>
                <c:pt idx="1028">
                  <c:v>0.70042194092827004</c:v>
                </c:pt>
                <c:pt idx="1029">
                  <c:v>0.70042194092827004</c:v>
                </c:pt>
                <c:pt idx="1030">
                  <c:v>0.70042194092827004</c:v>
                </c:pt>
                <c:pt idx="1031">
                  <c:v>0.70042194092827004</c:v>
                </c:pt>
                <c:pt idx="1032">
                  <c:v>0.70042194092827004</c:v>
                </c:pt>
                <c:pt idx="1033">
                  <c:v>0.70042194092827004</c:v>
                </c:pt>
                <c:pt idx="1034">
                  <c:v>0.70042194092827004</c:v>
                </c:pt>
                <c:pt idx="1035">
                  <c:v>0.70042194092827004</c:v>
                </c:pt>
                <c:pt idx="1036">
                  <c:v>0.70042194092827004</c:v>
                </c:pt>
                <c:pt idx="1037">
                  <c:v>0.70042194092827004</c:v>
                </c:pt>
                <c:pt idx="1038">
                  <c:v>0.70042194092827004</c:v>
                </c:pt>
                <c:pt idx="1039">
                  <c:v>0.69620253164556956</c:v>
                </c:pt>
                <c:pt idx="1040">
                  <c:v>0.69620253164556956</c:v>
                </c:pt>
                <c:pt idx="1041">
                  <c:v>0.69198312236286919</c:v>
                </c:pt>
                <c:pt idx="1042">
                  <c:v>0.69198312236286919</c:v>
                </c:pt>
                <c:pt idx="1043">
                  <c:v>0.69198312236286919</c:v>
                </c:pt>
                <c:pt idx="1044">
                  <c:v>0.69198312236286919</c:v>
                </c:pt>
                <c:pt idx="1045">
                  <c:v>0.69198312236286919</c:v>
                </c:pt>
                <c:pt idx="1046">
                  <c:v>0.69198312236286919</c:v>
                </c:pt>
                <c:pt idx="1047">
                  <c:v>0.69198312236286919</c:v>
                </c:pt>
                <c:pt idx="1048">
                  <c:v>0.69198312236286919</c:v>
                </c:pt>
                <c:pt idx="1049">
                  <c:v>0.69198312236286919</c:v>
                </c:pt>
                <c:pt idx="1050">
                  <c:v>0.69198312236286919</c:v>
                </c:pt>
                <c:pt idx="1051">
                  <c:v>0.69198312236286919</c:v>
                </c:pt>
                <c:pt idx="1052">
                  <c:v>0.69198312236286919</c:v>
                </c:pt>
                <c:pt idx="1053">
                  <c:v>0.69198312236286919</c:v>
                </c:pt>
                <c:pt idx="1054">
                  <c:v>0.69198312236286919</c:v>
                </c:pt>
                <c:pt idx="1055">
                  <c:v>0.69198312236286919</c:v>
                </c:pt>
                <c:pt idx="1056">
                  <c:v>0.69198312236286919</c:v>
                </c:pt>
                <c:pt idx="1057">
                  <c:v>0.69198312236286919</c:v>
                </c:pt>
                <c:pt idx="1058">
                  <c:v>0.68776371308016881</c:v>
                </c:pt>
                <c:pt idx="1059">
                  <c:v>0.68776371308016881</c:v>
                </c:pt>
                <c:pt idx="1060">
                  <c:v>0.68776371308016881</c:v>
                </c:pt>
                <c:pt idx="1061">
                  <c:v>0.68354430379746833</c:v>
                </c:pt>
                <c:pt idx="1062">
                  <c:v>0.68354430379746833</c:v>
                </c:pt>
                <c:pt idx="1063">
                  <c:v>0.68354430379746833</c:v>
                </c:pt>
                <c:pt idx="1064">
                  <c:v>0.67932489451476785</c:v>
                </c:pt>
                <c:pt idx="1065">
                  <c:v>0.67932489451476785</c:v>
                </c:pt>
                <c:pt idx="1066">
                  <c:v>0.67932489451476785</c:v>
                </c:pt>
                <c:pt idx="1067">
                  <c:v>0.67932489451476785</c:v>
                </c:pt>
                <c:pt idx="1068">
                  <c:v>0.67932489451476785</c:v>
                </c:pt>
                <c:pt idx="1069">
                  <c:v>0.67510548523206748</c:v>
                </c:pt>
                <c:pt idx="1070">
                  <c:v>0.67510548523206748</c:v>
                </c:pt>
                <c:pt idx="1071">
                  <c:v>0.67510548523206748</c:v>
                </c:pt>
                <c:pt idx="1072">
                  <c:v>0.67510548523206748</c:v>
                </c:pt>
                <c:pt idx="1073">
                  <c:v>0.67510548523206748</c:v>
                </c:pt>
                <c:pt idx="1074">
                  <c:v>0.67510548523206748</c:v>
                </c:pt>
                <c:pt idx="1075">
                  <c:v>0.67510548523206748</c:v>
                </c:pt>
                <c:pt idx="1076">
                  <c:v>0.67510548523206748</c:v>
                </c:pt>
                <c:pt idx="1077">
                  <c:v>0.67510548523206748</c:v>
                </c:pt>
                <c:pt idx="1078">
                  <c:v>0.67510548523206748</c:v>
                </c:pt>
                <c:pt idx="1079">
                  <c:v>0.67088607594936711</c:v>
                </c:pt>
                <c:pt idx="1080">
                  <c:v>0.67088607594936711</c:v>
                </c:pt>
                <c:pt idx="1081">
                  <c:v>0.67088607594936711</c:v>
                </c:pt>
                <c:pt idx="1082">
                  <c:v>0.67088607594936711</c:v>
                </c:pt>
                <c:pt idx="1083">
                  <c:v>0.67088607594936711</c:v>
                </c:pt>
                <c:pt idx="1084">
                  <c:v>0.67088607594936711</c:v>
                </c:pt>
                <c:pt idx="1085">
                  <c:v>0.67088607594936711</c:v>
                </c:pt>
                <c:pt idx="1086">
                  <c:v>0.67088607594936711</c:v>
                </c:pt>
                <c:pt idx="1087">
                  <c:v>0.66666666666666674</c:v>
                </c:pt>
                <c:pt idx="1088">
                  <c:v>0.66666666666666674</c:v>
                </c:pt>
                <c:pt idx="1089">
                  <c:v>0.66666666666666674</c:v>
                </c:pt>
                <c:pt idx="1090">
                  <c:v>0.66666666666666674</c:v>
                </c:pt>
                <c:pt idx="1091">
                  <c:v>0.66666666666666674</c:v>
                </c:pt>
                <c:pt idx="1092">
                  <c:v>0.66666666666666674</c:v>
                </c:pt>
                <c:pt idx="1093">
                  <c:v>0.66666666666666674</c:v>
                </c:pt>
                <c:pt idx="1094">
                  <c:v>0.66244725738396626</c:v>
                </c:pt>
                <c:pt idx="1095">
                  <c:v>0.66244725738396626</c:v>
                </c:pt>
                <c:pt idx="1096">
                  <c:v>0.66244725738396626</c:v>
                </c:pt>
                <c:pt idx="1097">
                  <c:v>0.65822784810126578</c:v>
                </c:pt>
                <c:pt idx="1098">
                  <c:v>0.65822784810126578</c:v>
                </c:pt>
                <c:pt idx="1099">
                  <c:v>0.65400843881856541</c:v>
                </c:pt>
                <c:pt idx="1100">
                  <c:v>0.65400843881856541</c:v>
                </c:pt>
                <c:pt idx="1101">
                  <c:v>0.65400843881856541</c:v>
                </c:pt>
                <c:pt idx="1102">
                  <c:v>0.64978902953586504</c:v>
                </c:pt>
                <c:pt idx="1103">
                  <c:v>0.64978902953586504</c:v>
                </c:pt>
                <c:pt idx="1104">
                  <c:v>0.64978902953586504</c:v>
                </c:pt>
                <c:pt idx="1105">
                  <c:v>0.64978902953586504</c:v>
                </c:pt>
                <c:pt idx="1106">
                  <c:v>0.64556962025316456</c:v>
                </c:pt>
                <c:pt idx="1107">
                  <c:v>0.64556962025316456</c:v>
                </c:pt>
                <c:pt idx="1108">
                  <c:v>0.64556962025316456</c:v>
                </c:pt>
                <c:pt idx="1109">
                  <c:v>0.64556962025316456</c:v>
                </c:pt>
                <c:pt idx="1110">
                  <c:v>0.64556962025316456</c:v>
                </c:pt>
                <c:pt idx="1111">
                  <c:v>0.64556962025316456</c:v>
                </c:pt>
                <c:pt idx="1112">
                  <c:v>0.64135021097046407</c:v>
                </c:pt>
                <c:pt idx="1113">
                  <c:v>0.64135021097046407</c:v>
                </c:pt>
                <c:pt idx="1114">
                  <c:v>0.64135021097046407</c:v>
                </c:pt>
                <c:pt idx="1115">
                  <c:v>0.64135021097046407</c:v>
                </c:pt>
                <c:pt idx="1116">
                  <c:v>0.64135021097046407</c:v>
                </c:pt>
                <c:pt idx="1117">
                  <c:v>0.64135021097046407</c:v>
                </c:pt>
                <c:pt idx="1118">
                  <c:v>0.64135021097046407</c:v>
                </c:pt>
                <c:pt idx="1119">
                  <c:v>0.64135021097046407</c:v>
                </c:pt>
                <c:pt idx="1120">
                  <c:v>0.6371308016877637</c:v>
                </c:pt>
                <c:pt idx="1121">
                  <c:v>0.6371308016877637</c:v>
                </c:pt>
                <c:pt idx="1122">
                  <c:v>0.6371308016877637</c:v>
                </c:pt>
                <c:pt idx="1123">
                  <c:v>0.6371308016877637</c:v>
                </c:pt>
                <c:pt idx="1124">
                  <c:v>0.63291139240506333</c:v>
                </c:pt>
                <c:pt idx="1125">
                  <c:v>0.63291139240506333</c:v>
                </c:pt>
                <c:pt idx="1126">
                  <c:v>0.63291139240506333</c:v>
                </c:pt>
                <c:pt idx="1127">
                  <c:v>0.63291139240506333</c:v>
                </c:pt>
                <c:pt idx="1128">
                  <c:v>0.63291139240506333</c:v>
                </c:pt>
                <c:pt idx="1129">
                  <c:v>0.63291139240506333</c:v>
                </c:pt>
                <c:pt idx="1130">
                  <c:v>0.62869198312236285</c:v>
                </c:pt>
                <c:pt idx="1131">
                  <c:v>0.62447257383966237</c:v>
                </c:pt>
                <c:pt idx="1132">
                  <c:v>0.62447257383966237</c:v>
                </c:pt>
                <c:pt idx="1133">
                  <c:v>0.620253164556962</c:v>
                </c:pt>
                <c:pt idx="1134">
                  <c:v>0.61603375527426163</c:v>
                </c:pt>
                <c:pt idx="1135">
                  <c:v>0.61603375527426163</c:v>
                </c:pt>
                <c:pt idx="1136">
                  <c:v>0.61603375527426163</c:v>
                </c:pt>
                <c:pt idx="1137">
                  <c:v>0.61603375527426163</c:v>
                </c:pt>
                <c:pt idx="1138">
                  <c:v>0.61181434599156126</c:v>
                </c:pt>
                <c:pt idx="1139">
                  <c:v>0.60759493670886078</c:v>
                </c:pt>
                <c:pt idx="1140">
                  <c:v>0.60759493670886078</c:v>
                </c:pt>
                <c:pt idx="1141">
                  <c:v>0.60759493670886078</c:v>
                </c:pt>
                <c:pt idx="1142">
                  <c:v>0.6033755274261603</c:v>
                </c:pt>
                <c:pt idx="1143">
                  <c:v>0.6033755274261603</c:v>
                </c:pt>
                <c:pt idx="1144">
                  <c:v>0.6033755274261603</c:v>
                </c:pt>
                <c:pt idx="1145">
                  <c:v>0.6033755274261603</c:v>
                </c:pt>
                <c:pt idx="1146">
                  <c:v>0.59915611814345993</c:v>
                </c:pt>
                <c:pt idx="1147">
                  <c:v>0.59915611814345993</c:v>
                </c:pt>
                <c:pt idx="1148">
                  <c:v>0.59915611814345993</c:v>
                </c:pt>
                <c:pt idx="1149">
                  <c:v>0.59493670886075956</c:v>
                </c:pt>
                <c:pt idx="1150">
                  <c:v>0.59493670886075956</c:v>
                </c:pt>
                <c:pt idx="1151">
                  <c:v>0.59071729957805907</c:v>
                </c:pt>
                <c:pt idx="1152">
                  <c:v>0.59071729957805907</c:v>
                </c:pt>
                <c:pt idx="1153">
                  <c:v>0.59071729957805907</c:v>
                </c:pt>
                <c:pt idx="1154">
                  <c:v>0.59071729957805907</c:v>
                </c:pt>
                <c:pt idx="1155">
                  <c:v>0.59071729957805907</c:v>
                </c:pt>
                <c:pt idx="1156">
                  <c:v>0.59071729957805907</c:v>
                </c:pt>
                <c:pt idx="1157">
                  <c:v>0.59071729957805907</c:v>
                </c:pt>
                <c:pt idx="1158">
                  <c:v>0.58649789029535859</c:v>
                </c:pt>
                <c:pt idx="1159">
                  <c:v>0.58649789029535859</c:v>
                </c:pt>
                <c:pt idx="1160">
                  <c:v>0.58649789029535859</c:v>
                </c:pt>
                <c:pt idx="1161">
                  <c:v>0.58649789029535859</c:v>
                </c:pt>
                <c:pt idx="1162">
                  <c:v>0.58227848101265822</c:v>
                </c:pt>
                <c:pt idx="1163">
                  <c:v>0.58227848101265822</c:v>
                </c:pt>
                <c:pt idx="1164">
                  <c:v>0.57805907172995785</c:v>
                </c:pt>
                <c:pt idx="1165">
                  <c:v>0.57805907172995785</c:v>
                </c:pt>
                <c:pt idx="1166">
                  <c:v>0.57805907172995785</c:v>
                </c:pt>
                <c:pt idx="1167">
                  <c:v>0.57805907172995785</c:v>
                </c:pt>
                <c:pt idx="1168">
                  <c:v>0.57383966244725737</c:v>
                </c:pt>
                <c:pt idx="1169">
                  <c:v>0.57383966244725737</c:v>
                </c:pt>
                <c:pt idx="1170">
                  <c:v>0.57383966244725737</c:v>
                </c:pt>
                <c:pt idx="1171">
                  <c:v>0.57383966244725737</c:v>
                </c:pt>
                <c:pt idx="1172">
                  <c:v>0.56962025316455689</c:v>
                </c:pt>
                <c:pt idx="1173">
                  <c:v>0.56962025316455689</c:v>
                </c:pt>
                <c:pt idx="1174">
                  <c:v>0.56962025316455689</c:v>
                </c:pt>
                <c:pt idx="1175">
                  <c:v>0.56962025316455689</c:v>
                </c:pt>
                <c:pt idx="1176">
                  <c:v>0.56962025316455689</c:v>
                </c:pt>
                <c:pt idx="1177">
                  <c:v>0.56962025316455689</c:v>
                </c:pt>
                <c:pt idx="1178">
                  <c:v>0.56962025316455689</c:v>
                </c:pt>
                <c:pt idx="1179">
                  <c:v>0.56962025316455689</c:v>
                </c:pt>
                <c:pt idx="1180">
                  <c:v>0.56540084388185652</c:v>
                </c:pt>
                <c:pt idx="1181">
                  <c:v>0.56118143459915615</c:v>
                </c:pt>
                <c:pt idx="1182">
                  <c:v>0.56118143459915615</c:v>
                </c:pt>
                <c:pt idx="1183">
                  <c:v>0.55696202531645578</c:v>
                </c:pt>
                <c:pt idx="1184">
                  <c:v>0.5527426160337553</c:v>
                </c:pt>
                <c:pt idx="1185">
                  <c:v>0.5527426160337553</c:v>
                </c:pt>
                <c:pt idx="1186">
                  <c:v>0.5527426160337553</c:v>
                </c:pt>
                <c:pt idx="1187">
                  <c:v>0.5527426160337553</c:v>
                </c:pt>
                <c:pt idx="1188">
                  <c:v>0.5527426160337553</c:v>
                </c:pt>
                <c:pt idx="1189">
                  <c:v>0.54852320675105481</c:v>
                </c:pt>
                <c:pt idx="1190">
                  <c:v>0.54852320675105481</c:v>
                </c:pt>
                <c:pt idx="1191">
                  <c:v>0.54852320675105481</c:v>
                </c:pt>
                <c:pt idx="1192">
                  <c:v>0.54852320675105481</c:v>
                </c:pt>
                <c:pt idx="1193">
                  <c:v>0.54430379746835444</c:v>
                </c:pt>
                <c:pt idx="1194">
                  <c:v>0.54430379746835444</c:v>
                </c:pt>
                <c:pt idx="1195">
                  <c:v>0.54430379746835444</c:v>
                </c:pt>
                <c:pt idx="1196">
                  <c:v>0.54430379746835444</c:v>
                </c:pt>
                <c:pt idx="1197">
                  <c:v>0.54008438818565407</c:v>
                </c:pt>
                <c:pt idx="1198">
                  <c:v>0.53586497890295359</c:v>
                </c:pt>
                <c:pt idx="1199">
                  <c:v>0.53586497890295359</c:v>
                </c:pt>
                <c:pt idx="1200">
                  <c:v>0.53586497890295359</c:v>
                </c:pt>
                <c:pt idx="1201">
                  <c:v>0.53164556962025311</c:v>
                </c:pt>
                <c:pt idx="1202">
                  <c:v>0.53164556962025311</c:v>
                </c:pt>
                <c:pt idx="1203">
                  <c:v>0.53164556962025311</c:v>
                </c:pt>
                <c:pt idx="1204">
                  <c:v>0.53164556962025311</c:v>
                </c:pt>
                <c:pt idx="1205">
                  <c:v>0.53164556962025311</c:v>
                </c:pt>
                <c:pt idx="1206">
                  <c:v>0.52742616033755274</c:v>
                </c:pt>
                <c:pt idx="1207">
                  <c:v>0.52742616033755274</c:v>
                </c:pt>
                <c:pt idx="1208">
                  <c:v>0.52320675105485237</c:v>
                </c:pt>
                <c:pt idx="1209">
                  <c:v>0.52320675105485237</c:v>
                </c:pt>
                <c:pt idx="1210">
                  <c:v>0.52320675105485237</c:v>
                </c:pt>
                <c:pt idx="1211">
                  <c:v>0.52320675105485237</c:v>
                </c:pt>
                <c:pt idx="1212">
                  <c:v>0.51898734177215189</c:v>
                </c:pt>
                <c:pt idx="1213">
                  <c:v>0.51898734177215189</c:v>
                </c:pt>
                <c:pt idx="1214">
                  <c:v>0.51476793248945141</c:v>
                </c:pt>
                <c:pt idx="1215">
                  <c:v>0.51054852320675104</c:v>
                </c:pt>
                <c:pt idx="1216">
                  <c:v>0.51054852320675104</c:v>
                </c:pt>
                <c:pt idx="1217">
                  <c:v>0.50632911392405067</c:v>
                </c:pt>
                <c:pt idx="1218">
                  <c:v>0.50632911392405067</c:v>
                </c:pt>
                <c:pt idx="1219">
                  <c:v>0.50632911392405067</c:v>
                </c:pt>
                <c:pt idx="1220">
                  <c:v>0.50632911392405067</c:v>
                </c:pt>
                <c:pt idx="1221">
                  <c:v>0.50210970464135019</c:v>
                </c:pt>
                <c:pt idx="1222">
                  <c:v>0.49789029535864981</c:v>
                </c:pt>
                <c:pt idx="1223">
                  <c:v>0.49789029535864981</c:v>
                </c:pt>
                <c:pt idx="1224">
                  <c:v>0.49367088607594933</c:v>
                </c:pt>
                <c:pt idx="1225">
                  <c:v>0.48945147679324896</c:v>
                </c:pt>
                <c:pt idx="1226">
                  <c:v>0.48945147679324896</c:v>
                </c:pt>
                <c:pt idx="1227">
                  <c:v>0.48945147679324896</c:v>
                </c:pt>
                <c:pt idx="1228">
                  <c:v>0.48945147679324896</c:v>
                </c:pt>
                <c:pt idx="1229">
                  <c:v>0.48945147679324896</c:v>
                </c:pt>
                <c:pt idx="1230">
                  <c:v>0.48945147679324896</c:v>
                </c:pt>
                <c:pt idx="1231">
                  <c:v>0.48945147679324896</c:v>
                </c:pt>
                <c:pt idx="1232">
                  <c:v>0.48945147679324896</c:v>
                </c:pt>
                <c:pt idx="1233">
                  <c:v>0.48945147679324896</c:v>
                </c:pt>
                <c:pt idx="1234">
                  <c:v>0.48945147679324896</c:v>
                </c:pt>
                <c:pt idx="1235">
                  <c:v>0.48945147679324896</c:v>
                </c:pt>
                <c:pt idx="1236">
                  <c:v>0.48945147679324896</c:v>
                </c:pt>
                <c:pt idx="1237">
                  <c:v>0.48523206751054848</c:v>
                </c:pt>
                <c:pt idx="1238">
                  <c:v>0.48101265822784811</c:v>
                </c:pt>
                <c:pt idx="1239">
                  <c:v>0.48101265822784811</c:v>
                </c:pt>
                <c:pt idx="1240">
                  <c:v>0.47679324894514763</c:v>
                </c:pt>
                <c:pt idx="1241">
                  <c:v>0.47679324894514763</c:v>
                </c:pt>
                <c:pt idx="1242">
                  <c:v>0.47257383966244726</c:v>
                </c:pt>
                <c:pt idx="1243">
                  <c:v>0.46835443037974689</c:v>
                </c:pt>
                <c:pt idx="1244">
                  <c:v>0.46413502109704641</c:v>
                </c:pt>
                <c:pt idx="1245">
                  <c:v>0.46413502109704641</c:v>
                </c:pt>
                <c:pt idx="1246">
                  <c:v>0.45991561181434604</c:v>
                </c:pt>
                <c:pt idx="1247">
                  <c:v>0.45569620253164556</c:v>
                </c:pt>
                <c:pt idx="1248">
                  <c:v>0.45569620253164556</c:v>
                </c:pt>
                <c:pt idx="1249">
                  <c:v>0.45569620253164556</c:v>
                </c:pt>
                <c:pt idx="1250">
                  <c:v>0.45147679324894519</c:v>
                </c:pt>
                <c:pt idx="1251">
                  <c:v>0.4472573839662447</c:v>
                </c:pt>
                <c:pt idx="1252">
                  <c:v>0.4472573839662447</c:v>
                </c:pt>
                <c:pt idx="1253">
                  <c:v>0.4472573839662447</c:v>
                </c:pt>
                <c:pt idx="1254">
                  <c:v>0.44303797468354433</c:v>
                </c:pt>
                <c:pt idx="1255">
                  <c:v>0.44303797468354433</c:v>
                </c:pt>
                <c:pt idx="1256">
                  <c:v>0.43881856540084385</c:v>
                </c:pt>
                <c:pt idx="1257">
                  <c:v>0.43459915611814348</c:v>
                </c:pt>
                <c:pt idx="1258">
                  <c:v>0.43459915611814348</c:v>
                </c:pt>
                <c:pt idx="1259">
                  <c:v>0.43459915611814348</c:v>
                </c:pt>
                <c:pt idx="1260">
                  <c:v>0.43459915611814348</c:v>
                </c:pt>
                <c:pt idx="1261">
                  <c:v>0.43459915611814348</c:v>
                </c:pt>
                <c:pt idx="1262">
                  <c:v>0.43459915611814348</c:v>
                </c:pt>
                <c:pt idx="1263">
                  <c:v>0.430379746835443</c:v>
                </c:pt>
                <c:pt idx="1264">
                  <c:v>0.430379746835443</c:v>
                </c:pt>
                <c:pt idx="1265">
                  <c:v>0.430379746835443</c:v>
                </c:pt>
                <c:pt idx="1266">
                  <c:v>0.430379746835443</c:v>
                </c:pt>
                <c:pt idx="1267">
                  <c:v>0.42616033755274263</c:v>
                </c:pt>
                <c:pt idx="1268">
                  <c:v>0.42616033755274263</c:v>
                </c:pt>
                <c:pt idx="1269">
                  <c:v>0.42616033755274263</c:v>
                </c:pt>
                <c:pt idx="1270">
                  <c:v>0.42616033755274263</c:v>
                </c:pt>
                <c:pt idx="1271">
                  <c:v>0.42194092827004215</c:v>
                </c:pt>
                <c:pt idx="1272">
                  <c:v>0.42194092827004215</c:v>
                </c:pt>
                <c:pt idx="1273">
                  <c:v>0.42194092827004215</c:v>
                </c:pt>
                <c:pt idx="1274">
                  <c:v>0.42194092827004215</c:v>
                </c:pt>
                <c:pt idx="1275">
                  <c:v>0.42194092827004215</c:v>
                </c:pt>
                <c:pt idx="1276">
                  <c:v>0.42194092827004215</c:v>
                </c:pt>
                <c:pt idx="1277">
                  <c:v>0.42194092827004215</c:v>
                </c:pt>
                <c:pt idx="1278">
                  <c:v>0.41772151898734178</c:v>
                </c:pt>
                <c:pt idx="1279">
                  <c:v>0.4135021097046413</c:v>
                </c:pt>
                <c:pt idx="1280">
                  <c:v>0.40928270042194093</c:v>
                </c:pt>
                <c:pt idx="1281">
                  <c:v>0.40928270042194093</c:v>
                </c:pt>
                <c:pt idx="1282">
                  <c:v>0.40928270042194093</c:v>
                </c:pt>
                <c:pt idx="1283">
                  <c:v>0.40928270042194093</c:v>
                </c:pt>
                <c:pt idx="1284">
                  <c:v>0.40928270042194093</c:v>
                </c:pt>
                <c:pt idx="1285">
                  <c:v>0.40928270042194093</c:v>
                </c:pt>
                <c:pt idx="1286">
                  <c:v>0.40928270042194093</c:v>
                </c:pt>
                <c:pt idx="1287">
                  <c:v>0.40506329113924056</c:v>
                </c:pt>
                <c:pt idx="1288">
                  <c:v>0.40084388185654007</c:v>
                </c:pt>
                <c:pt idx="1289">
                  <c:v>0.40084388185654007</c:v>
                </c:pt>
                <c:pt idx="1290">
                  <c:v>0.40084388185654007</c:v>
                </c:pt>
                <c:pt idx="1291">
                  <c:v>0.40084388185654007</c:v>
                </c:pt>
                <c:pt idx="1292">
                  <c:v>0.40084388185654007</c:v>
                </c:pt>
                <c:pt idx="1293">
                  <c:v>0.40084388185654007</c:v>
                </c:pt>
                <c:pt idx="1294">
                  <c:v>0.40084388185654007</c:v>
                </c:pt>
                <c:pt idx="1295">
                  <c:v>0.40084388185654007</c:v>
                </c:pt>
                <c:pt idx="1296">
                  <c:v>0.40084388185654007</c:v>
                </c:pt>
                <c:pt idx="1297">
                  <c:v>0.40084388185654007</c:v>
                </c:pt>
                <c:pt idx="1298">
                  <c:v>0.40084388185654007</c:v>
                </c:pt>
                <c:pt idx="1299">
                  <c:v>0.40084388185654007</c:v>
                </c:pt>
                <c:pt idx="1300">
                  <c:v>0.40084388185654007</c:v>
                </c:pt>
                <c:pt idx="1301">
                  <c:v>0.40084388185654007</c:v>
                </c:pt>
                <c:pt idx="1302">
                  <c:v>0.3966244725738397</c:v>
                </c:pt>
                <c:pt idx="1303">
                  <c:v>0.3966244725738397</c:v>
                </c:pt>
                <c:pt idx="1304">
                  <c:v>0.3966244725738397</c:v>
                </c:pt>
                <c:pt idx="1305">
                  <c:v>0.39240506329113922</c:v>
                </c:pt>
                <c:pt idx="1306">
                  <c:v>0.38818565400843885</c:v>
                </c:pt>
                <c:pt idx="1307">
                  <c:v>0.38818565400843885</c:v>
                </c:pt>
                <c:pt idx="1308">
                  <c:v>0.38818565400843885</c:v>
                </c:pt>
                <c:pt idx="1309">
                  <c:v>0.38818565400843885</c:v>
                </c:pt>
                <c:pt idx="1310">
                  <c:v>0.38396624472573837</c:v>
                </c:pt>
                <c:pt idx="1311">
                  <c:v>0.379746835443038</c:v>
                </c:pt>
                <c:pt idx="1312">
                  <c:v>0.37552742616033752</c:v>
                </c:pt>
                <c:pt idx="1313">
                  <c:v>0.37552742616033752</c:v>
                </c:pt>
                <c:pt idx="1314">
                  <c:v>0.37552742616033752</c:v>
                </c:pt>
                <c:pt idx="1315">
                  <c:v>0.37552742616033752</c:v>
                </c:pt>
                <c:pt idx="1316">
                  <c:v>0.37130801687763715</c:v>
                </c:pt>
                <c:pt idx="1317">
                  <c:v>0.37130801687763715</c:v>
                </c:pt>
                <c:pt idx="1318">
                  <c:v>0.36708860759493667</c:v>
                </c:pt>
                <c:pt idx="1319">
                  <c:v>0.3628691983122363</c:v>
                </c:pt>
                <c:pt idx="1320">
                  <c:v>0.3628691983122363</c:v>
                </c:pt>
                <c:pt idx="1321">
                  <c:v>0.3628691983122363</c:v>
                </c:pt>
                <c:pt idx="1322">
                  <c:v>0.3628691983122363</c:v>
                </c:pt>
                <c:pt idx="1323">
                  <c:v>0.35864978902953581</c:v>
                </c:pt>
                <c:pt idx="1324">
                  <c:v>0.35864978902953581</c:v>
                </c:pt>
                <c:pt idx="1325">
                  <c:v>0.35864978902953581</c:v>
                </c:pt>
                <c:pt idx="1326">
                  <c:v>0.35443037974683544</c:v>
                </c:pt>
                <c:pt idx="1327">
                  <c:v>0.35443037974683544</c:v>
                </c:pt>
                <c:pt idx="1328">
                  <c:v>0.35443037974683544</c:v>
                </c:pt>
                <c:pt idx="1329">
                  <c:v>0.35443037974683544</c:v>
                </c:pt>
                <c:pt idx="1330">
                  <c:v>0.35443037974683544</c:v>
                </c:pt>
                <c:pt idx="1331">
                  <c:v>0.35443037974683544</c:v>
                </c:pt>
                <c:pt idx="1332">
                  <c:v>0.35443037974683544</c:v>
                </c:pt>
                <c:pt idx="1333">
                  <c:v>0.35443037974683544</c:v>
                </c:pt>
                <c:pt idx="1334">
                  <c:v>0.35443037974683544</c:v>
                </c:pt>
                <c:pt idx="1335">
                  <c:v>0.35021097046413507</c:v>
                </c:pt>
                <c:pt idx="1336">
                  <c:v>0.35021097046413507</c:v>
                </c:pt>
                <c:pt idx="1337">
                  <c:v>0.35021097046413507</c:v>
                </c:pt>
                <c:pt idx="1338">
                  <c:v>0.34599156118143459</c:v>
                </c:pt>
                <c:pt idx="1339">
                  <c:v>0.34599156118143459</c:v>
                </c:pt>
                <c:pt idx="1340">
                  <c:v>0.34599156118143459</c:v>
                </c:pt>
                <c:pt idx="1341">
                  <c:v>0.34599156118143459</c:v>
                </c:pt>
                <c:pt idx="1342">
                  <c:v>0.34177215189873422</c:v>
                </c:pt>
                <c:pt idx="1343">
                  <c:v>0.33755274261603374</c:v>
                </c:pt>
                <c:pt idx="1344">
                  <c:v>0.33333333333333337</c:v>
                </c:pt>
                <c:pt idx="1345">
                  <c:v>0.32911392405063289</c:v>
                </c:pt>
                <c:pt idx="1346">
                  <c:v>0.32489451476793252</c:v>
                </c:pt>
                <c:pt idx="1347">
                  <c:v>0.32489451476793252</c:v>
                </c:pt>
                <c:pt idx="1348">
                  <c:v>0.32489451476793252</c:v>
                </c:pt>
                <c:pt idx="1349">
                  <c:v>0.32067510548523204</c:v>
                </c:pt>
                <c:pt idx="1350">
                  <c:v>0.32067510548523204</c:v>
                </c:pt>
                <c:pt idx="1351">
                  <c:v>0.31645569620253167</c:v>
                </c:pt>
                <c:pt idx="1352">
                  <c:v>0.31645569620253167</c:v>
                </c:pt>
                <c:pt idx="1353">
                  <c:v>0.31645569620253167</c:v>
                </c:pt>
                <c:pt idx="1354">
                  <c:v>0.31645569620253167</c:v>
                </c:pt>
                <c:pt idx="1355">
                  <c:v>0.31223628691983119</c:v>
                </c:pt>
                <c:pt idx="1356">
                  <c:v>0.31223628691983119</c:v>
                </c:pt>
                <c:pt idx="1357">
                  <c:v>0.30801687763713081</c:v>
                </c:pt>
                <c:pt idx="1358">
                  <c:v>0.30379746835443033</c:v>
                </c:pt>
                <c:pt idx="1359">
                  <c:v>0.29957805907172996</c:v>
                </c:pt>
                <c:pt idx="1360">
                  <c:v>0.29535864978902948</c:v>
                </c:pt>
                <c:pt idx="1361">
                  <c:v>0.29113924050632911</c:v>
                </c:pt>
                <c:pt idx="1362">
                  <c:v>0.29113924050632911</c:v>
                </c:pt>
                <c:pt idx="1363">
                  <c:v>0.29113924050632911</c:v>
                </c:pt>
                <c:pt idx="1364">
                  <c:v>0.29113924050632911</c:v>
                </c:pt>
                <c:pt idx="1365">
                  <c:v>0.29113924050632911</c:v>
                </c:pt>
                <c:pt idx="1366">
                  <c:v>0.28691983122362874</c:v>
                </c:pt>
                <c:pt idx="1367">
                  <c:v>0.28270042194092826</c:v>
                </c:pt>
                <c:pt idx="1368">
                  <c:v>0.28270042194092826</c:v>
                </c:pt>
                <c:pt idx="1369">
                  <c:v>0.27848101265822789</c:v>
                </c:pt>
                <c:pt idx="1370">
                  <c:v>0.27426160337552741</c:v>
                </c:pt>
                <c:pt idx="1371">
                  <c:v>0.27426160337552741</c:v>
                </c:pt>
                <c:pt idx="1372">
                  <c:v>0.27004219409282704</c:v>
                </c:pt>
                <c:pt idx="1373">
                  <c:v>0.26582278481012656</c:v>
                </c:pt>
                <c:pt idx="1374">
                  <c:v>0.26582278481012656</c:v>
                </c:pt>
                <c:pt idx="1375">
                  <c:v>0.26582278481012656</c:v>
                </c:pt>
                <c:pt idx="1376">
                  <c:v>0.26582278481012656</c:v>
                </c:pt>
                <c:pt idx="1377">
                  <c:v>0.26160337552742619</c:v>
                </c:pt>
                <c:pt idx="1378">
                  <c:v>0.2573839662447257</c:v>
                </c:pt>
                <c:pt idx="1379">
                  <c:v>0.25316455696202533</c:v>
                </c:pt>
                <c:pt idx="1380">
                  <c:v>0.24894514767932485</c:v>
                </c:pt>
                <c:pt idx="1381">
                  <c:v>0.24894514767932485</c:v>
                </c:pt>
                <c:pt idx="1382">
                  <c:v>0.24894514767932485</c:v>
                </c:pt>
                <c:pt idx="1383">
                  <c:v>0.24894514767932485</c:v>
                </c:pt>
                <c:pt idx="1384">
                  <c:v>0.24472573839662448</c:v>
                </c:pt>
                <c:pt idx="1385">
                  <c:v>0.240506329113924</c:v>
                </c:pt>
                <c:pt idx="1386">
                  <c:v>0.240506329113924</c:v>
                </c:pt>
                <c:pt idx="1387">
                  <c:v>0.240506329113924</c:v>
                </c:pt>
                <c:pt idx="1388">
                  <c:v>0.23628691983122363</c:v>
                </c:pt>
                <c:pt idx="1389">
                  <c:v>0.23206751054852326</c:v>
                </c:pt>
                <c:pt idx="1390">
                  <c:v>0.22784810126582278</c:v>
                </c:pt>
                <c:pt idx="1391">
                  <c:v>0.22784810126582278</c:v>
                </c:pt>
                <c:pt idx="1392">
                  <c:v>0.22362869198312241</c:v>
                </c:pt>
                <c:pt idx="1393">
                  <c:v>0.22362869198312241</c:v>
                </c:pt>
                <c:pt idx="1394">
                  <c:v>0.21940928270042193</c:v>
                </c:pt>
                <c:pt idx="1395">
                  <c:v>0.21518987341772156</c:v>
                </c:pt>
                <c:pt idx="1396">
                  <c:v>0.21097046413502107</c:v>
                </c:pt>
                <c:pt idx="1397">
                  <c:v>0.2067510548523207</c:v>
                </c:pt>
                <c:pt idx="1398">
                  <c:v>0.2067510548523207</c:v>
                </c:pt>
                <c:pt idx="1399">
                  <c:v>0.2067510548523207</c:v>
                </c:pt>
                <c:pt idx="1400">
                  <c:v>0.2067510548523207</c:v>
                </c:pt>
                <c:pt idx="1401">
                  <c:v>0.2067510548523207</c:v>
                </c:pt>
                <c:pt idx="1402">
                  <c:v>0.2067510548523207</c:v>
                </c:pt>
                <c:pt idx="1403">
                  <c:v>0.20253164556962022</c:v>
                </c:pt>
                <c:pt idx="1404">
                  <c:v>0.19831223628691985</c:v>
                </c:pt>
                <c:pt idx="1405">
                  <c:v>0.19409282700421937</c:v>
                </c:pt>
                <c:pt idx="1406">
                  <c:v>0.189873417721519</c:v>
                </c:pt>
                <c:pt idx="1407">
                  <c:v>0.189873417721519</c:v>
                </c:pt>
                <c:pt idx="1408">
                  <c:v>0.189873417721519</c:v>
                </c:pt>
                <c:pt idx="1409">
                  <c:v>0.18565400843881852</c:v>
                </c:pt>
                <c:pt idx="1410">
                  <c:v>0.18143459915611815</c:v>
                </c:pt>
                <c:pt idx="1411">
                  <c:v>0.18143459915611815</c:v>
                </c:pt>
                <c:pt idx="1412">
                  <c:v>0.18143459915611815</c:v>
                </c:pt>
                <c:pt idx="1413">
                  <c:v>0.17721518987341767</c:v>
                </c:pt>
                <c:pt idx="1414">
                  <c:v>0.1729957805907173</c:v>
                </c:pt>
                <c:pt idx="1415">
                  <c:v>0.16877637130801693</c:v>
                </c:pt>
                <c:pt idx="1416">
                  <c:v>0.16455696202531644</c:v>
                </c:pt>
                <c:pt idx="1417">
                  <c:v>0.16033755274261607</c:v>
                </c:pt>
                <c:pt idx="1418">
                  <c:v>0.16033755274261607</c:v>
                </c:pt>
                <c:pt idx="1419">
                  <c:v>0.15611814345991559</c:v>
                </c:pt>
                <c:pt idx="1420">
                  <c:v>0.15611814345991559</c:v>
                </c:pt>
                <c:pt idx="1421">
                  <c:v>0.15611814345991559</c:v>
                </c:pt>
                <c:pt idx="1422">
                  <c:v>0.15189873417721522</c:v>
                </c:pt>
                <c:pt idx="1423">
                  <c:v>0.15189873417721522</c:v>
                </c:pt>
                <c:pt idx="1424">
                  <c:v>0.14767932489451474</c:v>
                </c:pt>
                <c:pt idx="1425">
                  <c:v>0.14767932489451474</c:v>
                </c:pt>
                <c:pt idx="1426">
                  <c:v>0.14345991561181437</c:v>
                </c:pt>
                <c:pt idx="1427">
                  <c:v>0.14345991561181437</c:v>
                </c:pt>
                <c:pt idx="1428">
                  <c:v>0.13924050632911389</c:v>
                </c:pt>
                <c:pt idx="1429">
                  <c:v>0.13502109704641352</c:v>
                </c:pt>
                <c:pt idx="1430">
                  <c:v>0.13502109704641352</c:v>
                </c:pt>
                <c:pt idx="1431">
                  <c:v>0.13502109704641352</c:v>
                </c:pt>
                <c:pt idx="1432">
                  <c:v>0.13502109704641352</c:v>
                </c:pt>
                <c:pt idx="1433">
                  <c:v>0.13080168776371304</c:v>
                </c:pt>
                <c:pt idx="1434">
                  <c:v>0.13080168776371304</c:v>
                </c:pt>
                <c:pt idx="1435">
                  <c:v>0.12658227848101267</c:v>
                </c:pt>
                <c:pt idx="1436">
                  <c:v>0.12236286919831219</c:v>
                </c:pt>
                <c:pt idx="1437">
                  <c:v>0.11814345991561181</c:v>
                </c:pt>
                <c:pt idx="1438">
                  <c:v>0.11392405063291144</c:v>
                </c:pt>
                <c:pt idx="1439">
                  <c:v>0.10970464135021096</c:v>
                </c:pt>
                <c:pt idx="1440">
                  <c:v>0.10548523206751059</c:v>
                </c:pt>
                <c:pt idx="1441">
                  <c:v>0.10126582278481011</c:v>
                </c:pt>
                <c:pt idx="1442">
                  <c:v>9.7046413502109741E-2</c:v>
                </c:pt>
                <c:pt idx="1443">
                  <c:v>9.2827004219409259E-2</c:v>
                </c:pt>
                <c:pt idx="1444">
                  <c:v>8.8607594936708889E-2</c:v>
                </c:pt>
                <c:pt idx="1445">
                  <c:v>8.4388185654008407E-2</c:v>
                </c:pt>
                <c:pt idx="1446">
                  <c:v>8.0168776371308037E-2</c:v>
                </c:pt>
                <c:pt idx="1447">
                  <c:v>7.5949367088607556E-2</c:v>
                </c:pt>
                <c:pt idx="1448">
                  <c:v>7.1729957805907185E-2</c:v>
                </c:pt>
                <c:pt idx="1449">
                  <c:v>6.7510548523206704E-2</c:v>
                </c:pt>
                <c:pt idx="1450">
                  <c:v>6.3291139240506333E-2</c:v>
                </c:pt>
                <c:pt idx="1451">
                  <c:v>6.3291139240506333E-2</c:v>
                </c:pt>
                <c:pt idx="1452">
                  <c:v>6.3291139240506333E-2</c:v>
                </c:pt>
                <c:pt idx="1453">
                  <c:v>5.9071729957805852E-2</c:v>
                </c:pt>
                <c:pt idx="1454">
                  <c:v>5.9071729957805852E-2</c:v>
                </c:pt>
                <c:pt idx="1455">
                  <c:v>5.4852320675105481E-2</c:v>
                </c:pt>
                <c:pt idx="1456">
                  <c:v>5.0632911392405111E-2</c:v>
                </c:pt>
                <c:pt idx="1457">
                  <c:v>4.641350210970463E-2</c:v>
                </c:pt>
                <c:pt idx="1458">
                  <c:v>4.2194092827004259E-2</c:v>
                </c:pt>
                <c:pt idx="1459">
                  <c:v>3.7974683544303778E-2</c:v>
                </c:pt>
                <c:pt idx="1460">
                  <c:v>3.3755274261603407E-2</c:v>
                </c:pt>
                <c:pt idx="1461">
                  <c:v>2.9535864978902926E-2</c:v>
                </c:pt>
                <c:pt idx="1462">
                  <c:v>2.9535864978902926E-2</c:v>
                </c:pt>
                <c:pt idx="1463">
                  <c:v>2.9535864978902926E-2</c:v>
                </c:pt>
                <c:pt idx="1464">
                  <c:v>2.5316455696202556E-2</c:v>
                </c:pt>
                <c:pt idx="1465">
                  <c:v>2.1097046413502074E-2</c:v>
                </c:pt>
                <c:pt idx="1466">
                  <c:v>1.6877637130801704E-2</c:v>
                </c:pt>
                <c:pt idx="1467">
                  <c:v>1.2658227848101222E-2</c:v>
                </c:pt>
                <c:pt idx="1468">
                  <c:v>8.4388185654008518E-3</c:v>
                </c:pt>
                <c:pt idx="1469">
                  <c:v>4.2194092827003704E-3</c:v>
                </c:pt>
                <c:pt idx="1470">
                  <c:v>0</c:v>
                </c:pt>
              </c:numCache>
            </c:numRef>
          </c:yVal>
          <c:smooth val="0"/>
          <c:extLst>
            <c:ext xmlns:c16="http://schemas.microsoft.com/office/drawing/2014/chart" uri="{C3380CC4-5D6E-409C-BE32-E72D297353CC}">
              <c16:uniqueId val="{00000000-9D49-486A-A777-4DC1C87C45E5}"/>
            </c:ext>
          </c:extLst>
        </c:ser>
        <c:dLbls>
          <c:showLegendKey val="0"/>
          <c:showVal val="0"/>
          <c:showCatName val="0"/>
          <c:showSerName val="0"/>
          <c:showPercent val="0"/>
          <c:showBubbleSize val="0"/>
        </c:dLbls>
        <c:axId val="2038145120"/>
        <c:axId val="1164815376"/>
      </c:scatterChart>
      <c:valAx>
        <c:axId val="2038145120"/>
        <c:scaling>
          <c:orientation val="minMax"/>
          <c:max val="1"/>
        </c:scaling>
        <c:delete val="0"/>
        <c:axPos val="b"/>
        <c:title>
          <c:tx>
            <c:rich>
              <a:bodyPr/>
              <a:lstStyle/>
              <a:p>
                <a:pPr>
                  <a:defRPr/>
                </a:pPr>
                <a:r>
                  <a:rPr lang="en-US"/>
                  <a:t>False Positive Rate</a:t>
                </a:r>
              </a:p>
            </c:rich>
          </c:tx>
          <c:overlay val="0"/>
        </c:title>
        <c:numFmt formatCode="General" sourceLinked="1"/>
        <c:majorTickMark val="out"/>
        <c:minorTickMark val="none"/>
        <c:tickLblPos val="nextTo"/>
        <c:crossAx val="1164815376"/>
        <c:crosses val="autoZero"/>
        <c:crossBetween val="midCat"/>
      </c:valAx>
      <c:valAx>
        <c:axId val="1164815376"/>
        <c:scaling>
          <c:orientation val="minMax"/>
          <c:max val="1"/>
        </c:scaling>
        <c:delete val="0"/>
        <c:axPos val="l"/>
        <c:majorGridlines/>
        <c:title>
          <c:tx>
            <c:rich>
              <a:bodyPr rot="-5400000" vert="horz"/>
              <a:lstStyle/>
              <a:p>
                <a:pPr>
                  <a:defRPr/>
                </a:pPr>
                <a:r>
                  <a:rPr lang="en-US"/>
                  <a:t>True Positive Rate</a:t>
                </a:r>
              </a:p>
            </c:rich>
          </c:tx>
          <c:overlay val="0"/>
        </c:title>
        <c:numFmt formatCode="General" sourceLinked="1"/>
        <c:majorTickMark val="out"/>
        <c:minorTickMark val="none"/>
        <c:tickLblPos val="nextTo"/>
        <c:crossAx val="2038145120"/>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[Customer_retention_predictive_Model.xlsx]Working_sheet!MaritalStatus of repeating customer</c:name>
    <c:fmtId val="17"/>
  </c:pivotSource>
  <c:chart>
    <c:title>
      <c:tx>
        <c:rich>
          <a:bodyPr rot="0" spcFirstLastPara="1" vertOverflow="ellipsis" vert="horz" wrap="square" anchor="ctr" anchorCtr="1"/>
          <a:lstStyle/>
          <a:p>
            <a:pPr>
              <a:defRPr lang="en-US" sz="1080" b="0" i="0" u="none" strike="noStrike" kern="1200" spc="0" baseline="0">
                <a:solidFill>
                  <a:schemeClr val="tx1"/>
                </a:solidFill>
                <a:latin typeface="+mn-lt"/>
                <a:ea typeface="+mn-ea"/>
                <a:cs typeface="+mn-cs"/>
              </a:defRPr>
            </a:pPr>
            <a:r>
              <a:rPr lang="en-IN"/>
              <a:t>MaritalStatus of repeating customer</a:t>
            </a:r>
          </a:p>
        </c:rich>
      </c:tx>
      <c:overlay val="0"/>
      <c:spPr>
        <a:noFill/>
        <a:ln>
          <a:noFill/>
        </a:ln>
        <a:effectLst/>
      </c:spPr>
      <c:txPr>
        <a:bodyPr rot="0" spcFirstLastPara="1" vertOverflow="ellipsis" vert="horz" wrap="square" anchor="ctr" anchorCtr="1"/>
        <a:lstStyle/>
        <a:p>
          <a:pPr>
            <a:defRPr lang="en-US" sz="1080" b="0" i="0" u="none" strike="noStrike" kern="1200" spc="0" baseline="0">
              <a:solidFill>
                <a:schemeClr val="tx1"/>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Working_sheet!$B$61:$B$62</c:f>
              <c:strCache>
                <c:ptCount val="1"/>
                <c:pt idx="0">
                  <c:v>No</c:v>
                </c:pt>
              </c:strCache>
            </c:strRef>
          </c:tx>
          <c:spPr>
            <a:solidFill>
              <a:schemeClr val="accent1">
                <a:shade val="76000"/>
              </a:schemeClr>
            </a:solidFill>
            <a:ln>
              <a:noFill/>
            </a:ln>
            <a:effectLst/>
          </c:spPr>
          <c:invertIfNegative val="0"/>
          <c:dLbls>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Working_sheet!$A$63:$A$65</c:f>
              <c:strCache>
                <c:ptCount val="3"/>
                <c:pt idx="0">
                  <c:v>Divorced</c:v>
                </c:pt>
                <c:pt idx="1">
                  <c:v>Married</c:v>
                </c:pt>
                <c:pt idx="2">
                  <c:v>Single</c:v>
                </c:pt>
              </c:strCache>
            </c:strRef>
          </c:cat>
          <c:val>
            <c:numRef>
              <c:f>Working_sheet!$B$63:$B$65</c:f>
              <c:numCache>
                <c:formatCode>General</c:formatCode>
                <c:ptCount val="3"/>
                <c:pt idx="0">
                  <c:v>294</c:v>
                </c:pt>
                <c:pt idx="1">
                  <c:v>589</c:v>
                </c:pt>
                <c:pt idx="2">
                  <c:v>350</c:v>
                </c:pt>
              </c:numCache>
            </c:numRef>
          </c:val>
          <c:extLst>
            <c:ext xmlns:c16="http://schemas.microsoft.com/office/drawing/2014/chart" uri="{C3380CC4-5D6E-409C-BE32-E72D297353CC}">
              <c16:uniqueId val="{00000003-58A3-4262-8049-42B7D8C8FDE1}"/>
            </c:ext>
          </c:extLst>
        </c:ser>
        <c:ser>
          <c:idx val="1"/>
          <c:order val="1"/>
          <c:tx>
            <c:strRef>
              <c:f>Working_sheet!$C$61:$C$62</c:f>
              <c:strCache>
                <c:ptCount val="1"/>
                <c:pt idx="0">
                  <c:v>Yes</c:v>
                </c:pt>
              </c:strCache>
            </c:strRef>
          </c:tx>
          <c:spPr>
            <a:solidFill>
              <a:schemeClr val="accent1">
                <a:tint val="77000"/>
              </a:schemeClr>
            </a:solidFill>
            <a:ln>
              <a:noFill/>
            </a:ln>
            <a:effectLst/>
          </c:spPr>
          <c:invertIfNegative val="0"/>
          <c:dLbls>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Working_sheet!$A$63:$A$65</c:f>
              <c:strCache>
                <c:ptCount val="3"/>
                <c:pt idx="0">
                  <c:v>Divorced</c:v>
                </c:pt>
                <c:pt idx="1">
                  <c:v>Married</c:v>
                </c:pt>
                <c:pt idx="2">
                  <c:v>Single</c:v>
                </c:pt>
              </c:strCache>
            </c:strRef>
          </c:cat>
          <c:val>
            <c:numRef>
              <c:f>Working_sheet!$C$63:$C$65</c:f>
              <c:numCache>
                <c:formatCode>General</c:formatCode>
                <c:ptCount val="3"/>
                <c:pt idx="0">
                  <c:v>33</c:v>
                </c:pt>
                <c:pt idx="1">
                  <c:v>84</c:v>
                </c:pt>
                <c:pt idx="2">
                  <c:v>120</c:v>
                </c:pt>
              </c:numCache>
            </c:numRef>
          </c:val>
          <c:extLst>
            <c:ext xmlns:c16="http://schemas.microsoft.com/office/drawing/2014/chart" uri="{C3380CC4-5D6E-409C-BE32-E72D297353CC}">
              <c16:uniqueId val="{00000001-6542-4196-B51D-1A102DA2AC44}"/>
            </c:ext>
          </c:extLst>
        </c:ser>
        <c:dLbls>
          <c:dLblPos val="outEnd"/>
          <c:showLegendKey val="0"/>
          <c:showVal val="1"/>
          <c:showCatName val="0"/>
          <c:showSerName val="0"/>
          <c:showPercent val="0"/>
          <c:showBubbleSize val="0"/>
        </c:dLbls>
        <c:gapWidth val="219"/>
        <c:overlap val="-27"/>
        <c:axId val="701736400"/>
        <c:axId val="701736880"/>
      </c:barChart>
      <c:catAx>
        <c:axId val="701736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crossAx val="701736880"/>
        <c:crosses val="autoZero"/>
        <c:auto val="1"/>
        <c:lblAlgn val="ctr"/>
        <c:lblOffset val="100"/>
        <c:noMultiLvlLbl val="0"/>
      </c:catAx>
      <c:valAx>
        <c:axId val="7017368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crossAx val="701736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[Customer_retention_predictive_Model.xlsx]Working_sheet!ServiceOpted wise retension</c:name>
    <c:fmtId val="16"/>
  </c:pivotSource>
  <c:chart>
    <c:title>
      <c:tx>
        <c:rich>
          <a:bodyPr rot="0" spcFirstLastPara="1" vertOverflow="ellipsis" vert="horz" wrap="square" anchor="ctr" anchorCtr="1"/>
          <a:lstStyle/>
          <a:p>
            <a:pPr>
              <a:defRPr lang="en-US" sz="1080" b="0" i="0" u="none" strike="noStrike" kern="1200" spc="0" baseline="0">
                <a:solidFill>
                  <a:schemeClr val="tx1"/>
                </a:solidFill>
                <a:latin typeface="+mn-lt"/>
                <a:ea typeface="+mn-ea"/>
                <a:cs typeface="+mn-cs"/>
              </a:defRPr>
            </a:pPr>
            <a:r>
              <a:rPr lang="en-IN"/>
              <a:t>ServiceOpted wise retension</a:t>
            </a:r>
          </a:p>
        </c:rich>
      </c:tx>
      <c:overlay val="0"/>
      <c:spPr>
        <a:noFill/>
        <a:ln>
          <a:noFill/>
        </a:ln>
        <a:effectLst/>
      </c:spPr>
      <c:txPr>
        <a:bodyPr rot="0" spcFirstLastPara="1" vertOverflow="ellipsis" vert="horz" wrap="square" anchor="ctr" anchorCtr="1"/>
        <a:lstStyle/>
        <a:p>
          <a:pPr>
            <a:defRPr lang="en-US" sz="1080" b="0" i="0" u="none" strike="noStrike" kern="1200" spc="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Working_sheet!$B$45:$B$46</c:f>
              <c:strCache>
                <c:ptCount val="1"/>
                <c:pt idx="0">
                  <c:v>No</c:v>
                </c:pt>
              </c:strCache>
            </c:strRef>
          </c:tx>
          <c:spPr>
            <a:solidFill>
              <a:schemeClr val="accent1">
                <a:shade val="76000"/>
              </a:schemeClr>
            </a:solidFill>
            <a:ln>
              <a:noFill/>
            </a:ln>
            <a:effectLst/>
          </c:spPr>
          <c:invertIfNegative val="0"/>
          <c:dLbls>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Working_sheet!$A$47:$A$55</c:f>
              <c:strCache>
                <c:ptCount val="9"/>
                <c:pt idx="0">
                  <c:v>Business Services</c:v>
                </c:pt>
                <c:pt idx="1">
                  <c:v>Event Management</c:v>
                </c:pt>
                <c:pt idx="2">
                  <c:v>Health &amp; Wellness</c:v>
                </c:pt>
                <c:pt idx="3">
                  <c:v>Home Cleaning</c:v>
                </c:pt>
                <c:pt idx="4">
                  <c:v>Homecare &amp; Design</c:v>
                </c:pt>
                <c:pt idx="5">
                  <c:v>Packers &amp; Movers</c:v>
                </c:pt>
                <c:pt idx="6">
                  <c:v>Pest Control</c:v>
                </c:pt>
                <c:pt idx="7">
                  <c:v>Repair &amp; Maintenance</c:v>
                </c:pt>
                <c:pt idx="8">
                  <c:v>Salon</c:v>
                </c:pt>
              </c:strCache>
            </c:strRef>
          </c:cat>
          <c:val>
            <c:numRef>
              <c:f>Working_sheet!$B$47:$B$55</c:f>
              <c:numCache>
                <c:formatCode>General</c:formatCode>
                <c:ptCount val="9"/>
                <c:pt idx="0">
                  <c:v>78</c:v>
                </c:pt>
                <c:pt idx="1">
                  <c:v>40</c:v>
                </c:pt>
                <c:pt idx="2">
                  <c:v>135</c:v>
                </c:pt>
                <c:pt idx="3">
                  <c:v>245</c:v>
                </c:pt>
                <c:pt idx="4">
                  <c:v>197</c:v>
                </c:pt>
                <c:pt idx="5">
                  <c:v>97</c:v>
                </c:pt>
                <c:pt idx="6">
                  <c:v>122</c:v>
                </c:pt>
                <c:pt idx="7">
                  <c:v>269</c:v>
                </c:pt>
                <c:pt idx="8">
                  <c:v>50</c:v>
                </c:pt>
              </c:numCache>
            </c:numRef>
          </c:val>
          <c:extLst>
            <c:ext xmlns:c16="http://schemas.microsoft.com/office/drawing/2014/chart" uri="{C3380CC4-5D6E-409C-BE32-E72D297353CC}">
              <c16:uniqueId val="{00000003-1FC6-4F1D-8357-A1A86278A877}"/>
            </c:ext>
          </c:extLst>
        </c:ser>
        <c:ser>
          <c:idx val="1"/>
          <c:order val="1"/>
          <c:tx>
            <c:strRef>
              <c:f>Working_sheet!$C$45:$C$46</c:f>
              <c:strCache>
                <c:ptCount val="1"/>
                <c:pt idx="0">
                  <c:v>Yes</c:v>
                </c:pt>
              </c:strCache>
            </c:strRef>
          </c:tx>
          <c:spPr>
            <a:solidFill>
              <a:schemeClr val="accent1">
                <a:tint val="77000"/>
              </a:schemeClr>
            </a:solidFill>
            <a:ln>
              <a:noFill/>
            </a:ln>
            <a:effectLst/>
          </c:spPr>
          <c:invertIfNegative val="0"/>
          <c:dLbls>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Working_sheet!$A$47:$A$55</c:f>
              <c:strCache>
                <c:ptCount val="9"/>
                <c:pt idx="0">
                  <c:v>Business Services</c:v>
                </c:pt>
                <c:pt idx="1">
                  <c:v>Event Management</c:v>
                </c:pt>
                <c:pt idx="2">
                  <c:v>Health &amp; Wellness</c:v>
                </c:pt>
                <c:pt idx="3">
                  <c:v>Home Cleaning</c:v>
                </c:pt>
                <c:pt idx="4">
                  <c:v>Homecare &amp; Design</c:v>
                </c:pt>
                <c:pt idx="5">
                  <c:v>Packers &amp; Movers</c:v>
                </c:pt>
                <c:pt idx="6">
                  <c:v>Pest Control</c:v>
                </c:pt>
                <c:pt idx="7">
                  <c:v>Repair &amp; Maintenance</c:v>
                </c:pt>
                <c:pt idx="8">
                  <c:v>Salon</c:v>
                </c:pt>
              </c:strCache>
            </c:strRef>
          </c:cat>
          <c:val>
            <c:numRef>
              <c:f>Working_sheet!$C$47:$C$55</c:f>
              <c:numCache>
                <c:formatCode>General</c:formatCode>
                <c:ptCount val="9"/>
                <c:pt idx="0">
                  <c:v>2</c:v>
                </c:pt>
                <c:pt idx="1">
                  <c:v>12</c:v>
                </c:pt>
                <c:pt idx="2">
                  <c:v>10</c:v>
                </c:pt>
                <c:pt idx="3">
                  <c:v>47</c:v>
                </c:pt>
                <c:pt idx="4">
                  <c:v>62</c:v>
                </c:pt>
                <c:pt idx="5">
                  <c:v>5</c:v>
                </c:pt>
                <c:pt idx="6">
                  <c:v>9</c:v>
                </c:pt>
                <c:pt idx="7">
                  <c:v>57</c:v>
                </c:pt>
                <c:pt idx="8">
                  <c:v>33</c:v>
                </c:pt>
              </c:numCache>
            </c:numRef>
          </c:val>
          <c:extLst>
            <c:ext xmlns:c16="http://schemas.microsoft.com/office/drawing/2014/chart" uri="{C3380CC4-5D6E-409C-BE32-E72D297353CC}">
              <c16:uniqueId val="{00000001-2761-4B74-A10C-BE437F883EB3}"/>
            </c:ext>
          </c:extLst>
        </c:ser>
        <c:dLbls>
          <c:dLblPos val="outEnd"/>
          <c:showLegendKey val="0"/>
          <c:showVal val="1"/>
          <c:showCatName val="0"/>
          <c:showSerName val="0"/>
          <c:showPercent val="0"/>
          <c:showBubbleSize val="0"/>
        </c:dLbls>
        <c:gapWidth val="219"/>
        <c:overlap val="-27"/>
        <c:axId val="386339664"/>
        <c:axId val="386340144"/>
      </c:barChart>
      <c:catAx>
        <c:axId val="386339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crossAx val="386340144"/>
        <c:crosses val="autoZero"/>
        <c:auto val="1"/>
        <c:lblAlgn val="ctr"/>
        <c:lblOffset val="100"/>
        <c:noMultiLvlLbl val="0"/>
      </c:catAx>
      <c:valAx>
        <c:axId val="3863401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crossAx val="386339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[Customer_retention_predictive_Model.xlsx]Working_sheet!Spending wise retension</c:name>
    <c:fmtId val="13"/>
  </c:pivotSource>
  <c:chart>
    <c:title>
      <c:tx>
        <c:rich>
          <a:bodyPr rot="0" spcFirstLastPara="1" vertOverflow="ellipsis" vert="horz" wrap="square" anchor="ctr" anchorCtr="1"/>
          <a:lstStyle/>
          <a:p>
            <a:pPr>
              <a:defRPr lang="en-US" sz="1080" b="0" i="0" u="none" strike="noStrike" kern="1200" spc="0" baseline="0">
                <a:solidFill>
                  <a:schemeClr val="tx1"/>
                </a:solidFill>
                <a:latin typeface="+mn-lt"/>
                <a:ea typeface="+mn-ea"/>
                <a:cs typeface="+mn-cs"/>
              </a:defRPr>
            </a:pPr>
            <a:r>
              <a:rPr lang="en-IN"/>
              <a:t>Spending wise retension</a:t>
            </a:r>
          </a:p>
        </c:rich>
      </c:tx>
      <c:overlay val="0"/>
      <c:spPr>
        <a:noFill/>
        <a:ln>
          <a:noFill/>
        </a:ln>
        <a:effectLst/>
      </c:spPr>
      <c:txPr>
        <a:bodyPr rot="0" spcFirstLastPara="1" vertOverflow="ellipsis" vert="horz" wrap="square" anchor="ctr" anchorCtr="1"/>
        <a:lstStyle/>
        <a:p>
          <a:pPr>
            <a:defRPr lang="en-US" sz="1080" b="0" i="0" u="none" strike="noStrike" kern="1200" spc="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Working_sheet!$B$27:$B$28</c:f>
              <c:strCache>
                <c:ptCount val="1"/>
                <c:pt idx="0">
                  <c:v>No</c:v>
                </c:pt>
              </c:strCache>
            </c:strRef>
          </c:tx>
          <c:spPr>
            <a:solidFill>
              <a:schemeClr val="accent1">
                <a:shade val="76000"/>
              </a:schemeClr>
            </a:solidFill>
            <a:ln>
              <a:noFill/>
            </a:ln>
            <a:effectLst/>
          </c:spPr>
          <c:invertIfNegative val="0"/>
          <c:dLbls>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Working_sheet!$A$29:$A$42</c:f>
              <c:strCache>
                <c:ptCount val="14"/>
                <c:pt idx="0">
                  <c:v>102-202</c:v>
                </c:pt>
                <c:pt idx="1">
                  <c:v>202-302</c:v>
                </c:pt>
                <c:pt idx="2">
                  <c:v>302-402</c:v>
                </c:pt>
                <c:pt idx="3">
                  <c:v>402-502</c:v>
                </c:pt>
                <c:pt idx="4">
                  <c:v>502-602</c:v>
                </c:pt>
                <c:pt idx="5">
                  <c:v>602-702</c:v>
                </c:pt>
                <c:pt idx="6">
                  <c:v>702-802</c:v>
                </c:pt>
                <c:pt idx="7">
                  <c:v>802-902</c:v>
                </c:pt>
                <c:pt idx="8">
                  <c:v>902-1002</c:v>
                </c:pt>
                <c:pt idx="9">
                  <c:v>1002-1102</c:v>
                </c:pt>
                <c:pt idx="10">
                  <c:v>1102-1202</c:v>
                </c:pt>
                <c:pt idx="11">
                  <c:v>1202-1302</c:v>
                </c:pt>
                <c:pt idx="12">
                  <c:v>1302-1402</c:v>
                </c:pt>
                <c:pt idx="13">
                  <c:v>1402-1502</c:v>
                </c:pt>
              </c:strCache>
            </c:strRef>
          </c:cat>
          <c:val>
            <c:numRef>
              <c:f>Working_sheet!$B$29:$B$42</c:f>
              <c:numCache>
                <c:formatCode>General</c:formatCode>
                <c:ptCount val="14"/>
                <c:pt idx="0">
                  <c:v>88</c:v>
                </c:pt>
                <c:pt idx="1">
                  <c:v>57</c:v>
                </c:pt>
                <c:pt idx="2">
                  <c:v>63</c:v>
                </c:pt>
                <c:pt idx="3">
                  <c:v>74</c:v>
                </c:pt>
                <c:pt idx="4">
                  <c:v>89</c:v>
                </c:pt>
                <c:pt idx="5">
                  <c:v>80</c:v>
                </c:pt>
                <c:pt idx="6">
                  <c:v>230</c:v>
                </c:pt>
                <c:pt idx="7">
                  <c:v>126</c:v>
                </c:pt>
                <c:pt idx="8">
                  <c:v>79</c:v>
                </c:pt>
                <c:pt idx="9">
                  <c:v>60</c:v>
                </c:pt>
                <c:pt idx="10">
                  <c:v>82</c:v>
                </c:pt>
                <c:pt idx="11">
                  <c:v>78</c:v>
                </c:pt>
                <c:pt idx="12">
                  <c:v>65</c:v>
                </c:pt>
                <c:pt idx="13">
                  <c:v>62</c:v>
                </c:pt>
              </c:numCache>
            </c:numRef>
          </c:val>
          <c:extLst>
            <c:ext xmlns:c16="http://schemas.microsoft.com/office/drawing/2014/chart" uri="{C3380CC4-5D6E-409C-BE32-E72D297353CC}">
              <c16:uniqueId val="{00000003-65E2-40D5-ACF0-2E8944409AA9}"/>
            </c:ext>
          </c:extLst>
        </c:ser>
        <c:ser>
          <c:idx val="1"/>
          <c:order val="1"/>
          <c:tx>
            <c:strRef>
              <c:f>Working_sheet!$C$27:$C$28</c:f>
              <c:strCache>
                <c:ptCount val="1"/>
                <c:pt idx="0">
                  <c:v>Yes</c:v>
                </c:pt>
              </c:strCache>
            </c:strRef>
          </c:tx>
          <c:spPr>
            <a:solidFill>
              <a:schemeClr val="accent1">
                <a:tint val="77000"/>
              </a:schemeClr>
            </a:solidFill>
            <a:ln>
              <a:noFill/>
            </a:ln>
            <a:effectLst/>
          </c:spPr>
          <c:invertIfNegative val="0"/>
          <c:dLbls>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Working_sheet!$A$29:$A$42</c:f>
              <c:strCache>
                <c:ptCount val="14"/>
                <c:pt idx="0">
                  <c:v>102-202</c:v>
                </c:pt>
                <c:pt idx="1">
                  <c:v>202-302</c:v>
                </c:pt>
                <c:pt idx="2">
                  <c:v>302-402</c:v>
                </c:pt>
                <c:pt idx="3">
                  <c:v>402-502</c:v>
                </c:pt>
                <c:pt idx="4">
                  <c:v>502-602</c:v>
                </c:pt>
                <c:pt idx="5">
                  <c:v>602-702</c:v>
                </c:pt>
                <c:pt idx="6">
                  <c:v>702-802</c:v>
                </c:pt>
                <c:pt idx="7">
                  <c:v>802-902</c:v>
                </c:pt>
                <c:pt idx="8">
                  <c:v>902-1002</c:v>
                </c:pt>
                <c:pt idx="9">
                  <c:v>1002-1102</c:v>
                </c:pt>
                <c:pt idx="10">
                  <c:v>1102-1202</c:v>
                </c:pt>
                <c:pt idx="11">
                  <c:v>1202-1302</c:v>
                </c:pt>
                <c:pt idx="12">
                  <c:v>1302-1402</c:v>
                </c:pt>
                <c:pt idx="13">
                  <c:v>1402-1502</c:v>
                </c:pt>
              </c:strCache>
            </c:strRef>
          </c:cat>
          <c:val>
            <c:numRef>
              <c:f>Working_sheet!$C$29:$C$42</c:f>
              <c:numCache>
                <c:formatCode>General</c:formatCode>
                <c:ptCount val="14"/>
                <c:pt idx="0">
                  <c:v>12</c:v>
                </c:pt>
                <c:pt idx="1">
                  <c:v>14</c:v>
                </c:pt>
                <c:pt idx="2">
                  <c:v>21</c:v>
                </c:pt>
                <c:pt idx="3">
                  <c:v>14</c:v>
                </c:pt>
                <c:pt idx="4">
                  <c:v>16</c:v>
                </c:pt>
                <c:pt idx="5">
                  <c:v>18</c:v>
                </c:pt>
                <c:pt idx="6">
                  <c:v>48</c:v>
                </c:pt>
                <c:pt idx="7">
                  <c:v>20</c:v>
                </c:pt>
                <c:pt idx="8">
                  <c:v>14</c:v>
                </c:pt>
                <c:pt idx="9">
                  <c:v>12</c:v>
                </c:pt>
                <c:pt idx="10">
                  <c:v>11</c:v>
                </c:pt>
                <c:pt idx="11">
                  <c:v>10</c:v>
                </c:pt>
                <c:pt idx="12">
                  <c:v>13</c:v>
                </c:pt>
                <c:pt idx="13">
                  <c:v>14</c:v>
                </c:pt>
              </c:numCache>
            </c:numRef>
          </c:val>
          <c:extLst>
            <c:ext xmlns:c16="http://schemas.microsoft.com/office/drawing/2014/chart" uri="{C3380CC4-5D6E-409C-BE32-E72D297353CC}">
              <c16:uniqueId val="{00000001-9883-42D2-BF61-206EC59DFB4D}"/>
            </c:ext>
          </c:extLst>
        </c:ser>
        <c:dLbls>
          <c:dLblPos val="outEnd"/>
          <c:showLegendKey val="0"/>
          <c:showVal val="1"/>
          <c:showCatName val="0"/>
          <c:showSerName val="0"/>
          <c:showPercent val="0"/>
          <c:showBubbleSize val="0"/>
        </c:dLbls>
        <c:gapWidth val="219"/>
        <c:overlap val="-27"/>
        <c:axId val="276928720"/>
        <c:axId val="276943120"/>
      </c:barChart>
      <c:catAx>
        <c:axId val="276928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crossAx val="276943120"/>
        <c:crosses val="autoZero"/>
        <c:auto val="1"/>
        <c:lblAlgn val="ctr"/>
        <c:lblOffset val="100"/>
        <c:noMultiLvlLbl val="0"/>
      </c:catAx>
      <c:valAx>
        <c:axId val="2769431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crossAx val="276928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[Customer_retention_predictive_Model.xlsx]Working_sheet!Age wise retension</c:name>
    <c:fmtId val="11"/>
  </c:pivotSource>
  <c:chart>
    <c:title>
      <c:tx>
        <c:rich>
          <a:bodyPr rot="0" spcFirstLastPara="1" vertOverflow="ellipsis" vert="horz" wrap="square" anchor="ctr" anchorCtr="1"/>
          <a:lstStyle/>
          <a:p>
            <a:pPr>
              <a:defRPr lang="en-US" sz="1080" b="0" i="0" u="none" strike="noStrike" kern="1200" spc="0" baseline="0">
                <a:solidFill>
                  <a:schemeClr val="tx1"/>
                </a:solidFill>
                <a:latin typeface="+mn-lt"/>
                <a:ea typeface="+mn-ea"/>
                <a:cs typeface="+mn-cs"/>
              </a:defRPr>
            </a:pPr>
            <a:r>
              <a:rPr lang="en-IN"/>
              <a:t>Age wise retension</a:t>
            </a:r>
          </a:p>
        </c:rich>
      </c:tx>
      <c:overlay val="0"/>
      <c:spPr>
        <a:noFill/>
        <a:ln>
          <a:noFill/>
        </a:ln>
        <a:effectLst/>
      </c:spPr>
      <c:txPr>
        <a:bodyPr rot="0" spcFirstLastPara="1" vertOverflow="ellipsis" vert="horz" wrap="square" anchor="ctr" anchorCtr="1"/>
        <a:lstStyle/>
        <a:p>
          <a:pPr>
            <a:defRPr lang="en-US" sz="1080" b="0" i="0" u="none" strike="noStrike" kern="1200" spc="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Working_sheet!$B$12:$B$13</c:f>
              <c:strCache>
                <c:ptCount val="1"/>
                <c:pt idx="0">
                  <c:v>No</c:v>
                </c:pt>
              </c:strCache>
            </c:strRef>
          </c:tx>
          <c:spPr>
            <a:solidFill>
              <a:schemeClr val="accent1">
                <a:shade val="76000"/>
              </a:schemeClr>
            </a:solidFill>
            <a:ln>
              <a:noFill/>
            </a:ln>
            <a:effectLst/>
          </c:spPr>
          <c:invertIfNegative val="0"/>
          <c:dLbls>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Working_sheet!$A$14:$A$18</c:f>
              <c:strCache>
                <c:ptCount val="5"/>
                <c:pt idx="0">
                  <c:v>18-27</c:v>
                </c:pt>
                <c:pt idx="1">
                  <c:v>28-37</c:v>
                </c:pt>
                <c:pt idx="2">
                  <c:v>38-47</c:v>
                </c:pt>
                <c:pt idx="3">
                  <c:v>48-57</c:v>
                </c:pt>
                <c:pt idx="4">
                  <c:v>58-67</c:v>
                </c:pt>
              </c:strCache>
            </c:strRef>
          </c:cat>
          <c:val>
            <c:numRef>
              <c:f>Working_sheet!$B$14:$B$18</c:f>
              <c:numCache>
                <c:formatCode>General</c:formatCode>
                <c:ptCount val="5"/>
                <c:pt idx="0">
                  <c:v>151</c:v>
                </c:pt>
                <c:pt idx="1">
                  <c:v>525</c:v>
                </c:pt>
                <c:pt idx="2">
                  <c:v>368</c:v>
                </c:pt>
                <c:pt idx="3">
                  <c:v>165</c:v>
                </c:pt>
                <c:pt idx="4">
                  <c:v>24</c:v>
                </c:pt>
              </c:numCache>
            </c:numRef>
          </c:val>
          <c:extLst>
            <c:ext xmlns:c16="http://schemas.microsoft.com/office/drawing/2014/chart" uri="{C3380CC4-5D6E-409C-BE32-E72D297353CC}">
              <c16:uniqueId val="{00000003-181C-472E-9D1D-81E623F453BB}"/>
            </c:ext>
          </c:extLst>
        </c:ser>
        <c:ser>
          <c:idx val="1"/>
          <c:order val="1"/>
          <c:tx>
            <c:strRef>
              <c:f>Working_sheet!$C$12:$C$13</c:f>
              <c:strCache>
                <c:ptCount val="1"/>
                <c:pt idx="0">
                  <c:v>Yes</c:v>
                </c:pt>
              </c:strCache>
            </c:strRef>
          </c:tx>
          <c:spPr>
            <a:solidFill>
              <a:schemeClr val="accent1">
                <a:tint val="77000"/>
              </a:schemeClr>
            </a:solidFill>
            <a:ln>
              <a:noFill/>
            </a:ln>
            <a:effectLst/>
          </c:spPr>
          <c:invertIfNegative val="0"/>
          <c:dLbls>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Working_sheet!$A$14:$A$18</c:f>
              <c:strCache>
                <c:ptCount val="5"/>
                <c:pt idx="0">
                  <c:v>18-27</c:v>
                </c:pt>
                <c:pt idx="1">
                  <c:v>28-37</c:v>
                </c:pt>
                <c:pt idx="2">
                  <c:v>38-47</c:v>
                </c:pt>
                <c:pt idx="3">
                  <c:v>48-57</c:v>
                </c:pt>
                <c:pt idx="4">
                  <c:v>58-67</c:v>
                </c:pt>
              </c:strCache>
            </c:strRef>
          </c:cat>
          <c:val>
            <c:numRef>
              <c:f>Working_sheet!$C$14:$C$18</c:f>
              <c:numCache>
                <c:formatCode>General</c:formatCode>
                <c:ptCount val="5"/>
                <c:pt idx="0">
                  <c:v>59</c:v>
                </c:pt>
                <c:pt idx="1">
                  <c:v>113</c:v>
                </c:pt>
                <c:pt idx="2">
                  <c:v>38</c:v>
                </c:pt>
                <c:pt idx="3">
                  <c:v>22</c:v>
                </c:pt>
                <c:pt idx="4">
                  <c:v>5</c:v>
                </c:pt>
              </c:numCache>
            </c:numRef>
          </c:val>
          <c:extLst>
            <c:ext xmlns:c16="http://schemas.microsoft.com/office/drawing/2014/chart" uri="{C3380CC4-5D6E-409C-BE32-E72D297353CC}">
              <c16:uniqueId val="{00000001-5112-4930-9E11-2BE5B3D56D3B}"/>
            </c:ext>
          </c:extLst>
        </c:ser>
        <c:dLbls>
          <c:dLblPos val="outEnd"/>
          <c:showLegendKey val="0"/>
          <c:showVal val="1"/>
          <c:showCatName val="0"/>
          <c:showSerName val="0"/>
          <c:showPercent val="0"/>
          <c:showBubbleSize val="0"/>
        </c:dLbls>
        <c:gapWidth val="219"/>
        <c:overlap val="-27"/>
        <c:axId val="566238864"/>
        <c:axId val="566239344"/>
      </c:barChart>
      <c:catAx>
        <c:axId val="566238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crossAx val="566239344"/>
        <c:crosses val="autoZero"/>
        <c:auto val="1"/>
        <c:lblAlgn val="ctr"/>
        <c:lblOffset val="100"/>
        <c:noMultiLvlLbl val="0"/>
      </c:catAx>
      <c:valAx>
        <c:axId val="5662393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crossAx val="566238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[Customer_retention_predictive_Model.xlsx]Working_sheet!Count of Repeat Customer</c:name>
    <c:fmtId val="9"/>
  </c:pivotSource>
  <c:chart>
    <c:title>
      <c:tx>
        <c:rich>
          <a:bodyPr rot="0" spcFirstLastPara="1" vertOverflow="ellipsis" vert="horz" wrap="square" anchor="ctr" anchorCtr="1"/>
          <a:lstStyle/>
          <a:p>
            <a:pPr>
              <a:defRPr lang="en-US" sz="1080" b="0" i="0" u="none" strike="noStrike" kern="1200" spc="0" baseline="0">
                <a:solidFill>
                  <a:schemeClr val="tx1"/>
                </a:solidFill>
                <a:latin typeface="+mn-lt"/>
                <a:ea typeface="+mn-ea"/>
                <a:cs typeface="+mn-cs"/>
              </a:defRPr>
            </a:pPr>
            <a:r>
              <a:rPr lang="en-IN"/>
              <a:t>Count of Repeat Customer</a:t>
            </a:r>
          </a:p>
        </c:rich>
      </c:tx>
      <c:overlay val="0"/>
      <c:spPr>
        <a:noFill/>
        <a:ln>
          <a:noFill/>
        </a:ln>
        <a:effectLst/>
      </c:spPr>
      <c:txPr>
        <a:bodyPr rot="0" spcFirstLastPara="1" vertOverflow="ellipsis" vert="horz" wrap="square" anchor="ctr" anchorCtr="1"/>
        <a:lstStyle/>
        <a:p>
          <a:pPr>
            <a:defRPr lang="en-US" sz="1080" b="0" i="0" u="none" strike="noStrike" kern="1200" spc="0" baseline="0">
              <a:solidFill>
                <a:schemeClr val="tx1"/>
              </a:solidFill>
              <a:latin typeface="+mn-lt"/>
              <a:ea typeface="+mn-ea"/>
              <a:cs typeface="+mn-cs"/>
            </a:defRPr>
          </a:pPr>
          <a:endParaRPr lang="en-US"/>
        </a:p>
      </c:txPr>
    </c:title>
    <c:autoTitleDeleted val="0"/>
    <c:pivotFmts>
      <c:pivotFmt>
        <c:idx val="0"/>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lang="en-US" sz="900" b="0" i="0" u="none" strike="noStrike" kern="1200" baseline="0">
                  <a:solidFill>
                    <a:schemeClr val="tx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8.7748466257668717E-2"/>
              <c:y val="-9.68825136612021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lang="en-US"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7.9091342876618925E-2"/>
              <c:y val="5.06165755919854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lang="en-US"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Working_sheet!$B$3</c:f>
              <c:strCache>
                <c:ptCount val="1"/>
                <c:pt idx="0">
                  <c:v>Total</c:v>
                </c:pt>
              </c:strCache>
            </c:strRef>
          </c:tx>
          <c:dPt>
            <c:idx val="0"/>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7-C7FC-4A50-BA01-32D520B7353E}"/>
              </c:ext>
            </c:extLst>
          </c:dPt>
          <c:dPt>
            <c:idx val="1"/>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8-C7FC-4A50-BA01-32D520B7353E}"/>
              </c:ext>
            </c:extLst>
          </c:dPt>
          <c:dLbls>
            <c:dLbl>
              <c:idx val="0"/>
              <c:layout>
                <c:manualLayout>
                  <c:x val="8.7748466257668717E-2"/>
                  <c:y val="-9.68825136612021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C7FC-4A50-BA01-32D520B7353E}"/>
                </c:ext>
              </c:extLst>
            </c:dLbl>
            <c:dLbl>
              <c:idx val="1"/>
              <c:layout>
                <c:manualLayout>
                  <c:x val="-7.9091342876618925E-2"/>
                  <c:y val="5.06165755919854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8-C7FC-4A50-BA01-32D520B7353E}"/>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lang="en-US" sz="900" b="0" i="0" u="none" strike="noStrike" kern="1200" baseline="0">
                    <a:solidFill>
                      <a:schemeClr val="tx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Working_sheet!$A$4:$A$5</c:f>
              <c:strCache>
                <c:ptCount val="2"/>
                <c:pt idx="0">
                  <c:v>No</c:v>
                </c:pt>
                <c:pt idx="1">
                  <c:v>Yes</c:v>
                </c:pt>
              </c:strCache>
            </c:strRef>
          </c:cat>
          <c:val>
            <c:numRef>
              <c:f>Working_sheet!$B$4:$B$5</c:f>
              <c:numCache>
                <c:formatCode>General</c:formatCode>
                <c:ptCount val="2"/>
                <c:pt idx="0">
                  <c:v>1233</c:v>
                </c:pt>
                <c:pt idx="1">
                  <c:v>237</c:v>
                </c:pt>
              </c:numCache>
            </c:numRef>
          </c:val>
          <c:extLst>
            <c:ext xmlns:c16="http://schemas.microsoft.com/office/drawing/2014/chart" uri="{C3380CC4-5D6E-409C-BE32-E72D297353CC}">
              <c16:uniqueId val="{00000005-C7FC-4A50-BA01-32D520B7353E}"/>
            </c:ext>
          </c:extLst>
        </c:ser>
        <c:dLbls>
          <c:dLblPos val="in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[Customer_retention_predictive_Model.xlsx]Working_sheet!static</c:name>
    <c:fmtId val="16"/>
  </c:pivotSource>
  <c:chart>
    <c:title>
      <c:tx>
        <c:rich>
          <a:bodyPr rot="0" spcFirstLastPara="1" vertOverflow="ellipsis" vert="horz" wrap="square" anchor="ctr" anchorCtr="1"/>
          <a:lstStyle/>
          <a:p>
            <a:pPr>
              <a:defRPr lang="en-US" sz="1080" b="0" i="0" u="none" strike="noStrike" kern="1200" spc="0" baseline="0">
                <a:solidFill>
                  <a:schemeClr val="tx1"/>
                </a:solidFill>
                <a:latin typeface="+mn-lt"/>
                <a:ea typeface="+mn-ea"/>
                <a:cs typeface="+mn-cs"/>
              </a:defRPr>
            </a:pPr>
            <a:r>
              <a:rPr lang="en-US"/>
              <a:t>STATIC</a:t>
            </a:r>
          </a:p>
        </c:rich>
      </c:tx>
      <c:overlay val="0"/>
      <c:spPr>
        <a:noFill/>
        <a:ln>
          <a:noFill/>
        </a:ln>
        <a:effectLst/>
      </c:spPr>
      <c:txPr>
        <a:bodyPr rot="0" spcFirstLastPara="1" vertOverflow="ellipsis" vert="horz" wrap="square" anchor="ctr" anchorCtr="1"/>
        <a:lstStyle/>
        <a:p>
          <a:pPr>
            <a:defRPr lang="en-US" sz="1080" b="0" i="0" u="none" strike="noStrike" kern="1200" spc="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lang="en-US"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6664962508520773"/>
              <c:y val="-6.650728597449918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lang="en-US"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4.1121336059986378E-2"/>
              <c:y val="-1.734972677595628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lang="en-US"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Working_sheet!$J$3</c:f>
              <c:strCache>
                <c:ptCount val="1"/>
                <c:pt idx="0">
                  <c:v>Total</c:v>
                </c:pt>
              </c:strCache>
            </c:strRef>
          </c:tx>
          <c:dPt>
            <c:idx val="0"/>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1-72DE-474C-A878-E6EAD2A8E04D}"/>
              </c:ext>
            </c:extLst>
          </c:dPt>
          <c:dPt>
            <c:idx val="1"/>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3-72DE-474C-A878-E6EAD2A8E04D}"/>
              </c:ext>
            </c:extLst>
          </c:dPt>
          <c:dLbls>
            <c:dLbl>
              <c:idx val="0"/>
              <c:layout>
                <c:manualLayout>
                  <c:x val="0.16664962508520773"/>
                  <c:y val="-6.650728597449918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2DE-474C-A878-E6EAD2A8E04D}"/>
                </c:ext>
              </c:extLst>
            </c:dLbl>
            <c:dLbl>
              <c:idx val="1"/>
              <c:layout>
                <c:manualLayout>
                  <c:x val="-4.1121336059986378E-2"/>
                  <c:y val="-1.734972677595628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2DE-474C-A878-E6EAD2A8E04D}"/>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lang="en-US"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Working_sheet!$I$4:$I$5</c:f>
              <c:strCache>
                <c:ptCount val="2"/>
                <c:pt idx="0">
                  <c:v>No</c:v>
                </c:pt>
                <c:pt idx="1">
                  <c:v>Yes</c:v>
                </c:pt>
              </c:strCache>
            </c:strRef>
          </c:cat>
          <c:val>
            <c:numRef>
              <c:f>Working_sheet!$J$4:$J$5</c:f>
              <c:numCache>
                <c:formatCode>General</c:formatCode>
                <c:ptCount val="2"/>
                <c:pt idx="0">
                  <c:v>1233</c:v>
                </c:pt>
                <c:pt idx="1">
                  <c:v>237</c:v>
                </c:pt>
              </c:numCache>
            </c:numRef>
          </c:val>
          <c:extLst>
            <c:ext xmlns:c16="http://schemas.microsoft.com/office/drawing/2014/chart" uri="{C3380CC4-5D6E-409C-BE32-E72D297353CC}">
              <c16:uniqueId val="{00000004-72DE-474C-A878-E6EAD2A8E04D}"/>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ROC Curve</a:t>
            </a:r>
          </a:p>
        </c:rich>
      </c:tx>
      <c:overlay val="0"/>
    </c:title>
    <c:autoTitleDeleted val="0"/>
    <c:plotArea>
      <c:layout/>
      <c:scatterChart>
        <c:scatterStyle val="lineMarker"/>
        <c:varyColors val="0"/>
        <c:ser>
          <c:idx val="0"/>
          <c:order val="0"/>
          <c:spPr>
            <a:ln w="19050">
              <a:noFill/>
            </a:ln>
          </c:spPr>
          <c:xVal>
            <c:numRef>
              <c:f>MODEL!$BE$4:$BE$1474</c:f>
              <c:numCache>
                <c:formatCode>General</c:formatCode>
                <c:ptCount val="1471"/>
                <c:pt idx="0">
                  <c:v>1</c:v>
                </c:pt>
                <c:pt idx="1">
                  <c:v>0.99918896999188966</c:v>
                </c:pt>
                <c:pt idx="2">
                  <c:v>0.99837793998377944</c:v>
                </c:pt>
                <c:pt idx="3">
                  <c:v>0.9975669099756691</c:v>
                </c:pt>
                <c:pt idx="4">
                  <c:v>0.99675587996755877</c:v>
                </c:pt>
                <c:pt idx="5">
                  <c:v>0.99594484995944854</c:v>
                </c:pt>
                <c:pt idx="6">
                  <c:v>0.99513381995133821</c:v>
                </c:pt>
                <c:pt idx="7">
                  <c:v>0.99432278994322787</c:v>
                </c:pt>
                <c:pt idx="8">
                  <c:v>0.99351175993511764</c:v>
                </c:pt>
                <c:pt idx="9">
                  <c:v>0.99270072992700731</c:v>
                </c:pt>
                <c:pt idx="10">
                  <c:v>0.99188969991889697</c:v>
                </c:pt>
                <c:pt idx="11">
                  <c:v>0.99107866991078675</c:v>
                </c:pt>
                <c:pt idx="12">
                  <c:v>0.99026763990267641</c:v>
                </c:pt>
                <c:pt idx="13">
                  <c:v>0.98945660989456607</c:v>
                </c:pt>
                <c:pt idx="14">
                  <c:v>0.98864557988645585</c:v>
                </c:pt>
                <c:pt idx="15">
                  <c:v>0.98783454987834551</c:v>
                </c:pt>
                <c:pt idx="16">
                  <c:v>0.98702351987023518</c:v>
                </c:pt>
                <c:pt idx="17">
                  <c:v>0.98702351987023518</c:v>
                </c:pt>
                <c:pt idx="18">
                  <c:v>0.98621248986212495</c:v>
                </c:pt>
                <c:pt idx="19">
                  <c:v>0.98540145985401462</c:v>
                </c:pt>
                <c:pt idx="20">
                  <c:v>0.98459042984590428</c:v>
                </c:pt>
                <c:pt idx="21">
                  <c:v>0.98377939983779394</c:v>
                </c:pt>
                <c:pt idx="22">
                  <c:v>0.98296836982968372</c:v>
                </c:pt>
                <c:pt idx="23">
                  <c:v>0.98215733982157338</c:v>
                </c:pt>
                <c:pt idx="24">
                  <c:v>0.98134630981346305</c:v>
                </c:pt>
                <c:pt idx="25">
                  <c:v>0.98053527980535282</c:v>
                </c:pt>
                <c:pt idx="26">
                  <c:v>0.97972424979724249</c:v>
                </c:pt>
                <c:pt idx="27">
                  <c:v>0.97891321978913215</c:v>
                </c:pt>
                <c:pt idx="28">
                  <c:v>0.97810218978102192</c:v>
                </c:pt>
                <c:pt idx="29">
                  <c:v>0.97729115977291159</c:v>
                </c:pt>
                <c:pt idx="30">
                  <c:v>0.97648012976480125</c:v>
                </c:pt>
                <c:pt idx="31">
                  <c:v>0.97566909975669103</c:v>
                </c:pt>
                <c:pt idx="32">
                  <c:v>0.97485806974858069</c:v>
                </c:pt>
                <c:pt idx="33">
                  <c:v>0.97404703974047036</c:v>
                </c:pt>
                <c:pt idx="34">
                  <c:v>0.97323600973236013</c:v>
                </c:pt>
                <c:pt idx="35">
                  <c:v>0.97242497972424979</c:v>
                </c:pt>
                <c:pt idx="36">
                  <c:v>0.97161394971613946</c:v>
                </c:pt>
                <c:pt idx="37">
                  <c:v>0.97080291970802923</c:v>
                </c:pt>
                <c:pt idx="38">
                  <c:v>0.9699918896999189</c:v>
                </c:pt>
                <c:pt idx="39">
                  <c:v>0.96918085969180856</c:v>
                </c:pt>
                <c:pt idx="40">
                  <c:v>0.96836982968369834</c:v>
                </c:pt>
                <c:pt idx="41">
                  <c:v>0.967558799675588</c:v>
                </c:pt>
                <c:pt idx="42">
                  <c:v>0.96674776966747766</c:v>
                </c:pt>
                <c:pt idx="43">
                  <c:v>0.96593673965936744</c:v>
                </c:pt>
                <c:pt idx="44">
                  <c:v>0.9651257096512571</c:v>
                </c:pt>
                <c:pt idx="45">
                  <c:v>0.96431467964314677</c:v>
                </c:pt>
                <c:pt idx="46">
                  <c:v>0.96350364963503654</c:v>
                </c:pt>
                <c:pt idx="47">
                  <c:v>0.9626926196269262</c:v>
                </c:pt>
                <c:pt idx="48">
                  <c:v>0.96188158961881587</c:v>
                </c:pt>
                <c:pt idx="49">
                  <c:v>0.96107055961070564</c:v>
                </c:pt>
                <c:pt idx="50">
                  <c:v>0.96025952960259531</c:v>
                </c:pt>
                <c:pt idx="51">
                  <c:v>0.95944849959448497</c:v>
                </c:pt>
                <c:pt idx="52">
                  <c:v>0.95863746958637475</c:v>
                </c:pt>
                <c:pt idx="53">
                  <c:v>0.95782643957826441</c:v>
                </c:pt>
                <c:pt idx="54">
                  <c:v>0.95701540957015407</c:v>
                </c:pt>
                <c:pt idx="55">
                  <c:v>0.95620437956204385</c:v>
                </c:pt>
                <c:pt idx="56">
                  <c:v>0.95539334955393351</c:v>
                </c:pt>
                <c:pt idx="57">
                  <c:v>0.95458231954582318</c:v>
                </c:pt>
                <c:pt idx="58">
                  <c:v>0.95377128953771284</c:v>
                </c:pt>
                <c:pt idx="59">
                  <c:v>0.95296025952960262</c:v>
                </c:pt>
                <c:pt idx="60">
                  <c:v>0.95214922952149228</c:v>
                </c:pt>
                <c:pt idx="61">
                  <c:v>0.95133819951338194</c:v>
                </c:pt>
                <c:pt idx="62">
                  <c:v>0.95052716950527172</c:v>
                </c:pt>
                <c:pt idx="63">
                  <c:v>0.94971613949716138</c:v>
                </c:pt>
                <c:pt idx="64">
                  <c:v>0.94890510948905105</c:v>
                </c:pt>
                <c:pt idx="65">
                  <c:v>0.94809407948094082</c:v>
                </c:pt>
                <c:pt idx="66">
                  <c:v>0.94728304947283049</c:v>
                </c:pt>
                <c:pt idx="67">
                  <c:v>0.94647201946472015</c:v>
                </c:pt>
                <c:pt idx="68">
                  <c:v>0.94566098945660992</c:v>
                </c:pt>
                <c:pt idx="69">
                  <c:v>0.94484995944849959</c:v>
                </c:pt>
                <c:pt idx="70">
                  <c:v>0.94403892944038925</c:v>
                </c:pt>
                <c:pt idx="71">
                  <c:v>0.94403892944038925</c:v>
                </c:pt>
                <c:pt idx="72">
                  <c:v>0.94322789943227903</c:v>
                </c:pt>
                <c:pt idx="73">
                  <c:v>0.94241686942416869</c:v>
                </c:pt>
                <c:pt idx="74">
                  <c:v>0.94160583941605835</c:v>
                </c:pt>
                <c:pt idx="75">
                  <c:v>0.94079480940794813</c:v>
                </c:pt>
                <c:pt idx="76">
                  <c:v>0.93998377939983779</c:v>
                </c:pt>
                <c:pt idx="77">
                  <c:v>0.93917274939172746</c:v>
                </c:pt>
                <c:pt idx="78">
                  <c:v>0.93836171938361723</c:v>
                </c:pt>
                <c:pt idx="79">
                  <c:v>0.93836171938361723</c:v>
                </c:pt>
                <c:pt idx="80">
                  <c:v>0.9375506893755069</c:v>
                </c:pt>
                <c:pt idx="81">
                  <c:v>0.93673965936739656</c:v>
                </c:pt>
                <c:pt idx="82">
                  <c:v>0.93592862935928633</c:v>
                </c:pt>
                <c:pt idx="83">
                  <c:v>0.935117599351176</c:v>
                </c:pt>
                <c:pt idx="84">
                  <c:v>0.93430656934306566</c:v>
                </c:pt>
                <c:pt idx="85">
                  <c:v>0.93430656934306566</c:v>
                </c:pt>
                <c:pt idx="86">
                  <c:v>0.93349553933495544</c:v>
                </c:pt>
                <c:pt idx="87">
                  <c:v>0.9326845093268451</c:v>
                </c:pt>
                <c:pt idx="88">
                  <c:v>0.93187347931873477</c:v>
                </c:pt>
                <c:pt idx="89">
                  <c:v>0.93106244931062454</c:v>
                </c:pt>
                <c:pt idx="90">
                  <c:v>0.9302514193025142</c:v>
                </c:pt>
                <c:pt idx="91">
                  <c:v>0.92944038929440387</c:v>
                </c:pt>
                <c:pt idx="92">
                  <c:v>0.92862935928629353</c:v>
                </c:pt>
                <c:pt idx="93">
                  <c:v>0.92781832927818331</c:v>
                </c:pt>
                <c:pt idx="94">
                  <c:v>0.92700729927007297</c:v>
                </c:pt>
                <c:pt idx="95">
                  <c:v>0.92700729927007297</c:v>
                </c:pt>
                <c:pt idx="96">
                  <c:v>0.92619626926196275</c:v>
                </c:pt>
                <c:pt idx="97">
                  <c:v>0.92538523925385241</c:v>
                </c:pt>
                <c:pt idx="98">
                  <c:v>0.92457420924574207</c:v>
                </c:pt>
                <c:pt idx="99">
                  <c:v>0.92376317923763174</c:v>
                </c:pt>
                <c:pt idx="100">
                  <c:v>0.92295214922952151</c:v>
                </c:pt>
                <c:pt idx="101">
                  <c:v>0.92214111922141118</c:v>
                </c:pt>
                <c:pt idx="102">
                  <c:v>0.92133008921330095</c:v>
                </c:pt>
                <c:pt idx="103">
                  <c:v>0.92051905920519062</c:v>
                </c:pt>
                <c:pt idx="104">
                  <c:v>0.91970802919708028</c:v>
                </c:pt>
                <c:pt idx="105">
                  <c:v>0.91889699918896994</c:v>
                </c:pt>
                <c:pt idx="106">
                  <c:v>0.91808596918085972</c:v>
                </c:pt>
                <c:pt idx="107">
                  <c:v>0.91808596918085972</c:v>
                </c:pt>
                <c:pt idx="108">
                  <c:v>0.91727493917274938</c:v>
                </c:pt>
                <c:pt idx="109">
                  <c:v>0.91646390916463905</c:v>
                </c:pt>
                <c:pt idx="110">
                  <c:v>0.91565287915652882</c:v>
                </c:pt>
                <c:pt idx="111">
                  <c:v>0.91484184914841848</c:v>
                </c:pt>
                <c:pt idx="112">
                  <c:v>0.91403081914030815</c:v>
                </c:pt>
                <c:pt idx="113">
                  <c:v>0.91321978913219792</c:v>
                </c:pt>
                <c:pt idx="114">
                  <c:v>0.91240875912408759</c:v>
                </c:pt>
                <c:pt idx="115">
                  <c:v>0.91159772911597725</c:v>
                </c:pt>
                <c:pt idx="116">
                  <c:v>0.91078669910786703</c:v>
                </c:pt>
                <c:pt idx="117">
                  <c:v>0.90997566909975669</c:v>
                </c:pt>
                <c:pt idx="118">
                  <c:v>0.90997566909975669</c:v>
                </c:pt>
                <c:pt idx="119">
                  <c:v>0.90916463909164635</c:v>
                </c:pt>
                <c:pt idx="120">
                  <c:v>0.90835360908353613</c:v>
                </c:pt>
                <c:pt idx="121">
                  <c:v>0.90754257907542579</c:v>
                </c:pt>
                <c:pt idx="122">
                  <c:v>0.90673154906731546</c:v>
                </c:pt>
                <c:pt idx="123">
                  <c:v>0.90592051905920523</c:v>
                </c:pt>
                <c:pt idx="124">
                  <c:v>0.9051094890510949</c:v>
                </c:pt>
                <c:pt idx="125">
                  <c:v>0.9051094890510949</c:v>
                </c:pt>
                <c:pt idx="126">
                  <c:v>0.90429845904298456</c:v>
                </c:pt>
                <c:pt idx="127">
                  <c:v>0.90348742903487433</c:v>
                </c:pt>
                <c:pt idx="128">
                  <c:v>0.902676399026764</c:v>
                </c:pt>
                <c:pt idx="129">
                  <c:v>0.902676399026764</c:v>
                </c:pt>
                <c:pt idx="130">
                  <c:v>0.90186536901865366</c:v>
                </c:pt>
                <c:pt idx="131">
                  <c:v>0.90105433901054344</c:v>
                </c:pt>
                <c:pt idx="132">
                  <c:v>0.9002433090024331</c:v>
                </c:pt>
                <c:pt idx="133">
                  <c:v>0.89943227899432276</c:v>
                </c:pt>
                <c:pt idx="134">
                  <c:v>0.89943227899432276</c:v>
                </c:pt>
                <c:pt idx="135">
                  <c:v>0.89862124898621243</c:v>
                </c:pt>
                <c:pt idx="136">
                  <c:v>0.8978102189781022</c:v>
                </c:pt>
                <c:pt idx="137">
                  <c:v>0.89699918896999187</c:v>
                </c:pt>
                <c:pt idx="138">
                  <c:v>0.89618815896188164</c:v>
                </c:pt>
                <c:pt idx="139">
                  <c:v>0.89537712895377131</c:v>
                </c:pt>
                <c:pt idx="140">
                  <c:v>0.89456609894566097</c:v>
                </c:pt>
                <c:pt idx="141">
                  <c:v>0.89375506893755063</c:v>
                </c:pt>
                <c:pt idx="142">
                  <c:v>0.89294403892944041</c:v>
                </c:pt>
                <c:pt idx="143">
                  <c:v>0.89213300892133007</c:v>
                </c:pt>
                <c:pt idx="144">
                  <c:v>0.89132197891321985</c:v>
                </c:pt>
                <c:pt idx="145">
                  <c:v>0.89051094890510951</c:v>
                </c:pt>
                <c:pt idx="146">
                  <c:v>0.88969991889699918</c:v>
                </c:pt>
                <c:pt idx="147">
                  <c:v>0.88888888888888884</c:v>
                </c:pt>
                <c:pt idx="148">
                  <c:v>0.88807785888077861</c:v>
                </c:pt>
                <c:pt idx="149">
                  <c:v>0.88726682887266828</c:v>
                </c:pt>
                <c:pt idx="150">
                  <c:v>0.88645579886455794</c:v>
                </c:pt>
                <c:pt idx="151">
                  <c:v>0.88564476885644772</c:v>
                </c:pt>
                <c:pt idx="152">
                  <c:v>0.88483373884833738</c:v>
                </c:pt>
                <c:pt idx="153">
                  <c:v>0.88402270884022705</c:v>
                </c:pt>
                <c:pt idx="154">
                  <c:v>0.88321167883211682</c:v>
                </c:pt>
                <c:pt idx="155">
                  <c:v>0.88240064882400648</c:v>
                </c:pt>
                <c:pt idx="156">
                  <c:v>0.88158961881589615</c:v>
                </c:pt>
                <c:pt idx="157">
                  <c:v>0.88077858880778592</c:v>
                </c:pt>
                <c:pt idx="158">
                  <c:v>0.87996755879967559</c:v>
                </c:pt>
                <c:pt idx="159">
                  <c:v>0.87915652879156525</c:v>
                </c:pt>
                <c:pt idx="160">
                  <c:v>0.87834549878345503</c:v>
                </c:pt>
                <c:pt idx="161">
                  <c:v>0.87753446877534469</c:v>
                </c:pt>
                <c:pt idx="162">
                  <c:v>0.87672343876723435</c:v>
                </c:pt>
                <c:pt idx="163">
                  <c:v>0.87591240875912413</c:v>
                </c:pt>
                <c:pt idx="164">
                  <c:v>0.87510137875101379</c:v>
                </c:pt>
                <c:pt idx="165">
                  <c:v>0.87429034874290346</c:v>
                </c:pt>
                <c:pt idx="166">
                  <c:v>0.87347931873479312</c:v>
                </c:pt>
                <c:pt idx="167">
                  <c:v>0.87266828872668289</c:v>
                </c:pt>
                <c:pt idx="168">
                  <c:v>0.87185725871857256</c:v>
                </c:pt>
                <c:pt idx="169">
                  <c:v>0.87104622871046233</c:v>
                </c:pt>
                <c:pt idx="170">
                  <c:v>0.870235198702352</c:v>
                </c:pt>
                <c:pt idx="171">
                  <c:v>0.86942416869424166</c:v>
                </c:pt>
                <c:pt idx="172">
                  <c:v>0.86861313868613133</c:v>
                </c:pt>
                <c:pt idx="173">
                  <c:v>0.8678021086780211</c:v>
                </c:pt>
                <c:pt idx="174">
                  <c:v>0.86699107866991076</c:v>
                </c:pt>
                <c:pt idx="175">
                  <c:v>0.86618004866180054</c:v>
                </c:pt>
                <c:pt idx="176">
                  <c:v>0.8653690186536902</c:v>
                </c:pt>
                <c:pt idx="177">
                  <c:v>0.86455798864557987</c:v>
                </c:pt>
                <c:pt idx="178">
                  <c:v>0.86374695863746953</c:v>
                </c:pt>
                <c:pt idx="179">
                  <c:v>0.86293592862935931</c:v>
                </c:pt>
                <c:pt idx="180">
                  <c:v>0.86293592862935931</c:v>
                </c:pt>
                <c:pt idx="181">
                  <c:v>0.86212489862124897</c:v>
                </c:pt>
                <c:pt idx="182">
                  <c:v>0.86131386861313874</c:v>
                </c:pt>
                <c:pt idx="183">
                  <c:v>0.86050283860502841</c:v>
                </c:pt>
                <c:pt idx="184">
                  <c:v>0.86050283860502841</c:v>
                </c:pt>
                <c:pt idx="185">
                  <c:v>0.85969180859691807</c:v>
                </c:pt>
                <c:pt idx="186">
                  <c:v>0.85888077858880774</c:v>
                </c:pt>
                <c:pt idx="187">
                  <c:v>0.85806974858069751</c:v>
                </c:pt>
                <c:pt idx="188">
                  <c:v>0.85725871857258718</c:v>
                </c:pt>
                <c:pt idx="189">
                  <c:v>0.85644768856447695</c:v>
                </c:pt>
                <c:pt idx="190">
                  <c:v>0.85563665855636661</c:v>
                </c:pt>
                <c:pt idx="191">
                  <c:v>0.85482562854825628</c:v>
                </c:pt>
                <c:pt idx="192">
                  <c:v>0.85482562854825628</c:v>
                </c:pt>
                <c:pt idx="193">
                  <c:v>0.85401459854014594</c:v>
                </c:pt>
                <c:pt idx="194">
                  <c:v>0.85320356853203572</c:v>
                </c:pt>
                <c:pt idx="195">
                  <c:v>0.85239253852392538</c:v>
                </c:pt>
                <c:pt idx="196">
                  <c:v>0.85158150851581504</c:v>
                </c:pt>
                <c:pt idx="197">
                  <c:v>0.85077047850770482</c:v>
                </c:pt>
                <c:pt idx="198">
                  <c:v>0.84995944849959448</c:v>
                </c:pt>
                <c:pt idx="199">
                  <c:v>0.84914841849148415</c:v>
                </c:pt>
                <c:pt idx="200">
                  <c:v>0.84833738848337392</c:v>
                </c:pt>
                <c:pt idx="201">
                  <c:v>0.84752635847526359</c:v>
                </c:pt>
                <c:pt idx="202">
                  <c:v>0.84671532846715325</c:v>
                </c:pt>
                <c:pt idx="203">
                  <c:v>0.84590429845904302</c:v>
                </c:pt>
                <c:pt idx="204">
                  <c:v>0.84509326845093269</c:v>
                </c:pt>
                <c:pt idx="205">
                  <c:v>0.84428223844282235</c:v>
                </c:pt>
                <c:pt idx="206">
                  <c:v>0.84347120843471202</c:v>
                </c:pt>
                <c:pt idx="207">
                  <c:v>0.84266017842660179</c:v>
                </c:pt>
                <c:pt idx="208">
                  <c:v>0.84184914841849146</c:v>
                </c:pt>
                <c:pt idx="209">
                  <c:v>0.84103811841038123</c:v>
                </c:pt>
                <c:pt idx="210">
                  <c:v>0.84022708840227089</c:v>
                </c:pt>
                <c:pt idx="211">
                  <c:v>0.83941605839416056</c:v>
                </c:pt>
                <c:pt idx="212">
                  <c:v>0.83860502838605022</c:v>
                </c:pt>
                <c:pt idx="213">
                  <c:v>0.83779399837794</c:v>
                </c:pt>
                <c:pt idx="214">
                  <c:v>0.83698296836982966</c:v>
                </c:pt>
                <c:pt idx="215">
                  <c:v>0.83617193836171944</c:v>
                </c:pt>
                <c:pt idx="216">
                  <c:v>0.8353609083536091</c:v>
                </c:pt>
                <c:pt idx="217">
                  <c:v>0.83454987834549876</c:v>
                </c:pt>
                <c:pt idx="218">
                  <c:v>0.83373884833738843</c:v>
                </c:pt>
                <c:pt idx="219">
                  <c:v>0.83373884833738843</c:v>
                </c:pt>
                <c:pt idx="220">
                  <c:v>0.8329278183292782</c:v>
                </c:pt>
                <c:pt idx="221">
                  <c:v>0.83211678832116787</c:v>
                </c:pt>
                <c:pt idx="222">
                  <c:v>0.83130575831305764</c:v>
                </c:pt>
                <c:pt idx="223">
                  <c:v>0.83049472830494731</c:v>
                </c:pt>
                <c:pt idx="224">
                  <c:v>0.82968369829683697</c:v>
                </c:pt>
                <c:pt idx="225">
                  <c:v>0.82887266828872663</c:v>
                </c:pt>
                <c:pt idx="226">
                  <c:v>0.82806163828061641</c:v>
                </c:pt>
                <c:pt idx="227">
                  <c:v>0.82725060827250607</c:v>
                </c:pt>
                <c:pt idx="228">
                  <c:v>0.82643957826439585</c:v>
                </c:pt>
                <c:pt idx="229">
                  <c:v>0.82562854825628551</c:v>
                </c:pt>
                <c:pt idx="230">
                  <c:v>0.82481751824817517</c:v>
                </c:pt>
                <c:pt idx="231">
                  <c:v>0.82400648824006484</c:v>
                </c:pt>
                <c:pt idx="232">
                  <c:v>0.82319545823195461</c:v>
                </c:pt>
                <c:pt idx="233">
                  <c:v>0.82238442822384428</c:v>
                </c:pt>
                <c:pt idx="234">
                  <c:v>0.82157339821573394</c:v>
                </c:pt>
                <c:pt idx="235">
                  <c:v>0.82076236820762372</c:v>
                </c:pt>
                <c:pt idx="236">
                  <c:v>0.81995133819951338</c:v>
                </c:pt>
                <c:pt idx="237">
                  <c:v>0.81914030819140304</c:v>
                </c:pt>
                <c:pt idx="238">
                  <c:v>0.81832927818329282</c:v>
                </c:pt>
                <c:pt idx="239">
                  <c:v>0.81751824817518248</c:v>
                </c:pt>
                <c:pt idx="240">
                  <c:v>0.81670721816707215</c:v>
                </c:pt>
                <c:pt idx="241">
                  <c:v>0.81589618815896192</c:v>
                </c:pt>
                <c:pt idx="242">
                  <c:v>0.81508515815085159</c:v>
                </c:pt>
                <c:pt idx="243">
                  <c:v>0.81427412814274125</c:v>
                </c:pt>
                <c:pt idx="244">
                  <c:v>0.81346309813463091</c:v>
                </c:pt>
                <c:pt idx="245">
                  <c:v>0.81265206812652069</c:v>
                </c:pt>
                <c:pt idx="246">
                  <c:v>0.81184103811841035</c:v>
                </c:pt>
                <c:pt idx="247">
                  <c:v>0.81103000811030013</c:v>
                </c:pt>
                <c:pt idx="248">
                  <c:v>0.81021897810218979</c:v>
                </c:pt>
                <c:pt idx="249">
                  <c:v>0.80940794809407945</c:v>
                </c:pt>
                <c:pt idx="250">
                  <c:v>0.80859691808596912</c:v>
                </c:pt>
                <c:pt idx="251">
                  <c:v>0.80778588807785889</c:v>
                </c:pt>
                <c:pt idx="252">
                  <c:v>0.80697485806974856</c:v>
                </c:pt>
                <c:pt idx="253">
                  <c:v>0.80616382806163833</c:v>
                </c:pt>
                <c:pt idx="254">
                  <c:v>0.805352798053528</c:v>
                </c:pt>
                <c:pt idx="255">
                  <c:v>0.80454176804541766</c:v>
                </c:pt>
                <c:pt idx="256">
                  <c:v>0.80373073803730732</c:v>
                </c:pt>
                <c:pt idx="257">
                  <c:v>0.8029197080291971</c:v>
                </c:pt>
                <c:pt idx="258">
                  <c:v>0.80210867802108676</c:v>
                </c:pt>
                <c:pt idx="259">
                  <c:v>0.80129764801297654</c:v>
                </c:pt>
                <c:pt idx="260">
                  <c:v>0.8004866180048662</c:v>
                </c:pt>
                <c:pt idx="261">
                  <c:v>0.79967558799675587</c:v>
                </c:pt>
                <c:pt idx="262">
                  <c:v>0.79886455798864553</c:v>
                </c:pt>
                <c:pt idx="263">
                  <c:v>0.7980535279805353</c:v>
                </c:pt>
                <c:pt idx="264">
                  <c:v>0.79724249797242497</c:v>
                </c:pt>
                <c:pt idx="265">
                  <c:v>0.79643146796431474</c:v>
                </c:pt>
                <c:pt idx="266">
                  <c:v>0.79562043795620441</c:v>
                </c:pt>
                <c:pt idx="267">
                  <c:v>0.79480940794809407</c:v>
                </c:pt>
                <c:pt idx="268">
                  <c:v>0.79399837793998373</c:v>
                </c:pt>
                <c:pt idx="269">
                  <c:v>0.79318734793187351</c:v>
                </c:pt>
                <c:pt idx="270">
                  <c:v>0.79237631792376317</c:v>
                </c:pt>
                <c:pt idx="271">
                  <c:v>0.79156528791565284</c:v>
                </c:pt>
                <c:pt idx="272">
                  <c:v>0.79075425790754261</c:v>
                </c:pt>
                <c:pt idx="273">
                  <c:v>0.78994322789943228</c:v>
                </c:pt>
                <c:pt idx="274">
                  <c:v>0.78913219789132194</c:v>
                </c:pt>
                <c:pt idx="275">
                  <c:v>0.78832116788321172</c:v>
                </c:pt>
                <c:pt idx="276">
                  <c:v>0.78832116788321172</c:v>
                </c:pt>
                <c:pt idx="277">
                  <c:v>0.78751013787510138</c:v>
                </c:pt>
                <c:pt idx="278">
                  <c:v>0.78669910786699104</c:v>
                </c:pt>
                <c:pt idx="279">
                  <c:v>0.78588807785888082</c:v>
                </c:pt>
                <c:pt idx="280">
                  <c:v>0.78507704785077048</c:v>
                </c:pt>
                <c:pt idx="281">
                  <c:v>0.78426601784266015</c:v>
                </c:pt>
                <c:pt idx="282">
                  <c:v>0.78345498783454981</c:v>
                </c:pt>
                <c:pt idx="283">
                  <c:v>0.78264395782643958</c:v>
                </c:pt>
                <c:pt idx="284">
                  <c:v>0.78183292781832925</c:v>
                </c:pt>
                <c:pt idx="285">
                  <c:v>0.78102189781021902</c:v>
                </c:pt>
                <c:pt idx="286">
                  <c:v>0.78021086780210869</c:v>
                </c:pt>
                <c:pt idx="287">
                  <c:v>0.77939983779399835</c:v>
                </c:pt>
                <c:pt idx="288">
                  <c:v>0.77858880778588802</c:v>
                </c:pt>
                <c:pt idx="289">
                  <c:v>0.77777777777777779</c:v>
                </c:pt>
                <c:pt idx="290">
                  <c:v>0.77696674776966745</c:v>
                </c:pt>
                <c:pt idx="291">
                  <c:v>0.77615571776155723</c:v>
                </c:pt>
                <c:pt idx="292">
                  <c:v>0.77534468775344689</c:v>
                </c:pt>
                <c:pt idx="293">
                  <c:v>0.77453365774533656</c:v>
                </c:pt>
                <c:pt idx="294">
                  <c:v>0.77372262773722622</c:v>
                </c:pt>
                <c:pt idx="295">
                  <c:v>0.772911597729116</c:v>
                </c:pt>
                <c:pt idx="296">
                  <c:v>0.77210056772100566</c:v>
                </c:pt>
                <c:pt idx="297">
                  <c:v>0.77128953771289543</c:v>
                </c:pt>
                <c:pt idx="298">
                  <c:v>0.7704785077047851</c:v>
                </c:pt>
                <c:pt idx="299">
                  <c:v>0.76966747769667476</c:v>
                </c:pt>
                <c:pt idx="300">
                  <c:v>0.76885644768856443</c:v>
                </c:pt>
                <c:pt idx="301">
                  <c:v>0.7680454176804542</c:v>
                </c:pt>
                <c:pt idx="302">
                  <c:v>0.76723438767234386</c:v>
                </c:pt>
                <c:pt idx="303">
                  <c:v>0.76642335766423364</c:v>
                </c:pt>
                <c:pt idx="304">
                  <c:v>0.7656123276561233</c:v>
                </c:pt>
                <c:pt idx="305">
                  <c:v>0.76480129764801297</c:v>
                </c:pt>
                <c:pt idx="306">
                  <c:v>0.76399026763990263</c:v>
                </c:pt>
                <c:pt idx="307">
                  <c:v>0.76317923763179241</c:v>
                </c:pt>
                <c:pt idx="308">
                  <c:v>0.76236820762368207</c:v>
                </c:pt>
                <c:pt idx="309">
                  <c:v>0.76155717761557185</c:v>
                </c:pt>
                <c:pt idx="310">
                  <c:v>0.76074614760746151</c:v>
                </c:pt>
                <c:pt idx="311">
                  <c:v>0.75993511759935117</c:v>
                </c:pt>
                <c:pt idx="312">
                  <c:v>0.75912408759124084</c:v>
                </c:pt>
                <c:pt idx="313">
                  <c:v>0.75831305758313061</c:v>
                </c:pt>
                <c:pt idx="314">
                  <c:v>0.75750202757502028</c:v>
                </c:pt>
                <c:pt idx="315">
                  <c:v>0.75669099756690994</c:v>
                </c:pt>
                <c:pt idx="316">
                  <c:v>0.75587996755879971</c:v>
                </c:pt>
                <c:pt idx="317">
                  <c:v>0.75506893755068938</c:v>
                </c:pt>
                <c:pt idx="318">
                  <c:v>0.75425790754257904</c:v>
                </c:pt>
                <c:pt idx="319">
                  <c:v>0.75344687753446871</c:v>
                </c:pt>
                <c:pt idx="320">
                  <c:v>0.75263584752635848</c:v>
                </c:pt>
                <c:pt idx="321">
                  <c:v>0.75263584752635848</c:v>
                </c:pt>
                <c:pt idx="322">
                  <c:v>0.75182481751824815</c:v>
                </c:pt>
                <c:pt idx="323">
                  <c:v>0.75101378751013792</c:v>
                </c:pt>
                <c:pt idx="324">
                  <c:v>0.75020275750202758</c:v>
                </c:pt>
                <c:pt idx="325">
                  <c:v>0.74939172749391725</c:v>
                </c:pt>
                <c:pt idx="326">
                  <c:v>0.74858069748580691</c:v>
                </c:pt>
                <c:pt idx="327">
                  <c:v>0.74776966747769669</c:v>
                </c:pt>
                <c:pt idx="328">
                  <c:v>0.74695863746958635</c:v>
                </c:pt>
                <c:pt idx="329">
                  <c:v>0.74614760746147613</c:v>
                </c:pt>
                <c:pt idx="330">
                  <c:v>0.74533657745336579</c:v>
                </c:pt>
                <c:pt idx="331">
                  <c:v>0.74452554744525545</c:v>
                </c:pt>
                <c:pt idx="332">
                  <c:v>0.74371451743714512</c:v>
                </c:pt>
                <c:pt idx="333">
                  <c:v>0.74290348742903489</c:v>
                </c:pt>
                <c:pt idx="334">
                  <c:v>0.74209245742092456</c:v>
                </c:pt>
                <c:pt idx="335">
                  <c:v>0.74128142741281433</c:v>
                </c:pt>
                <c:pt idx="336">
                  <c:v>0.74047039740470399</c:v>
                </c:pt>
                <c:pt idx="337">
                  <c:v>0.73965936739659366</c:v>
                </c:pt>
                <c:pt idx="338">
                  <c:v>0.73884833738848332</c:v>
                </c:pt>
                <c:pt idx="339">
                  <c:v>0.7380373073803731</c:v>
                </c:pt>
                <c:pt idx="340">
                  <c:v>0.73722627737226276</c:v>
                </c:pt>
                <c:pt idx="341">
                  <c:v>0.73641524736415254</c:v>
                </c:pt>
                <c:pt idx="342">
                  <c:v>0.7356042173560422</c:v>
                </c:pt>
                <c:pt idx="343">
                  <c:v>0.73479318734793186</c:v>
                </c:pt>
                <c:pt idx="344">
                  <c:v>0.73398215733982153</c:v>
                </c:pt>
                <c:pt idx="345">
                  <c:v>0.73317112733171119</c:v>
                </c:pt>
                <c:pt idx="346">
                  <c:v>0.73236009732360097</c:v>
                </c:pt>
                <c:pt idx="347">
                  <c:v>0.73154906731549074</c:v>
                </c:pt>
                <c:pt idx="348">
                  <c:v>0.73073803730738041</c:v>
                </c:pt>
                <c:pt idx="349">
                  <c:v>0.73073803730738041</c:v>
                </c:pt>
                <c:pt idx="350">
                  <c:v>0.72992700729927007</c:v>
                </c:pt>
                <c:pt idx="351">
                  <c:v>0.72911597729115973</c:v>
                </c:pt>
                <c:pt idx="352">
                  <c:v>0.7283049472830494</c:v>
                </c:pt>
                <c:pt idx="353">
                  <c:v>0.72749391727493917</c:v>
                </c:pt>
                <c:pt idx="354">
                  <c:v>0.72668288726682895</c:v>
                </c:pt>
                <c:pt idx="355">
                  <c:v>0.72587185725871861</c:v>
                </c:pt>
                <c:pt idx="356">
                  <c:v>0.72506082725060828</c:v>
                </c:pt>
                <c:pt idx="357">
                  <c:v>0.72424979724249794</c:v>
                </c:pt>
                <c:pt idx="358">
                  <c:v>0.7234387672343876</c:v>
                </c:pt>
                <c:pt idx="359">
                  <c:v>0.72262773722627738</c:v>
                </c:pt>
                <c:pt idx="360">
                  <c:v>0.72181670721816715</c:v>
                </c:pt>
                <c:pt idx="361">
                  <c:v>0.72100567721005682</c:v>
                </c:pt>
                <c:pt idx="362">
                  <c:v>0.72019464720194648</c:v>
                </c:pt>
                <c:pt idx="363">
                  <c:v>0.71938361719383614</c:v>
                </c:pt>
                <c:pt idx="364">
                  <c:v>0.71857258718572581</c:v>
                </c:pt>
                <c:pt idx="365">
                  <c:v>0.71776155717761558</c:v>
                </c:pt>
                <c:pt idx="366">
                  <c:v>0.71695052716950525</c:v>
                </c:pt>
                <c:pt idx="367">
                  <c:v>0.71613949716139502</c:v>
                </c:pt>
                <c:pt idx="368">
                  <c:v>0.71532846715328469</c:v>
                </c:pt>
                <c:pt idx="369">
                  <c:v>0.71451743714517435</c:v>
                </c:pt>
                <c:pt idx="370">
                  <c:v>0.71370640713706401</c:v>
                </c:pt>
                <c:pt idx="371">
                  <c:v>0.71370640713706401</c:v>
                </c:pt>
                <c:pt idx="372">
                  <c:v>0.71370640713706401</c:v>
                </c:pt>
                <c:pt idx="373">
                  <c:v>0.71289537712895379</c:v>
                </c:pt>
                <c:pt idx="374">
                  <c:v>0.71208434712084345</c:v>
                </c:pt>
                <c:pt idx="375">
                  <c:v>0.71127331711273323</c:v>
                </c:pt>
                <c:pt idx="376">
                  <c:v>0.71046228710462289</c:v>
                </c:pt>
                <c:pt idx="377">
                  <c:v>0.70965125709651256</c:v>
                </c:pt>
                <c:pt idx="378">
                  <c:v>0.70884022708840222</c:v>
                </c:pt>
                <c:pt idx="379">
                  <c:v>0.70884022708840222</c:v>
                </c:pt>
                <c:pt idx="380">
                  <c:v>0.70802919708029199</c:v>
                </c:pt>
                <c:pt idx="381">
                  <c:v>0.70721816707218166</c:v>
                </c:pt>
                <c:pt idx="382">
                  <c:v>0.70640713706407143</c:v>
                </c:pt>
                <c:pt idx="383">
                  <c:v>0.7055961070559611</c:v>
                </c:pt>
                <c:pt idx="384">
                  <c:v>0.70478507704785076</c:v>
                </c:pt>
                <c:pt idx="385">
                  <c:v>0.70397404703974042</c:v>
                </c:pt>
                <c:pt idx="386">
                  <c:v>0.70316301703163009</c:v>
                </c:pt>
                <c:pt idx="387">
                  <c:v>0.70235198702351986</c:v>
                </c:pt>
                <c:pt idx="388">
                  <c:v>0.70154095701540964</c:v>
                </c:pt>
                <c:pt idx="389">
                  <c:v>0.7007299270072993</c:v>
                </c:pt>
                <c:pt idx="390">
                  <c:v>0.69991889699918897</c:v>
                </c:pt>
                <c:pt idx="391">
                  <c:v>0.69910786699107863</c:v>
                </c:pt>
                <c:pt idx="392">
                  <c:v>0.69829683698296829</c:v>
                </c:pt>
                <c:pt idx="393">
                  <c:v>0.69748580697485807</c:v>
                </c:pt>
                <c:pt idx="394">
                  <c:v>0.69667477696674784</c:v>
                </c:pt>
                <c:pt idx="395">
                  <c:v>0.69586374695863751</c:v>
                </c:pt>
                <c:pt idx="396">
                  <c:v>0.69505271695052717</c:v>
                </c:pt>
                <c:pt idx="397">
                  <c:v>0.69424168694241684</c:v>
                </c:pt>
                <c:pt idx="398">
                  <c:v>0.6934306569343065</c:v>
                </c:pt>
                <c:pt idx="399">
                  <c:v>0.69261962692619627</c:v>
                </c:pt>
                <c:pt idx="400">
                  <c:v>0.69180859691808605</c:v>
                </c:pt>
                <c:pt idx="401">
                  <c:v>0.69099756690997571</c:v>
                </c:pt>
                <c:pt idx="402">
                  <c:v>0.69018653690186538</c:v>
                </c:pt>
                <c:pt idx="403">
                  <c:v>0.68937550689375504</c:v>
                </c:pt>
                <c:pt idx="404">
                  <c:v>0.68937550689375504</c:v>
                </c:pt>
                <c:pt idx="405">
                  <c:v>0.68856447688564471</c:v>
                </c:pt>
                <c:pt idx="406">
                  <c:v>0.68775344687753448</c:v>
                </c:pt>
                <c:pt idx="407">
                  <c:v>0.68694241686942414</c:v>
                </c:pt>
                <c:pt idx="408">
                  <c:v>0.68613138686131392</c:v>
                </c:pt>
                <c:pt idx="409">
                  <c:v>0.68532035685320358</c:v>
                </c:pt>
                <c:pt idx="410">
                  <c:v>0.68450932684509325</c:v>
                </c:pt>
                <c:pt idx="411">
                  <c:v>0.68369829683698291</c:v>
                </c:pt>
                <c:pt idx="412">
                  <c:v>0.68288726682887269</c:v>
                </c:pt>
                <c:pt idx="413">
                  <c:v>0.68207623682076235</c:v>
                </c:pt>
                <c:pt idx="414">
                  <c:v>0.68126520681265212</c:v>
                </c:pt>
                <c:pt idx="415">
                  <c:v>0.68045417680454179</c:v>
                </c:pt>
                <c:pt idx="416">
                  <c:v>0.67964314679643145</c:v>
                </c:pt>
                <c:pt idx="417">
                  <c:v>0.67883211678832112</c:v>
                </c:pt>
                <c:pt idx="418">
                  <c:v>0.67802108678021089</c:v>
                </c:pt>
                <c:pt idx="419">
                  <c:v>0.67721005677210055</c:v>
                </c:pt>
                <c:pt idx="420">
                  <c:v>0.67639902676399033</c:v>
                </c:pt>
                <c:pt idx="421">
                  <c:v>0.67558799675587999</c:v>
                </c:pt>
                <c:pt idx="422">
                  <c:v>0.67477696674776966</c:v>
                </c:pt>
                <c:pt idx="423">
                  <c:v>0.67396593673965932</c:v>
                </c:pt>
                <c:pt idx="424">
                  <c:v>0.67315490673154899</c:v>
                </c:pt>
                <c:pt idx="425">
                  <c:v>0.67234387672343876</c:v>
                </c:pt>
                <c:pt idx="426">
                  <c:v>0.67153284671532854</c:v>
                </c:pt>
                <c:pt idx="427">
                  <c:v>0.6707218167072182</c:v>
                </c:pt>
                <c:pt idx="428">
                  <c:v>0.66991078669910786</c:v>
                </c:pt>
                <c:pt idx="429">
                  <c:v>0.66909975669099753</c:v>
                </c:pt>
                <c:pt idx="430">
                  <c:v>0.66828872668288719</c:v>
                </c:pt>
                <c:pt idx="431">
                  <c:v>0.66747769667477697</c:v>
                </c:pt>
                <c:pt idx="432">
                  <c:v>0.66747769667477697</c:v>
                </c:pt>
                <c:pt idx="433">
                  <c:v>0.66666666666666674</c:v>
                </c:pt>
                <c:pt idx="434">
                  <c:v>0.6658556366585564</c:v>
                </c:pt>
                <c:pt idx="435">
                  <c:v>0.66504460665044607</c:v>
                </c:pt>
                <c:pt idx="436">
                  <c:v>0.66423357664233573</c:v>
                </c:pt>
                <c:pt idx="437">
                  <c:v>0.6634225466342254</c:v>
                </c:pt>
                <c:pt idx="438">
                  <c:v>0.66261151662611517</c:v>
                </c:pt>
                <c:pt idx="439">
                  <c:v>0.66180048661800495</c:v>
                </c:pt>
                <c:pt idx="440">
                  <c:v>0.66098945660989461</c:v>
                </c:pt>
                <c:pt idx="441">
                  <c:v>0.66017842660178427</c:v>
                </c:pt>
                <c:pt idx="442">
                  <c:v>0.65936739659367394</c:v>
                </c:pt>
                <c:pt idx="443">
                  <c:v>0.6585563665855636</c:v>
                </c:pt>
                <c:pt idx="444">
                  <c:v>0.65774533657745338</c:v>
                </c:pt>
                <c:pt idx="445">
                  <c:v>0.65693430656934304</c:v>
                </c:pt>
                <c:pt idx="446">
                  <c:v>0.65612327656123282</c:v>
                </c:pt>
                <c:pt idx="447">
                  <c:v>0.65531224655312248</c:v>
                </c:pt>
                <c:pt idx="448">
                  <c:v>0.65450121654501214</c:v>
                </c:pt>
                <c:pt idx="449">
                  <c:v>0.65369018653690181</c:v>
                </c:pt>
                <c:pt idx="450">
                  <c:v>0.65287915652879158</c:v>
                </c:pt>
                <c:pt idx="451">
                  <c:v>0.65206812652068125</c:v>
                </c:pt>
                <c:pt idx="452">
                  <c:v>0.65125709651257102</c:v>
                </c:pt>
                <c:pt idx="453">
                  <c:v>0.65044606650446068</c:v>
                </c:pt>
                <c:pt idx="454">
                  <c:v>0.64963503649635035</c:v>
                </c:pt>
                <c:pt idx="455">
                  <c:v>0.64882400648824001</c:v>
                </c:pt>
                <c:pt idx="456">
                  <c:v>0.64801297648012979</c:v>
                </c:pt>
                <c:pt idx="457">
                  <c:v>0.64720194647201945</c:v>
                </c:pt>
                <c:pt idx="458">
                  <c:v>0.64720194647201945</c:v>
                </c:pt>
                <c:pt idx="459">
                  <c:v>0.64720194647201945</c:v>
                </c:pt>
                <c:pt idx="460">
                  <c:v>0.64720194647201945</c:v>
                </c:pt>
                <c:pt idx="461">
                  <c:v>0.64639091646390923</c:v>
                </c:pt>
                <c:pt idx="462">
                  <c:v>0.64557988645579889</c:v>
                </c:pt>
                <c:pt idx="463">
                  <c:v>0.64476885644768855</c:v>
                </c:pt>
                <c:pt idx="464">
                  <c:v>0.64395782643957822</c:v>
                </c:pt>
                <c:pt idx="465">
                  <c:v>0.64314679643146788</c:v>
                </c:pt>
                <c:pt idx="466">
                  <c:v>0.64233576642335766</c:v>
                </c:pt>
                <c:pt idx="467">
                  <c:v>0.64152473641524743</c:v>
                </c:pt>
                <c:pt idx="468">
                  <c:v>0.6407137064071371</c:v>
                </c:pt>
                <c:pt idx="469">
                  <c:v>0.63990267639902676</c:v>
                </c:pt>
                <c:pt idx="470">
                  <c:v>0.63909164639091642</c:v>
                </c:pt>
                <c:pt idx="471">
                  <c:v>0.63828061638280609</c:v>
                </c:pt>
                <c:pt idx="472">
                  <c:v>0.63746958637469586</c:v>
                </c:pt>
                <c:pt idx="473">
                  <c:v>0.63665855636658564</c:v>
                </c:pt>
                <c:pt idx="474">
                  <c:v>0.63665855636658564</c:v>
                </c:pt>
                <c:pt idx="475">
                  <c:v>0.6358475263584753</c:v>
                </c:pt>
                <c:pt idx="476">
                  <c:v>0.6358475263584753</c:v>
                </c:pt>
                <c:pt idx="477">
                  <c:v>0.63503649635036497</c:v>
                </c:pt>
                <c:pt idx="478">
                  <c:v>0.63422546634225463</c:v>
                </c:pt>
                <c:pt idx="479">
                  <c:v>0.63341443633414429</c:v>
                </c:pt>
                <c:pt idx="480">
                  <c:v>0.63260340632603407</c:v>
                </c:pt>
                <c:pt idx="481">
                  <c:v>0.63179237631792384</c:v>
                </c:pt>
                <c:pt idx="482">
                  <c:v>0.63098134630981351</c:v>
                </c:pt>
                <c:pt idx="483">
                  <c:v>0.63017031630170317</c:v>
                </c:pt>
                <c:pt idx="484">
                  <c:v>0.62935928629359283</c:v>
                </c:pt>
                <c:pt idx="485">
                  <c:v>0.6285482562854825</c:v>
                </c:pt>
                <c:pt idx="486">
                  <c:v>0.62773722627737227</c:v>
                </c:pt>
                <c:pt idx="487">
                  <c:v>0.62692619626926194</c:v>
                </c:pt>
                <c:pt idx="488">
                  <c:v>0.62611516626115171</c:v>
                </c:pt>
                <c:pt idx="489">
                  <c:v>0.62530413625304138</c:v>
                </c:pt>
                <c:pt idx="490">
                  <c:v>0.62449310624493104</c:v>
                </c:pt>
                <c:pt idx="491">
                  <c:v>0.6236820762368207</c:v>
                </c:pt>
                <c:pt idx="492">
                  <c:v>0.62287104622871048</c:v>
                </c:pt>
                <c:pt idx="493">
                  <c:v>0.62287104622871048</c:v>
                </c:pt>
                <c:pt idx="494">
                  <c:v>0.62206001622060014</c:v>
                </c:pt>
                <c:pt idx="495">
                  <c:v>0.62206001622060014</c:v>
                </c:pt>
                <c:pt idx="496">
                  <c:v>0.62124898621248992</c:v>
                </c:pt>
                <c:pt idx="497">
                  <c:v>0.62043795620437958</c:v>
                </c:pt>
                <c:pt idx="498">
                  <c:v>0.61962692619626925</c:v>
                </c:pt>
                <c:pt idx="499">
                  <c:v>0.61881589618815891</c:v>
                </c:pt>
                <c:pt idx="500">
                  <c:v>0.61800486618004868</c:v>
                </c:pt>
                <c:pt idx="501">
                  <c:v>0.61719383617193835</c:v>
                </c:pt>
                <c:pt idx="502">
                  <c:v>0.61638280616382812</c:v>
                </c:pt>
                <c:pt idx="503">
                  <c:v>0.61557177615571779</c:v>
                </c:pt>
                <c:pt idx="504">
                  <c:v>0.61476074614760745</c:v>
                </c:pt>
                <c:pt idx="505">
                  <c:v>0.61394971613949711</c:v>
                </c:pt>
                <c:pt idx="506">
                  <c:v>0.61313868613138678</c:v>
                </c:pt>
                <c:pt idx="507">
                  <c:v>0.61232765612327655</c:v>
                </c:pt>
                <c:pt idx="508">
                  <c:v>0.61151662611516633</c:v>
                </c:pt>
                <c:pt idx="509">
                  <c:v>0.61070559610705599</c:v>
                </c:pt>
                <c:pt idx="510">
                  <c:v>0.60989456609894566</c:v>
                </c:pt>
                <c:pt idx="511">
                  <c:v>0.60908353609083532</c:v>
                </c:pt>
                <c:pt idx="512">
                  <c:v>0.60827250608272498</c:v>
                </c:pt>
                <c:pt idx="513">
                  <c:v>0.60746147607461476</c:v>
                </c:pt>
                <c:pt idx="514">
                  <c:v>0.60665044606650453</c:v>
                </c:pt>
                <c:pt idx="515">
                  <c:v>0.6058394160583942</c:v>
                </c:pt>
                <c:pt idx="516">
                  <c:v>0.60502838605028386</c:v>
                </c:pt>
                <c:pt idx="517">
                  <c:v>0.60421735604217353</c:v>
                </c:pt>
                <c:pt idx="518">
                  <c:v>0.60340632603406319</c:v>
                </c:pt>
                <c:pt idx="519">
                  <c:v>0.60259529602595296</c:v>
                </c:pt>
                <c:pt idx="520">
                  <c:v>0.60178426601784274</c:v>
                </c:pt>
                <c:pt idx="521">
                  <c:v>0.6009732360097324</c:v>
                </c:pt>
                <c:pt idx="522">
                  <c:v>0.60016220600162207</c:v>
                </c:pt>
                <c:pt idx="523">
                  <c:v>0.59935117599351173</c:v>
                </c:pt>
                <c:pt idx="524">
                  <c:v>0.59935117599351173</c:v>
                </c:pt>
                <c:pt idx="525">
                  <c:v>0.5985401459854014</c:v>
                </c:pt>
                <c:pt idx="526">
                  <c:v>0.59772911597729117</c:v>
                </c:pt>
                <c:pt idx="527">
                  <c:v>0.59691808596918083</c:v>
                </c:pt>
                <c:pt idx="528">
                  <c:v>0.59610705596107061</c:v>
                </c:pt>
                <c:pt idx="529">
                  <c:v>0.59529602595296027</c:v>
                </c:pt>
                <c:pt idx="530">
                  <c:v>0.59448499594484994</c:v>
                </c:pt>
                <c:pt idx="531">
                  <c:v>0.5936739659367396</c:v>
                </c:pt>
                <c:pt idx="532">
                  <c:v>0.59286293592862938</c:v>
                </c:pt>
                <c:pt idx="533">
                  <c:v>0.59286293592862938</c:v>
                </c:pt>
                <c:pt idx="534">
                  <c:v>0.59205190592051904</c:v>
                </c:pt>
                <c:pt idx="535">
                  <c:v>0.59205190592051904</c:v>
                </c:pt>
                <c:pt idx="536">
                  <c:v>0.59124087591240881</c:v>
                </c:pt>
                <c:pt idx="537">
                  <c:v>0.59042984590429848</c:v>
                </c:pt>
                <c:pt idx="538">
                  <c:v>0.58961881589618814</c:v>
                </c:pt>
                <c:pt idx="539">
                  <c:v>0.58880778588807781</c:v>
                </c:pt>
                <c:pt idx="540">
                  <c:v>0.58799675587996758</c:v>
                </c:pt>
                <c:pt idx="541">
                  <c:v>0.58718572587185724</c:v>
                </c:pt>
                <c:pt idx="542">
                  <c:v>0.58637469586374702</c:v>
                </c:pt>
                <c:pt idx="543">
                  <c:v>0.58556366585563668</c:v>
                </c:pt>
                <c:pt idx="544">
                  <c:v>0.58475263584752635</c:v>
                </c:pt>
                <c:pt idx="545">
                  <c:v>0.58394160583941601</c:v>
                </c:pt>
                <c:pt idx="546">
                  <c:v>0.58313057583130568</c:v>
                </c:pt>
                <c:pt idx="547">
                  <c:v>0.58231954582319545</c:v>
                </c:pt>
                <c:pt idx="548">
                  <c:v>0.58150851581508523</c:v>
                </c:pt>
                <c:pt idx="549">
                  <c:v>0.58069748580697489</c:v>
                </c:pt>
                <c:pt idx="550">
                  <c:v>0.57988645579886455</c:v>
                </c:pt>
                <c:pt idx="551">
                  <c:v>0.57907542579075422</c:v>
                </c:pt>
                <c:pt idx="552">
                  <c:v>0.57826439578264388</c:v>
                </c:pt>
                <c:pt idx="553">
                  <c:v>0.57745336577453366</c:v>
                </c:pt>
                <c:pt idx="554">
                  <c:v>0.57664233576642343</c:v>
                </c:pt>
                <c:pt idx="555">
                  <c:v>0.57583130575831309</c:v>
                </c:pt>
                <c:pt idx="556">
                  <c:v>0.57502027575020276</c:v>
                </c:pt>
                <c:pt idx="557">
                  <c:v>0.57420924574209242</c:v>
                </c:pt>
                <c:pt idx="558">
                  <c:v>0.57339821573398209</c:v>
                </c:pt>
                <c:pt idx="559">
                  <c:v>0.57258718572587186</c:v>
                </c:pt>
                <c:pt idx="560">
                  <c:v>0.57177615571776164</c:v>
                </c:pt>
                <c:pt idx="561">
                  <c:v>0.5709651257096513</c:v>
                </c:pt>
                <c:pt idx="562">
                  <c:v>0.57015409570154096</c:v>
                </c:pt>
                <c:pt idx="563">
                  <c:v>0.56934306569343063</c:v>
                </c:pt>
                <c:pt idx="564">
                  <c:v>0.56853203568532029</c:v>
                </c:pt>
                <c:pt idx="565">
                  <c:v>0.56772100567721007</c:v>
                </c:pt>
                <c:pt idx="566">
                  <c:v>0.56690997566909973</c:v>
                </c:pt>
                <c:pt idx="567">
                  <c:v>0.56609894566098951</c:v>
                </c:pt>
                <c:pt idx="568">
                  <c:v>0.56528791565287917</c:v>
                </c:pt>
                <c:pt idx="569">
                  <c:v>0.56447688564476883</c:v>
                </c:pt>
                <c:pt idx="570">
                  <c:v>0.5636658556366585</c:v>
                </c:pt>
                <c:pt idx="571">
                  <c:v>0.56285482562854827</c:v>
                </c:pt>
                <c:pt idx="572">
                  <c:v>0.56204379562043794</c:v>
                </c:pt>
                <c:pt idx="573">
                  <c:v>0.56123276561232771</c:v>
                </c:pt>
                <c:pt idx="574">
                  <c:v>0.56042173560421737</c:v>
                </c:pt>
                <c:pt idx="575">
                  <c:v>0.55961070559610704</c:v>
                </c:pt>
                <c:pt idx="576">
                  <c:v>0.5587996755879967</c:v>
                </c:pt>
                <c:pt idx="577">
                  <c:v>0.55798864557988648</c:v>
                </c:pt>
                <c:pt idx="578">
                  <c:v>0.55717761557177614</c:v>
                </c:pt>
                <c:pt idx="579">
                  <c:v>0.55636658556366592</c:v>
                </c:pt>
                <c:pt idx="580">
                  <c:v>0.55555555555555558</c:v>
                </c:pt>
                <c:pt idx="581">
                  <c:v>0.55474452554744524</c:v>
                </c:pt>
                <c:pt idx="582">
                  <c:v>0.55393349553933491</c:v>
                </c:pt>
                <c:pt idx="583">
                  <c:v>0.55312246553122468</c:v>
                </c:pt>
                <c:pt idx="584">
                  <c:v>0.55231143552311435</c:v>
                </c:pt>
                <c:pt idx="585">
                  <c:v>0.55150040551500412</c:v>
                </c:pt>
                <c:pt idx="586">
                  <c:v>0.55068937550689379</c:v>
                </c:pt>
                <c:pt idx="587">
                  <c:v>0.54987834549878345</c:v>
                </c:pt>
                <c:pt idx="588">
                  <c:v>0.54906731549067311</c:v>
                </c:pt>
                <c:pt idx="589">
                  <c:v>0.54825628548256278</c:v>
                </c:pt>
                <c:pt idx="590">
                  <c:v>0.54744525547445255</c:v>
                </c:pt>
                <c:pt idx="591">
                  <c:v>0.54663422546634233</c:v>
                </c:pt>
                <c:pt idx="592">
                  <c:v>0.54582319545823199</c:v>
                </c:pt>
                <c:pt idx="593">
                  <c:v>0.54501216545012166</c:v>
                </c:pt>
                <c:pt idx="594">
                  <c:v>0.54420113544201132</c:v>
                </c:pt>
                <c:pt idx="595">
                  <c:v>0.54339010543390098</c:v>
                </c:pt>
                <c:pt idx="596">
                  <c:v>0.54257907542579076</c:v>
                </c:pt>
                <c:pt idx="597">
                  <c:v>0.54176804541768053</c:v>
                </c:pt>
                <c:pt idx="598">
                  <c:v>0.54176804541768053</c:v>
                </c:pt>
                <c:pt idx="599">
                  <c:v>0.5409570154095702</c:v>
                </c:pt>
                <c:pt idx="600">
                  <c:v>0.54014598540145986</c:v>
                </c:pt>
                <c:pt idx="601">
                  <c:v>0.53933495539334952</c:v>
                </c:pt>
                <c:pt idx="602">
                  <c:v>0.53852392538523919</c:v>
                </c:pt>
                <c:pt idx="603">
                  <c:v>0.53771289537712896</c:v>
                </c:pt>
                <c:pt idx="604">
                  <c:v>0.53690186536901863</c:v>
                </c:pt>
                <c:pt idx="605">
                  <c:v>0.5360908353609084</c:v>
                </c:pt>
                <c:pt idx="606">
                  <c:v>0.53527980535279807</c:v>
                </c:pt>
                <c:pt idx="607">
                  <c:v>0.53446877534468773</c:v>
                </c:pt>
                <c:pt idx="608">
                  <c:v>0.53365774533657739</c:v>
                </c:pt>
                <c:pt idx="609">
                  <c:v>0.53365774533657739</c:v>
                </c:pt>
                <c:pt idx="610">
                  <c:v>0.53284671532846717</c:v>
                </c:pt>
                <c:pt idx="611">
                  <c:v>0.53203568532035683</c:v>
                </c:pt>
                <c:pt idx="612">
                  <c:v>0.53122465531224661</c:v>
                </c:pt>
                <c:pt idx="613">
                  <c:v>0.53041362530413627</c:v>
                </c:pt>
                <c:pt idx="614">
                  <c:v>0.52960259529602594</c:v>
                </c:pt>
                <c:pt idx="615">
                  <c:v>0.5287915652879156</c:v>
                </c:pt>
                <c:pt idx="616">
                  <c:v>0.52798053527980537</c:v>
                </c:pt>
                <c:pt idx="617">
                  <c:v>0.52716950527169504</c:v>
                </c:pt>
                <c:pt idx="618">
                  <c:v>0.52635847526358481</c:v>
                </c:pt>
                <c:pt idx="619">
                  <c:v>0.52554744525547448</c:v>
                </c:pt>
                <c:pt idx="620">
                  <c:v>0.52473641524736414</c:v>
                </c:pt>
                <c:pt idx="621">
                  <c:v>0.5239253852392538</c:v>
                </c:pt>
                <c:pt idx="622">
                  <c:v>0.52311435523114358</c:v>
                </c:pt>
                <c:pt idx="623">
                  <c:v>0.52230332522303324</c:v>
                </c:pt>
                <c:pt idx="624">
                  <c:v>0.52149229521492302</c:v>
                </c:pt>
                <c:pt idx="625">
                  <c:v>0.52068126520681268</c:v>
                </c:pt>
                <c:pt idx="626">
                  <c:v>0.51987023519870235</c:v>
                </c:pt>
                <c:pt idx="627">
                  <c:v>0.51905920519059201</c:v>
                </c:pt>
                <c:pt idx="628">
                  <c:v>0.51824817518248167</c:v>
                </c:pt>
                <c:pt idx="629">
                  <c:v>0.51743714517437145</c:v>
                </c:pt>
                <c:pt idx="630">
                  <c:v>0.51662611516626122</c:v>
                </c:pt>
                <c:pt idx="631">
                  <c:v>0.51581508515815089</c:v>
                </c:pt>
                <c:pt idx="632">
                  <c:v>0.51500405515004055</c:v>
                </c:pt>
                <c:pt idx="633">
                  <c:v>0.51419302514193022</c:v>
                </c:pt>
                <c:pt idx="634">
                  <c:v>0.51338199513381988</c:v>
                </c:pt>
                <c:pt idx="635">
                  <c:v>0.51257096512570965</c:v>
                </c:pt>
                <c:pt idx="636">
                  <c:v>0.51175993511759943</c:v>
                </c:pt>
                <c:pt idx="637">
                  <c:v>0.51094890510948909</c:v>
                </c:pt>
                <c:pt idx="638">
                  <c:v>0.51094890510948909</c:v>
                </c:pt>
                <c:pt idx="639">
                  <c:v>0.51094890510948909</c:v>
                </c:pt>
                <c:pt idx="640">
                  <c:v>0.51013787510137876</c:v>
                </c:pt>
                <c:pt idx="641">
                  <c:v>0.50932684509326842</c:v>
                </c:pt>
                <c:pt idx="642">
                  <c:v>0.50851581508515808</c:v>
                </c:pt>
                <c:pt idx="643">
                  <c:v>0.50770478507704786</c:v>
                </c:pt>
                <c:pt idx="644">
                  <c:v>0.50689375506893752</c:v>
                </c:pt>
                <c:pt idx="645">
                  <c:v>0.5060827250608273</c:v>
                </c:pt>
                <c:pt idx="646">
                  <c:v>0.50527169505271696</c:v>
                </c:pt>
                <c:pt idx="647">
                  <c:v>0.50446066504460663</c:v>
                </c:pt>
                <c:pt idx="648">
                  <c:v>0.50364963503649629</c:v>
                </c:pt>
                <c:pt idx="649">
                  <c:v>0.50283860502838607</c:v>
                </c:pt>
                <c:pt idx="650">
                  <c:v>0.50202757502027573</c:v>
                </c:pt>
                <c:pt idx="651">
                  <c:v>0.5012165450121655</c:v>
                </c:pt>
                <c:pt idx="652">
                  <c:v>0.50040551500405517</c:v>
                </c:pt>
                <c:pt idx="653">
                  <c:v>0.49959448499594483</c:v>
                </c:pt>
                <c:pt idx="654">
                  <c:v>0.4987834549878345</c:v>
                </c:pt>
                <c:pt idx="655">
                  <c:v>0.49797242497972427</c:v>
                </c:pt>
                <c:pt idx="656">
                  <c:v>0.49716139497161393</c:v>
                </c:pt>
                <c:pt idx="657">
                  <c:v>0.4963503649635036</c:v>
                </c:pt>
                <c:pt idx="658">
                  <c:v>0.49553933495539337</c:v>
                </c:pt>
                <c:pt idx="659">
                  <c:v>0.49472830494728304</c:v>
                </c:pt>
                <c:pt idx="660">
                  <c:v>0.4939172749391727</c:v>
                </c:pt>
                <c:pt idx="661">
                  <c:v>0.49310624493106248</c:v>
                </c:pt>
                <c:pt idx="662">
                  <c:v>0.49229521492295214</c:v>
                </c:pt>
                <c:pt idx="663">
                  <c:v>0.4914841849148418</c:v>
                </c:pt>
                <c:pt idx="664">
                  <c:v>0.49067315490673158</c:v>
                </c:pt>
                <c:pt idx="665">
                  <c:v>0.48986212489862124</c:v>
                </c:pt>
                <c:pt idx="666">
                  <c:v>0.48905109489051091</c:v>
                </c:pt>
                <c:pt idx="667">
                  <c:v>0.48824006488240068</c:v>
                </c:pt>
                <c:pt idx="668">
                  <c:v>0.48742903487429035</c:v>
                </c:pt>
                <c:pt idx="669">
                  <c:v>0.48742903487429035</c:v>
                </c:pt>
                <c:pt idx="670">
                  <c:v>0.48661800486618001</c:v>
                </c:pt>
                <c:pt idx="671">
                  <c:v>0.48661800486618001</c:v>
                </c:pt>
                <c:pt idx="672">
                  <c:v>0.48580697485806978</c:v>
                </c:pt>
                <c:pt idx="673">
                  <c:v>0.48499594484995945</c:v>
                </c:pt>
                <c:pt idx="674">
                  <c:v>0.48418491484184911</c:v>
                </c:pt>
                <c:pt idx="675">
                  <c:v>0.48337388483373889</c:v>
                </c:pt>
                <c:pt idx="676">
                  <c:v>0.48256285482562855</c:v>
                </c:pt>
                <c:pt idx="677">
                  <c:v>0.48175182481751821</c:v>
                </c:pt>
                <c:pt idx="678">
                  <c:v>0.48094079480940799</c:v>
                </c:pt>
                <c:pt idx="679">
                  <c:v>0.48012976480129765</c:v>
                </c:pt>
                <c:pt idx="680">
                  <c:v>0.47931873479318732</c:v>
                </c:pt>
                <c:pt idx="681">
                  <c:v>0.47850770478507709</c:v>
                </c:pt>
                <c:pt idx="682">
                  <c:v>0.47769667477696676</c:v>
                </c:pt>
                <c:pt idx="683">
                  <c:v>0.47688564476885642</c:v>
                </c:pt>
                <c:pt idx="684">
                  <c:v>0.4760746147607462</c:v>
                </c:pt>
                <c:pt idx="685">
                  <c:v>0.47526358475263586</c:v>
                </c:pt>
                <c:pt idx="686">
                  <c:v>0.47445255474452552</c:v>
                </c:pt>
                <c:pt idx="687">
                  <c:v>0.4736415247364153</c:v>
                </c:pt>
                <c:pt idx="688">
                  <c:v>0.47283049472830496</c:v>
                </c:pt>
                <c:pt idx="689">
                  <c:v>0.47201946472019463</c:v>
                </c:pt>
                <c:pt idx="690">
                  <c:v>0.4712084347120844</c:v>
                </c:pt>
                <c:pt idx="691">
                  <c:v>0.47039740470397406</c:v>
                </c:pt>
                <c:pt idx="692">
                  <c:v>0.46958637469586373</c:v>
                </c:pt>
                <c:pt idx="693">
                  <c:v>0.46877534468775339</c:v>
                </c:pt>
                <c:pt idx="694">
                  <c:v>0.46796431467964317</c:v>
                </c:pt>
                <c:pt idx="695">
                  <c:v>0.46715328467153283</c:v>
                </c:pt>
                <c:pt idx="696">
                  <c:v>0.4663422546634225</c:v>
                </c:pt>
                <c:pt idx="697">
                  <c:v>0.46553122465531227</c:v>
                </c:pt>
                <c:pt idx="698">
                  <c:v>0.46472019464720193</c:v>
                </c:pt>
                <c:pt idx="699">
                  <c:v>0.4639091646390916</c:v>
                </c:pt>
                <c:pt idx="700">
                  <c:v>0.46309813463098137</c:v>
                </c:pt>
                <c:pt idx="701">
                  <c:v>0.46228710462287104</c:v>
                </c:pt>
                <c:pt idx="702">
                  <c:v>0.4614760746147607</c:v>
                </c:pt>
                <c:pt idx="703">
                  <c:v>0.46066504460665048</c:v>
                </c:pt>
                <c:pt idx="704">
                  <c:v>0.45985401459854014</c:v>
                </c:pt>
                <c:pt idx="705">
                  <c:v>0.4590429845904298</c:v>
                </c:pt>
                <c:pt idx="706">
                  <c:v>0.45823195458231958</c:v>
                </c:pt>
                <c:pt idx="707">
                  <c:v>0.45742092457420924</c:v>
                </c:pt>
                <c:pt idx="708">
                  <c:v>0.45660989456609891</c:v>
                </c:pt>
                <c:pt idx="709">
                  <c:v>0.45579886455798868</c:v>
                </c:pt>
                <c:pt idx="710">
                  <c:v>0.45498783454987834</c:v>
                </c:pt>
                <c:pt idx="711">
                  <c:v>0.45417680454176801</c:v>
                </c:pt>
                <c:pt idx="712">
                  <c:v>0.45336577453365778</c:v>
                </c:pt>
                <c:pt idx="713">
                  <c:v>0.45255474452554745</c:v>
                </c:pt>
                <c:pt idx="714">
                  <c:v>0.45174371451743711</c:v>
                </c:pt>
                <c:pt idx="715">
                  <c:v>0.45093268450932689</c:v>
                </c:pt>
                <c:pt idx="716">
                  <c:v>0.45012165450121655</c:v>
                </c:pt>
                <c:pt idx="717">
                  <c:v>0.44931062449310621</c:v>
                </c:pt>
                <c:pt idx="718">
                  <c:v>0.44849959448499599</c:v>
                </c:pt>
                <c:pt idx="719">
                  <c:v>0.44768856447688565</c:v>
                </c:pt>
                <c:pt idx="720">
                  <c:v>0.44687753446877532</c:v>
                </c:pt>
                <c:pt idx="721">
                  <c:v>0.44606650446066509</c:v>
                </c:pt>
                <c:pt idx="722">
                  <c:v>0.44525547445255476</c:v>
                </c:pt>
                <c:pt idx="723">
                  <c:v>0.44444444444444442</c:v>
                </c:pt>
                <c:pt idx="724">
                  <c:v>0.44363341443633419</c:v>
                </c:pt>
                <c:pt idx="725">
                  <c:v>0.44282238442822386</c:v>
                </c:pt>
                <c:pt idx="726">
                  <c:v>0.44201135442011352</c:v>
                </c:pt>
                <c:pt idx="727">
                  <c:v>0.4412003244120033</c:v>
                </c:pt>
                <c:pt idx="728">
                  <c:v>0.44038929440389296</c:v>
                </c:pt>
                <c:pt idx="729">
                  <c:v>0.43957826439578263</c:v>
                </c:pt>
                <c:pt idx="730">
                  <c:v>0.43957826439578263</c:v>
                </c:pt>
                <c:pt idx="731">
                  <c:v>0.43876723438767229</c:v>
                </c:pt>
                <c:pt idx="732">
                  <c:v>0.43795620437956206</c:v>
                </c:pt>
                <c:pt idx="733">
                  <c:v>0.43714517437145173</c:v>
                </c:pt>
                <c:pt idx="734">
                  <c:v>0.43633414436334139</c:v>
                </c:pt>
                <c:pt idx="735">
                  <c:v>0.43552311435523117</c:v>
                </c:pt>
                <c:pt idx="736">
                  <c:v>0.43471208434712083</c:v>
                </c:pt>
                <c:pt idx="737">
                  <c:v>0.43390105433901049</c:v>
                </c:pt>
                <c:pt idx="738">
                  <c:v>0.43309002433090027</c:v>
                </c:pt>
                <c:pt idx="739">
                  <c:v>0.43227899432278993</c:v>
                </c:pt>
                <c:pt idx="740">
                  <c:v>0.4314679643146796</c:v>
                </c:pt>
                <c:pt idx="741">
                  <c:v>0.43065693430656937</c:v>
                </c:pt>
                <c:pt idx="742">
                  <c:v>0.42984590429845904</c:v>
                </c:pt>
                <c:pt idx="743">
                  <c:v>0.4290348742903487</c:v>
                </c:pt>
                <c:pt idx="744">
                  <c:v>0.42822384428223847</c:v>
                </c:pt>
                <c:pt idx="745">
                  <c:v>0.42741281427412814</c:v>
                </c:pt>
                <c:pt idx="746">
                  <c:v>0.4266017842660178</c:v>
                </c:pt>
                <c:pt idx="747">
                  <c:v>0.4266017842660178</c:v>
                </c:pt>
                <c:pt idx="748">
                  <c:v>0.42579075425790758</c:v>
                </c:pt>
                <c:pt idx="749">
                  <c:v>0.42497972424979724</c:v>
                </c:pt>
                <c:pt idx="750">
                  <c:v>0.42416869424168691</c:v>
                </c:pt>
                <c:pt idx="751">
                  <c:v>0.42416869424168691</c:v>
                </c:pt>
                <c:pt idx="752">
                  <c:v>0.42416869424168691</c:v>
                </c:pt>
                <c:pt idx="753">
                  <c:v>0.42335766423357668</c:v>
                </c:pt>
                <c:pt idx="754">
                  <c:v>0.42254663422546634</c:v>
                </c:pt>
                <c:pt idx="755">
                  <c:v>0.42173560421735601</c:v>
                </c:pt>
                <c:pt idx="756">
                  <c:v>0.42173560421735601</c:v>
                </c:pt>
                <c:pt idx="757">
                  <c:v>0.42092457420924578</c:v>
                </c:pt>
                <c:pt idx="758">
                  <c:v>0.42092457420924578</c:v>
                </c:pt>
                <c:pt idx="759">
                  <c:v>0.42011354420113545</c:v>
                </c:pt>
                <c:pt idx="760">
                  <c:v>0.41930251419302511</c:v>
                </c:pt>
                <c:pt idx="761">
                  <c:v>0.41849148418491489</c:v>
                </c:pt>
                <c:pt idx="762">
                  <c:v>0.41768045417680455</c:v>
                </c:pt>
                <c:pt idx="763">
                  <c:v>0.41686942416869421</c:v>
                </c:pt>
                <c:pt idx="764">
                  <c:v>0.41605839416058399</c:v>
                </c:pt>
                <c:pt idx="765">
                  <c:v>0.41524736415247365</c:v>
                </c:pt>
                <c:pt idx="766">
                  <c:v>0.41443633414436332</c:v>
                </c:pt>
                <c:pt idx="767">
                  <c:v>0.41443633414436332</c:v>
                </c:pt>
                <c:pt idx="768">
                  <c:v>0.41362530413625309</c:v>
                </c:pt>
                <c:pt idx="769">
                  <c:v>0.41281427412814276</c:v>
                </c:pt>
                <c:pt idx="770">
                  <c:v>0.41200324412003242</c:v>
                </c:pt>
                <c:pt idx="771">
                  <c:v>0.41200324412003242</c:v>
                </c:pt>
                <c:pt idx="772">
                  <c:v>0.41119221411192219</c:v>
                </c:pt>
                <c:pt idx="773">
                  <c:v>0.41038118410381186</c:v>
                </c:pt>
                <c:pt idx="774">
                  <c:v>0.40957015409570152</c:v>
                </c:pt>
                <c:pt idx="775">
                  <c:v>0.40875912408759119</c:v>
                </c:pt>
                <c:pt idx="776">
                  <c:v>0.40794809407948096</c:v>
                </c:pt>
                <c:pt idx="777">
                  <c:v>0.40713706407137062</c:v>
                </c:pt>
                <c:pt idx="778">
                  <c:v>0.40632603406326029</c:v>
                </c:pt>
                <c:pt idx="779">
                  <c:v>0.40551500405515006</c:v>
                </c:pt>
                <c:pt idx="780">
                  <c:v>0.40470397404703973</c:v>
                </c:pt>
                <c:pt idx="781">
                  <c:v>0.40470397404703973</c:v>
                </c:pt>
                <c:pt idx="782">
                  <c:v>0.40470397404703973</c:v>
                </c:pt>
                <c:pt idx="783">
                  <c:v>0.40389294403892939</c:v>
                </c:pt>
                <c:pt idx="784">
                  <c:v>0.40308191403081917</c:v>
                </c:pt>
                <c:pt idx="785">
                  <c:v>0.40227088402270883</c:v>
                </c:pt>
                <c:pt idx="786">
                  <c:v>0.40145985401459849</c:v>
                </c:pt>
                <c:pt idx="787">
                  <c:v>0.40064882400648827</c:v>
                </c:pt>
                <c:pt idx="788">
                  <c:v>0.39983779399837793</c:v>
                </c:pt>
                <c:pt idx="789">
                  <c:v>0.3990267639902676</c:v>
                </c:pt>
                <c:pt idx="790">
                  <c:v>0.3990267639902676</c:v>
                </c:pt>
                <c:pt idx="791">
                  <c:v>0.39821573398215737</c:v>
                </c:pt>
                <c:pt idx="792">
                  <c:v>0.39740470397404704</c:v>
                </c:pt>
                <c:pt idx="793">
                  <c:v>0.3965936739659367</c:v>
                </c:pt>
                <c:pt idx="794">
                  <c:v>0.39578264395782647</c:v>
                </c:pt>
                <c:pt idx="795">
                  <c:v>0.39497161394971614</c:v>
                </c:pt>
                <c:pt idx="796">
                  <c:v>0.3941605839416058</c:v>
                </c:pt>
                <c:pt idx="797">
                  <c:v>0.3941605839416058</c:v>
                </c:pt>
                <c:pt idx="798">
                  <c:v>0.39334955393349558</c:v>
                </c:pt>
                <c:pt idx="799">
                  <c:v>0.39253852392538524</c:v>
                </c:pt>
                <c:pt idx="800">
                  <c:v>0.3917274939172749</c:v>
                </c:pt>
                <c:pt idx="801">
                  <c:v>0.39091646390916468</c:v>
                </c:pt>
                <c:pt idx="802">
                  <c:v>0.39010543390105434</c:v>
                </c:pt>
                <c:pt idx="803">
                  <c:v>0.38929440389294401</c:v>
                </c:pt>
                <c:pt idx="804">
                  <c:v>0.38848337388483378</c:v>
                </c:pt>
                <c:pt idx="805">
                  <c:v>0.38767234387672345</c:v>
                </c:pt>
                <c:pt idx="806">
                  <c:v>0.38686131386861311</c:v>
                </c:pt>
                <c:pt idx="807">
                  <c:v>0.38605028386050289</c:v>
                </c:pt>
                <c:pt idx="808">
                  <c:v>0.38523925385239255</c:v>
                </c:pt>
                <c:pt idx="809">
                  <c:v>0.38442822384428221</c:v>
                </c:pt>
                <c:pt idx="810">
                  <c:v>0.38361719383617199</c:v>
                </c:pt>
                <c:pt idx="811">
                  <c:v>0.38280616382806165</c:v>
                </c:pt>
                <c:pt idx="812">
                  <c:v>0.38199513381995132</c:v>
                </c:pt>
                <c:pt idx="813">
                  <c:v>0.38118410381184109</c:v>
                </c:pt>
                <c:pt idx="814">
                  <c:v>0.38037307380373075</c:v>
                </c:pt>
                <c:pt idx="815">
                  <c:v>0.37956204379562042</c:v>
                </c:pt>
                <c:pt idx="816">
                  <c:v>0.37875101378751008</c:v>
                </c:pt>
                <c:pt idx="817">
                  <c:v>0.37793998377939986</c:v>
                </c:pt>
                <c:pt idx="818">
                  <c:v>0.37712895377128952</c:v>
                </c:pt>
                <c:pt idx="819">
                  <c:v>0.37631792376317919</c:v>
                </c:pt>
                <c:pt idx="820">
                  <c:v>0.37550689375506896</c:v>
                </c:pt>
                <c:pt idx="821">
                  <c:v>0.37469586374695862</c:v>
                </c:pt>
                <c:pt idx="822">
                  <c:v>0.37388483373884829</c:v>
                </c:pt>
                <c:pt idx="823">
                  <c:v>0.37388483373884829</c:v>
                </c:pt>
                <c:pt idx="824">
                  <c:v>0.37388483373884829</c:v>
                </c:pt>
                <c:pt idx="825">
                  <c:v>0.37388483373884829</c:v>
                </c:pt>
                <c:pt idx="826">
                  <c:v>0.37307380373073806</c:v>
                </c:pt>
                <c:pt idx="827">
                  <c:v>0.37226277372262773</c:v>
                </c:pt>
                <c:pt idx="828">
                  <c:v>0.37145174371451739</c:v>
                </c:pt>
                <c:pt idx="829">
                  <c:v>0.37064071370640717</c:v>
                </c:pt>
                <c:pt idx="830">
                  <c:v>0.36982968369829683</c:v>
                </c:pt>
                <c:pt idx="831">
                  <c:v>0.36982968369829683</c:v>
                </c:pt>
                <c:pt idx="832">
                  <c:v>0.36901865369018649</c:v>
                </c:pt>
                <c:pt idx="833">
                  <c:v>0.36820762368207627</c:v>
                </c:pt>
                <c:pt idx="834">
                  <c:v>0.36739659367396593</c:v>
                </c:pt>
                <c:pt idx="835">
                  <c:v>0.3665855636658556</c:v>
                </c:pt>
                <c:pt idx="836">
                  <c:v>0.36577453365774537</c:v>
                </c:pt>
                <c:pt idx="837">
                  <c:v>0.36496350364963503</c:v>
                </c:pt>
                <c:pt idx="838">
                  <c:v>0.3641524736415247</c:v>
                </c:pt>
                <c:pt idx="839">
                  <c:v>0.36334144363341447</c:v>
                </c:pt>
                <c:pt idx="840">
                  <c:v>0.36253041362530414</c:v>
                </c:pt>
                <c:pt idx="841">
                  <c:v>0.3617193836171938</c:v>
                </c:pt>
                <c:pt idx="842">
                  <c:v>0.36090835360908358</c:v>
                </c:pt>
                <c:pt idx="843">
                  <c:v>0.36009732360097324</c:v>
                </c:pt>
                <c:pt idx="844">
                  <c:v>0.3592862935928629</c:v>
                </c:pt>
                <c:pt idx="845">
                  <c:v>0.35847526358475268</c:v>
                </c:pt>
                <c:pt idx="846">
                  <c:v>0.35766423357664234</c:v>
                </c:pt>
                <c:pt idx="847">
                  <c:v>0.35685320356853201</c:v>
                </c:pt>
                <c:pt idx="848">
                  <c:v>0.35604217356042178</c:v>
                </c:pt>
                <c:pt idx="849">
                  <c:v>0.35523114355231145</c:v>
                </c:pt>
                <c:pt idx="850">
                  <c:v>0.35442011354420111</c:v>
                </c:pt>
                <c:pt idx="851">
                  <c:v>0.35360908353609088</c:v>
                </c:pt>
                <c:pt idx="852">
                  <c:v>0.35360908353609088</c:v>
                </c:pt>
                <c:pt idx="853">
                  <c:v>0.35279805352798055</c:v>
                </c:pt>
                <c:pt idx="854">
                  <c:v>0.35198702351987021</c:v>
                </c:pt>
                <c:pt idx="855">
                  <c:v>0.35117599351175999</c:v>
                </c:pt>
                <c:pt idx="856">
                  <c:v>0.35036496350364965</c:v>
                </c:pt>
                <c:pt idx="857">
                  <c:v>0.34955393349553932</c:v>
                </c:pt>
                <c:pt idx="858">
                  <c:v>0.34874290348742909</c:v>
                </c:pt>
                <c:pt idx="859">
                  <c:v>0.34793187347931875</c:v>
                </c:pt>
                <c:pt idx="860">
                  <c:v>0.34712084347120842</c:v>
                </c:pt>
                <c:pt idx="861">
                  <c:v>0.34630981346309808</c:v>
                </c:pt>
                <c:pt idx="862">
                  <c:v>0.34549878345498786</c:v>
                </c:pt>
                <c:pt idx="863">
                  <c:v>0.34549878345498786</c:v>
                </c:pt>
                <c:pt idx="864">
                  <c:v>0.34468775344687752</c:v>
                </c:pt>
                <c:pt idx="865">
                  <c:v>0.34387672343876718</c:v>
                </c:pt>
                <c:pt idx="866">
                  <c:v>0.34306569343065696</c:v>
                </c:pt>
                <c:pt idx="867">
                  <c:v>0.34225466342254662</c:v>
                </c:pt>
                <c:pt idx="868">
                  <c:v>0.34144363341443629</c:v>
                </c:pt>
                <c:pt idx="869">
                  <c:v>0.34063260340632606</c:v>
                </c:pt>
                <c:pt idx="870">
                  <c:v>0.33982157339821573</c:v>
                </c:pt>
                <c:pt idx="871">
                  <c:v>0.33982157339821573</c:v>
                </c:pt>
                <c:pt idx="872">
                  <c:v>0.33901054339010539</c:v>
                </c:pt>
                <c:pt idx="873">
                  <c:v>0.33819951338199516</c:v>
                </c:pt>
                <c:pt idx="874">
                  <c:v>0.33738848337388483</c:v>
                </c:pt>
                <c:pt idx="875">
                  <c:v>0.33657745336577449</c:v>
                </c:pt>
                <c:pt idx="876">
                  <c:v>0.33576642335766427</c:v>
                </c:pt>
                <c:pt idx="877">
                  <c:v>0.33495539334955393</c:v>
                </c:pt>
                <c:pt idx="878">
                  <c:v>0.3341443633414436</c:v>
                </c:pt>
                <c:pt idx="879">
                  <c:v>0.33333333333333337</c:v>
                </c:pt>
                <c:pt idx="880">
                  <c:v>0.33333333333333337</c:v>
                </c:pt>
                <c:pt idx="881">
                  <c:v>0.33252230332522303</c:v>
                </c:pt>
                <c:pt idx="882">
                  <c:v>0.3317112733171127</c:v>
                </c:pt>
                <c:pt idx="883">
                  <c:v>0.3317112733171127</c:v>
                </c:pt>
                <c:pt idx="884">
                  <c:v>0.33090024330900247</c:v>
                </c:pt>
                <c:pt idx="885">
                  <c:v>0.33008921330089214</c:v>
                </c:pt>
                <c:pt idx="886">
                  <c:v>0.3292781832927818</c:v>
                </c:pt>
                <c:pt idx="887">
                  <c:v>0.32846715328467158</c:v>
                </c:pt>
                <c:pt idx="888">
                  <c:v>0.32765612327656124</c:v>
                </c:pt>
                <c:pt idx="889">
                  <c:v>0.3268450932684509</c:v>
                </c:pt>
                <c:pt idx="890">
                  <c:v>0.32603406326034068</c:v>
                </c:pt>
                <c:pt idx="891">
                  <c:v>0.32522303325223034</c:v>
                </c:pt>
                <c:pt idx="892">
                  <c:v>0.32441200324412001</c:v>
                </c:pt>
                <c:pt idx="893">
                  <c:v>0.32360097323600978</c:v>
                </c:pt>
                <c:pt idx="894">
                  <c:v>0.32278994322789945</c:v>
                </c:pt>
                <c:pt idx="895">
                  <c:v>0.32197891321978911</c:v>
                </c:pt>
                <c:pt idx="896">
                  <c:v>0.32116788321167888</c:v>
                </c:pt>
                <c:pt idx="897">
                  <c:v>0.32035685320356855</c:v>
                </c:pt>
                <c:pt idx="898">
                  <c:v>0.31954582319545821</c:v>
                </c:pt>
                <c:pt idx="899">
                  <c:v>0.31873479318734799</c:v>
                </c:pt>
                <c:pt idx="900">
                  <c:v>0.31792376317923765</c:v>
                </c:pt>
                <c:pt idx="901">
                  <c:v>0.31711273317112731</c:v>
                </c:pt>
                <c:pt idx="902">
                  <c:v>0.31630170316301698</c:v>
                </c:pt>
                <c:pt idx="903">
                  <c:v>0.31549067315490675</c:v>
                </c:pt>
                <c:pt idx="904">
                  <c:v>0.31467964314679642</c:v>
                </c:pt>
                <c:pt idx="905">
                  <c:v>0.31386861313868608</c:v>
                </c:pt>
                <c:pt idx="906">
                  <c:v>0.31305758313057586</c:v>
                </c:pt>
                <c:pt idx="907">
                  <c:v>0.31224655312246552</c:v>
                </c:pt>
                <c:pt idx="908">
                  <c:v>0.31143552311435518</c:v>
                </c:pt>
                <c:pt idx="909">
                  <c:v>0.31062449310624496</c:v>
                </c:pt>
                <c:pt idx="910">
                  <c:v>0.31062449310624496</c:v>
                </c:pt>
                <c:pt idx="911">
                  <c:v>0.30981346309813462</c:v>
                </c:pt>
                <c:pt idx="912">
                  <c:v>0.30900243309002429</c:v>
                </c:pt>
                <c:pt idx="913">
                  <c:v>0.30819140308191406</c:v>
                </c:pt>
                <c:pt idx="914">
                  <c:v>0.30738037307380373</c:v>
                </c:pt>
                <c:pt idx="915">
                  <c:v>0.30656934306569339</c:v>
                </c:pt>
                <c:pt idx="916">
                  <c:v>0.30575831305758316</c:v>
                </c:pt>
                <c:pt idx="917">
                  <c:v>0.30494728304947283</c:v>
                </c:pt>
                <c:pt idx="918">
                  <c:v>0.30413625304136249</c:v>
                </c:pt>
                <c:pt idx="919">
                  <c:v>0.30413625304136249</c:v>
                </c:pt>
                <c:pt idx="920">
                  <c:v>0.30332522303325227</c:v>
                </c:pt>
                <c:pt idx="921">
                  <c:v>0.30251419302514193</c:v>
                </c:pt>
                <c:pt idx="922">
                  <c:v>0.30170316301703159</c:v>
                </c:pt>
                <c:pt idx="923">
                  <c:v>0.30089213300892137</c:v>
                </c:pt>
                <c:pt idx="924">
                  <c:v>0.30008110300081103</c:v>
                </c:pt>
                <c:pt idx="925">
                  <c:v>0.2992700729927007</c:v>
                </c:pt>
                <c:pt idx="926">
                  <c:v>0.29845904298459047</c:v>
                </c:pt>
                <c:pt idx="927">
                  <c:v>0.29764801297648014</c:v>
                </c:pt>
                <c:pt idx="928">
                  <c:v>0.2968369829683698</c:v>
                </c:pt>
                <c:pt idx="929">
                  <c:v>0.29602595296025958</c:v>
                </c:pt>
                <c:pt idx="930">
                  <c:v>0.29521492295214924</c:v>
                </c:pt>
                <c:pt idx="931">
                  <c:v>0.2944038929440389</c:v>
                </c:pt>
                <c:pt idx="932">
                  <c:v>0.29359286293592868</c:v>
                </c:pt>
                <c:pt idx="933">
                  <c:v>0.29278183292781834</c:v>
                </c:pt>
                <c:pt idx="934">
                  <c:v>0.29197080291970801</c:v>
                </c:pt>
                <c:pt idx="935">
                  <c:v>0.29115977291159778</c:v>
                </c:pt>
                <c:pt idx="936">
                  <c:v>0.29034874290348744</c:v>
                </c:pt>
                <c:pt idx="937">
                  <c:v>0.28953771289537711</c:v>
                </c:pt>
                <c:pt idx="938">
                  <c:v>0.28872668288726688</c:v>
                </c:pt>
                <c:pt idx="939">
                  <c:v>0.28791565287915655</c:v>
                </c:pt>
                <c:pt idx="940">
                  <c:v>0.28710462287104621</c:v>
                </c:pt>
                <c:pt idx="941">
                  <c:v>0.28629359286293588</c:v>
                </c:pt>
                <c:pt idx="942">
                  <c:v>0.28548256285482565</c:v>
                </c:pt>
                <c:pt idx="943">
                  <c:v>0.28467153284671531</c:v>
                </c:pt>
                <c:pt idx="944">
                  <c:v>0.28386050283860498</c:v>
                </c:pt>
                <c:pt idx="945">
                  <c:v>0.28304947283049475</c:v>
                </c:pt>
                <c:pt idx="946">
                  <c:v>0.28223844282238442</c:v>
                </c:pt>
                <c:pt idx="947">
                  <c:v>0.28142741281427408</c:v>
                </c:pt>
                <c:pt idx="948">
                  <c:v>0.28061638280616386</c:v>
                </c:pt>
                <c:pt idx="949">
                  <c:v>0.27980535279805352</c:v>
                </c:pt>
                <c:pt idx="950">
                  <c:v>0.27899432278994318</c:v>
                </c:pt>
                <c:pt idx="951">
                  <c:v>0.27818329278183296</c:v>
                </c:pt>
                <c:pt idx="952">
                  <c:v>0.27737226277372262</c:v>
                </c:pt>
                <c:pt idx="953">
                  <c:v>0.27737226277372262</c:v>
                </c:pt>
                <c:pt idx="954">
                  <c:v>0.27656123276561229</c:v>
                </c:pt>
                <c:pt idx="955">
                  <c:v>0.27575020275750206</c:v>
                </c:pt>
                <c:pt idx="956">
                  <c:v>0.27493917274939172</c:v>
                </c:pt>
                <c:pt idx="957">
                  <c:v>0.27412814274128139</c:v>
                </c:pt>
                <c:pt idx="958">
                  <c:v>0.27331711273317116</c:v>
                </c:pt>
                <c:pt idx="959">
                  <c:v>0.27250608272506083</c:v>
                </c:pt>
                <c:pt idx="960">
                  <c:v>0.27169505271695049</c:v>
                </c:pt>
                <c:pt idx="961">
                  <c:v>0.27088402270884027</c:v>
                </c:pt>
                <c:pt idx="962">
                  <c:v>0.27007299270072993</c:v>
                </c:pt>
                <c:pt idx="963">
                  <c:v>0.27007299270072993</c:v>
                </c:pt>
                <c:pt idx="964">
                  <c:v>0.26926196269261959</c:v>
                </c:pt>
                <c:pt idx="965">
                  <c:v>0.26926196269261959</c:v>
                </c:pt>
                <c:pt idx="966">
                  <c:v>0.26845093268450937</c:v>
                </c:pt>
                <c:pt idx="967">
                  <c:v>0.26763990267639903</c:v>
                </c:pt>
                <c:pt idx="968">
                  <c:v>0.2668288726682887</c:v>
                </c:pt>
                <c:pt idx="969">
                  <c:v>0.26601784266017847</c:v>
                </c:pt>
                <c:pt idx="970">
                  <c:v>0.26520681265206814</c:v>
                </c:pt>
                <c:pt idx="971">
                  <c:v>0.2643957826439578</c:v>
                </c:pt>
                <c:pt idx="972">
                  <c:v>0.26358475263584757</c:v>
                </c:pt>
                <c:pt idx="973">
                  <c:v>0.26277372262773724</c:v>
                </c:pt>
                <c:pt idx="974">
                  <c:v>0.2619626926196269</c:v>
                </c:pt>
                <c:pt idx="975">
                  <c:v>0.26115166261151668</c:v>
                </c:pt>
                <c:pt idx="976">
                  <c:v>0.26034063260340634</c:v>
                </c:pt>
                <c:pt idx="977">
                  <c:v>0.25952960259529601</c:v>
                </c:pt>
                <c:pt idx="978">
                  <c:v>0.25871857258718578</c:v>
                </c:pt>
                <c:pt idx="979">
                  <c:v>0.25790754257907544</c:v>
                </c:pt>
                <c:pt idx="980">
                  <c:v>0.25709651257096511</c:v>
                </c:pt>
                <c:pt idx="981">
                  <c:v>0.25709651257096511</c:v>
                </c:pt>
                <c:pt idx="982">
                  <c:v>0.25709651257096511</c:v>
                </c:pt>
                <c:pt idx="983">
                  <c:v>0.25628548256285477</c:v>
                </c:pt>
                <c:pt idx="984">
                  <c:v>0.25547445255474455</c:v>
                </c:pt>
                <c:pt idx="985">
                  <c:v>0.25547445255474455</c:v>
                </c:pt>
                <c:pt idx="986">
                  <c:v>0.25466342254663421</c:v>
                </c:pt>
                <c:pt idx="987">
                  <c:v>0.25385239253852387</c:v>
                </c:pt>
                <c:pt idx="988">
                  <c:v>0.25304136253041365</c:v>
                </c:pt>
                <c:pt idx="989">
                  <c:v>0.25223033252230331</c:v>
                </c:pt>
                <c:pt idx="990">
                  <c:v>0.25223033252230331</c:v>
                </c:pt>
                <c:pt idx="991">
                  <c:v>0.25141930251419298</c:v>
                </c:pt>
                <c:pt idx="992">
                  <c:v>0.25060827250608275</c:v>
                </c:pt>
                <c:pt idx="993">
                  <c:v>0.24979724249797242</c:v>
                </c:pt>
                <c:pt idx="994">
                  <c:v>0.24898621248986208</c:v>
                </c:pt>
                <c:pt idx="995">
                  <c:v>0.24898621248986208</c:v>
                </c:pt>
                <c:pt idx="996">
                  <c:v>0.24817518248175185</c:v>
                </c:pt>
                <c:pt idx="997">
                  <c:v>0.24736415247364152</c:v>
                </c:pt>
                <c:pt idx="998">
                  <c:v>0.24736415247364152</c:v>
                </c:pt>
                <c:pt idx="999">
                  <c:v>0.24736415247364152</c:v>
                </c:pt>
                <c:pt idx="1000">
                  <c:v>0.24655312246553118</c:v>
                </c:pt>
                <c:pt idx="1001">
                  <c:v>0.24574209245742096</c:v>
                </c:pt>
                <c:pt idx="1002">
                  <c:v>0.24493106244931062</c:v>
                </c:pt>
                <c:pt idx="1003">
                  <c:v>0.24412003244120029</c:v>
                </c:pt>
                <c:pt idx="1004">
                  <c:v>0.24330900243309006</c:v>
                </c:pt>
                <c:pt idx="1005">
                  <c:v>0.24249797242497972</c:v>
                </c:pt>
                <c:pt idx="1006">
                  <c:v>0.24168694241686939</c:v>
                </c:pt>
                <c:pt idx="1007">
                  <c:v>0.24087591240875916</c:v>
                </c:pt>
                <c:pt idx="1008">
                  <c:v>0.24006488240064883</c:v>
                </c:pt>
                <c:pt idx="1009">
                  <c:v>0.23925385239253849</c:v>
                </c:pt>
                <c:pt idx="1010">
                  <c:v>0.23844282238442827</c:v>
                </c:pt>
                <c:pt idx="1011">
                  <c:v>0.23763179237631793</c:v>
                </c:pt>
                <c:pt idx="1012">
                  <c:v>0.23682076236820759</c:v>
                </c:pt>
                <c:pt idx="1013">
                  <c:v>0.23600973236009737</c:v>
                </c:pt>
                <c:pt idx="1014">
                  <c:v>0.23519870235198703</c:v>
                </c:pt>
                <c:pt idx="1015">
                  <c:v>0.2343876723438767</c:v>
                </c:pt>
                <c:pt idx="1016">
                  <c:v>0.23357664233576647</c:v>
                </c:pt>
                <c:pt idx="1017">
                  <c:v>0.23276561232765614</c:v>
                </c:pt>
                <c:pt idx="1018">
                  <c:v>0.2319545823195458</c:v>
                </c:pt>
                <c:pt idx="1019">
                  <c:v>0.23114355231143557</c:v>
                </c:pt>
                <c:pt idx="1020">
                  <c:v>0.23033252230332524</c:v>
                </c:pt>
                <c:pt idx="1021">
                  <c:v>0.2295214922952149</c:v>
                </c:pt>
                <c:pt idx="1022">
                  <c:v>0.22871046228710468</c:v>
                </c:pt>
                <c:pt idx="1023">
                  <c:v>0.22789943227899434</c:v>
                </c:pt>
                <c:pt idx="1024">
                  <c:v>0.227088402270884</c:v>
                </c:pt>
                <c:pt idx="1025">
                  <c:v>0.22627737226277367</c:v>
                </c:pt>
                <c:pt idx="1026">
                  <c:v>0.22546634225466344</c:v>
                </c:pt>
                <c:pt idx="1027">
                  <c:v>0.22465531224655311</c:v>
                </c:pt>
                <c:pt idx="1028">
                  <c:v>0.22384428223844277</c:v>
                </c:pt>
                <c:pt idx="1029">
                  <c:v>0.22303325223033255</c:v>
                </c:pt>
                <c:pt idx="1030">
                  <c:v>0.22222222222222221</c:v>
                </c:pt>
                <c:pt idx="1031">
                  <c:v>0.22141119221411187</c:v>
                </c:pt>
                <c:pt idx="1032">
                  <c:v>0.22060016220600165</c:v>
                </c:pt>
                <c:pt idx="1033">
                  <c:v>0.21978913219789131</c:v>
                </c:pt>
                <c:pt idx="1034">
                  <c:v>0.21897810218978098</c:v>
                </c:pt>
                <c:pt idx="1035">
                  <c:v>0.21816707218167075</c:v>
                </c:pt>
                <c:pt idx="1036">
                  <c:v>0.21735604217356042</c:v>
                </c:pt>
                <c:pt idx="1037">
                  <c:v>0.21654501216545008</c:v>
                </c:pt>
                <c:pt idx="1038">
                  <c:v>0.21573398215733985</c:v>
                </c:pt>
                <c:pt idx="1039">
                  <c:v>0.21573398215733985</c:v>
                </c:pt>
                <c:pt idx="1040">
                  <c:v>0.21492295214922952</c:v>
                </c:pt>
                <c:pt idx="1041">
                  <c:v>0.21492295214922952</c:v>
                </c:pt>
                <c:pt idx="1042">
                  <c:v>0.21411192214111918</c:v>
                </c:pt>
                <c:pt idx="1043">
                  <c:v>0.21330089213300896</c:v>
                </c:pt>
                <c:pt idx="1044">
                  <c:v>0.21248986212489862</c:v>
                </c:pt>
                <c:pt idx="1045">
                  <c:v>0.21167883211678828</c:v>
                </c:pt>
                <c:pt idx="1046">
                  <c:v>0.21086780210867806</c:v>
                </c:pt>
                <c:pt idx="1047">
                  <c:v>0.21005677210056772</c:v>
                </c:pt>
                <c:pt idx="1048">
                  <c:v>0.20924574209245739</c:v>
                </c:pt>
                <c:pt idx="1049">
                  <c:v>0.20843471208434716</c:v>
                </c:pt>
                <c:pt idx="1050">
                  <c:v>0.20762368207623683</c:v>
                </c:pt>
                <c:pt idx="1051">
                  <c:v>0.20681265206812649</c:v>
                </c:pt>
                <c:pt idx="1052">
                  <c:v>0.20600162206001627</c:v>
                </c:pt>
                <c:pt idx="1053">
                  <c:v>0.20519059205190593</c:v>
                </c:pt>
                <c:pt idx="1054">
                  <c:v>0.20437956204379559</c:v>
                </c:pt>
                <c:pt idx="1055">
                  <c:v>0.20356853203568537</c:v>
                </c:pt>
                <c:pt idx="1056">
                  <c:v>0.20275750202757503</c:v>
                </c:pt>
                <c:pt idx="1057">
                  <c:v>0.2019464720194647</c:v>
                </c:pt>
                <c:pt idx="1058">
                  <c:v>0.2019464720194647</c:v>
                </c:pt>
                <c:pt idx="1059">
                  <c:v>0.20113544201135447</c:v>
                </c:pt>
                <c:pt idx="1060">
                  <c:v>0.20032441200324413</c:v>
                </c:pt>
                <c:pt idx="1061">
                  <c:v>0.20032441200324413</c:v>
                </c:pt>
                <c:pt idx="1062">
                  <c:v>0.1995133819951338</c:v>
                </c:pt>
                <c:pt idx="1063">
                  <c:v>0.19870235198702357</c:v>
                </c:pt>
                <c:pt idx="1064">
                  <c:v>0.19870235198702357</c:v>
                </c:pt>
                <c:pt idx="1065">
                  <c:v>0.19789132197891324</c:v>
                </c:pt>
                <c:pt idx="1066">
                  <c:v>0.1970802919708029</c:v>
                </c:pt>
                <c:pt idx="1067">
                  <c:v>0.19626926196269256</c:v>
                </c:pt>
                <c:pt idx="1068">
                  <c:v>0.19545823195458234</c:v>
                </c:pt>
                <c:pt idx="1069">
                  <c:v>0.19545823195458234</c:v>
                </c:pt>
                <c:pt idx="1070">
                  <c:v>0.194647201946472</c:v>
                </c:pt>
                <c:pt idx="1071">
                  <c:v>0.19383617193836167</c:v>
                </c:pt>
                <c:pt idx="1072">
                  <c:v>0.19302514193025144</c:v>
                </c:pt>
                <c:pt idx="1073">
                  <c:v>0.19221411192214111</c:v>
                </c:pt>
                <c:pt idx="1074">
                  <c:v>0.19140308191403077</c:v>
                </c:pt>
                <c:pt idx="1075">
                  <c:v>0.19059205190592055</c:v>
                </c:pt>
                <c:pt idx="1076">
                  <c:v>0.18978102189781021</c:v>
                </c:pt>
                <c:pt idx="1077">
                  <c:v>0.18896999188969987</c:v>
                </c:pt>
                <c:pt idx="1078">
                  <c:v>0.18815896188158965</c:v>
                </c:pt>
                <c:pt idx="1079">
                  <c:v>0.18815896188158965</c:v>
                </c:pt>
                <c:pt idx="1080">
                  <c:v>0.18734793187347931</c:v>
                </c:pt>
                <c:pt idx="1081">
                  <c:v>0.18653690186536898</c:v>
                </c:pt>
                <c:pt idx="1082">
                  <c:v>0.18572587185725875</c:v>
                </c:pt>
                <c:pt idx="1083">
                  <c:v>0.18491484184914841</c:v>
                </c:pt>
                <c:pt idx="1084">
                  <c:v>0.18410381184103808</c:v>
                </c:pt>
                <c:pt idx="1085">
                  <c:v>0.18329278183292785</c:v>
                </c:pt>
                <c:pt idx="1086">
                  <c:v>0.18248175182481752</c:v>
                </c:pt>
                <c:pt idx="1087">
                  <c:v>0.18248175182481752</c:v>
                </c:pt>
                <c:pt idx="1088">
                  <c:v>0.18167072181670718</c:v>
                </c:pt>
                <c:pt idx="1089">
                  <c:v>0.18085969180859696</c:v>
                </c:pt>
                <c:pt idx="1090">
                  <c:v>0.18004866180048662</c:v>
                </c:pt>
                <c:pt idx="1091">
                  <c:v>0.17923763179237628</c:v>
                </c:pt>
                <c:pt idx="1092">
                  <c:v>0.17842660178426606</c:v>
                </c:pt>
                <c:pt idx="1093">
                  <c:v>0.17761557177615572</c:v>
                </c:pt>
                <c:pt idx="1094">
                  <c:v>0.17761557177615572</c:v>
                </c:pt>
                <c:pt idx="1095">
                  <c:v>0.17680454176804539</c:v>
                </c:pt>
                <c:pt idx="1096">
                  <c:v>0.17599351175993516</c:v>
                </c:pt>
                <c:pt idx="1097">
                  <c:v>0.17599351175993516</c:v>
                </c:pt>
                <c:pt idx="1098">
                  <c:v>0.17518248175182483</c:v>
                </c:pt>
                <c:pt idx="1099">
                  <c:v>0.17518248175182483</c:v>
                </c:pt>
                <c:pt idx="1100">
                  <c:v>0.17437145174371449</c:v>
                </c:pt>
                <c:pt idx="1101">
                  <c:v>0.17356042173560426</c:v>
                </c:pt>
                <c:pt idx="1102">
                  <c:v>0.17356042173560426</c:v>
                </c:pt>
                <c:pt idx="1103">
                  <c:v>0.17274939172749393</c:v>
                </c:pt>
                <c:pt idx="1104">
                  <c:v>0.17193836171938359</c:v>
                </c:pt>
                <c:pt idx="1105">
                  <c:v>0.17112733171127337</c:v>
                </c:pt>
                <c:pt idx="1106">
                  <c:v>0.17112733171127337</c:v>
                </c:pt>
                <c:pt idx="1107">
                  <c:v>0.17031630170316303</c:v>
                </c:pt>
                <c:pt idx="1108">
                  <c:v>0.16950527169505269</c:v>
                </c:pt>
                <c:pt idx="1109">
                  <c:v>0.16869424168694247</c:v>
                </c:pt>
                <c:pt idx="1110">
                  <c:v>0.16788321167883213</c:v>
                </c:pt>
                <c:pt idx="1111">
                  <c:v>0.1670721816707218</c:v>
                </c:pt>
                <c:pt idx="1112">
                  <c:v>0.1670721816707218</c:v>
                </c:pt>
                <c:pt idx="1113">
                  <c:v>0.16626115166261146</c:v>
                </c:pt>
                <c:pt idx="1114">
                  <c:v>0.16545012165450124</c:v>
                </c:pt>
                <c:pt idx="1115">
                  <c:v>0.1646390916463909</c:v>
                </c:pt>
                <c:pt idx="1116">
                  <c:v>0.16382806163828056</c:v>
                </c:pt>
                <c:pt idx="1117">
                  <c:v>0.16301703163017034</c:v>
                </c:pt>
                <c:pt idx="1118">
                  <c:v>0.16220600162206</c:v>
                </c:pt>
                <c:pt idx="1119">
                  <c:v>0.16139497161394967</c:v>
                </c:pt>
                <c:pt idx="1120">
                  <c:v>0.16139497161394967</c:v>
                </c:pt>
                <c:pt idx="1121">
                  <c:v>0.16058394160583944</c:v>
                </c:pt>
                <c:pt idx="1122">
                  <c:v>0.15977291159772911</c:v>
                </c:pt>
                <c:pt idx="1123">
                  <c:v>0.15896188158961877</c:v>
                </c:pt>
                <c:pt idx="1124">
                  <c:v>0.15896188158961877</c:v>
                </c:pt>
                <c:pt idx="1125">
                  <c:v>0.15815085158150854</c:v>
                </c:pt>
                <c:pt idx="1126">
                  <c:v>0.15733982157339821</c:v>
                </c:pt>
                <c:pt idx="1127">
                  <c:v>0.15652879156528787</c:v>
                </c:pt>
                <c:pt idx="1128">
                  <c:v>0.15571776155717765</c:v>
                </c:pt>
                <c:pt idx="1129">
                  <c:v>0.15490673154906731</c:v>
                </c:pt>
                <c:pt idx="1130">
                  <c:v>0.15490673154906731</c:v>
                </c:pt>
                <c:pt idx="1131">
                  <c:v>0.15490673154906731</c:v>
                </c:pt>
                <c:pt idx="1132">
                  <c:v>0.15409570154095698</c:v>
                </c:pt>
                <c:pt idx="1133">
                  <c:v>0.15409570154095698</c:v>
                </c:pt>
                <c:pt idx="1134">
                  <c:v>0.15409570154095698</c:v>
                </c:pt>
                <c:pt idx="1135">
                  <c:v>0.15328467153284675</c:v>
                </c:pt>
                <c:pt idx="1136">
                  <c:v>0.15247364152473641</c:v>
                </c:pt>
                <c:pt idx="1137">
                  <c:v>0.15166261151662608</c:v>
                </c:pt>
                <c:pt idx="1138">
                  <c:v>0.15166261151662608</c:v>
                </c:pt>
                <c:pt idx="1139">
                  <c:v>0.15166261151662608</c:v>
                </c:pt>
                <c:pt idx="1140">
                  <c:v>0.15085158150851585</c:v>
                </c:pt>
                <c:pt idx="1141">
                  <c:v>0.15004055150040552</c:v>
                </c:pt>
                <c:pt idx="1142">
                  <c:v>0.15004055150040552</c:v>
                </c:pt>
                <c:pt idx="1143">
                  <c:v>0.14922952149229518</c:v>
                </c:pt>
                <c:pt idx="1144">
                  <c:v>0.14841849148418496</c:v>
                </c:pt>
                <c:pt idx="1145">
                  <c:v>0.14760746147607462</c:v>
                </c:pt>
                <c:pt idx="1146">
                  <c:v>0.14760746147607462</c:v>
                </c:pt>
                <c:pt idx="1147">
                  <c:v>0.14679643146796428</c:v>
                </c:pt>
                <c:pt idx="1148">
                  <c:v>0.14598540145985406</c:v>
                </c:pt>
                <c:pt idx="1149">
                  <c:v>0.14598540145985406</c:v>
                </c:pt>
                <c:pt idx="1150">
                  <c:v>0.14517437145174372</c:v>
                </c:pt>
                <c:pt idx="1151">
                  <c:v>0.14517437145174372</c:v>
                </c:pt>
                <c:pt idx="1152">
                  <c:v>0.14436334144363339</c:v>
                </c:pt>
                <c:pt idx="1153">
                  <c:v>0.14355231143552316</c:v>
                </c:pt>
                <c:pt idx="1154">
                  <c:v>0.14274128142741282</c:v>
                </c:pt>
                <c:pt idx="1155">
                  <c:v>0.14193025141930249</c:v>
                </c:pt>
                <c:pt idx="1156">
                  <c:v>0.14111922141119226</c:v>
                </c:pt>
                <c:pt idx="1157">
                  <c:v>0.14030819140308193</c:v>
                </c:pt>
                <c:pt idx="1158">
                  <c:v>0.14030819140308193</c:v>
                </c:pt>
                <c:pt idx="1159">
                  <c:v>0.13949716139497159</c:v>
                </c:pt>
                <c:pt idx="1160">
                  <c:v>0.13868613138686137</c:v>
                </c:pt>
                <c:pt idx="1161">
                  <c:v>0.13787510137875103</c:v>
                </c:pt>
                <c:pt idx="1162">
                  <c:v>0.13787510137875103</c:v>
                </c:pt>
                <c:pt idx="1163">
                  <c:v>0.13706407137064069</c:v>
                </c:pt>
                <c:pt idx="1164">
                  <c:v>0.13706407137064069</c:v>
                </c:pt>
                <c:pt idx="1165">
                  <c:v>0.13625304136253036</c:v>
                </c:pt>
                <c:pt idx="1166">
                  <c:v>0.13544201135442013</c:v>
                </c:pt>
                <c:pt idx="1167">
                  <c:v>0.1346309813463098</c:v>
                </c:pt>
                <c:pt idx="1168">
                  <c:v>0.1346309813463098</c:v>
                </c:pt>
                <c:pt idx="1169">
                  <c:v>0.13381995133819946</c:v>
                </c:pt>
                <c:pt idx="1170">
                  <c:v>0.13300892133008924</c:v>
                </c:pt>
                <c:pt idx="1171">
                  <c:v>0.1321978913219789</c:v>
                </c:pt>
                <c:pt idx="1172">
                  <c:v>0.1321978913219789</c:v>
                </c:pt>
                <c:pt idx="1173">
                  <c:v>0.13138686131386856</c:v>
                </c:pt>
                <c:pt idx="1174">
                  <c:v>0.13057583130575834</c:v>
                </c:pt>
                <c:pt idx="1175">
                  <c:v>0.129764801297648</c:v>
                </c:pt>
                <c:pt idx="1176">
                  <c:v>0.12895377128953767</c:v>
                </c:pt>
                <c:pt idx="1177">
                  <c:v>0.12814274128142744</c:v>
                </c:pt>
                <c:pt idx="1178">
                  <c:v>0.12733171127331711</c:v>
                </c:pt>
                <c:pt idx="1179">
                  <c:v>0.12652068126520677</c:v>
                </c:pt>
                <c:pt idx="1180">
                  <c:v>0.12652068126520677</c:v>
                </c:pt>
                <c:pt idx="1181">
                  <c:v>0.12652068126520677</c:v>
                </c:pt>
                <c:pt idx="1182">
                  <c:v>0.12570965125709654</c:v>
                </c:pt>
                <c:pt idx="1183">
                  <c:v>0.12570965125709654</c:v>
                </c:pt>
                <c:pt idx="1184">
                  <c:v>0.12570965125709654</c:v>
                </c:pt>
                <c:pt idx="1185">
                  <c:v>0.12489862124898621</c:v>
                </c:pt>
                <c:pt idx="1186">
                  <c:v>0.12408759124087587</c:v>
                </c:pt>
                <c:pt idx="1187">
                  <c:v>0.12327656123276565</c:v>
                </c:pt>
                <c:pt idx="1188">
                  <c:v>0.12246553122465531</c:v>
                </c:pt>
                <c:pt idx="1189">
                  <c:v>0.12246553122465531</c:v>
                </c:pt>
                <c:pt idx="1190">
                  <c:v>0.12165450121654497</c:v>
                </c:pt>
                <c:pt idx="1191">
                  <c:v>0.12084347120843475</c:v>
                </c:pt>
                <c:pt idx="1192">
                  <c:v>0.12003244120032441</c:v>
                </c:pt>
                <c:pt idx="1193">
                  <c:v>0.12003244120032441</c:v>
                </c:pt>
                <c:pt idx="1194">
                  <c:v>0.11922141119221408</c:v>
                </c:pt>
                <c:pt idx="1195">
                  <c:v>0.11841038118410385</c:v>
                </c:pt>
                <c:pt idx="1196">
                  <c:v>0.11759935117599352</c:v>
                </c:pt>
                <c:pt idx="1197">
                  <c:v>0.11759935117599352</c:v>
                </c:pt>
                <c:pt idx="1198">
                  <c:v>0.11759935117599352</c:v>
                </c:pt>
                <c:pt idx="1199">
                  <c:v>0.11678832116788318</c:v>
                </c:pt>
                <c:pt idx="1200">
                  <c:v>0.11597729115977295</c:v>
                </c:pt>
                <c:pt idx="1201">
                  <c:v>0.11597729115977295</c:v>
                </c:pt>
                <c:pt idx="1202">
                  <c:v>0.11516626115166262</c:v>
                </c:pt>
                <c:pt idx="1203">
                  <c:v>0.11435523114355228</c:v>
                </c:pt>
                <c:pt idx="1204">
                  <c:v>0.11354420113544206</c:v>
                </c:pt>
                <c:pt idx="1205">
                  <c:v>0.11273317112733172</c:v>
                </c:pt>
                <c:pt idx="1206">
                  <c:v>0.11273317112733172</c:v>
                </c:pt>
                <c:pt idx="1207">
                  <c:v>0.11192214111922139</c:v>
                </c:pt>
                <c:pt idx="1208">
                  <c:v>0.11192214111922139</c:v>
                </c:pt>
                <c:pt idx="1209">
                  <c:v>0.11111111111111116</c:v>
                </c:pt>
                <c:pt idx="1210">
                  <c:v>0.11030008110300082</c:v>
                </c:pt>
                <c:pt idx="1211">
                  <c:v>0.10948905109489049</c:v>
                </c:pt>
                <c:pt idx="1212">
                  <c:v>0.10948905109489049</c:v>
                </c:pt>
                <c:pt idx="1213">
                  <c:v>0.10867802108678026</c:v>
                </c:pt>
                <c:pt idx="1214">
                  <c:v>0.10867802108678026</c:v>
                </c:pt>
                <c:pt idx="1215">
                  <c:v>0.10867802108678026</c:v>
                </c:pt>
                <c:pt idx="1216">
                  <c:v>0.10786699107866993</c:v>
                </c:pt>
                <c:pt idx="1217">
                  <c:v>0.10786699107866993</c:v>
                </c:pt>
                <c:pt idx="1218">
                  <c:v>0.10705596107055959</c:v>
                </c:pt>
                <c:pt idx="1219">
                  <c:v>0.10624493106244937</c:v>
                </c:pt>
                <c:pt idx="1220">
                  <c:v>0.10543390105433903</c:v>
                </c:pt>
                <c:pt idx="1221">
                  <c:v>0.10543390105433903</c:v>
                </c:pt>
                <c:pt idx="1222">
                  <c:v>0.10543390105433903</c:v>
                </c:pt>
                <c:pt idx="1223">
                  <c:v>0.10462287104622869</c:v>
                </c:pt>
                <c:pt idx="1224">
                  <c:v>0.10462287104622869</c:v>
                </c:pt>
                <c:pt idx="1225">
                  <c:v>0.10462287104622869</c:v>
                </c:pt>
                <c:pt idx="1226">
                  <c:v>0.10381184103811836</c:v>
                </c:pt>
                <c:pt idx="1227">
                  <c:v>0.10300081103000813</c:v>
                </c:pt>
                <c:pt idx="1228">
                  <c:v>0.1021897810218978</c:v>
                </c:pt>
                <c:pt idx="1229">
                  <c:v>0.10137875101378746</c:v>
                </c:pt>
                <c:pt idx="1230">
                  <c:v>0.10056772100567724</c:v>
                </c:pt>
                <c:pt idx="1231">
                  <c:v>9.9756690997566899E-2</c:v>
                </c:pt>
                <c:pt idx="1232">
                  <c:v>9.8945660989456563E-2</c:v>
                </c:pt>
                <c:pt idx="1233">
                  <c:v>9.8134630981346338E-2</c:v>
                </c:pt>
                <c:pt idx="1234">
                  <c:v>9.7323600973236002E-2</c:v>
                </c:pt>
                <c:pt idx="1235">
                  <c:v>9.6512570965125666E-2</c:v>
                </c:pt>
                <c:pt idx="1236">
                  <c:v>9.5701540957015441E-2</c:v>
                </c:pt>
                <c:pt idx="1237">
                  <c:v>9.5701540957015441E-2</c:v>
                </c:pt>
                <c:pt idx="1238">
                  <c:v>9.5701540957015441E-2</c:v>
                </c:pt>
                <c:pt idx="1239">
                  <c:v>9.4890510948905105E-2</c:v>
                </c:pt>
                <c:pt idx="1240">
                  <c:v>9.4890510948905105E-2</c:v>
                </c:pt>
                <c:pt idx="1241">
                  <c:v>9.4079480940794769E-2</c:v>
                </c:pt>
                <c:pt idx="1242">
                  <c:v>9.4079480940794769E-2</c:v>
                </c:pt>
                <c:pt idx="1243">
                  <c:v>9.4079480940794769E-2</c:v>
                </c:pt>
                <c:pt idx="1244">
                  <c:v>9.4079480940794769E-2</c:v>
                </c:pt>
                <c:pt idx="1245">
                  <c:v>9.3268450932684543E-2</c:v>
                </c:pt>
                <c:pt idx="1246">
                  <c:v>9.3268450932684543E-2</c:v>
                </c:pt>
                <c:pt idx="1247">
                  <c:v>9.3268450932684543E-2</c:v>
                </c:pt>
                <c:pt idx="1248">
                  <c:v>9.2457420924574207E-2</c:v>
                </c:pt>
                <c:pt idx="1249">
                  <c:v>9.1646390916463871E-2</c:v>
                </c:pt>
                <c:pt idx="1250">
                  <c:v>9.1646390916463871E-2</c:v>
                </c:pt>
                <c:pt idx="1251">
                  <c:v>9.1646390916463871E-2</c:v>
                </c:pt>
                <c:pt idx="1252">
                  <c:v>9.0835360908353646E-2</c:v>
                </c:pt>
                <c:pt idx="1253">
                  <c:v>9.002433090024331E-2</c:v>
                </c:pt>
                <c:pt idx="1254">
                  <c:v>9.002433090024331E-2</c:v>
                </c:pt>
                <c:pt idx="1255">
                  <c:v>8.9213300892132974E-2</c:v>
                </c:pt>
                <c:pt idx="1256">
                  <c:v>8.9213300892132974E-2</c:v>
                </c:pt>
                <c:pt idx="1257">
                  <c:v>8.9213300892132974E-2</c:v>
                </c:pt>
                <c:pt idx="1258">
                  <c:v>8.8402270884022749E-2</c:v>
                </c:pt>
                <c:pt idx="1259">
                  <c:v>8.7591240875912413E-2</c:v>
                </c:pt>
                <c:pt idx="1260">
                  <c:v>8.6780210867802077E-2</c:v>
                </c:pt>
                <c:pt idx="1261">
                  <c:v>8.5969180859691852E-2</c:v>
                </c:pt>
                <c:pt idx="1262">
                  <c:v>8.5158150851581516E-2</c:v>
                </c:pt>
                <c:pt idx="1263">
                  <c:v>8.5158150851581516E-2</c:v>
                </c:pt>
                <c:pt idx="1264">
                  <c:v>8.4347120843471179E-2</c:v>
                </c:pt>
                <c:pt idx="1265">
                  <c:v>8.3536090835360954E-2</c:v>
                </c:pt>
                <c:pt idx="1266">
                  <c:v>8.2725060827250618E-2</c:v>
                </c:pt>
                <c:pt idx="1267">
                  <c:v>8.2725060827250618E-2</c:v>
                </c:pt>
                <c:pt idx="1268">
                  <c:v>8.1914030819140282E-2</c:v>
                </c:pt>
                <c:pt idx="1269">
                  <c:v>8.1103000811030057E-2</c:v>
                </c:pt>
                <c:pt idx="1270">
                  <c:v>8.0291970802919721E-2</c:v>
                </c:pt>
                <c:pt idx="1271">
                  <c:v>8.0291970802919721E-2</c:v>
                </c:pt>
                <c:pt idx="1272">
                  <c:v>7.9480940794809385E-2</c:v>
                </c:pt>
                <c:pt idx="1273">
                  <c:v>7.866991078669916E-2</c:v>
                </c:pt>
                <c:pt idx="1274">
                  <c:v>7.7858880778588824E-2</c:v>
                </c:pt>
                <c:pt idx="1275">
                  <c:v>7.7047850770478488E-2</c:v>
                </c:pt>
                <c:pt idx="1276">
                  <c:v>7.6236820762368263E-2</c:v>
                </c:pt>
                <c:pt idx="1277">
                  <c:v>7.5425790754257926E-2</c:v>
                </c:pt>
                <c:pt idx="1278">
                  <c:v>7.5425790754257926E-2</c:v>
                </c:pt>
                <c:pt idx="1279">
                  <c:v>7.5425790754257926E-2</c:v>
                </c:pt>
                <c:pt idx="1280">
                  <c:v>7.5425790754257926E-2</c:v>
                </c:pt>
                <c:pt idx="1281">
                  <c:v>7.461476074614759E-2</c:v>
                </c:pt>
                <c:pt idx="1282">
                  <c:v>7.3803730738037254E-2</c:v>
                </c:pt>
                <c:pt idx="1283">
                  <c:v>7.2992700729927029E-2</c:v>
                </c:pt>
                <c:pt idx="1284">
                  <c:v>7.2181670721816693E-2</c:v>
                </c:pt>
                <c:pt idx="1285">
                  <c:v>7.1370640713706357E-2</c:v>
                </c:pt>
                <c:pt idx="1286">
                  <c:v>7.0559610705596132E-2</c:v>
                </c:pt>
                <c:pt idx="1287">
                  <c:v>7.0559610705596132E-2</c:v>
                </c:pt>
                <c:pt idx="1288">
                  <c:v>7.0559610705596132E-2</c:v>
                </c:pt>
                <c:pt idx="1289">
                  <c:v>6.9748580697485796E-2</c:v>
                </c:pt>
                <c:pt idx="1290">
                  <c:v>6.893755068937546E-2</c:v>
                </c:pt>
                <c:pt idx="1291">
                  <c:v>6.8126520681265235E-2</c:v>
                </c:pt>
                <c:pt idx="1292">
                  <c:v>6.7315490673154899E-2</c:v>
                </c:pt>
                <c:pt idx="1293">
                  <c:v>6.6504460665044562E-2</c:v>
                </c:pt>
                <c:pt idx="1294">
                  <c:v>6.5693430656934337E-2</c:v>
                </c:pt>
                <c:pt idx="1295">
                  <c:v>6.4882400648824001E-2</c:v>
                </c:pt>
                <c:pt idx="1296">
                  <c:v>6.4071370640713665E-2</c:v>
                </c:pt>
                <c:pt idx="1297">
                  <c:v>6.326034063260344E-2</c:v>
                </c:pt>
                <c:pt idx="1298">
                  <c:v>6.2449310624493104E-2</c:v>
                </c:pt>
                <c:pt idx="1299">
                  <c:v>6.1638280616382768E-2</c:v>
                </c:pt>
                <c:pt idx="1300">
                  <c:v>6.0827250608272543E-2</c:v>
                </c:pt>
                <c:pt idx="1301">
                  <c:v>6.0016220600162207E-2</c:v>
                </c:pt>
                <c:pt idx="1302">
                  <c:v>6.0016220600162207E-2</c:v>
                </c:pt>
                <c:pt idx="1303">
                  <c:v>5.9205190592051871E-2</c:v>
                </c:pt>
                <c:pt idx="1304">
                  <c:v>5.8394160583941646E-2</c:v>
                </c:pt>
                <c:pt idx="1305">
                  <c:v>5.8394160583941646E-2</c:v>
                </c:pt>
                <c:pt idx="1306">
                  <c:v>5.8394160583941646E-2</c:v>
                </c:pt>
                <c:pt idx="1307">
                  <c:v>5.7583130575831309E-2</c:v>
                </c:pt>
                <c:pt idx="1308">
                  <c:v>5.6772100567720973E-2</c:v>
                </c:pt>
                <c:pt idx="1309">
                  <c:v>5.5961070559610748E-2</c:v>
                </c:pt>
                <c:pt idx="1310">
                  <c:v>5.5961070559610748E-2</c:v>
                </c:pt>
                <c:pt idx="1311">
                  <c:v>5.5961070559610748E-2</c:v>
                </c:pt>
                <c:pt idx="1312">
                  <c:v>5.5961070559610748E-2</c:v>
                </c:pt>
                <c:pt idx="1313">
                  <c:v>5.5150040551500412E-2</c:v>
                </c:pt>
                <c:pt idx="1314">
                  <c:v>5.4339010543390076E-2</c:v>
                </c:pt>
                <c:pt idx="1315">
                  <c:v>5.3527980535279851E-2</c:v>
                </c:pt>
                <c:pt idx="1316">
                  <c:v>5.3527980535279851E-2</c:v>
                </c:pt>
                <c:pt idx="1317">
                  <c:v>5.2716950527169515E-2</c:v>
                </c:pt>
                <c:pt idx="1318">
                  <c:v>5.2716950527169515E-2</c:v>
                </c:pt>
                <c:pt idx="1319">
                  <c:v>5.2716950527169515E-2</c:v>
                </c:pt>
                <c:pt idx="1320">
                  <c:v>5.1905920519059179E-2</c:v>
                </c:pt>
                <c:pt idx="1321">
                  <c:v>5.1094890510948954E-2</c:v>
                </c:pt>
                <c:pt idx="1322">
                  <c:v>5.0283860502838618E-2</c:v>
                </c:pt>
                <c:pt idx="1323">
                  <c:v>5.0283860502838618E-2</c:v>
                </c:pt>
                <c:pt idx="1324">
                  <c:v>4.9472830494728282E-2</c:v>
                </c:pt>
                <c:pt idx="1325">
                  <c:v>4.8661800486618056E-2</c:v>
                </c:pt>
                <c:pt idx="1326">
                  <c:v>4.8661800486618056E-2</c:v>
                </c:pt>
                <c:pt idx="1327">
                  <c:v>4.785077047850772E-2</c:v>
                </c:pt>
                <c:pt idx="1328">
                  <c:v>4.7039740470397384E-2</c:v>
                </c:pt>
                <c:pt idx="1329">
                  <c:v>4.6228710462287159E-2</c:v>
                </c:pt>
                <c:pt idx="1330">
                  <c:v>4.5417680454176823E-2</c:v>
                </c:pt>
                <c:pt idx="1331">
                  <c:v>4.4606650446066487E-2</c:v>
                </c:pt>
                <c:pt idx="1332">
                  <c:v>4.3795620437956151E-2</c:v>
                </c:pt>
                <c:pt idx="1333">
                  <c:v>4.2984590429845926E-2</c:v>
                </c:pt>
                <c:pt idx="1334">
                  <c:v>4.217356042173559E-2</c:v>
                </c:pt>
                <c:pt idx="1335">
                  <c:v>4.217356042173559E-2</c:v>
                </c:pt>
                <c:pt idx="1336">
                  <c:v>4.1362530413625254E-2</c:v>
                </c:pt>
                <c:pt idx="1337">
                  <c:v>4.0551500405515029E-2</c:v>
                </c:pt>
                <c:pt idx="1338">
                  <c:v>4.0551500405515029E-2</c:v>
                </c:pt>
                <c:pt idx="1339">
                  <c:v>3.9740470397404692E-2</c:v>
                </c:pt>
                <c:pt idx="1340">
                  <c:v>3.8929440389294356E-2</c:v>
                </c:pt>
                <c:pt idx="1341">
                  <c:v>3.8118410381184131E-2</c:v>
                </c:pt>
                <c:pt idx="1342">
                  <c:v>3.8118410381184131E-2</c:v>
                </c:pt>
                <c:pt idx="1343">
                  <c:v>3.8118410381184131E-2</c:v>
                </c:pt>
                <c:pt idx="1344">
                  <c:v>3.8118410381184131E-2</c:v>
                </c:pt>
                <c:pt idx="1345">
                  <c:v>3.8118410381184131E-2</c:v>
                </c:pt>
                <c:pt idx="1346">
                  <c:v>3.8118410381184131E-2</c:v>
                </c:pt>
                <c:pt idx="1347">
                  <c:v>3.7307380373073795E-2</c:v>
                </c:pt>
                <c:pt idx="1348">
                  <c:v>3.6496350364963459E-2</c:v>
                </c:pt>
                <c:pt idx="1349">
                  <c:v>3.6496350364963459E-2</c:v>
                </c:pt>
                <c:pt idx="1350">
                  <c:v>3.5685320356853234E-2</c:v>
                </c:pt>
                <c:pt idx="1351">
                  <c:v>3.5685320356853234E-2</c:v>
                </c:pt>
                <c:pt idx="1352">
                  <c:v>3.4874290348742898E-2</c:v>
                </c:pt>
                <c:pt idx="1353">
                  <c:v>3.4063260340632562E-2</c:v>
                </c:pt>
                <c:pt idx="1354">
                  <c:v>3.3252230332522337E-2</c:v>
                </c:pt>
                <c:pt idx="1355">
                  <c:v>3.3252230332522337E-2</c:v>
                </c:pt>
                <c:pt idx="1356">
                  <c:v>3.2441200324412001E-2</c:v>
                </c:pt>
                <c:pt idx="1357">
                  <c:v>3.2441200324412001E-2</c:v>
                </c:pt>
                <c:pt idx="1358">
                  <c:v>3.2441200324412001E-2</c:v>
                </c:pt>
                <c:pt idx="1359">
                  <c:v>3.2441200324412001E-2</c:v>
                </c:pt>
                <c:pt idx="1360">
                  <c:v>3.2441200324412001E-2</c:v>
                </c:pt>
                <c:pt idx="1361">
                  <c:v>3.2441200324412001E-2</c:v>
                </c:pt>
                <c:pt idx="1362">
                  <c:v>3.1630170316301665E-2</c:v>
                </c:pt>
                <c:pt idx="1363">
                  <c:v>3.0819140308191439E-2</c:v>
                </c:pt>
                <c:pt idx="1364">
                  <c:v>3.0008110300081103E-2</c:v>
                </c:pt>
                <c:pt idx="1365">
                  <c:v>2.9197080291970767E-2</c:v>
                </c:pt>
                <c:pt idx="1366">
                  <c:v>2.9197080291970767E-2</c:v>
                </c:pt>
                <c:pt idx="1367">
                  <c:v>2.9197080291970767E-2</c:v>
                </c:pt>
                <c:pt idx="1368">
                  <c:v>2.8386050283860542E-2</c:v>
                </c:pt>
                <c:pt idx="1369">
                  <c:v>2.8386050283860542E-2</c:v>
                </c:pt>
                <c:pt idx="1370">
                  <c:v>2.8386050283860542E-2</c:v>
                </c:pt>
                <c:pt idx="1371">
                  <c:v>2.7575020275750206E-2</c:v>
                </c:pt>
                <c:pt idx="1372">
                  <c:v>2.7575020275750206E-2</c:v>
                </c:pt>
                <c:pt idx="1373">
                  <c:v>2.7575020275750206E-2</c:v>
                </c:pt>
                <c:pt idx="1374">
                  <c:v>2.676399026763987E-2</c:v>
                </c:pt>
                <c:pt idx="1375">
                  <c:v>2.5952960259529645E-2</c:v>
                </c:pt>
                <c:pt idx="1376">
                  <c:v>2.5141930251419309E-2</c:v>
                </c:pt>
                <c:pt idx="1377">
                  <c:v>2.5141930251419309E-2</c:v>
                </c:pt>
                <c:pt idx="1378">
                  <c:v>2.5141930251419309E-2</c:v>
                </c:pt>
                <c:pt idx="1379">
                  <c:v>2.5141930251419309E-2</c:v>
                </c:pt>
                <c:pt idx="1380">
                  <c:v>2.5141930251419309E-2</c:v>
                </c:pt>
                <c:pt idx="1381">
                  <c:v>2.4330900243308973E-2</c:v>
                </c:pt>
                <c:pt idx="1382">
                  <c:v>2.3519870235198748E-2</c:v>
                </c:pt>
                <c:pt idx="1383">
                  <c:v>2.2708840227088412E-2</c:v>
                </c:pt>
                <c:pt idx="1384">
                  <c:v>2.2708840227088412E-2</c:v>
                </c:pt>
                <c:pt idx="1385">
                  <c:v>2.2708840227088412E-2</c:v>
                </c:pt>
                <c:pt idx="1386">
                  <c:v>2.1897810218978075E-2</c:v>
                </c:pt>
                <c:pt idx="1387">
                  <c:v>2.108678021086785E-2</c:v>
                </c:pt>
                <c:pt idx="1388">
                  <c:v>2.108678021086785E-2</c:v>
                </c:pt>
                <c:pt idx="1389">
                  <c:v>2.108678021086785E-2</c:v>
                </c:pt>
                <c:pt idx="1390">
                  <c:v>2.108678021086785E-2</c:v>
                </c:pt>
                <c:pt idx="1391">
                  <c:v>2.0275750202757514E-2</c:v>
                </c:pt>
                <c:pt idx="1392">
                  <c:v>2.0275750202757514E-2</c:v>
                </c:pt>
                <c:pt idx="1393">
                  <c:v>1.9464720194647178E-2</c:v>
                </c:pt>
                <c:pt idx="1394">
                  <c:v>1.9464720194647178E-2</c:v>
                </c:pt>
                <c:pt idx="1395">
                  <c:v>1.9464720194647178E-2</c:v>
                </c:pt>
                <c:pt idx="1396">
                  <c:v>1.9464720194647178E-2</c:v>
                </c:pt>
                <c:pt idx="1397">
                  <c:v>1.9464720194647178E-2</c:v>
                </c:pt>
                <c:pt idx="1398">
                  <c:v>1.8653690186536953E-2</c:v>
                </c:pt>
                <c:pt idx="1399">
                  <c:v>1.7842660178426617E-2</c:v>
                </c:pt>
                <c:pt idx="1400">
                  <c:v>1.7031630170316281E-2</c:v>
                </c:pt>
                <c:pt idx="1401">
                  <c:v>1.6220600162206056E-2</c:v>
                </c:pt>
                <c:pt idx="1402">
                  <c:v>1.540957015409572E-2</c:v>
                </c:pt>
                <c:pt idx="1403">
                  <c:v>1.540957015409572E-2</c:v>
                </c:pt>
                <c:pt idx="1404">
                  <c:v>1.540957015409572E-2</c:v>
                </c:pt>
                <c:pt idx="1405">
                  <c:v>1.540957015409572E-2</c:v>
                </c:pt>
                <c:pt idx="1406">
                  <c:v>1.540957015409572E-2</c:v>
                </c:pt>
                <c:pt idx="1407">
                  <c:v>1.4598540145985384E-2</c:v>
                </c:pt>
                <c:pt idx="1408">
                  <c:v>1.3787510137875048E-2</c:v>
                </c:pt>
                <c:pt idx="1409">
                  <c:v>1.3787510137875048E-2</c:v>
                </c:pt>
                <c:pt idx="1410">
                  <c:v>1.3787510137875048E-2</c:v>
                </c:pt>
                <c:pt idx="1411">
                  <c:v>1.2976480129764822E-2</c:v>
                </c:pt>
                <c:pt idx="1412">
                  <c:v>1.2165450121654486E-2</c:v>
                </c:pt>
                <c:pt idx="1413">
                  <c:v>1.2165450121654486E-2</c:v>
                </c:pt>
                <c:pt idx="1414">
                  <c:v>1.2165450121654486E-2</c:v>
                </c:pt>
                <c:pt idx="1415">
                  <c:v>1.2165450121654486E-2</c:v>
                </c:pt>
                <c:pt idx="1416">
                  <c:v>1.2165450121654486E-2</c:v>
                </c:pt>
                <c:pt idx="1417">
                  <c:v>1.2165450121654486E-2</c:v>
                </c:pt>
                <c:pt idx="1418">
                  <c:v>1.135442011354415E-2</c:v>
                </c:pt>
                <c:pt idx="1419">
                  <c:v>1.135442011354415E-2</c:v>
                </c:pt>
                <c:pt idx="1420">
                  <c:v>1.0543390105433925E-2</c:v>
                </c:pt>
                <c:pt idx="1421">
                  <c:v>9.7323600973235891E-3</c:v>
                </c:pt>
                <c:pt idx="1422">
                  <c:v>9.7323600973235891E-3</c:v>
                </c:pt>
                <c:pt idx="1423">
                  <c:v>8.921330089213253E-3</c:v>
                </c:pt>
                <c:pt idx="1424">
                  <c:v>8.921330089213253E-3</c:v>
                </c:pt>
                <c:pt idx="1425">
                  <c:v>8.1103000811030279E-3</c:v>
                </c:pt>
                <c:pt idx="1426">
                  <c:v>8.1103000811030279E-3</c:v>
                </c:pt>
                <c:pt idx="1427">
                  <c:v>7.2992700729926918E-3</c:v>
                </c:pt>
                <c:pt idx="1428">
                  <c:v>7.2992700729926918E-3</c:v>
                </c:pt>
                <c:pt idx="1429">
                  <c:v>7.2992700729926918E-3</c:v>
                </c:pt>
                <c:pt idx="1430">
                  <c:v>6.4882400648823557E-3</c:v>
                </c:pt>
                <c:pt idx="1431">
                  <c:v>5.6772100567721306E-3</c:v>
                </c:pt>
                <c:pt idx="1432">
                  <c:v>4.8661800486617945E-3</c:v>
                </c:pt>
                <c:pt idx="1433">
                  <c:v>4.8661800486617945E-3</c:v>
                </c:pt>
                <c:pt idx="1434">
                  <c:v>4.0551500405514584E-3</c:v>
                </c:pt>
                <c:pt idx="1435">
                  <c:v>4.0551500405514584E-3</c:v>
                </c:pt>
                <c:pt idx="1436">
                  <c:v>4.0551500405514584E-3</c:v>
                </c:pt>
                <c:pt idx="1437">
                  <c:v>4.0551500405514584E-3</c:v>
                </c:pt>
                <c:pt idx="1438">
                  <c:v>4.0551500405514584E-3</c:v>
                </c:pt>
                <c:pt idx="1439">
                  <c:v>4.0551500405514584E-3</c:v>
                </c:pt>
                <c:pt idx="1440">
                  <c:v>4.0551500405514584E-3</c:v>
                </c:pt>
                <c:pt idx="1441">
                  <c:v>4.0551500405514584E-3</c:v>
                </c:pt>
                <c:pt idx="1442">
                  <c:v>4.0551500405514584E-3</c:v>
                </c:pt>
                <c:pt idx="1443">
                  <c:v>4.0551500405514584E-3</c:v>
                </c:pt>
                <c:pt idx="1444">
                  <c:v>4.0551500405514584E-3</c:v>
                </c:pt>
                <c:pt idx="1445">
                  <c:v>4.0551500405514584E-3</c:v>
                </c:pt>
                <c:pt idx="1446">
                  <c:v>4.0551500405514584E-3</c:v>
                </c:pt>
                <c:pt idx="1447">
                  <c:v>4.0551500405514584E-3</c:v>
                </c:pt>
                <c:pt idx="1448">
                  <c:v>4.0551500405514584E-3</c:v>
                </c:pt>
                <c:pt idx="1449">
                  <c:v>4.0551500405514584E-3</c:v>
                </c:pt>
                <c:pt idx="1450">
                  <c:v>4.0551500405514584E-3</c:v>
                </c:pt>
                <c:pt idx="1451">
                  <c:v>3.2441200324412334E-3</c:v>
                </c:pt>
                <c:pt idx="1452">
                  <c:v>2.4330900243308973E-3</c:v>
                </c:pt>
                <c:pt idx="1453">
                  <c:v>2.4330900243308973E-3</c:v>
                </c:pt>
                <c:pt idx="1454">
                  <c:v>1.6220600162205612E-3</c:v>
                </c:pt>
                <c:pt idx="1455">
                  <c:v>1.6220600162205612E-3</c:v>
                </c:pt>
                <c:pt idx="1456">
                  <c:v>1.6220600162205612E-3</c:v>
                </c:pt>
                <c:pt idx="1457">
                  <c:v>1.6220600162205612E-3</c:v>
                </c:pt>
                <c:pt idx="1458">
                  <c:v>1.6220600162205612E-3</c:v>
                </c:pt>
                <c:pt idx="1459">
                  <c:v>1.6220600162205612E-3</c:v>
                </c:pt>
                <c:pt idx="1460">
                  <c:v>1.6220600162205612E-3</c:v>
                </c:pt>
                <c:pt idx="1461">
                  <c:v>1.6220600162205612E-3</c:v>
                </c:pt>
                <c:pt idx="1462">
                  <c:v>8.110300081103361E-4</c:v>
                </c:pt>
                <c:pt idx="1463">
                  <c:v>0</c:v>
                </c:pt>
                <c:pt idx="1464">
                  <c:v>0</c:v>
                </c:pt>
                <c:pt idx="1465">
                  <c:v>0</c:v>
                </c:pt>
                <c:pt idx="1466">
                  <c:v>0</c:v>
                </c:pt>
                <c:pt idx="1467">
                  <c:v>0</c:v>
                </c:pt>
                <c:pt idx="1468">
                  <c:v>0</c:v>
                </c:pt>
                <c:pt idx="1469">
                  <c:v>0</c:v>
                </c:pt>
                <c:pt idx="1470">
                  <c:v>0</c:v>
                </c:pt>
              </c:numCache>
            </c:numRef>
          </c:xVal>
          <c:yVal>
            <c:numRef>
              <c:f>MODEL!$BF$4:$BF$1474</c:f>
              <c:numCache>
                <c:formatCode>General</c:formatCode>
                <c:ptCount val="147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0.99578059071729963</c:v>
                </c:pt>
                <c:pt idx="18">
                  <c:v>0.99578059071729963</c:v>
                </c:pt>
                <c:pt idx="19">
                  <c:v>0.99578059071729963</c:v>
                </c:pt>
                <c:pt idx="20">
                  <c:v>0.99578059071729963</c:v>
                </c:pt>
                <c:pt idx="21">
                  <c:v>0.99578059071729963</c:v>
                </c:pt>
                <c:pt idx="22">
                  <c:v>0.99578059071729963</c:v>
                </c:pt>
                <c:pt idx="23">
                  <c:v>0.99578059071729963</c:v>
                </c:pt>
                <c:pt idx="24">
                  <c:v>0.99578059071729963</c:v>
                </c:pt>
                <c:pt idx="25">
                  <c:v>0.99578059071729963</c:v>
                </c:pt>
                <c:pt idx="26">
                  <c:v>0.99578059071729963</c:v>
                </c:pt>
                <c:pt idx="27">
                  <c:v>0.99578059071729963</c:v>
                </c:pt>
                <c:pt idx="28">
                  <c:v>0.99578059071729963</c:v>
                </c:pt>
                <c:pt idx="29">
                  <c:v>0.99578059071729963</c:v>
                </c:pt>
                <c:pt idx="30">
                  <c:v>0.99578059071729963</c:v>
                </c:pt>
                <c:pt idx="31">
                  <c:v>0.99578059071729963</c:v>
                </c:pt>
                <c:pt idx="32">
                  <c:v>0.99578059071729963</c:v>
                </c:pt>
                <c:pt idx="33">
                  <c:v>0.99578059071729963</c:v>
                </c:pt>
                <c:pt idx="34">
                  <c:v>0.99578059071729963</c:v>
                </c:pt>
                <c:pt idx="35">
                  <c:v>0.99578059071729963</c:v>
                </c:pt>
                <c:pt idx="36">
                  <c:v>0.99578059071729963</c:v>
                </c:pt>
                <c:pt idx="37">
                  <c:v>0.99578059071729963</c:v>
                </c:pt>
                <c:pt idx="38">
                  <c:v>0.99578059071729963</c:v>
                </c:pt>
                <c:pt idx="39">
                  <c:v>0.99578059071729963</c:v>
                </c:pt>
                <c:pt idx="40">
                  <c:v>0.99578059071729963</c:v>
                </c:pt>
                <c:pt idx="41">
                  <c:v>0.99578059071729963</c:v>
                </c:pt>
                <c:pt idx="42">
                  <c:v>0.99578059071729963</c:v>
                </c:pt>
                <c:pt idx="43">
                  <c:v>0.99578059071729963</c:v>
                </c:pt>
                <c:pt idx="44">
                  <c:v>0.99578059071729963</c:v>
                </c:pt>
                <c:pt idx="45">
                  <c:v>0.99578059071729963</c:v>
                </c:pt>
                <c:pt idx="46">
                  <c:v>0.99578059071729963</c:v>
                </c:pt>
                <c:pt idx="47">
                  <c:v>0.99578059071729963</c:v>
                </c:pt>
                <c:pt idx="48">
                  <c:v>0.99578059071729963</c:v>
                </c:pt>
                <c:pt idx="49">
                  <c:v>0.99578059071729963</c:v>
                </c:pt>
                <c:pt idx="50">
                  <c:v>0.99578059071729963</c:v>
                </c:pt>
                <c:pt idx="51">
                  <c:v>0.99578059071729963</c:v>
                </c:pt>
                <c:pt idx="52">
                  <c:v>0.99578059071729963</c:v>
                </c:pt>
                <c:pt idx="53">
                  <c:v>0.99578059071729963</c:v>
                </c:pt>
                <c:pt idx="54">
                  <c:v>0.99578059071729963</c:v>
                </c:pt>
                <c:pt idx="55">
                  <c:v>0.99578059071729963</c:v>
                </c:pt>
                <c:pt idx="56">
                  <c:v>0.99578059071729963</c:v>
                </c:pt>
                <c:pt idx="57">
                  <c:v>0.99578059071729963</c:v>
                </c:pt>
                <c:pt idx="58">
                  <c:v>0.99578059071729963</c:v>
                </c:pt>
                <c:pt idx="59">
                  <c:v>0.99578059071729963</c:v>
                </c:pt>
                <c:pt idx="60">
                  <c:v>0.99578059071729963</c:v>
                </c:pt>
                <c:pt idx="61">
                  <c:v>0.99578059071729963</c:v>
                </c:pt>
                <c:pt idx="62">
                  <c:v>0.99578059071729963</c:v>
                </c:pt>
                <c:pt idx="63">
                  <c:v>0.99578059071729963</c:v>
                </c:pt>
                <c:pt idx="64">
                  <c:v>0.99578059071729963</c:v>
                </c:pt>
                <c:pt idx="65">
                  <c:v>0.99578059071729963</c:v>
                </c:pt>
                <c:pt idx="66">
                  <c:v>0.99578059071729963</c:v>
                </c:pt>
                <c:pt idx="67">
                  <c:v>0.99578059071729963</c:v>
                </c:pt>
                <c:pt idx="68">
                  <c:v>0.99578059071729963</c:v>
                </c:pt>
                <c:pt idx="69">
                  <c:v>0.99578059071729963</c:v>
                </c:pt>
                <c:pt idx="70">
                  <c:v>0.99578059071729963</c:v>
                </c:pt>
                <c:pt idx="71">
                  <c:v>0.99156118143459915</c:v>
                </c:pt>
                <c:pt idx="72">
                  <c:v>0.99156118143459915</c:v>
                </c:pt>
                <c:pt idx="73">
                  <c:v>0.99156118143459915</c:v>
                </c:pt>
                <c:pt idx="74">
                  <c:v>0.99156118143459915</c:v>
                </c:pt>
                <c:pt idx="75">
                  <c:v>0.99156118143459915</c:v>
                </c:pt>
                <c:pt idx="76">
                  <c:v>0.99156118143459915</c:v>
                </c:pt>
                <c:pt idx="77">
                  <c:v>0.99156118143459915</c:v>
                </c:pt>
                <c:pt idx="78">
                  <c:v>0.99156118143459915</c:v>
                </c:pt>
                <c:pt idx="79">
                  <c:v>0.98734177215189878</c:v>
                </c:pt>
                <c:pt idx="80">
                  <c:v>0.98734177215189878</c:v>
                </c:pt>
                <c:pt idx="81">
                  <c:v>0.98734177215189878</c:v>
                </c:pt>
                <c:pt idx="82">
                  <c:v>0.98734177215189878</c:v>
                </c:pt>
                <c:pt idx="83">
                  <c:v>0.98734177215189878</c:v>
                </c:pt>
                <c:pt idx="84">
                  <c:v>0.98734177215189878</c:v>
                </c:pt>
                <c:pt idx="85">
                  <c:v>0.9831223628691983</c:v>
                </c:pt>
                <c:pt idx="86">
                  <c:v>0.9831223628691983</c:v>
                </c:pt>
                <c:pt idx="87">
                  <c:v>0.9831223628691983</c:v>
                </c:pt>
                <c:pt idx="88">
                  <c:v>0.9831223628691983</c:v>
                </c:pt>
                <c:pt idx="89">
                  <c:v>0.9831223628691983</c:v>
                </c:pt>
                <c:pt idx="90">
                  <c:v>0.9831223628691983</c:v>
                </c:pt>
                <c:pt idx="91">
                  <c:v>0.9831223628691983</c:v>
                </c:pt>
                <c:pt idx="92">
                  <c:v>0.9831223628691983</c:v>
                </c:pt>
                <c:pt idx="93">
                  <c:v>0.9831223628691983</c:v>
                </c:pt>
                <c:pt idx="94">
                  <c:v>0.9831223628691983</c:v>
                </c:pt>
                <c:pt idx="95">
                  <c:v>0.97890295358649793</c:v>
                </c:pt>
                <c:pt idx="96">
                  <c:v>0.97890295358649793</c:v>
                </c:pt>
                <c:pt idx="97">
                  <c:v>0.97890295358649793</c:v>
                </c:pt>
                <c:pt idx="98">
                  <c:v>0.97890295358649793</c:v>
                </c:pt>
                <c:pt idx="99">
                  <c:v>0.97890295358649793</c:v>
                </c:pt>
                <c:pt idx="100">
                  <c:v>0.97890295358649793</c:v>
                </c:pt>
                <c:pt idx="101">
                  <c:v>0.97890295358649793</c:v>
                </c:pt>
                <c:pt idx="102">
                  <c:v>0.97890295358649793</c:v>
                </c:pt>
                <c:pt idx="103">
                  <c:v>0.97890295358649793</c:v>
                </c:pt>
                <c:pt idx="104">
                  <c:v>0.97890295358649793</c:v>
                </c:pt>
                <c:pt idx="105">
                  <c:v>0.97890295358649793</c:v>
                </c:pt>
                <c:pt idx="106">
                  <c:v>0.97890295358649793</c:v>
                </c:pt>
                <c:pt idx="107">
                  <c:v>0.97468354430379744</c:v>
                </c:pt>
                <c:pt idx="108">
                  <c:v>0.97468354430379744</c:v>
                </c:pt>
                <c:pt idx="109">
                  <c:v>0.97468354430379744</c:v>
                </c:pt>
                <c:pt idx="110">
                  <c:v>0.97468354430379744</c:v>
                </c:pt>
                <c:pt idx="111">
                  <c:v>0.97468354430379744</c:v>
                </c:pt>
                <c:pt idx="112">
                  <c:v>0.97468354430379744</c:v>
                </c:pt>
                <c:pt idx="113">
                  <c:v>0.97468354430379744</c:v>
                </c:pt>
                <c:pt idx="114">
                  <c:v>0.97468354430379744</c:v>
                </c:pt>
                <c:pt idx="115">
                  <c:v>0.97468354430379744</c:v>
                </c:pt>
                <c:pt idx="116">
                  <c:v>0.97468354430379744</c:v>
                </c:pt>
                <c:pt idx="117">
                  <c:v>0.97468354430379744</c:v>
                </c:pt>
                <c:pt idx="118">
                  <c:v>0.97046413502109707</c:v>
                </c:pt>
                <c:pt idx="119">
                  <c:v>0.97046413502109707</c:v>
                </c:pt>
                <c:pt idx="120">
                  <c:v>0.97046413502109707</c:v>
                </c:pt>
                <c:pt idx="121">
                  <c:v>0.97046413502109707</c:v>
                </c:pt>
                <c:pt idx="122">
                  <c:v>0.97046413502109707</c:v>
                </c:pt>
                <c:pt idx="123">
                  <c:v>0.97046413502109707</c:v>
                </c:pt>
                <c:pt idx="124">
                  <c:v>0.97046413502109707</c:v>
                </c:pt>
                <c:pt idx="125">
                  <c:v>0.96624472573839659</c:v>
                </c:pt>
                <c:pt idx="126">
                  <c:v>0.96624472573839659</c:v>
                </c:pt>
                <c:pt idx="127">
                  <c:v>0.96624472573839659</c:v>
                </c:pt>
                <c:pt idx="128">
                  <c:v>0.96624472573839659</c:v>
                </c:pt>
                <c:pt idx="129">
                  <c:v>0.96202531645569622</c:v>
                </c:pt>
                <c:pt idx="130">
                  <c:v>0.96202531645569622</c:v>
                </c:pt>
                <c:pt idx="131">
                  <c:v>0.96202531645569622</c:v>
                </c:pt>
                <c:pt idx="132">
                  <c:v>0.96202531645569622</c:v>
                </c:pt>
                <c:pt idx="133">
                  <c:v>0.96202531645569622</c:v>
                </c:pt>
                <c:pt idx="134">
                  <c:v>0.95780590717299574</c:v>
                </c:pt>
                <c:pt idx="135">
                  <c:v>0.95780590717299574</c:v>
                </c:pt>
                <c:pt idx="136">
                  <c:v>0.95780590717299574</c:v>
                </c:pt>
                <c:pt idx="137">
                  <c:v>0.95780590717299574</c:v>
                </c:pt>
                <c:pt idx="138">
                  <c:v>0.95780590717299574</c:v>
                </c:pt>
                <c:pt idx="139">
                  <c:v>0.95780590717299574</c:v>
                </c:pt>
                <c:pt idx="140">
                  <c:v>0.95780590717299574</c:v>
                </c:pt>
                <c:pt idx="141">
                  <c:v>0.95780590717299574</c:v>
                </c:pt>
                <c:pt idx="142">
                  <c:v>0.95780590717299574</c:v>
                </c:pt>
                <c:pt idx="143">
                  <c:v>0.95780590717299574</c:v>
                </c:pt>
                <c:pt idx="144">
                  <c:v>0.95780590717299574</c:v>
                </c:pt>
                <c:pt idx="145">
                  <c:v>0.95780590717299574</c:v>
                </c:pt>
                <c:pt idx="146">
                  <c:v>0.95780590717299574</c:v>
                </c:pt>
                <c:pt idx="147">
                  <c:v>0.95780590717299574</c:v>
                </c:pt>
                <c:pt idx="148">
                  <c:v>0.95780590717299574</c:v>
                </c:pt>
                <c:pt idx="149">
                  <c:v>0.95780590717299574</c:v>
                </c:pt>
                <c:pt idx="150">
                  <c:v>0.95780590717299574</c:v>
                </c:pt>
                <c:pt idx="151">
                  <c:v>0.95780590717299574</c:v>
                </c:pt>
                <c:pt idx="152">
                  <c:v>0.95780590717299574</c:v>
                </c:pt>
                <c:pt idx="153">
                  <c:v>0.95780590717299574</c:v>
                </c:pt>
                <c:pt idx="154">
                  <c:v>0.95780590717299574</c:v>
                </c:pt>
                <c:pt idx="155">
                  <c:v>0.95780590717299574</c:v>
                </c:pt>
                <c:pt idx="156">
                  <c:v>0.95780590717299574</c:v>
                </c:pt>
                <c:pt idx="157">
                  <c:v>0.95780590717299574</c:v>
                </c:pt>
                <c:pt idx="158">
                  <c:v>0.95780590717299574</c:v>
                </c:pt>
                <c:pt idx="159">
                  <c:v>0.95780590717299574</c:v>
                </c:pt>
                <c:pt idx="160">
                  <c:v>0.95780590717299574</c:v>
                </c:pt>
                <c:pt idx="161">
                  <c:v>0.95780590717299574</c:v>
                </c:pt>
                <c:pt idx="162">
                  <c:v>0.95780590717299574</c:v>
                </c:pt>
                <c:pt idx="163">
                  <c:v>0.95780590717299574</c:v>
                </c:pt>
                <c:pt idx="164">
                  <c:v>0.95780590717299574</c:v>
                </c:pt>
                <c:pt idx="165">
                  <c:v>0.95780590717299574</c:v>
                </c:pt>
                <c:pt idx="166">
                  <c:v>0.95780590717299574</c:v>
                </c:pt>
                <c:pt idx="167">
                  <c:v>0.95780590717299574</c:v>
                </c:pt>
                <c:pt idx="168">
                  <c:v>0.95780590717299574</c:v>
                </c:pt>
                <c:pt idx="169">
                  <c:v>0.95780590717299574</c:v>
                </c:pt>
                <c:pt idx="170">
                  <c:v>0.95780590717299574</c:v>
                </c:pt>
                <c:pt idx="171">
                  <c:v>0.95780590717299574</c:v>
                </c:pt>
                <c:pt idx="172">
                  <c:v>0.95780590717299574</c:v>
                </c:pt>
                <c:pt idx="173">
                  <c:v>0.95780590717299574</c:v>
                </c:pt>
                <c:pt idx="174">
                  <c:v>0.95780590717299574</c:v>
                </c:pt>
                <c:pt idx="175">
                  <c:v>0.95780590717299574</c:v>
                </c:pt>
                <c:pt idx="176">
                  <c:v>0.95780590717299574</c:v>
                </c:pt>
                <c:pt idx="177">
                  <c:v>0.95780590717299574</c:v>
                </c:pt>
                <c:pt idx="178">
                  <c:v>0.95780590717299574</c:v>
                </c:pt>
                <c:pt idx="179">
                  <c:v>0.95780590717299574</c:v>
                </c:pt>
                <c:pt idx="180">
                  <c:v>0.95358649789029537</c:v>
                </c:pt>
                <c:pt idx="181">
                  <c:v>0.95358649789029537</c:v>
                </c:pt>
                <c:pt idx="182">
                  <c:v>0.95358649789029537</c:v>
                </c:pt>
                <c:pt idx="183">
                  <c:v>0.95358649789029537</c:v>
                </c:pt>
                <c:pt idx="184">
                  <c:v>0.94936708860759489</c:v>
                </c:pt>
                <c:pt idx="185">
                  <c:v>0.94936708860759489</c:v>
                </c:pt>
                <c:pt idx="186">
                  <c:v>0.94936708860759489</c:v>
                </c:pt>
                <c:pt idx="187">
                  <c:v>0.94936708860759489</c:v>
                </c:pt>
                <c:pt idx="188">
                  <c:v>0.94936708860759489</c:v>
                </c:pt>
                <c:pt idx="189">
                  <c:v>0.94936708860759489</c:v>
                </c:pt>
                <c:pt idx="190">
                  <c:v>0.94936708860759489</c:v>
                </c:pt>
                <c:pt idx="191">
                  <c:v>0.94936708860759489</c:v>
                </c:pt>
                <c:pt idx="192">
                  <c:v>0.94514767932489452</c:v>
                </c:pt>
                <c:pt idx="193">
                  <c:v>0.94514767932489452</c:v>
                </c:pt>
                <c:pt idx="194">
                  <c:v>0.94514767932489452</c:v>
                </c:pt>
                <c:pt idx="195">
                  <c:v>0.94514767932489452</c:v>
                </c:pt>
                <c:pt idx="196">
                  <c:v>0.94514767932489452</c:v>
                </c:pt>
                <c:pt idx="197">
                  <c:v>0.94514767932489452</c:v>
                </c:pt>
                <c:pt idx="198">
                  <c:v>0.94514767932489452</c:v>
                </c:pt>
                <c:pt idx="199">
                  <c:v>0.94514767932489452</c:v>
                </c:pt>
                <c:pt idx="200">
                  <c:v>0.94514767932489452</c:v>
                </c:pt>
                <c:pt idx="201">
                  <c:v>0.94514767932489452</c:v>
                </c:pt>
                <c:pt idx="202">
                  <c:v>0.94514767932489452</c:v>
                </c:pt>
                <c:pt idx="203">
                  <c:v>0.94514767932489452</c:v>
                </c:pt>
                <c:pt idx="204">
                  <c:v>0.94514767932489452</c:v>
                </c:pt>
                <c:pt idx="205">
                  <c:v>0.94514767932489452</c:v>
                </c:pt>
                <c:pt idx="206">
                  <c:v>0.94514767932489452</c:v>
                </c:pt>
                <c:pt idx="207">
                  <c:v>0.94514767932489452</c:v>
                </c:pt>
                <c:pt idx="208">
                  <c:v>0.94514767932489452</c:v>
                </c:pt>
                <c:pt idx="209">
                  <c:v>0.94514767932489452</c:v>
                </c:pt>
                <c:pt idx="210">
                  <c:v>0.94514767932489452</c:v>
                </c:pt>
                <c:pt idx="211">
                  <c:v>0.94514767932489452</c:v>
                </c:pt>
                <c:pt idx="212">
                  <c:v>0.94514767932489452</c:v>
                </c:pt>
                <c:pt idx="213">
                  <c:v>0.94514767932489452</c:v>
                </c:pt>
                <c:pt idx="214">
                  <c:v>0.94514767932489452</c:v>
                </c:pt>
                <c:pt idx="215">
                  <c:v>0.94514767932489452</c:v>
                </c:pt>
                <c:pt idx="216">
                  <c:v>0.94514767932489452</c:v>
                </c:pt>
                <c:pt idx="217">
                  <c:v>0.94514767932489452</c:v>
                </c:pt>
                <c:pt idx="218">
                  <c:v>0.94514767932489452</c:v>
                </c:pt>
                <c:pt idx="219">
                  <c:v>0.94092827004219415</c:v>
                </c:pt>
                <c:pt idx="220">
                  <c:v>0.94092827004219415</c:v>
                </c:pt>
                <c:pt idx="221">
                  <c:v>0.94092827004219415</c:v>
                </c:pt>
                <c:pt idx="222">
                  <c:v>0.94092827004219415</c:v>
                </c:pt>
                <c:pt idx="223">
                  <c:v>0.94092827004219415</c:v>
                </c:pt>
                <c:pt idx="224">
                  <c:v>0.94092827004219415</c:v>
                </c:pt>
                <c:pt idx="225">
                  <c:v>0.94092827004219415</c:v>
                </c:pt>
                <c:pt idx="226">
                  <c:v>0.94092827004219415</c:v>
                </c:pt>
                <c:pt idx="227">
                  <c:v>0.94092827004219415</c:v>
                </c:pt>
                <c:pt idx="228">
                  <c:v>0.94092827004219415</c:v>
                </c:pt>
                <c:pt idx="229">
                  <c:v>0.94092827004219415</c:v>
                </c:pt>
                <c:pt idx="230">
                  <c:v>0.94092827004219415</c:v>
                </c:pt>
                <c:pt idx="231">
                  <c:v>0.94092827004219415</c:v>
                </c:pt>
                <c:pt idx="232">
                  <c:v>0.94092827004219415</c:v>
                </c:pt>
                <c:pt idx="233">
                  <c:v>0.94092827004219415</c:v>
                </c:pt>
                <c:pt idx="234">
                  <c:v>0.94092827004219415</c:v>
                </c:pt>
                <c:pt idx="235">
                  <c:v>0.94092827004219415</c:v>
                </c:pt>
                <c:pt idx="236">
                  <c:v>0.94092827004219415</c:v>
                </c:pt>
                <c:pt idx="237">
                  <c:v>0.94092827004219415</c:v>
                </c:pt>
                <c:pt idx="238">
                  <c:v>0.94092827004219415</c:v>
                </c:pt>
                <c:pt idx="239">
                  <c:v>0.94092827004219415</c:v>
                </c:pt>
                <c:pt idx="240">
                  <c:v>0.94092827004219415</c:v>
                </c:pt>
                <c:pt idx="241">
                  <c:v>0.94092827004219415</c:v>
                </c:pt>
                <c:pt idx="242">
                  <c:v>0.94092827004219415</c:v>
                </c:pt>
                <c:pt idx="243">
                  <c:v>0.94092827004219415</c:v>
                </c:pt>
                <c:pt idx="244">
                  <c:v>0.94092827004219415</c:v>
                </c:pt>
                <c:pt idx="245">
                  <c:v>0.94092827004219415</c:v>
                </c:pt>
                <c:pt idx="246">
                  <c:v>0.94092827004219415</c:v>
                </c:pt>
                <c:pt idx="247">
                  <c:v>0.94092827004219415</c:v>
                </c:pt>
                <c:pt idx="248">
                  <c:v>0.94092827004219415</c:v>
                </c:pt>
                <c:pt idx="249">
                  <c:v>0.94092827004219415</c:v>
                </c:pt>
                <c:pt idx="250">
                  <c:v>0.94092827004219415</c:v>
                </c:pt>
                <c:pt idx="251">
                  <c:v>0.94092827004219415</c:v>
                </c:pt>
                <c:pt idx="252">
                  <c:v>0.94092827004219415</c:v>
                </c:pt>
                <c:pt idx="253">
                  <c:v>0.94092827004219415</c:v>
                </c:pt>
                <c:pt idx="254">
                  <c:v>0.94092827004219415</c:v>
                </c:pt>
                <c:pt idx="255">
                  <c:v>0.94092827004219415</c:v>
                </c:pt>
                <c:pt idx="256">
                  <c:v>0.94092827004219415</c:v>
                </c:pt>
                <c:pt idx="257">
                  <c:v>0.94092827004219415</c:v>
                </c:pt>
                <c:pt idx="258">
                  <c:v>0.94092827004219415</c:v>
                </c:pt>
                <c:pt idx="259">
                  <c:v>0.94092827004219415</c:v>
                </c:pt>
                <c:pt idx="260">
                  <c:v>0.94092827004219415</c:v>
                </c:pt>
                <c:pt idx="261">
                  <c:v>0.94092827004219415</c:v>
                </c:pt>
                <c:pt idx="262">
                  <c:v>0.94092827004219415</c:v>
                </c:pt>
                <c:pt idx="263">
                  <c:v>0.94092827004219415</c:v>
                </c:pt>
                <c:pt idx="264">
                  <c:v>0.94092827004219415</c:v>
                </c:pt>
                <c:pt idx="265">
                  <c:v>0.94092827004219415</c:v>
                </c:pt>
                <c:pt idx="266">
                  <c:v>0.94092827004219415</c:v>
                </c:pt>
                <c:pt idx="267">
                  <c:v>0.94092827004219415</c:v>
                </c:pt>
                <c:pt idx="268">
                  <c:v>0.94092827004219415</c:v>
                </c:pt>
                <c:pt idx="269">
                  <c:v>0.94092827004219415</c:v>
                </c:pt>
                <c:pt idx="270">
                  <c:v>0.94092827004219415</c:v>
                </c:pt>
                <c:pt idx="271">
                  <c:v>0.94092827004219415</c:v>
                </c:pt>
                <c:pt idx="272">
                  <c:v>0.94092827004219415</c:v>
                </c:pt>
                <c:pt idx="273">
                  <c:v>0.94092827004219415</c:v>
                </c:pt>
                <c:pt idx="274">
                  <c:v>0.94092827004219415</c:v>
                </c:pt>
                <c:pt idx="275">
                  <c:v>0.94092827004219415</c:v>
                </c:pt>
                <c:pt idx="276">
                  <c:v>0.93670886075949367</c:v>
                </c:pt>
                <c:pt idx="277">
                  <c:v>0.93670886075949367</c:v>
                </c:pt>
                <c:pt idx="278">
                  <c:v>0.93670886075949367</c:v>
                </c:pt>
                <c:pt idx="279">
                  <c:v>0.93670886075949367</c:v>
                </c:pt>
                <c:pt idx="280">
                  <c:v>0.93670886075949367</c:v>
                </c:pt>
                <c:pt idx="281">
                  <c:v>0.93670886075949367</c:v>
                </c:pt>
                <c:pt idx="282">
                  <c:v>0.93670886075949367</c:v>
                </c:pt>
                <c:pt idx="283">
                  <c:v>0.93670886075949367</c:v>
                </c:pt>
                <c:pt idx="284">
                  <c:v>0.93670886075949367</c:v>
                </c:pt>
                <c:pt idx="285">
                  <c:v>0.93670886075949367</c:v>
                </c:pt>
                <c:pt idx="286">
                  <c:v>0.93670886075949367</c:v>
                </c:pt>
                <c:pt idx="287">
                  <c:v>0.93670886075949367</c:v>
                </c:pt>
                <c:pt idx="288">
                  <c:v>0.93670886075949367</c:v>
                </c:pt>
                <c:pt idx="289">
                  <c:v>0.93670886075949367</c:v>
                </c:pt>
                <c:pt idx="290">
                  <c:v>0.93670886075949367</c:v>
                </c:pt>
                <c:pt idx="291">
                  <c:v>0.93670886075949367</c:v>
                </c:pt>
                <c:pt idx="292">
                  <c:v>0.93670886075949367</c:v>
                </c:pt>
                <c:pt idx="293">
                  <c:v>0.93670886075949367</c:v>
                </c:pt>
                <c:pt idx="294">
                  <c:v>0.93670886075949367</c:v>
                </c:pt>
                <c:pt idx="295">
                  <c:v>0.93670886075949367</c:v>
                </c:pt>
                <c:pt idx="296">
                  <c:v>0.93670886075949367</c:v>
                </c:pt>
                <c:pt idx="297">
                  <c:v>0.93670886075949367</c:v>
                </c:pt>
                <c:pt idx="298">
                  <c:v>0.93670886075949367</c:v>
                </c:pt>
                <c:pt idx="299">
                  <c:v>0.93670886075949367</c:v>
                </c:pt>
                <c:pt idx="300">
                  <c:v>0.93670886075949367</c:v>
                </c:pt>
                <c:pt idx="301">
                  <c:v>0.93670886075949367</c:v>
                </c:pt>
                <c:pt idx="302">
                  <c:v>0.93670886075949367</c:v>
                </c:pt>
                <c:pt idx="303">
                  <c:v>0.93670886075949367</c:v>
                </c:pt>
                <c:pt idx="304">
                  <c:v>0.93670886075949367</c:v>
                </c:pt>
                <c:pt idx="305">
                  <c:v>0.93670886075949367</c:v>
                </c:pt>
                <c:pt idx="306">
                  <c:v>0.93670886075949367</c:v>
                </c:pt>
                <c:pt idx="307">
                  <c:v>0.93670886075949367</c:v>
                </c:pt>
                <c:pt idx="308">
                  <c:v>0.93670886075949367</c:v>
                </c:pt>
                <c:pt idx="309">
                  <c:v>0.93670886075949367</c:v>
                </c:pt>
                <c:pt idx="310">
                  <c:v>0.93670886075949367</c:v>
                </c:pt>
                <c:pt idx="311">
                  <c:v>0.93670886075949367</c:v>
                </c:pt>
                <c:pt idx="312">
                  <c:v>0.93670886075949367</c:v>
                </c:pt>
                <c:pt idx="313">
                  <c:v>0.93670886075949367</c:v>
                </c:pt>
                <c:pt idx="314">
                  <c:v>0.93670886075949367</c:v>
                </c:pt>
                <c:pt idx="315">
                  <c:v>0.93670886075949367</c:v>
                </c:pt>
                <c:pt idx="316">
                  <c:v>0.93670886075949367</c:v>
                </c:pt>
                <c:pt idx="317">
                  <c:v>0.93670886075949367</c:v>
                </c:pt>
                <c:pt idx="318">
                  <c:v>0.93670886075949367</c:v>
                </c:pt>
                <c:pt idx="319">
                  <c:v>0.93670886075949367</c:v>
                </c:pt>
                <c:pt idx="320">
                  <c:v>0.93670886075949367</c:v>
                </c:pt>
                <c:pt idx="321">
                  <c:v>0.9324894514767933</c:v>
                </c:pt>
                <c:pt idx="322">
                  <c:v>0.9324894514767933</c:v>
                </c:pt>
                <c:pt idx="323">
                  <c:v>0.9324894514767933</c:v>
                </c:pt>
                <c:pt idx="324">
                  <c:v>0.9324894514767933</c:v>
                </c:pt>
                <c:pt idx="325">
                  <c:v>0.9324894514767933</c:v>
                </c:pt>
                <c:pt idx="326">
                  <c:v>0.9324894514767933</c:v>
                </c:pt>
                <c:pt idx="327">
                  <c:v>0.9324894514767933</c:v>
                </c:pt>
                <c:pt idx="328">
                  <c:v>0.9324894514767933</c:v>
                </c:pt>
                <c:pt idx="329">
                  <c:v>0.9324894514767933</c:v>
                </c:pt>
                <c:pt idx="330">
                  <c:v>0.9324894514767933</c:v>
                </c:pt>
                <c:pt idx="331">
                  <c:v>0.9324894514767933</c:v>
                </c:pt>
                <c:pt idx="332">
                  <c:v>0.9324894514767933</c:v>
                </c:pt>
                <c:pt idx="333">
                  <c:v>0.9324894514767933</c:v>
                </c:pt>
                <c:pt idx="334">
                  <c:v>0.9324894514767933</c:v>
                </c:pt>
                <c:pt idx="335">
                  <c:v>0.9324894514767933</c:v>
                </c:pt>
                <c:pt idx="336">
                  <c:v>0.9324894514767933</c:v>
                </c:pt>
                <c:pt idx="337">
                  <c:v>0.9324894514767933</c:v>
                </c:pt>
                <c:pt idx="338">
                  <c:v>0.9324894514767933</c:v>
                </c:pt>
                <c:pt idx="339">
                  <c:v>0.9324894514767933</c:v>
                </c:pt>
                <c:pt idx="340">
                  <c:v>0.9324894514767933</c:v>
                </c:pt>
                <c:pt idx="341">
                  <c:v>0.9324894514767933</c:v>
                </c:pt>
                <c:pt idx="342">
                  <c:v>0.9324894514767933</c:v>
                </c:pt>
                <c:pt idx="343">
                  <c:v>0.9324894514767933</c:v>
                </c:pt>
                <c:pt idx="344">
                  <c:v>0.9324894514767933</c:v>
                </c:pt>
                <c:pt idx="345">
                  <c:v>0.9324894514767933</c:v>
                </c:pt>
                <c:pt idx="346">
                  <c:v>0.9324894514767933</c:v>
                </c:pt>
                <c:pt idx="347">
                  <c:v>0.9324894514767933</c:v>
                </c:pt>
                <c:pt idx="348">
                  <c:v>0.9324894514767933</c:v>
                </c:pt>
                <c:pt idx="349">
                  <c:v>0.92827004219409281</c:v>
                </c:pt>
                <c:pt idx="350">
                  <c:v>0.92827004219409281</c:v>
                </c:pt>
                <c:pt idx="351">
                  <c:v>0.92827004219409281</c:v>
                </c:pt>
                <c:pt idx="352">
                  <c:v>0.92827004219409281</c:v>
                </c:pt>
                <c:pt idx="353">
                  <c:v>0.92827004219409281</c:v>
                </c:pt>
                <c:pt idx="354">
                  <c:v>0.92827004219409281</c:v>
                </c:pt>
                <c:pt idx="355">
                  <c:v>0.92827004219409281</c:v>
                </c:pt>
                <c:pt idx="356">
                  <c:v>0.92827004219409281</c:v>
                </c:pt>
                <c:pt idx="357">
                  <c:v>0.92827004219409281</c:v>
                </c:pt>
                <c:pt idx="358">
                  <c:v>0.92827004219409281</c:v>
                </c:pt>
                <c:pt idx="359">
                  <c:v>0.92827004219409281</c:v>
                </c:pt>
                <c:pt idx="360">
                  <c:v>0.92827004219409281</c:v>
                </c:pt>
                <c:pt idx="361">
                  <c:v>0.92827004219409281</c:v>
                </c:pt>
                <c:pt idx="362">
                  <c:v>0.92827004219409281</c:v>
                </c:pt>
                <c:pt idx="363">
                  <c:v>0.92827004219409281</c:v>
                </c:pt>
                <c:pt idx="364">
                  <c:v>0.92827004219409281</c:v>
                </c:pt>
                <c:pt idx="365">
                  <c:v>0.92827004219409281</c:v>
                </c:pt>
                <c:pt idx="366">
                  <c:v>0.92827004219409281</c:v>
                </c:pt>
                <c:pt idx="367">
                  <c:v>0.92827004219409281</c:v>
                </c:pt>
                <c:pt idx="368">
                  <c:v>0.92827004219409281</c:v>
                </c:pt>
                <c:pt idx="369">
                  <c:v>0.92827004219409281</c:v>
                </c:pt>
                <c:pt idx="370">
                  <c:v>0.92827004219409281</c:v>
                </c:pt>
                <c:pt idx="371">
                  <c:v>0.92405063291139244</c:v>
                </c:pt>
                <c:pt idx="372">
                  <c:v>0.91983122362869196</c:v>
                </c:pt>
                <c:pt idx="373">
                  <c:v>0.91983122362869196</c:v>
                </c:pt>
                <c:pt idx="374">
                  <c:v>0.91983122362869196</c:v>
                </c:pt>
                <c:pt idx="375">
                  <c:v>0.91983122362869196</c:v>
                </c:pt>
                <c:pt idx="376">
                  <c:v>0.91983122362869196</c:v>
                </c:pt>
                <c:pt idx="377">
                  <c:v>0.91983122362869196</c:v>
                </c:pt>
                <c:pt idx="378">
                  <c:v>0.91983122362869196</c:v>
                </c:pt>
                <c:pt idx="379">
                  <c:v>0.91561181434599159</c:v>
                </c:pt>
                <c:pt idx="380">
                  <c:v>0.91561181434599159</c:v>
                </c:pt>
                <c:pt idx="381">
                  <c:v>0.91561181434599159</c:v>
                </c:pt>
                <c:pt idx="382">
                  <c:v>0.91561181434599159</c:v>
                </c:pt>
                <c:pt idx="383">
                  <c:v>0.91561181434599159</c:v>
                </c:pt>
                <c:pt idx="384">
                  <c:v>0.91561181434599159</c:v>
                </c:pt>
                <c:pt idx="385">
                  <c:v>0.91561181434599159</c:v>
                </c:pt>
                <c:pt idx="386">
                  <c:v>0.91561181434599159</c:v>
                </c:pt>
                <c:pt idx="387">
                  <c:v>0.91561181434599159</c:v>
                </c:pt>
                <c:pt idx="388">
                  <c:v>0.91561181434599159</c:v>
                </c:pt>
                <c:pt idx="389">
                  <c:v>0.91561181434599159</c:v>
                </c:pt>
                <c:pt idx="390">
                  <c:v>0.91561181434599159</c:v>
                </c:pt>
                <c:pt idx="391">
                  <c:v>0.91561181434599159</c:v>
                </c:pt>
                <c:pt idx="392">
                  <c:v>0.91561181434599159</c:v>
                </c:pt>
                <c:pt idx="393">
                  <c:v>0.91561181434599159</c:v>
                </c:pt>
                <c:pt idx="394">
                  <c:v>0.91561181434599159</c:v>
                </c:pt>
                <c:pt idx="395">
                  <c:v>0.91561181434599159</c:v>
                </c:pt>
                <c:pt idx="396">
                  <c:v>0.91561181434599159</c:v>
                </c:pt>
                <c:pt idx="397">
                  <c:v>0.91561181434599159</c:v>
                </c:pt>
                <c:pt idx="398">
                  <c:v>0.91561181434599159</c:v>
                </c:pt>
                <c:pt idx="399">
                  <c:v>0.91561181434599159</c:v>
                </c:pt>
                <c:pt idx="400">
                  <c:v>0.91561181434599159</c:v>
                </c:pt>
                <c:pt idx="401">
                  <c:v>0.91561181434599159</c:v>
                </c:pt>
                <c:pt idx="402">
                  <c:v>0.91561181434599159</c:v>
                </c:pt>
                <c:pt idx="403">
                  <c:v>0.91561181434599159</c:v>
                </c:pt>
                <c:pt idx="404">
                  <c:v>0.91139240506329111</c:v>
                </c:pt>
                <c:pt idx="405">
                  <c:v>0.91139240506329111</c:v>
                </c:pt>
                <c:pt idx="406">
                  <c:v>0.91139240506329111</c:v>
                </c:pt>
                <c:pt idx="407">
                  <c:v>0.91139240506329111</c:v>
                </c:pt>
                <c:pt idx="408">
                  <c:v>0.91139240506329111</c:v>
                </c:pt>
                <c:pt idx="409">
                  <c:v>0.91139240506329111</c:v>
                </c:pt>
                <c:pt idx="410">
                  <c:v>0.91139240506329111</c:v>
                </c:pt>
                <c:pt idx="411">
                  <c:v>0.91139240506329111</c:v>
                </c:pt>
                <c:pt idx="412">
                  <c:v>0.91139240506329111</c:v>
                </c:pt>
                <c:pt idx="413">
                  <c:v>0.91139240506329111</c:v>
                </c:pt>
                <c:pt idx="414">
                  <c:v>0.91139240506329111</c:v>
                </c:pt>
                <c:pt idx="415">
                  <c:v>0.91139240506329111</c:v>
                </c:pt>
                <c:pt idx="416">
                  <c:v>0.91139240506329111</c:v>
                </c:pt>
                <c:pt idx="417">
                  <c:v>0.91139240506329111</c:v>
                </c:pt>
                <c:pt idx="418">
                  <c:v>0.91139240506329111</c:v>
                </c:pt>
                <c:pt idx="419">
                  <c:v>0.91139240506329111</c:v>
                </c:pt>
                <c:pt idx="420">
                  <c:v>0.91139240506329111</c:v>
                </c:pt>
                <c:pt idx="421">
                  <c:v>0.91139240506329111</c:v>
                </c:pt>
                <c:pt idx="422">
                  <c:v>0.91139240506329111</c:v>
                </c:pt>
                <c:pt idx="423">
                  <c:v>0.91139240506329111</c:v>
                </c:pt>
                <c:pt idx="424">
                  <c:v>0.91139240506329111</c:v>
                </c:pt>
                <c:pt idx="425">
                  <c:v>0.91139240506329111</c:v>
                </c:pt>
                <c:pt idx="426">
                  <c:v>0.91139240506329111</c:v>
                </c:pt>
                <c:pt idx="427">
                  <c:v>0.91139240506329111</c:v>
                </c:pt>
                <c:pt idx="428">
                  <c:v>0.91139240506329111</c:v>
                </c:pt>
                <c:pt idx="429">
                  <c:v>0.91139240506329111</c:v>
                </c:pt>
                <c:pt idx="430">
                  <c:v>0.91139240506329111</c:v>
                </c:pt>
                <c:pt idx="431">
                  <c:v>0.91139240506329111</c:v>
                </c:pt>
                <c:pt idx="432">
                  <c:v>0.90717299578059074</c:v>
                </c:pt>
                <c:pt idx="433">
                  <c:v>0.90717299578059074</c:v>
                </c:pt>
                <c:pt idx="434">
                  <c:v>0.90717299578059074</c:v>
                </c:pt>
                <c:pt idx="435">
                  <c:v>0.90717299578059074</c:v>
                </c:pt>
                <c:pt idx="436">
                  <c:v>0.90717299578059074</c:v>
                </c:pt>
                <c:pt idx="437">
                  <c:v>0.90717299578059074</c:v>
                </c:pt>
                <c:pt idx="438">
                  <c:v>0.90717299578059074</c:v>
                </c:pt>
                <c:pt idx="439">
                  <c:v>0.90717299578059074</c:v>
                </c:pt>
                <c:pt idx="440">
                  <c:v>0.90717299578059074</c:v>
                </c:pt>
                <c:pt idx="441">
                  <c:v>0.90717299578059074</c:v>
                </c:pt>
                <c:pt idx="442">
                  <c:v>0.90717299578059074</c:v>
                </c:pt>
                <c:pt idx="443">
                  <c:v>0.90717299578059074</c:v>
                </c:pt>
                <c:pt idx="444">
                  <c:v>0.90717299578059074</c:v>
                </c:pt>
                <c:pt idx="445">
                  <c:v>0.90717299578059074</c:v>
                </c:pt>
                <c:pt idx="446">
                  <c:v>0.90717299578059074</c:v>
                </c:pt>
                <c:pt idx="447">
                  <c:v>0.90717299578059074</c:v>
                </c:pt>
                <c:pt idx="448">
                  <c:v>0.90717299578059074</c:v>
                </c:pt>
                <c:pt idx="449">
                  <c:v>0.90717299578059074</c:v>
                </c:pt>
                <c:pt idx="450">
                  <c:v>0.90717299578059074</c:v>
                </c:pt>
                <c:pt idx="451">
                  <c:v>0.90717299578059074</c:v>
                </c:pt>
                <c:pt idx="452">
                  <c:v>0.90717299578059074</c:v>
                </c:pt>
                <c:pt idx="453">
                  <c:v>0.90717299578059074</c:v>
                </c:pt>
                <c:pt idx="454">
                  <c:v>0.90717299578059074</c:v>
                </c:pt>
                <c:pt idx="455">
                  <c:v>0.90717299578059074</c:v>
                </c:pt>
                <c:pt idx="456">
                  <c:v>0.90717299578059074</c:v>
                </c:pt>
                <c:pt idx="457">
                  <c:v>0.90717299578059074</c:v>
                </c:pt>
                <c:pt idx="458">
                  <c:v>0.90295358649789026</c:v>
                </c:pt>
                <c:pt idx="459">
                  <c:v>0.89873417721518989</c:v>
                </c:pt>
                <c:pt idx="460">
                  <c:v>0.89451476793248941</c:v>
                </c:pt>
                <c:pt idx="461">
                  <c:v>0.89451476793248941</c:v>
                </c:pt>
                <c:pt idx="462">
                  <c:v>0.89451476793248941</c:v>
                </c:pt>
                <c:pt idx="463">
                  <c:v>0.89451476793248941</c:v>
                </c:pt>
                <c:pt idx="464">
                  <c:v>0.89451476793248941</c:v>
                </c:pt>
                <c:pt idx="465">
                  <c:v>0.89451476793248941</c:v>
                </c:pt>
                <c:pt idx="466">
                  <c:v>0.89451476793248941</c:v>
                </c:pt>
                <c:pt idx="467">
                  <c:v>0.89451476793248941</c:v>
                </c:pt>
                <c:pt idx="468">
                  <c:v>0.89451476793248941</c:v>
                </c:pt>
                <c:pt idx="469">
                  <c:v>0.89451476793248941</c:v>
                </c:pt>
                <c:pt idx="470">
                  <c:v>0.89451476793248941</c:v>
                </c:pt>
                <c:pt idx="471">
                  <c:v>0.89451476793248941</c:v>
                </c:pt>
                <c:pt idx="472">
                  <c:v>0.89451476793248941</c:v>
                </c:pt>
                <c:pt idx="473">
                  <c:v>0.89451476793248941</c:v>
                </c:pt>
                <c:pt idx="474">
                  <c:v>0.89029535864978904</c:v>
                </c:pt>
                <c:pt idx="475">
                  <c:v>0.89029535864978904</c:v>
                </c:pt>
                <c:pt idx="476">
                  <c:v>0.88607594936708867</c:v>
                </c:pt>
                <c:pt idx="477">
                  <c:v>0.88607594936708867</c:v>
                </c:pt>
                <c:pt idx="478">
                  <c:v>0.88607594936708867</c:v>
                </c:pt>
                <c:pt idx="479">
                  <c:v>0.88607594936708867</c:v>
                </c:pt>
                <c:pt idx="480">
                  <c:v>0.88607594936708867</c:v>
                </c:pt>
                <c:pt idx="481">
                  <c:v>0.88607594936708867</c:v>
                </c:pt>
                <c:pt idx="482">
                  <c:v>0.88607594936708867</c:v>
                </c:pt>
                <c:pt idx="483">
                  <c:v>0.88607594936708867</c:v>
                </c:pt>
                <c:pt idx="484">
                  <c:v>0.88607594936708867</c:v>
                </c:pt>
                <c:pt idx="485">
                  <c:v>0.88607594936708867</c:v>
                </c:pt>
                <c:pt idx="486">
                  <c:v>0.88607594936708867</c:v>
                </c:pt>
                <c:pt idx="487">
                  <c:v>0.88607594936708867</c:v>
                </c:pt>
                <c:pt idx="488">
                  <c:v>0.88607594936708867</c:v>
                </c:pt>
                <c:pt idx="489">
                  <c:v>0.88607594936708867</c:v>
                </c:pt>
                <c:pt idx="490">
                  <c:v>0.88607594936708867</c:v>
                </c:pt>
                <c:pt idx="491">
                  <c:v>0.88607594936708867</c:v>
                </c:pt>
                <c:pt idx="492">
                  <c:v>0.88607594936708867</c:v>
                </c:pt>
                <c:pt idx="493">
                  <c:v>0.88185654008438819</c:v>
                </c:pt>
                <c:pt idx="494">
                  <c:v>0.88185654008438819</c:v>
                </c:pt>
                <c:pt idx="495">
                  <c:v>0.8776371308016877</c:v>
                </c:pt>
                <c:pt idx="496">
                  <c:v>0.8776371308016877</c:v>
                </c:pt>
                <c:pt idx="497">
                  <c:v>0.8776371308016877</c:v>
                </c:pt>
                <c:pt idx="498">
                  <c:v>0.8776371308016877</c:v>
                </c:pt>
                <c:pt idx="499">
                  <c:v>0.8776371308016877</c:v>
                </c:pt>
                <c:pt idx="500">
                  <c:v>0.8776371308016877</c:v>
                </c:pt>
                <c:pt idx="501">
                  <c:v>0.8776371308016877</c:v>
                </c:pt>
                <c:pt idx="502">
                  <c:v>0.8776371308016877</c:v>
                </c:pt>
                <c:pt idx="503">
                  <c:v>0.8776371308016877</c:v>
                </c:pt>
                <c:pt idx="504">
                  <c:v>0.8776371308016877</c:v>
                </c:pt>
                <c:pt idx="505">
                  <c:v>0.8776371308016877</c:v>
                </c:pt>
                <c:pt idx="506">
                  <c:v>0.8776371308016877</c:v>
                </c:pt>
                <c:pt idx="507">
                  <c:v>0.8776371308016877</c:v>
                </c:pt>
                <c:pt idx="508">
                  <c:v>0.8776371308016877</c:v>
                </c:pt>
                <c:pt idx="509">
                  <c:v>0.8776371308016877</c:v>
                </c:pt>
                <c:pt idx="510">
                  <c:v>0.8776371308016877</c:v>
                </c:pt>
                <c:pt idx="511">
                  <c:v>0.8776371308016877</c:v>
                </c:pt>
                <c:pt idx="512">
                  <c:v>0.8776371308016877</c:v>
                </c:pt>
                <c:pt idx="513">
                  <c:v>0.8776371308016877</c:v>
                </c:pt>
                <c:pt idx="514">
                  <c:v>0.8776371308016877</c:v>
                </c:pt>
                <c:pt idx="515">
                  <c:v>0.8776371308016877</c:v>
                </c:pt>
                <c:pt idx="516">
                  <c:v>0.8776371308016877</c:v>
                </c:pt>
                <c:pt idx="517">
                  <c:v>0.8776371308016877</c:v>
                </c:pt>
                <c:pt idx="518">
                  <c:v>0.8776371308016877</c:v>
                </c:pt>
                <c:pt idx="519">
                  <c:v>0.8776371308016877</c:v>
                </c:pt>
                <c:pt idx="520">
                  <c:v>0.8776371308016877</c:v>
                </c:pt>
                <c:pt idx="521">
                  <c:v>0.8776371308016877</c:v>
                </c:pt>
                <c:pt idx="522">
                  <c:v>0.8776371308016877</c:v>
                </c:pt>
                <c:pt idx="523">
                  <c:v>0.8776371308016877</c:v>
                </c:pt>
                <c:pt idx="524">
                  <c:v>0.87341772151898733</c:v>
                </c:pt>
                <c:pt idx="525">
                  <c:v>0.87341772151898733</c:v>
                </c:pt>
                <c:pt idx="526">
                  <c:v>0.87341772151898733</c:v>
                </c:pt>
                <c:pt idx="527">
                  <c:v>0.87341772151898733</c:v>
                </c:pt>
                <c:pt idx="528">
                  <c:v>0.87341772151898733</c:v>
                </c:pt>
                <c:pt idx="529">
                  <c:v>0.87341772151898733</c:v>
                </c:pt>
                <c:pt idx="530">
                  <c:v>0.87341772151898733</c:v>
                </c:pt>
                <c:pt idx="531">
                  <c:v>0.87341772151898733</c:v>
                </c:pt>
                <c:pt idx="532">
                  <c:v>0.87341772151898733</c:v>
                </c:pt>
                <c:pt idx="533">
                  <c:v>0.86919831223628696</c:v>
                </c:pt>
                <c:pt idx="534">
                  <c:v>0.86919831223628696</c:v>
                </c:pt>
                <c:pt idx="535">
                  <c:v>0.86497890295358648</c:v>
                </c:pt>
                <c:pt idx="536">
                  <c:v>0.86497890295358648</c:v>
                </c:pt>
                <c:pt idx="537">
                  <c:v>0.86497890295358648</c:v>
                </c:pt>
                <c:pt idx="538">
                  <c:v>0.86497890295358648</c:v>
                </c:pt>
                <c:pt idx="539">
                  <c:v>0.86497890295358648</c:v>
                </c:pt>
                <c:pt idx="540">
                  <c:v>0.86497890295358648</c:v>
                </c:pt>
                <c:pt idx="541">
                  <c:v>0.86497890295358648</c:v>
                </c:pt>
                <c:pt idx="542">
                  <c:v>0.86497890295358648</c:v>
                </c:pt>
                <c:pt idx="543">
                  <c:v>0.86497890295358648</c:v>
                </c:pt>
                <c:pt idx="544">
                  <c:v>0.86497890295358648</c:v>
                </c:pt>
                <c:pt idx="545">
                  <c:v>0.86497890295358648</c:v>
                </c:pt>
                <c:pt idx="546">
                  <c:v>0.86497890295358648</c:v>
                </c:pt>
                <c:pt idx="547">
                  <c:v>0.86497890295358648</c:v>
                </c:pt>
                <c:pt idx="548">
                  <c:v>0.86497890295358648</c:v>
                </c:pt>
                <c:pt idx="549">
                  <c:v>0.86497890295358648</c:v>
                </c:pt>
                <c:pt idx="550">
                  <c:v>0.86497890295358648</c:v>
                </c:pt>
                <c:pt idx="551">
                  <c:v>0.86497890295358648</c:v>
                </c:pt>
                <c:pt idx="552">
                  <c:v>0.86497890295358648</c:v>
                </c:pt>
                <c:pt idx="553">
                  <c:v>0.86497890295358648</c:v>
                </c:pt>
                <c:pt idx="554">
                  <c:v>0.86497890295358648</c:v>
                </c:pt>
                <c:pt idx="555">
                  <c:v>0.86497890295358648</c:v>
                </c:pt>
                <c:pt idx="556">
                  <c:v>0.86497890295358648</c:v>
                </c:pt>
                <c:pt idx="557">
                  <c:v>0.86497890295358648</c:v>
                </c:pt>
                <c:pt idx="558">
                  <c:v>0.86497890295358648</c:v>
                </c:pt>
                <c:pt idx="559">
                  <c:v>0.86497890295358648</c:v>
                </c:pt>
                <c:pt idx="560">
                  <c:v>0.86497890295358648</c:v>
                </c:pt>
                <c:pt idx="561">
                  <c:v>0.86497890295358648</c:v>
                </c:pt>
                <c:pt idx="562">
                  <c:v>0.86497890295358648</c:v>
                </c:pt>
                <c:pt idx="563">
                  <c:v>0.86497890295358648</c:v>
                </c:pt>
                <c:pt idx="564">
                  <c:v>0.86497890295358648</c:v>
                </c:pt>
                <c:pt idx="565">
                  <c:v>0.86497890295358648</c:v>
                </c:pt>
                <c:pt idx="566">
                  <c:v>0.86497890295358648</c:v>
                </c:pt>
                <c:pt idx="567">
                  <c:v>0.86497890295358648</c:v>
                </c:pt>
                <c:pt idx="568">
                  <c:v>0.86497890295358648</c:v>
                </c:pt>
                <c:pt idx="569">
                  <c:v>0.86497890295358648</c:v>
                </c:pt>
                <c:pt idx="570">
                  <c:v>0.86497890295358648</c:v>
                </c:pt>
                <c:pt idx="571">
                  <c:v>0.86497890295358648</c:v>
                </c:pt>
                <c:pt idx="572">
                  <c:v>0.86497890295358648</c:v>
                </c:pt>
                <c:pt idx="573">
                  <c:v>0.86497890295358648</c:v>
                </c:pt>
                <c:pt idx="574">
                  <c:v>0.86497890295358648</c:v>
                </c:pt>
                <c:pt idx="575">
                  <c:v>0.86497890295358648</c:v>
                </c:pt>
                <c:pt idx="576">
                  <c:v>0.86497890295358648</c:v>
                </c:pt>
                <c:pt idx="577">
                  <c:v>0.86497890295358648</c:v>
                </c:pt>
                <c:pt idx="578">
                  <c:v>0.86497890295358648</c:v>
                </c:pt>
                <c:pt idx="579">
                  <c:v>0.86497890295358648</c:v>
                </c:pt>
                <c:pt idx="580">
                  <c:v>0.86497890295358648</c:v>
                </c:pt>
                <c:pt idx="581">
                  <c:v>0.86497890295358648</c:v>
                </c:pt>
                <c:pt idx="582">
                  <c:v>0.86497890295358648</c:v>
                </c:pt>
                <c:pt idx="583">
                  <c:v>0.86497890295358648</c:v>
                </c:pt>
                <c:pt idx="584">
                  <c:v>0.86497890295358648</c:v>
                </c:pt>
                <c:pt idx="585">
                  <c:v>0.86497890295358648</c:v>
                </c:pt>
                <c:pt idx="586">
                  <c:v>0.86497890295358648</c:v>
                </c:pt>
                <c:pt idx="587">
                  <c:v>0.86497890295358648</c:v>
                </c:pt>
                <c:pt idx="588">
                  <c:v>0.86497890295358648</c:v>
                </c:pt>
                <c:pt idx="589">
                  <c:v>0.86497890295358648</c:v>
                </c:pt>
                <c:pt idx="590">
                  <c:v>0.86497890295358648</c:v>
                </c:pt>
                <c:pt idx="591">
                  <c:v>0.86497890295358648</c:v>
                </c:pt>
                <c:pt idx="592">
                  <c:v>0.86497890295358648</c:v>
                </c:pt>
                <c:pt idx="593">
                  <c:v>0.86497890295358648</c:v>
                </c:pt>
                <c:pt idx="594">
                  <c:v>0.86497890295358648</c:v>
                </c:pt>
                <c:pt idx="595">
                  <c:v>0.86497890295358648</c:v>
                </c:pt>
                <c:pt idx="596">
                  <c:v>0.86497890295358648</c:v>
                </c:pt>
                <c:pt idx="597">
                  <c:v>0.86497890295358648</c:v>
                </c:pt>
                <c:pt idx="598">
                  <c:v>0.86075949367088611</c:v>
                </c:pt>
                <c:pt idx="599">
                  <c:v>0.86075949367088611</c:v>
                </c:pt>
                <c:pt idx="600">
                  <c:v>0.86075949367088611</c:v>
                </c:pt>
                <c:pt idx="601">
                  <c:v>0.86075949367088611</c:v>
                </c:pt>
                <c:pt idx="602">
                  <c:v>0.86075949367088611</c:v>
                </c:pt>
                <c:pt idx="603">
                  <c:v>0.86075949367088611</c:v>
                </c:pt>
                <c:pt idx="604">
                  <c:v>0.86075949367088611</c:v>
                </c:pt>
                <c:pt idx="605">
                  <c:v>0.86075949367088611</c:v>
                </c:pt>
                <c:pt idx="606">
                  <c:v>0.86075949367088611</c:v>
                </c:pt>
                <c:pt idx="607">
                  <c:v>0.86075949367088611</c:v>
                </c:pt>
                <c:pt idx="608">
                  <c:v>0.86075949367088611</c:v>
                </c:pt>
                <c:pt idx="609">
                  <c:v>0.85654008438818563</c:v>
                </c:pt>
                <c:pt idx="610">
                  <c:v>0.85654008438818563</c:v>
                </c:pt>
                <c:pt idx="611">
                  <c:v>0.85654008438818563</c:v>
                </c:pt>
                <c:pt idx="612">
                  <c:v>0.85654008438818563</c:v>
                </c:pt>
                <c:pt idx="613">
                  <c:v>0.85654008438818563</c:v>
                </c:pt>
                <c:pt idx="614">
                  <c:v>0.85654008438818563</c:v>
                </c:pt>
                <c:pt idx="615">
                  <c:v>0.85654008438818563</c:v>
                </c:pt>
                <c:pt idx="616">
                  <c:v>0.85654008438818563</c:v>
                </c:pt>
                <c:pt idx="617">
                  <c:v>0.85654008438818563</c:v>
                </c:pt>
                <c:pt idx="618">
                  <c:v>0.85654008438818563</c:v>
                </c:pt>
                <c:pt idx="619">
                  <c:v>0.85654008438818563</c:v>
                </c:pt>
                <c:pt idx="620">
                  <c:v>0.85654008438818563</c:v>
                </c:pt>
                <c:pt idx="621">
                  <c:v>0.85654008438818563</c:v>
                </c:pt>
                <c:pt idx="622">
                  <c:v>0.85654008438818563</c:v>
                </c:pt>
                <c:pt idx="623">
                  <c:v>0.85654008438818563</c:v>
                </c:pt>
                <c:pt idx="624">
                  <c:v>0.85654008438818563</c:v>
                </c:pt>
                <c:pt idx="625">
                  <c:v>0.85654008438818563</c:v>
                </c:pt>
                <c:pt idx="626">
                  <c:v>0.85654008438818563</c:v>
                </c:pt>
                <c:pt idx="627">
                  <c:v>0.85654008438818563</c:v>
                </c:pt>
                <c:pt idx="628">
                  <c:v>0.85654008438818563</c:v>
                </c:pt>
                <c:pt idx="629">
                  <c:v>0.85654008438818563</c:v>
                </c:pt>
                <c:pt idx="630">
                  <c:v>0.85654008438818563</c:v>
                </c:pt>
                <c:pt idx="631">
                  <c:v>0.85654008438818563</c:v>
                </c:pt>
                <c:pt idx="632">
                  <c:v>0.85654008438818563</c:v>
                </c:pt>
                <c:pt idx="633">
                  <c:v>0.85654008438818563</c:v>
                </c:pt>
                <c:pt idx="634">
                  <c:v>0.85654008438818563</c:v>
                </c:pt>
                <c:pt idx="635">
                  <c:v>0.85654008438818563</c:v>
                </c:pt>
                <c:pt idx="636">
                  <c:v>0.85654008438818563</c:v>
                </c:pt>
                <c:pt idx="637">
                  <c:v>0.85654008438818563</c:v>
                </c:pt>
                <c:pt idx="638">
                  <c:v>0.85232067510548526</c:v>
                </c:pt>
                <c:pt idx="639">
                  <c:v>0.84810126582278478</c:v>
                </c:pt>
                <c:pt idx="640">
                  <c:v>0.84810126582278478</c:v>
                </c:pt>
                <c:pt idx="641">
                  <c:v>0.84810126582278478</c:v>
                </c:pt>
                <c:pt idx="642">
                  <c:v>0.84810126582278478</c:v>
                </c:pt>
                <c:pt idx="643">
                  <c:v>0.84810126582278478</c:v>
                </c:pt>
                <c:pt idx="644">
                  <c:v>0.84810126582278478</c:v>
                </c:pt>
                <c:pt idx="645">
                  <c:v>0.84810126582278478</c:v>
                </c:pt>
                <c:pt idx="646">
                  <c:v>0.84810126582278478</c:v>
                </c:pt>
                <c:pt idx="647">
                  <c:v>0.84810126582278478</c:v>
                </c:pt>
                <c:pt idx="648">
                  <c:v>0.84810126582278478</c:v>
                </c:pt>
                <c:pt idx="649">
                  <c:v>0.84810126582278478</c:v>
                </c:pt>
                <c:pt idx="650">
                  <c:v>0.84810126582278478</c:v>
                </c:pt>
                <c:pt idx="651">
                  <c:v>0.84810126582278478</c:v>
                </c:pt>
                <c:pt idx="652">
                  <c:v>0.84810126582278478</c:v>
                </c:pt>
                <c:pt idx="653">
                  <c:v>0.84810126582278478</c:v>
                </c:pt>
                <c:pt idx="654">
                  <c:v>0.84810126582278478</c:v>
                </c:pt>
                <c:pt idx="655">
                  <c:v>0.84810126582278478</c:v>
                </c:pt>
                <c:pt idx="656">
                  <c:v>0.84810126582278478</c:v>
                </c:pt>
                <c:pt idx="657">
                  <c:v>0.84810126582278478</c:v>
                </c:pt>
                <c:pt idx="658">
                  <c:v>0.84810126582278478</c:v>
                </c:pt>
                <c:pt idx="659">
                  <c:v>0.84810126582278478</c:v>
                </c:pt>
                <c:pt idx="660">
                  <c:v>0.84810126582278478</c:v>
                </c:pt>
                <c:pt idx="661">
                  <c:v>0.84810126582278478</c:v>
                </c:pt>
                <c:pt idx="662">
                  <c:v>0.84810126582278478</c:v>
                </c:pt>
                <c:pt idx="663">
                  <c:v>0.84810126582278478</c:v>
                </c:pt>
                <c:pt idx="664">
                  <c:v>0.84810126582278478</c:v>
                </c:pt>
                <c:pt idx="665">
                  <c:v>0.84810126582278478</c:v>
                </c:pt>
                <c:pt idx="666">
                  <c:v>0.84810126582278478</c:v>
                </c:pt>
                <c:pt idx="667">
                  <c:v>0.84810126582278478</c:v>
                </c:pt>
                <c:pt idx="668">
                  <c:v>0.84810126582278478</c:v>
                </c:pt>
                <c:pt idx="669">
                  <c:v>0.84388185654008441</c:v>
                </c:pt>
                <c:pt idx="670">
                  <c:v>0.84388185654008441</c:v>
                </c:pt>
                <c:pt idx="671">
                  <c:v>0.83966244725738393</c:v>
                </c:pt>
                <c:pt idx="672">
                  <c:v>0.83966244725738393</c:v>
                </c:pt>
                <c:pt idx="673">
                  <c:v>0.83966244725738393</c:v>
                </c:pt>
                <c:pt idx="674">
                  <c:v>0.83966244725738393</c:v>
                </c:pt>
                <c:pt idx="675">
                  <c:v>0.83966244725738393</c:v>
                </c:pt>
                <c:pt idx="676">
                  <c:v>0.83966244725738393</c:v>
                </c:pt>
                <c:pt idx="677">
                  <c:v>0.83966244725738393</c:v>
                </c:pt>
                <c:pt idx="678">
                  <c:v>0.83966244725738393</c:v>
                </c:pt>
                <c:pt idx="679">
                  <c:v>0.83966244725738393</c:v>
                </c:pt>
                <c:pt idx="680">
                  <c:v>0.83966244725738393</c:v>
                </c:pt>
                <c:pt idx="681">
                  <c:v>0.83966244725738393</c:v>
                </c:pt>
                <c:pt idx="682">
                  <c:v>0.83966244725738393</c:v>
                </c:pt>
                <c:pt idx="683">
                  <c:v>0.83966244725738393</c:v>
                </c:pt>
                <c:pt idx="684">
                  <c:v>0.83966244725738393</c:v>
                </c:pt>
                <c:pt idx="685">
                  <c:v>0.83966244725738393</c:v>
                </c:pt>
                <c:pt idx="686">
                  <c:v>0.83966244725738393</c:v>
                </c:pt>
                <c:pt idx="687">
                  <c:v>0.83966244725738393</c:v>
                </c:pt>
                <c:pt idx="688">
                  <c:v>0.83966244725738393</c:v>
                </c:pt>
                <c:pt idx="689">
                  <c:v>0.83966244725738393</c:v>
                </c:pt>
                <c:pt idx="690">
                  <c:v>0.83966244725738393</c:v>
                </c:pt>
                <c:pt idx="691">
                  <c:v>0.83966244725738393</c:v>
                </c:pt>
                <c:pt idx="692">
                  <c:v>0.83966244725738393</c:v>
                </c:pt>
                <c:pt idx="693">
                  <c:v>0.83966244725738393</c:v>
                </c:pt>
                <c:pt idx="694">
                  <c:v>0.83966244725738393</c:v>
                </c:pt>
                <c:pt idx="695">
                  <c:v>0.83966244725738393</c:v>
                </c:pt>
                <c:pt idx="696">
                  <c:v>0.83966244725738393</c:v>
                </c:pt>
                <c:pt idx="697">
                  <c:v>0.83966244725738393</c:v>
                </c:pt>
                <c:pt idx="698">
                  <c:v>0.83966244725738393</c:v>
                </c:pt>
                <c:pt idx="699">
                  <c:v>0.83966244725738393</c:v>
                </c:pt>
                <c:pt idx="700">
                  <c:v>0.83966244725738393</c:v>
                </c:pt>
                <c:pt idx="701">
                  <c:v>0.83966244725738393</c:v>
                </c:pt>
                <c:pt idx="702">
                  <c:v>0.83966244725738393</c:v>
                </c:pt>
                <c:pt idx="703">
                  <c:v>0.83966244725738393</c:v>
                </c:pt>
                <c:pt idx="704">
                  <c:v>0.83966244725738393</c:v>
                </c:pt>
                <c:pt idx="705">
                  <c:v>0.83966244725738393</c:v>
                </c:pt>
                <c:pt idx="706">
                  <c:v>0.83966244725738393</c:v>
                </c:pt>
                <c:pt idx="707">
                  <c:v>0.83966244725738393</c:v>
                </c:pt>
                <c:pt idx="708">
                  <c:v>0.83966244725738393</c:v>
                </c:pt>
                <c:pt idx="709">
                  <c:v>0.83966244725738393</c:v>
                </c:pt>
                <c:pt idx="710">
                  <c:v>0.83966244725738393</c:v>
                </c:pt>
                <c:pt idx="711">
                  <c:v>0.83966244725738393</c:v>
                </c:pt>
                <c:pt idx="712">
                  <c:v>0.83966244725738393</c:v>
                </c:pt>
                <c:pt idx="713">
                  <c:v>0.83966244725738393</c:v>
                </c:pt>
                <c:pt idx="714">
                  <c:v>0.83966244725738393</c:v>
                </c:pt>
                <c:pt idx="715">
                  <c:v>0.83966244725738393</c:v>
                </c:pt>
                <c:pt idx="716">
                  <c:v>0.83966244725738393</c:v>
                </c:pt>
                <c:pt idx="717">
                  <c:v>0.83966244725738393</c:v>
                </c:pt>
                <c:pt idx="718">
                  <c:v>0.83966244725738393</c:v>
                </c:pt>
                <c:pt idx="719">
                  <c:v>0.83966244725738393</c:v>
                </c:pt>
                <c:pt idx="720">
                  <c:v>0.83966244725738393</c:v>
                </c:pt>
                <c:pt idx="721">
                  <c:v>0.83966244725738393</c:v>
                </c:pt>
                <c:pt idx="722">
                  <c:v>0.83966244725738393</c:v>
                </c:pt>
                <c:pt idx="723">
                  <c:v>0.83966244725738393</c:v>
                </c:pt>
                <c:pt idx="724">
                  <c:v>0.83966244725738393</c:v>
                </c:pt>
                <c:pt idx="725">
                  <c:v>0.83966244725738393</c:v>
                </c:pt>
                <c:pt idx="726">
                  <c:v>0.83966244725738393</c:v>
                </c:pt>
                <c:pt idx="727">
                  <c:v>0.83966244725738393</c:v>
                </c:pt>
                <c:pt idx="728">
                  <c:v>0.83966244725738393</c:v>
                </c:pt>
                <c:pt idx="729">
                  <c:v>0.83966244725738393</c:v>
                </c:pt>
                <c:pt idx="730">
                  <c:v>0.83544303797468356</c:v>
                </c:pt>
                <c:pt idx="731">
                  <c:v>0.83544303797468356</c:v>
                </c:pt>
                <c:pt idx="732">
                  <c:v>0.83544303797468356</c:v>
                </c:pt>
                <c:pt idx="733">
                  <c:v>0.83544303797468356</c:v>
                </c:pt>
                <c:pt idx="734">
                  <c:v>0.83544303797468356</c:v>
                </c:pt>
                <c:pt idx="735">
                  <c:v>0.83544303797468356</c:v>
                </c:pt>
                <c:pt idx="736">
                  <c:v>0.83544303797468356</c:v>
                </c:pt>
                <c:pt idx="737">
                  <c:v>0.83544303797468356</c:v>
                </c:pt>
                <c:pt idx="738">
                  <c:v>0.83544303797468356</c:v>
                </c:pt>
                <c:pt idx="739">
                  <c:v>0.83544303797468356</c:v>
                </c:pt>
                <c:pt idx="740">
                  <c:v>0.83544303797468356</c:v>
                </c:pt>
                <c:pt idx="741">
                  <c:v>0.83544303797468356</c:v>
                </c:pt>
                <c:pt idx="742">
                  <c:v>0.83544303797468356</c:v>
                </c:pt>
                <c:pt idx="743">
                  <c:v>0.83544303797468356</c:v>
                </c:pt>
                <c:pt idx="744">
                  <c:v>0.83544303797468356</c:v>
                </c:pt>
                <c:pt idx="745">
                  <c:v>0.83544303797468356</c:v>
                </c:pt>
                <c:pt idx="746">
                  <c:v>0.83544303797468356</c:v>
                </c:pt>
                <c:pt idx="747">
                  <c:v>0.83122362869198319</c:v>
                </c:pt>
                <c:pt idx="748">
                  <c:v>0.83122362869198319</c:v>
                </c:pt>
                <c:pt idx="749">
                  <c:v>0.83122362869198319</c:v>
                </c:pt>
                <c:pt idx="750">
                  <c:v>0.83122362869198319</c:v>
                </c:pt>
                <c:pt idx="751">
                  <c:v>0.8270042194092827</c:v>
                </c:pt>
                <c:pt idx="752">
                  <c:v>0.82278481012658222</c:v>
                </c:pt>
                <c:pt idx="753">
                  <c:v>0.82278481012658222</c:v>
                </c:pt>
                <c:pt idx="754">
                  <c:v>0.82278481012658222</c:v>
                </c:pt>
                <c:pt idx="755">
                  <c:v>0.82278481012658222</c:v>
                </c:pt>
                <c:pt idx="756">
                  <c:v>0.81856540084388185</c:v>
                </c:pt>
                <c:pt idx="757">
                  <c:v>0.81856540084388185</c:v>
                </c:pt>
                <c:pt idx="758">
                  <c:v>0.81434599156118148</c:v>
                </c:pt>
                <c:pt idx="759">
                  <c:v>0.81434599156118148</c:v>
                </c:pt>
                <c:pt idx="760">
                  <c:v>0.81434599156118148</c:v>
                </c:pt>
                <c:pt idx="761">
                  <c:v>0.81434599156118148</c:v>
                </c:pt>
                <c:pt idx="762">
                  <c:v>0.81434599156118148</c:v>
                </c:pt>
                <c:pt idx="763">
                  <c:v>0.81434599156118148</c:v>
                </c:pt>
                <c:pt idx="764">
                  <c:v>0.81434599156118148</c:v>
                </c:pt>
                <c:pt idx="765">
                  <c:v>0.81434599156118148</c:v>
                </c:pt>
                <c:pt idx="766">
                  <c:v>0.81434599156118148</c:v>
                </c:pt>
                <c:pt idx="767">
                  <c:v>0.810126582278481</c:v>
                </c:pt>
                <c:pt idx="768">
                  <c:v>0.810126582278481</c:v>
                </c:pt>
                <c:pt idx="769">
                  <c:v>0.810126582278481</c:v>
                </c:pt>
                <c:pt idx="770">
                  <c:v>0.810126582278481</c:v>
                </c:pt>
                <c:pt idx="771">
                  <c:v>0.80590717299578063</c:v>
                </c:pt>
                <c:pt idx="772">
                  <c:v>0.80590717299578063</c:v>
                </c:pt>
                <c:pt idx="773">
                  <c:v>0.80590717299578063</c:v>
                </c:pt>
                <c:pt idx="774">
                  <c:v>0.80590717299578063</c:v>
                </c:pt>
                <c:pt idx="775">
                  <c:v>0.80590717299578063</c:v>
                </c:pt>
                <c:pt idx="776">
                  <c:v>0.80590717299578063</c:v>
                </c:pt>
                <c:pt idx="777">
                  <c:v>0.80590717299578063</c:v>
                </c:pt>
                <c:pt idx="778">
                  <c:v>0.80590717299578063</c:v>
                </c:pt>
                <c:pt idx="779">
                  <c:v>0.80590717299578063</c:v>
                </c:pt>
                <c:pt idx="780">
                  <c:v>0.80590717299578063</c:v>
                </c:pt>
                <c:pt idx="781">
                  <c:v>0.80168776371308015</c:v>
                </c:pt>
                <c:pt idx="782">
                  <c:v>0.79746835443037978</c:v>
                </c:pt>
                <c:pt idx="783">
                  <c:v>0.79746835443037978</c:v>
                </c:pt>
                <c:pt idx="784">
                  <c:v>0.79746835443037978</c:v>
                </c:pt>
                <c:pt idx="785">
                  <c:v>0.79746835443037978</c:v>
                </c:pt>
                <c:pt idx="786">
                  <c:v>0.79746835443037978</c:v>
                </c:pt>
                <c:pt idx="787">
                  <c:v>0.79746835443037978</c:v>
                </c:pt>
                <c:pt idx="788">
                  <c:v>0.79746835443037978</c:v>
                </c:pt>
                <c:pt idx="789">
                  <c:v>0.79746835443037978</c:v>
                </c:pt>
                <c:pt idx="790">
                  <c:v>0.7932489451476793</c:v>
                </c:pt>
                <c:pt idx="791">
                  <c:v>0.7932489451476793</c:v>
                </c:pt>
                <c:pt idx="792">
                  <c:v>0.7932489451476793</c:v>
                </c:pt>
                <c:pt idx="793">
                  <c:v>0.7932489451476793</c:v>
                </c:pt>
                <c:pt idx="794">
                  <c:v>0.7932489451476793</c:v>
                </c:pt>
                <c:pt idx="795">
                  <c:v>0.7932489451476793</c:v>
                </c:pt>
                <c:pt idx="796">
                  <c:v>0.7932489451476793</c:v>
                </c:pt>
                <c:pt idx="797">
                  <c:v>0.78902953586497893</c:v>
                </c:pt>
                <c:pt idx="798">
                  <c:v>0.78902953586497893</c:v>
                </c:pt>
                <c:pt idx="799">
                  <c:v>0.78902953586497893</c:v>
                </c:pt>
                <c:pt idx="800">
                  <c:v>0.78902953586497893</c:v>
                </c:pt>
                <c:pt idx="801">
                  <c:v>0.78902953586497893</c:v>
                </c:pt>
                <c:pt idx="802">
                  <c:v>0.78902953586497893</c:v>
                </c:pt>
                <c:pt idx="803">
                  <c:v>0.78902953586497893</c:v>
                </c:pt>
                <c:pt idx="804">
                  <c:v>0.78902953586497893</c:v>
                </c:pt>
                <c:pt idx="805">
                  <c:v>0.78902953586497893</c:v>
                </c:pt>
                <c:pt idx="806">
                  <c:v>0.78902953586497893</c:v>
                </c:pt>
                <c:pt idx="807">
                  <c:v>0.78902953586497893</c:v>
                </c:pt>
                <c:pt idx="808">
                  <c:v>0.78902953586497893</c:v>
                </c:pt>
                <c:pt idx="809">
                  <c:v>0.78902953586497893</c:v>
                </c:pt>
                <c:pt idx="810">
                  <c:v>0.78902953586497893</c:v>
                </c:pt>
                <c:pt idx="811">
                  <c:v>0.78902953586497893</c:v>
                </c:pt>
                <c:pt idx="812">
                  <c:v>0.78902953586497893</c:v>
                </c:pt>
                <c:pt idx="813">
                  <c:v>0.78902953586497893</c:v>
                </c:pt>
                <c:pt idx="814">
                  <c:v>0.78902953586497893</c:v>
                </c:pt>
                <c:pt idx="815">
                  <c:v>0.78902953586497893</c:v>
                </c:pt>
                <c:pt idx="816">
                  <c:v>0.78902953586497893</c:v>
                </c:pt>
                <c:pt idx="817">
                  <c:v>0.78902953586497893</c:v>
                </c:pt>
                <c:pt idx="818">
                  <c:v>0.78902953586497893</c:v>
                </c:pt>
                <c:pt idx="819">
                  <c:v>0.78902953586497893</c:v>
                </c:pt>
                <c:pt idx="820">
                  <c:v>0.78902953586497893</c:v>
                </c:pt>
                <c:pt idx="821">
                  <c:v>0.78902953586497893</c:v>
                </c:pt>
                <c:pt idx="822">
                  <c:v>0.78902953586497893</c:v>
                </c:pt>
                <c:pt idx="823">
                  <c:v>0.78481012658227844</c:v>
                </c:pt>
                <c:pt idx="824">
                  <c:v>0.78059071729957807</c:v>
                </c:pt>
                <c:pt idx="825">
                  <c:v>0.7763713080168777</c:v>
                </c:pt>
                <c:pt idx="826">
                  <c:v>0.7763713080168777</c:v>
                </c:pt>
                <c:pt idx="827">
                  <c:v>0.7763713080168777</c:v>
                </c:pt>
                <c:pt idx="828">
                  <c:v>0.7763713080168777</c:v>
                </c:pt>
                <c:pt idx="829">
                  <c:v>0.7763713080168777</c:v>
                </c:pt>
                <c:pt idx="830">
                  <c:v>0.7763713080168777</c:v>
                </c:pt>
                <c:pt idx="831">
                  <c:v>0.77215189873417722</c:v>
                </c:pt>
                <c:pt idx="832">
                  <c:v>0.77215189873417722</c:v>
                </c:pt>
                <c:pt idx="833">
                  <c:v>0.77215189873417722</c:v>
                </c:pt>
                <c:pt idx="834">
                  <c:v>0.77215189873417722</c:v>
                </c:pt>
                <c:pt idx="835">
                  <c:v>0.77215189873417722</c:v>
                </c:pt>
                <c:pt idx="836">
                  <c:v>0.77215189873417722</c:v>
                </c:pt>
                <c:pt idx="837">
                  <c:v>0.77215189873417722</c:v>
                </c:pt>
                <c:pt idx="838">
                  <c:v>0.77215189873417722</c:v>
                </c:pt>
                <c:pt idx="839">
                  <c:v>0.77215189873417722</c:v>
                </c:pt>
                <c:pt idx="840">
                  <c:v>0.77215189873417722</c:v>
                </c:pt>
                <c:pt idx="841">
                  <c:v>0.77215189873417722</c:v>
                </c:pt>
                <c:pt idx="842">
                  <c:v>0.77215189873417722</c:v>
                </c:pt>
                <c:pt idx="843">
                  <c:v>0.77215189873417722</c:v>
                </c:pt>
                <c:pt idx="844">
                  <c:v>0.77215189873417722</c:v>
                </c:pt>
                <c:pt idx="845">
                  <c:v>0.77215189873417722</c:v>
                </c:pt>
                <c:pt idx="846">
                  <c:v>0.77215189873417722</c:v>
                </c:pt>
                <c:pt idx="847">
                  <c:v>0.77215189873417722</c:v>
                </c:pt>
                <c:pt idx="848">
                  <c:v>0.77215189873417722</c:v>
                </c:pt>
                <c:pt idx="849">
                  <c:v>0.77215189873417722</c:v>
                </c:pt>
                <c:pt idx="850">
                  <c:v>0.77215189873417722</c:v>
                </c:pt>
                <c:pt idx="851">
                  <c:v>0.77215189873417722</c:v>
                </c:pt>
                <c:pt idx="852">
                  <c:v>0.76793248945147674</c:v>
                </c:pt>
                <c:pt idx="853">
                  <c:v>0.76793248945147674</c:v>
                </c:pt>
                <c:pt idx="854">
                  <c:v>0.76793248945147674</c:v>
                </c:pt>
                <c:pt idx="855">
                  <c:v>0.76793248945147674</c:v>
                </c:pt>
                <c:pt idx="856">
                  <c:v>0.76793248945147674</c:v>
                </c:pt>
                <c:pt idx="857">
                  <c:v>0.76793248945147674</c:v>
                </c:pt>
                <c:pt idx="858">
                  <c:v>0.76793248945147674</c:v>
                </c:pt>
                <c:pt idx="859">
                  <c:v>0.76793248945147674</c:v>
                </c:pt>
                <c:pt idx="860">
                  <c:v>0.76793248945147674</c:v>
                </c:pt>
                <c:pt idx="861">
                  <c:v>0.76793248945147674</c:v>
                </c:pt>
                <c:pt idx="862">
                  <c:v>0.76793248945147674</c:v>
                </c:pt>
                <c:pt idx="863">
                  <c:v>0.76371308016877637</c:v>
                </c:pt>
                <c:pt idx="864">
                  <c:v>0.76371308016877637</c:v>
                </c:pt>
                <c:pt idx="865">
                  <c:v>0.76371308016877637</c:v>
                </c:pt>
                <c:pt idx="866">
                  <c:v>0.76371308016877637</c:v>
                </c:pt>
                <c:pt idx="867">
                  <c:v>0.76371308016877637</c:v>
                </c:pt>
                <c:pt idx="868">
                  <c:v>0.76371308016877637</c:v>
                </c:pt>
                <c:pt idx="869">
                  <c:v>0.76371308016877637</c:v>
                </c:pt>
                <c:pt idx="870">
                  <c:v>0.76371308016877637</c:v>
                </c:pt>
                <c:pt idx="871">
                  <c:v>0.759493670886076</c:v>
                </c:pt>
                <c:pt idx="872">
                  <c:v>0.759493670886076</c:v>
                </c:pt>
                <c:pt idx="873">
                  <c:v>0.759493670886076</c:v>
                </c:pt>
                <c:pt idx="874">
                  <c:v>0.759493670886076</c:v>
                </c:pt>
                <c:pt idx="875">
                  <c:v>0.759493670886076</c:v>
                </c:pt>
                <c:pt idx="876">
                  <c:v>0.759493670886076</c:v>
                </c:pt>
                <c:pt idx="877">
                  <c:v>0.759493670886076</c:v>
                </c:pt>
                <c:pt idx="878">
                  <c:v>0.759493670886076</c:v>
                </c:pt>
                <c:pt idx="879">
                  <c:v>0.759493670886076</c:v>
                </c:pt>
                <c:pt idx="880">
                  <c:v>0.75527426160337552</c:v>
                </c:pt>
                <c:pt idx="881">
                  <c:v>0.75527426160337552</c:v>
                </c:pt>
                <c:pt idx="882">
                  <c:v>0.75527426160337552</c:v>
                </c:pt>
                <c:pt idx="883">
                  <c:v>0.75105485232067504</c:v>
                </c:pt>
                <c:pt idx="884">
                  <c:v>0.75105485232067504</c:v>
                </c:pt>
                <c:pt idx="885">
                  <c:v>0.75105485232067504</c:v>
                </c:pt>
                <c:pt idx="886">
                  <c:v>0.75105485232067504</c:v>
                </c:pt>
                <c:pt idx="887">
                  <c:v>0.75105485232067504</c:v>
                </c:pt>
                <c:pt idx="888">
                  <c:v>0.75105485232067504</c:v>
                </c:pt>
                <c:pt idx="889">
                  <c:v>0.75105485232067504</c:v>
                </c:pt>
                <c:pt idx="890">
                  <c:v>0.75105485232067504</c:v>
                </c:pt>
                <c:pt idx="891">
                  <c:v>0.75105485232067504</c:v>
                </c:pt>
                <c:pt idx="892">
                  <c:v>0.75105485232067504</c:v>
                </c:pt>
                <c:pt idx="893">
                  <c:v>0.75105485232067504</c:v>
                </c:pt>
                <c:pt idx="894">
                  <c:v>0.75105485232067504</c:v>
                </c:pt>
                <c:pt idx="895">
                  <c:v>0.75105485232067504</c:v>
                </c:pt>
                <c:pt idx="896">
                  <c:v>0.75105485232067504</c:v>
                </c:pt>
                <c:pt idx="897">
                  <c:v>0.75105485232067504</c:v>
                </c:pt>
                <c:pt idx="898">
                  <c:v>0.75105485232067504</c:v>
                </c:pt>
                <c:pt idx="899">
                  <c:v>0.75105485232067504</c:v>
                </c:pt>
                <c:pt idx="900">
                  <c:v>0.75105485232067504</c:v>
                </c:pt>
                <c:pt idx="901">
                  <c:v>0.75105485232067504</c:v>
                </c:pt>
                <c:pt idx="902">
                  <c:v>0.75105485232067504</c:v>
                </c:pt>
                <c:pt idx="903">
                  <c:v>0.75105485232067504</c:v>
                </c:pt>
                <c:pt idx="904">
                  <c:v>0.75105485232067504</c:v>
                </c:pt>
                <c:pt idx="905">
                  <c:v>0.75105485232067504</c:v>
                </c:pt>
                <c:pt idx="906">
                  <c:v>0.75105485232067504</c:v>
                </c:pt>
                <c:pt idx="907">
                  <c:v>0.75105485232067504</c:v>
                </c:pt>
                <c:pt idx="908">
                  <c:v>0.75105485232067504</c:v>
                </c:pt>
                <c:pt idx="909">
                  <c:v>0.75105485232067504</c:v>
                </c:pt>
                <c:pt idx="910">
                  <c:v>0.74683544303797467</c:v>
                </c:pt>
                <c:pt idx="911">
                  <c:v>0.74683544303797467</c:v>
                </c:pt>
                <c:pt idx="912">
                  <c:v>0.74683544303797467</c:v>
                </c:pt>
                <c:pt idx="913">
                  <c:v>0.74683544303797467</c:v>
                </c:pt>
                <c:pt idx="914">
                  <c:v>0.74683544303797467</c:v>
                </c:pt>
                <c:pt idx="915">
                  <c:v>0.74683544303797467</c:v>
                </c:pt>
                <c:pt idx="916">
                  <c:v>0.74683544303797467</c:v>
                </c:pt>
                <c:pt idx="917">
                  <c:v>0.74683544303797467</c:v>
                </c:pt>
                <c:pt idx="918">
                  <c:v>0.74683544303797467</c:v>
                </c:pt>
                <c:pt idx="919">
                  <c:v>0.7426160337552743</c:v>
                </c:pt>
                <c:pt idx="920">
                  <c:v>0.7426160337552743</c:v>
                </c:pt>
                <c:pt idx="921">
                  <c:v>0.7426160337552743</c:v>
                </c:pt>
                <c:pt idx="922">
                  <c:v>0.7426160337552743</c:v>
                </c:pt>
                <c:pt idx="923">
                  <c:v>0.7426160337552743</c:v>
                </c:pt>
                <c:pt idx="924">
                  <c:v>0.7426160337552743</c:v>
                </c:pt>
                <c:pt idx="925">
                  <c:v>0.7426160337552743</c:v>
                </c:pt>
                <c:pt idx="926">
                  <c:v>0.7426160337552743</c:v>
                </c:pt>
                <c:pt idx="927">
                  <c:v>0.7426160337552743</c:v>
                </c:pt>
                <c:pt idx="928">
                  <c:v>0.7426160337552743</c:v>
                </c:pt>
                <c:pt idx="929">
                  <c:v>0.7426160337552743</c:v>
                </c:pt>
                <c:pt idx="930">
                  <c:v>0.7426160337552743</c:v>
                </c:pt>
                <c:pt idx="931">
                  <c:v>0.7426160337552743</c:v>
                </c:pt>
                <c:pt idx="932">
                  <c:v>0.7426160337552743</c:v>
                </c:pt>
                <c:pt idx="933">
                  <c:v>0.7426160337552743</c:v>
                </c:pt>
                <c:pt idx="934">
                  <c:v>0.7426160337552743</c:v>
                </c:pt>
                <c:pt idx="935">
                  <c:v>0.7426160337552743</c:v>
                </c:pt>
                <c:pt idx="936">
                  <c:v>0.7426160337552743</c:v>
                </c:pt>
                <c:pt idx="937">
                  <c:v>0.7426160337552743</c:v>
                </c:pt>
                <c:pt idx="938">
                  <c:v>0.7426160337552743</c:v>
                </c:pt>
                <c:pt idx="939">
                  <c:v>0.7426160337552743</c:v>
                </c:pt>
                <c:pt idx="940">
                  <c:v>0.7426160337552743</c:v>
                </c:pt>
                <c:pt idx="941">
                  <c:v>0.7426160337552743</c:v>
                </c:pt>
                <c:pt idx="942">
                  <c:v>0.7426160337552743</c:v>
                </c:pt>
                <c:pt idx="943">
                  <c:v>0.7426160337552743</c:v>
                </c:pt>
                <c:pt idx="944">
                  <c:v>0.7426160337552743</c:v>
                </c:pt>
                <c:pt idx="945">
                  <c:v>0.7426160337552743</c:v>
                </c:pt>
                <c:pt idx="946">
                  <c:v>0.7426160337552743</c:v>
                </c:pt>
                <c:pt idx="947">
                  <c:v>0.7426160337552743</c:v>
                </c:pt>
                <c:pt idx="948">
                  <c:v>0.7426160337552743</c:v>
                </c:pt>
                <c:pt idx="949">
                  <c:v>0.7426160337552743</c:v>
                </c:pt>
                <c:pt idx="950">
                  <c:v>0.7426160337552743</c:v>
                </c:pt>
                <c:pt idx="951">
                  <c:v>0.7426160337552743</c:v>
                </c:pt>
                <c:pt idx="952">
                  <c:v>0.7426160337552743</c:v>
                </c:pt>
                <c:pt idx="953">
                  <c:v>0.73839662447257381</c:v>
                </c:pt>
                <c:pt idx="954">
                  <c:v>0.73839662447257381</c:v>
                </c:pt>
                <c:pt idx="955">
                  <c:v>0.73839662447257381</c:v>
                </c:pt>
                <c:pt idx="956">
                  <c:v>0.73839662447257381</c:v>
                </c:pt>
                <c:pt idx="957">
                  <c:v>0.73839662447257381</c:v>
                </c:pt>
                <c:pt idx="958">
                  <c:v>0.73839662447257381</c:v>
                </c:pt>
                <c:pt idx="959">
                  <c:v>0.73839662447257381</c:v>
                </c:pt>
                <c:pt idx="960">
                  <c:v>0.73839662447257381</c:v>
                </c:pt>
                <c:pt idx="961">
                  <c:v>0.73839662447257381</c:v>
                </c:pt>
                <c:pt idx="962">
                  <c:v>0.73839662447257381</c:v>
                </c:pt>
                <c:pt idx="963">
                  <c:v>0.73417721518987344</c:v>
                </c:pt>
                <c:pt idx="964">
                  <c:v>0.73417721518987344</c:v>
                </c:pt>
                <c:pt idx="965">
                  <c:v>0.72995780590717296</c:v>
                </c:pt>
                <c:pt idx="966">
                  <c:v>0.72995780590717296</c:v>
                </c:pt>
                <c:pt idx="967">
                  <c:v>0.72995780590717296</c:v>
                </c:pt>
                <c:pt idx="968">
                  <c:v>0.72995780590717296</c:v>
                </c:pt>
                <c:pt idx="969">
                  <c:v>0.72995780590717296</c:v>
                </c:pt>
                <c:pt idx="970">
                  <c:v>0.72995780590717296</c:v>
                </c:pt>
                <c:pt idx="971">
                  <c:v>0.72995780590717296</c:v>
                </c:pt>
                <c:pt idx="972">
                  <c:v>0.72995780590717296</c:v>
                </c:pt>
                <c:pt idx="973">
                  <c:v>0.72995780590717296</c:v>
                </c:pt>
                <c:pt idx="974">
                  <c:v>0.72995780590717296</c:v>
                </c:pt>
                <c:pt idx="975">
                  <c:v>0.72995780590717296</c:v>
                </c:pt>
                <c:pt idx="976">
                  <c:v>0.72995780590717296</c:v>
                </c:pt>
                <c:pt idx="977">
                  <c:v>0.72995780590717296</c:v>
                </c:pt>
                <c:pt idx="978">
                  <c:v>0.72995780590717296</c:v>
                </c:pt>
                <c:pt idx="979">
                  <c:v>0.72995780590717296</c:v>
                </c:pt>
                <c:pt idx="980">
                  <c:v>0.72995780590717296</c:v>
                </c:pt>
                <c:pt idx="981">
                  <c:v>0.72573839662447259</c:v>
                </c:pt>
                <c:pt idx="982">
                  <c:v>0.72151898734177222</c:v>
                </c:pt>
                <c:pt idx="983">
                  <c:v>0.72151898734177222</c:v>
                </c:pt>
                <c:pt idx="984">
                  <c:v>0.72151898734177222</c:v>
                </c:pt>
                <c:pt idx="985">
                  <c:v>0.71729957805907174</c:v>
                </c:pt>
                <c:pt idx="986">
                  <c:v>0.71729957805907174</c:v>
                </c:pt>
                <c:pt idx="987">
                  <c:v>0.71729957805907174</c:v>
                </c:pt>
                <c:pt idx="988">
                  <c:v>0.71729957805907174</c:v>
                </c:pt>
                <c:pt idx="989">
                  <c:v>0.71729957805907174</c:v>
                </c:pt>
                <c:pt idx="990">
                  <c:v>0.71308016877637126</c:v>
                </c:pt>
                <c:pt idx="991">
                  <c:v>0.71308016877637126</c:v>
                </c:pt>
                <c:pt idx="992">
                  <c:v>0.71308016877637126</c:v>
                </c:pt>
                <c:pt idx="993">
                  <c:v>0.71308016877637126</c:v>
                </c:pt>
                <c:pt idx="994">
                  <c:v>0.71308016877637126</c:v>
                </c:pt>
                <c:pt idx="995">
                  <c:v>0.70886075949367089</c:v>
                </c:pt>
                <c:pt idx="996">
                  <c:v>0.70886075949367089</c:v>
                </c:pt>
                <c:pt idx="997">
                  <c:v>0.70886075949367089</c:v>
                </c:pt>
                <c:pt idx="998">
                  <c:v>0.70464135021097052</c:v>
                </c:pt>
                <c:pt idx="999">
                  <c:v>0.70042194092827004</c:v>
                </c:pt>
                <c:pt idx="1000">
                  <c:v>0.70042194092827004</c:v>
                </c:pt>
                <c:pt idx="1001">
                  <c:v>0.70042194092827004</c:v>
                </c:pt>
                <c:pt idx="1002">
                  <c:v>0.70042194092827004</c:v>
                </c:pt>
                <c:pt idx="1003">
                  <c:v>0.70042194092827004</c:v>
                </c:pt>
                <c:pt idx="1004">
                  <c:v>0.70042194092827004</c:v>
                </c:pt>
                <c:pt idx="1005">
                  <c:v>0.70042194092827004</c:v>
                </c:pt>
                <c:pt idx="1006">
                  <c:v>0.70042194092827004</c:v>
                </c:pt>
                <c:pt idx="1007">
                  <c:v>0.70042194092827004</c:v>
                </c:pt>
                <c:pt idx="1008">
                  <c:v>0.70042194092827004</c:v>
                </c:pt>
                <c:pt idx="1009">
                  <c:v>0.70042194092827004</c:v>
                </c:pt>
                <c:pt idx="1010">
                  <c:v>0.70042194092827004</c:v>
                </c:pt>
                <c:pt idx="1011">
                  <c:v>0.70042194092827004</c:v>
                </c:pt>
                <c:pt idx="1012">
                  <c:v>0.70042194092827004</c:v>
                </c:pt>
                <c:pt idx="1013">
                  <c:v>0.70042194092827004</c:v>
                </c:pt>
                <c:pt idx="1014">
                  <c:v>0.70042194092827004</c:v>
                </c:pt>
                <c:pt idx="1015">
                  <c:v>0.70042194092827004</c:v>
                </c:pt>
                <c:pt idx="1016">
                  <c:v>0.70042194092827004</c:v>
                </c:pt>
                <c:pt idx="1017">
                  <c:v>0.70042194092827004</c:v>
                </c:pt>
                <c:pt idx="1018">
                  <c:v>0.70042194092827004</c:v>
                </c:pt>
                <c:pt idx="1019">
                  <c:v>0.70042194092827004</c:v>
                </c:pt>
                <c:pt idx="1020">
                  <c:v>0.70042194092827004</c:v>
                </c:pt>
                <c:pt idx="1021">
                  <c:v>0.70042194092827004</c:v>
                </c:pt>
                <c:pt idx="1022">
                  <c:v>0.70042194092827004</c:v>
                </c:pt>
                <c:pt idx="1023">
                  <c:v>0.70042194092827004</c:v>
                </c:pt>
                <c:pt idx="1024">
                  <c:v>0.70042194092827004</c:v>
                </c:pt>
                <c:pt idx="1025">
                  <c:v>0.70042194092827004</c:v>
                </c:pt>
                <c:pt idx="1026">
                  <c:v>0.70042194092827004</c:v>
                </c:pt>
                <c:pt idx="1027">
                  <c:v>0.70042194092827004</c:v>
                </c:pt>
                <c:pt idx="1028">
                  <c:v>0.70042194092827004</c:v>
                </c:pt>
                <c:pt idx="1029">
                  <c:v>0.70042194092827004</c:v>
                </c:pt>
                <c:pt idx="1030">
                  <c:v>0.70042194092827004</c:v>
                </c:pt>
                <c:pt idx="1031">
                  <c:v>0.70042194092827004</c:v>
                </c:pt>
                <c:pt idx="1032">
                  <c:v>0.70042194092827004</c:v>
                </c:pt>
                <c:pt idx="1033">
                  <c:v>0.70042194092827004</c:v>
                </c:pt>
                <c:pt idx="1034">
                  <c:v>0.70042194092827004</c:v>
                </c:pt>
                <c:pt idx="1035">
                  <c:v>0.70042194092827004</c:v>
                </c:pt>
                <c:pt idx="1036">
                  <c:v>0.70042194092827004</c:v>
                </c:pt>
                <c:pt idx="1037">
                  <c:v>0.70042194092827004</c:v>
                </c:pt>
                <c:pt idx="1038">
                  <c:v>0.70042194092827004</c:v>
                </c:pt>
                <c:pt idx="1039">
                  <c:v>0.69620253164556956</c:v>
                </c:pt>
                <c:pt idx="1040">
                  <c:v>0.69620253164556956</c:v>
                </c:pt>
                <c:pt idx="1041">
                  <c:v>0.69198312236286919</c:v>
                </c:pt>
                <c:pt idx="1042">
                  <c:v>0.69198312236286919</c:v>
                </c:pt>
                <c:pt idx="1043">
                  <c:v>0.69198312236286919</c:v>
                </c:pt>
                <c:pt idx="1044">
                  <c:v>0.69198312236286919</c:v>
                </c:pt>
                <c:pt idx="1045">
                  <c:v>0.69198312236286919</c:v>
                </c:pt>
                <c:pt idx="1046">
                  <c:v>0.69198312236286919</c:v>
                </c:pt>
                <c:pt idx="1047">
                  <c:v>0.69198312236286919</c:v>
                </c:pt>
                <c:pt idx="1048">
                  <c:v>0.69198312236286919</c:v>
                </c:pt>
                <c:pt idx="1049">
                  <c:v>0.69198312236286919</c:v>
                </c:pt>
                <c:pt idx="1050">
                  <c:v>0.69198312236286919</c:v>
                </c:pt>
                <c:pt idx="1051">
                  <c:v>0.69198312236286919</c:v>
                </c:pt>
                <c:pt idx="1052">
                  <c:v>0.69198312236286919</c:v>
                </c:pt>
                <c:pt idx="1053">
                  <c:v>0.69198312236286919</c:v>
                </c:pt>
                <c:pt idx="1054">
                  <c:v>0.69198312236286919</c:v>
                </c:pt>
                <c:pt idx="1055">
                  <c:v>0.69198312236286919</c:v>
                </c:pt>
                <c:pt idx="1056">
                  <c:v>0.69198312236286919</c:v>
                </c:pt>
                <c:pt idx="1057">
                  <c:v>0.69198312236286919</c:v>
                </c:pt>
                <c:pt idx="1058">
                  <c:v>0.68776371308016881</c:v>
                </c:pt>
                <c:pt idx="1059">
                  <c:v>0.68776371308016881</c:v>
                </c:pt>
                <c:pt idx="1060">
                  <c:v>0.68776371308016881</c:v>
                </c:pt>
                <c:pt idx="1061">
                  <c:v>0.68354430379746833</c:v>
                </c:pt>
                <c:pt idx="1062">
                  <c:v>0.68354430379746833</c:v>
                </c:pt>
                <c:pt idx="1063">
                  <c:v>0.68354430379746833</c:v>
                </c:pt>
                <c:pt idx="1064">
                  <c:v>0.67932489451476785</c:v>
                </c:pt>
                <c:pt idx="1065">
                  <c:v>0.67932489451476785</c:v>
                </c:pt>
                <c:pt idx="1066">
                  <c:v>0.67932489451476785</c:v>
                </c:pt>
                <c:pt idx="1067">
                  <c:v>0.67932489451476785</c:v>
                </c:pt>
                <c:pt idx="1068">
                  <c:v>0.67932489451476785</c:v>
                </c:pt>
                <c:pt idx="1069">
                  <c:v>0.67510548523206748</c:v>
                </c:pt>
                <c:pt idx="1070">
                  <c:v>0.67510548523206748</c:v>
                </c:pt>
                <c:pt idx="1071">
                  <c:v>0.67510548523206748</c:v>
                </c:pt>
                <c:pt idx="1072">
                  <c:v>0.67510548523206748</c:v>
                </c:pt>
                <c:pt idx="1073">
                  <c:v>0.67510548523206748</c:v>
                </c:pt>
                <c:pt idx="1074">
                  <c:v>0.67510548523206748</c:v>
                </c:pt>
                <c:pt idx="1075">
                  <c:v>0.67510548523206748</c:v>
                </c:pt>
                <c:pt idx="1076">
                  <c:v>0.67510548523206748</c:v>
                </c:pt>
                <c:pt idx="1077">
                  <c:v>0.67510548523206748</c:v>
                </c:pt>
                <c:pt idx="1078">
                  <c:v>0.67510548523206748</c:v>
                </c:pt>
                <c:pt idx="1079">
                  <c:v>0.67088607594936711</c:v>
                </c:pt>
                <c:pt idx="1080">
                  <c:v>0.67088607594936711</c:v>
                </c:pt>
                <c:pt idx="1081">
                  <c:v>0.67088607594936711</c:v>
                </c:pt>
                <c:pt idx="1082">
                  <c:v>0.67088607594936711</c:v>
                </c:pt>
                <c:pt idx="1083">
                  <c:v>0.67088607594936711</c:v>
                </c:pt>
                <c:pt idx="1084">
                  <c:v>0.67088607594936711</c:v>
                </c:pt>
                <c:pt idx="1085">
                  <c:v>0.67088607594936711</c:v>
                </c:pt>
                <c:pt idx="1086">
                  <c:v>0.67088607594936711</c:v>
                </c:pt>
                <c:pt idx="1087">
                  <c:v>0.66666666666666674</c:v>
                </c:pt>
                <c:pt idx="1088">
                  <c:v>0.66666666666666674</c:v>
                </c:pt>
                <c:pt idx="1089">
                  <c:v>0.66666666666666674</c:v>
                </c:pt>
                <c:pt idx="1090">
                  <c:v>0.66666666666666674</c:v>
                </c:pt>
                <c:pt idx="1091">
                  <c:v>0.66666666666666674</c:v>
                </c:pt>
                <c:pt idx="1092">
                  <c:v>0.66666666666666674</c:v>
                </c:pt>
                <c:pt idx="1093">
                  <c:v>0.66666666666666674</c:v>
                </c:pt>
                <c:pt idx="1094">
                  <c:v>0.66244725738396626</c:v>
                </c:pt>
                <c:pt idx="1095">
                  <c:v>0.66244725738396626</c:v>
                </c:pt>
                <c:pt idx="1096">
                  <c:v>0.66244725738396626</c:v>
                </c:pt>
                <c:pt idx="1097">
                  <c:v>0.65822784810126578</c:v>
                </c:pt>
                <c:pt idx="1098">
                  <c:v>0.65822784810126578</c:v>
                </c:pt>
                <c:pt idx="1099">
                  <c:v>0.65400843881856541</c:v>
                </c:pt>
                <c:pt idx="1100">
                  <c:v>0.65400843881856541</c:v>
                </c:pt>
                <c:pt idx="1101">
                  <c:v>0.65400843881856541</c:v>
                </c:pt>
                <c:pt idx="1102">
                  <c:v>0.64978902953586504</c:v>
                </c:pt>
                <c:pt idx="1103">
                  <c:v>0.64978902953586504</c:v>
                </c:pt>
                <c:pt idx="1104">
                  <c:v>0.64978902953586504</c:v>
                </c:pt>
                <c:pt idx="1105">
                  <c:v>0.64978902953586504</c:v>
                </c:pt>
                <c:pt idx="1106">
                  <c:v>0.64556962025316456</c:v>
                </c:pt>
                <c:pt idx="1107">
                  <c:v>0.64556962025316456</c:v>
                </c:pt>
                <c:pt idx="1108">
                  <c:v>0.64556962025316456</c:v>
                </c:pt>
                <c:pt idx="1109">
                  <c:v>0.64556962025316456</c:v>
                </c:pt>
                <c:pt idx="1110">
                  <c:v>0.64556962025316456</c:v>
                </c:pt>
                <c:pt idx="1111">
                  <c:v>0.64556962025316456</c:v>
                </c:pt>
                <c:pt idx="1112">
                  <c:v>0.64135021097046407</c:v>
                </c:pt>
                <c:pt idx="1113">
                  <c:v>0.64135021097046407</c:v>
                </c:pt>
                <c:pt idx="1114">
                  <c:v>0.64135021097046407</c:v>
                </c:pt>
                <c:pt idx="1115">
                  <c:v>0.64135021097046407</c:v>
                </c:pt>
                <c:pt idx="1116">
                  <c:v>0.64135021097046407</c:v>
                </c:pt>
                <c:pt idx="1117">
                  <c:v>0.64135021097046407</c:v>
                </c:pt>
                <c:pt idx="1118">
                  <c:v>0.64135021097046407</c:v>
                </c:pt>
                <c:pt idx="1119">
                  <c:v>0.64135021097046407</c:v>
                </c:pt>
                <c:pt idx="1120">
                  <c:v>0.6371308016877637</c:v>
                </c:pt>
                <c:pt idx="1121">
                  <c:v>0.6371308016877637</c:v>
                </c:pt>
                <c:pt idx="1122">
                  <c:v>0.6371308016877637</c:v>
                </c:pt>
                <c:pt idx="1123">
                  <c:v>0.6371308016877637</c:v>
                </c:pt>
                <c:pt idx="1124">
                  <c:v>0.63291139240506333</c:v>
                </c:pt>
                <c:pt idx="1125">
                  <c:v>0.63291139240506333</c:v>
                </c:pt>
                <c:pt idx="1126">
                  <c:v>0.63291139240506333</c:v>
                </c:pt>
                <c:pt idx="1127">
                  <c:v>0.63291139240506333</c:v>
                </c:pt>
                <c:pt idx="1128">
                  <c:v>0.63291139240506333</c:v>
                </c:pt>
                <c:pt idx="1129">
                  <c:v>0.63291139240506333</c:v>
                </c:pt>
                <c:pt idx="1130">
                  <c:v>0.62869198312236285</c:v>
                </c:pt>
                <c:pt idx="1131">
                  <c:v>0.62447257383966237</c:v>
                </c:pt>
                <c:pt idx="1132">
                  <c:v>0.62447257383966237</c:v>
                </c:pt>
                <c:pt idx="1133">
                  <c:v>0.620253164556962</c:v>
                </c:pt>
                <c:pt idx="1134">
                  <c:v>0.61603375527426163</c:v>
                </c:pt>
                <c:pt idx="1135">
                  <c:v>0.61603375527426163</c:v>
                </c:pt>
                <c:pt idx="1136">
                  <c:v>0.61603375527426163</c:v>
                </c:pt>
                <c:pt idx="1137">
                  <c:v>0.61603375527426163</c:v>
                </c:pt>
                <c:pt idx="1138">
                  <c:v>0.61181434599156126</c:v>
                </c:pt>
                <c:pt idx="1139">
                  <c:v>0.60759493670886078</c:v>
                </c:pt>
                <c:pt idx="1140">
                  <c:v>0.60759493670886078</c:v>
                </c:pt>
                <c:pt idx="1141">
                  <c:v>0.60759493670886078</c:v>
                </c:pt>
                <c:pt idx="1142">
                  <c:v>0.6033755274261603</c:v>
                </c:pt>
                <c:pt idx="1143">
                  <c:v>0.6033755274261603</c:v>
                </c:pt>
                <c:pt idx="1144">
                  <c:v>0.6033755274261603</c:v>
                </c:pt>
                <c:pt idx="1145">
                  <c:v>0.6033755274261603</c:v>
                </c:pt>
                <c:pt idx="1146">
                  <c:v>0.59915611814345993</c:v>
                </c:pt>
                <c:pt idx="1147">
                  <c:v>0.59915611814345993</c:v>
                </c:pt>
                <c:pt idx="1148">
                  <c:v>0.59915611814345993</c:v>
                </c:pt>
                <c:pt idx="1149">
                  <c:v>0.59493670886075956</c:v>
                </c:pt>
                <c:pt idx="1150">
                  <c:v>0.59493670886075956</c:v>
                </c:pt>
                <c:pt idx="1151">
                  <c:v>0.59071729957805907</c:v>
                </c:pt>
                <c:pt idx="1152">
                  <c:v>0.59071729957805907</c:v>
                </c:pt>
                <c:pt idx="1153">
                  <c:v>0.59071729957805907</c:v>
                </c:pt>
                <c:pt idx="1154">
                  <c:v>0.59071729957805907</c:v>
                </c:pt>
                <c:pt idx="1155">
                  <c:v>0.59071729957805907</c:v>
                </c:pt>
                <c:pt idx="1156">
                  <c:v>0.59071729957805907</c:v>
                </c:pt>
                <c:pt idx="1157">
                  <c:v>0.59071729957805907</c:v>
                </c:pt>
                <c:pt idx="1158">
                  <c:v>0.58649789029535859</c:v>
                </c:pt>
                <c:pt idx="1159">
                  <c:v>0.58649789029535859</c:v>
                </c:pt>
                <c:pt idx="1160">
                  <c:v>0.58649789029535859</c:v>
                </c:pt>
                <c:pt idx="1161">
                  <c:v>0.58649789029535859</c:v>
                </c:pt>
                <c:pt idx="1162">
                  <c:v>0.58227848101265822</c:v>
                </c:pt>
                <c:pt idx="1163">
                  <c:v>0.58227848101265822</c:v>
                </c:pt>
                <c:pt idx="1164">
                  <c:v>0.57805907172995785</c:v>
                </c:pt>
                <c:pt idx="1165">
                  <c:v>0.57805907172995785</c:v>
                </c:pt>
                <c:pt idx="1166">
                  <c:v>0.57805907172995785</c:v>
                </c:pt>
                <c:pt idx="1167">
                  <c:v>0.57805907172995785</c:v>
                </c:pt>
                <c:pt idx="1168">
                  <c:v>0.57383966244725737</c:v>
                </c:pt>
                <c:pt idx="1169">
                  <c:v>0.57383966244725737</c:v>
                </c:pt>
                <c:pt idx="1170">
                  <c:v>0.57383966244725737</c:v>
                </c:pt>
                <c:pt idx="1171">
                  <c:v>0.57383966244725737</c:v>
                </c:pt>
                <c:pt idx="1172">
                  <c:v>0.56962025316455689</c:v>
                </c:pt>
                <c:pt idx="1173">
                  <c:v>0.56962025316455689</c:v>
                </c:pt>
                <c:pt idx="1174">
                  <c:v>0.56962025316455689</c:v>
                </c:pt>
                <c:pt idx="1175">
                  <c:v>0.56962025316455689</c:v>
                </c:pt>
                <c:pt idx="1176">
                  <c:v>0.56962025316455689</c:v>
                </c:pt>
                <c:pt idx="1177">
                  <c:v>0.56962025316455689</c:v>
                </c:pt>
                <c:pt idx="1178">
                  <c:v>0.56962025316455689</c:v>
                </c:pt>
                <c:pt idx="1179">
                  <c:v>0.56962025316455689</c:v>
                </c:pt>
                <c:pt idx="1180">
                  <c:v>0.56540084388185652</c:v>
                </c:pt>
                <c:pt idx="1181">
                  <c:v>0.56118143459915615</c:v>
                </c:pt>
                <c:pt idx="1182">
                  <c:v>0.56118143459915615</c:v>
                </c:pt>
                <c:pt idx="1183">
                  <c:v>0.55696202531645578</c:v>
                </c:pt>
                <c:pt idx="1184">
                  <c:v>0.5527426160337553</c:v>
                </c:pt>
                <c:pt idx="1185">
                  <c:v>0.5527426160337553</c:v>
                </c:pt>
                <c:pt idx="1186">
                  <c:v>0.5527426160337553</c:v>
                </c:pt>
                <c:pt idx="1187">
                  <c:v>0.5527426160337553</c:v>
                </c:pt>
                <c:pt idx="1188">
                  <c:v>0.5527426160337553</c:v>
                </c:pt>
                <c:pt idx="1189">
                  <c:v>0.54852320675105481</c:v>
                </c:pt>
                <c:pt idx="1190">
                  <c:v>0.54852320675105481</c:v>
                </c:pt>
                <c:pt idx="1191">
                  <c:v>0.54852320675105481</c:v>
                </c:pt>
                <c:pt idx="1192">
                  <c:v>0.54852320675105481</c:v>
                </c:pt>
                <c:pt idx="1193">
                  <c:v>0.54430379746835444</c:v>
                </c:pt>
                <c:pt idx="1194">
                  <c:v>0.54430379746835444</c:v>
                </c:pt>
                <c:pt idx="1195">
                  <c:v>0.54430379746835444</c:v>
                </c:pt>
                <c:pt idx="1196">
                  <c:v>0.54430379746835444</c:v>
                </c:pt>
                <c:pt idx="1197">
                  <c:v>0.54008438818565407</c:v>
                </c:pt>
                <c:pt idx="1198">
                  <c:v>0.53586497890295359</c:v>
                </c:pt>
                <c:pt idx="1199">
                  <c:v>0.53586497890295359</c:v>
                </c:pt>
                <c:pt idx="1200">
                  <c:v>0.53586497890295359</c:v>
                </c:pt>
                <c:pt idx="1201">
                  <c:v>0.53164556962025311</c:v>
                </c:pt>
                <c:pt idx="1202">
                  <c:v>0.53164556962025311</c:v>
                </c:pt>
                <c:pt idx="1203">
                  <c:v>0.53164556962025311</c:v>
                </c:pt>
                <c:pt idx="1204">
                  <c:v>0.53164556962025311</c:v>
                </c:pt>
                <c:pt idx="1205">
                  <c:v>0.53164556962025311</c:v>
                </c:pt>
                <c:pt idx="1206">
                  <c:v>0.52742616033755274</c:v>
                </c:pt>
                <c:pt idx="1207">
                  <c:v>0.52742616033755274</c:v>
                </c:pt>
                <c:pt idx="1208">
                  <c:v>0.52320675105485237</c:v>
                </c:pt>
                <c:pt idx="1209">
                  <c:v>0.52320675105485237</c:v>
                </c:pt>
                <c:pt idx="1210">
                  <c:v>0.52320675105485237</c:v>
                </c:pt>
                <c:pt idx="1211">
                  <c:v>0.52320675105485237</c:v>
                </c:pt>
                <c:pt idx="1212">
                  <c:v>0.51898734177215189</c:v>
                </c:pt>
                <c:pt idx="1213">
                  <c:v>0.51898734177215189</c:v>
                </c:pt>
                <c:pt idx="1214">
                  <c:v>0.51476793248945141</c:v>
                </c:pt>
                <c:pt idx="1215">
                  <c:v>0.51054852320675104</c:v>
                </c:pt>
                <c:pt idx="1216">
                  <c:v>0.51054852320675104</c:v>
                </c:pt>
                <c:pt idx="1217">
                  <c:v>0.50632911392405067</c:v>
                </c:pt>
                <c:pt idx="1218">
                  <c:v>0.50632911392405067</c:v>
                </c:pt>
                <c:pt idx="1219">
                  <c:v>0.50632911392405067</c:v>
                </c:pt>
                <c:pt idx="1220">
                  <c:v>0.50632911392405067</c:v>
                </c:pt>
                <c:pt idx="1221">
                  <c:v>0.50210970464135019</c:v>
                </c:pt>
                <c:pt idx="1222">
                  <c:v>0.49789029535864981</c:v>
                </c:pt>
                <c:pt idx="1223">
                  <c:v>0.49789029535864981</c:v>
                </c:pt>
                <c:pt idx="1224">
                  <c:v>0.49367088607594933</c:v>
                </c:pt>
                <c:pt idx="1225">
                  <c:v>0.48945147679324896</c:v>
                </c:pt>
                <c:pt idx="1226">
                  <c:v>0.48945147679324896</c:v>
                </c:pt>
                <c:pt idx="1227">
                  <c:v>0.48945147679324896</c:v>
                </c:pt>
                <c:pt idx="1228">
                  <c:v>0.48945147679324896</c:v>
                </c:pt>
                <c:pt idx="1229">
                  <c:v>0.48945147679324896</c:v>
                </c:pt>
                <c:pt idx="1230">
                  <c:v>0.48945147679324896</c:v>
                </c:pt>
                <c:pt idx="1231">
                  <c:v>0.48945147679324896</c:v>
                </c:pt>
                <c:pt idx="1232">
                  <c:v>0.48945147679324896</c:v>
                </c:pt>
                <c:pt idx="1233">
                  <c:v>0.48945147679324896</c:v>
                </c:pt>
                <c:pt idx="1234">
                  <c:v>0.48945147679324896</c:v>
                </c:pt>
                <c:pt idx="1235">
                  <c:v>0.48945147679324896</c:v>
                </c:pt>
                <c:pt idx="1236">
                  <c:v>0.48945147679324896</c:v>
                </c:pt>
                <c:pt idx="1237">
                  <c:v>0.48523206751054848</c:v>
                </c:pt>
                <c:pt idx="1238">
                  <c:v>0.48101265822784811</c:v>
                </c:pt>
                <c:pt idx="1239">
                  <c:v>0.48101265822784811</c:v>
                </c:pt>
                <c:pt idx="1240">
                  <c:v>0.47679324894514763</c:v>
                </c:pt>
                <c:pt idx="1241">
                  <c:v>0.47679324894514763</c:v>
                </c:pt>
                <c:pt idx="1242">
                  <c:v>0.47257383966244726</c:v>
                </c:pt>
                <c:pt idx="1243">
                  <c:v>0.46835443037974689</c:v>
                </c:pt>
                <c:pt idx="1244">
                  <c:v>0.46413502109704641</c:v>
                </c:pt>
                <c:pt idx="1245">
                  <c:v>0.46413502109704641</c:v>
                </c:pt>
                <c:pt idx="1246">
                  <c:v>0.45991561181434604</c:v>
                </c:pt>
                <c:pt idx="1247">
                  <c:v>0.45569620253164556</c:v>
                </c:pt>
                <c:pt idx="1248">
                  <c:v>0.45569620253164556</c:v>
                </c:pt>
                <c:pt idx="1249">
                  <c:v>0.45569620253164556</c:v>
                </c:pt>
                <c:pt idx="1250">
                  <c:v>0.45147679324894519</c:v>
                </c:pt>
                <c:pt idx="1251">
                  <c:v>0.4472573839662447</c:v>
                </c:pt>
                <c:pt idx="1252">
                  <c:v>0.4472573839662447</c:v>
                </c:pt>
                <c:pt idx="1253">
                  <c:v>0.4472573839662447</c:v>
                </c:pt>
                <c:pt idx="1254">
                  <c:v>0.44303797468354433</c:v>
                </c:pt>
                <c:pt idx="1255">
                  <c:v>0.44303797468354433</c:v>
                </c:pt>
                <c:pt idx="1256">
                  <c:v>0.43881856540084385</c:v>
                </c:pt>
                <c:pt idx="1257">
                  <c:v>0.43459915611814348</c:v>
                </c:pt>
                <c:pt idx="1258">
                  <c:v>0.43459915611814348</c:v>
                </c:pt>
                <c:pt idx="1259">
                  <c:v>0.43459915611814348</c:v>
                </c:pt>
                <c:pt idx="1260">
                  <c:v>0.43459915611814348</c:v>
                </c:pt>
                <c:pt idx="1261">
                  <c:v>0.43459915611814348</c:v>
                </c:pt>
                <c:pt idx="1262">
                  <c:v>0.43459915611814348</c:v>
                </c:pt>
                <c:pt idx="1263">
                  <c:v>0.430379746835443</c:v>
                </c:pt>
                <c:pt idx="1264">
                  <c:v>0.430379746835443</c:v>
                </c:pt>
                <c:pt idx="1265">
                  <c:v>0.430379746835443</c:v>
                </c:pt>
                <c:pt idx="1266">
                  <c:v>0.430379746835443</c:v>
                </c:pt>
                <c:pt idx="1267">
                  <c:v>0.42616033755274263</c:v>
                </c:pt>
                <c:pt idx="1268">
                  <c:v>0.42616033755274263</c:v>
                </c:pt>
                <c:pt idx="1269">
                  <c:v>0.42616033755274263</c:v>
                </c:pt>
                <c:pt idx="1270">
                  <c:v>0.42616033755274263</c:v>
                </c:pt>
                <c:pt idx="1271">
                  <c:v>0.42194092827004215</c:v>
                </c:pt>
                <c:pt idx="1272">
                  <c:v>0.42194092827004215</c:v>
                </c:pt>
                <c:pt idx="1273">
                  <c:v>0.42194092827004215</c:v>
                </c:pt>
                <c:pt idx="1274">
                  <c:v>0.42194092827004215</c:v>
                </c:pt>
                <c:pt idx="1275">
                  <c:v>0.42194092827004215</c:v>
                </c:pt>
                <c:pt idx="1276">
                  <c:v>0.42194092827004215</c:v>
                </c:pt>
                <c:pt idx="1277">
                  <c:v>0.42194092827004215</c:v>
                </c:pt>
                <c:pt idx="1278">
                  <c:v>0.41772151898734178</c:v>
                </c:pt>
                <c:pt idx="1279">
                  <c:v>0.4135021097046413</c:v>
                </c:pt>
                <c:pt idx="1280">
                  <c:v>0.40928270042194093</c:v>
                </c:pt>
                <c:pt idx="1281">
                  <c:v>0.40928270042194093</c:v>
                </c:pt>
                <c:pt idx="1282">
                  <c:v>0.40928270042194093</c:v>
                </c:pt>
                <c:pt idx="1283">
                  <c:v>0.40928270042194093</c:v>
                </c:pt>
                <c:pt idx="1284">
                  <c:v>0.40928270042194093</c:v>
                </c:pt>
                <c:pt idx="1285">
                  <c:v>0.40928270042194093</c:v>
                </c:pt>
                <c:pt idx="1286">
                  <c:v>0.40928270042194093</c:v>
                </c:pt>
                <c:pt idx="1287">
                  <c:v>0.40506329113924056</c:v>
                </c:pt>
                <c:pt idx="1288">
                  <c:v>0.40084388185654007</c:v>
                </c:pt>
                <c:pt idx="1289">
                  <c:v>0.40084388185654007</c:v>
                </c:pt>
                <c:pt idx="1290">
                  <c:v>0.40084388185654007</c:v>
                </c:pt>
                <c:pt idx="1291">
                  <c:v>0.40084388185654007</c:v>
                </c:pt>
                <c:pt idx="1292">
                  <c:v>0.40084388185654007</c:v>
                </c:pt>
                <c:pt idx="1293">
                  <c:v>0.40084388185654007</c:v>
                </c:pt>
                <c:pt idx="1294">
                  <c:v>0.40084388185654007</c:v>
                </c:pt>
                <c:pt idx="1295">
                  <c:v>0.40084388185654007</c:v>
                </c:pt>
                <c:pt idx="1296">
                  <c:v>0.40084388185654007</c:v>
                </c:pt>
                <c:pt idx="1297">
                  <c:v>0.40084388185654007</c:v>
                </c:pt>
                <c:pt idx="1298">
                  <c:v>0.40084388185654007</c:v>
                </c:pt>
                <c:pt idx="1299">
                  <c:v>0.40084388185654007</c:v>
                </c:pt>
                <c:pt idx="1300">
                  <c:v>0.40084388185654007</c:v>
                </c:pt>
                <c:pt idx="1301">
                  <c:v>0.40084388185654007</c:v>
                </c:pt>
                <c:pt idx="1302">
                  <c:v>0.3966244725738397</c:v>
                </c:pt>
                <c:pt idx="1303">
                  <c:v>0.3966244725738397</c:v>
                </c:pt>
                <c:pt idx="1304">
                  <c:v>0.3966244725738397</c:v>
                </c:pt>
                <c:pt idx="1305">
                  <c:v>0.39240506329113922</c:v>
                </c:pt>
                <c:pt idx="1306">
                  <c:v>0.38818565400843885</c:v>
                </c:pt>
                <c:pt idx="1307">
                  <c:v>0.38818565400843885</c:v>
                </c:pt>
                <c:pt idx="1308">
                  <c:v>0.38818565400843885</c:v>
                </c:pt>
                <c:pt idx="1309">
                  <c:v>0.38818565400843885</c:v>
                </c:pt>
                <c:pt idx="1310">
                  <c:v>0.38396624472573837</c:v>
                </c:pt>
                <c:pt idx="1311">
                  <c:v>0.379746835443038</c:v>
                </c:pt>
                <c:pt idx="1312">
                  <c:v>0.37552742616033752</c:v>
                </c:pt>
                <c:pt idx="1313">
                  <c:v>0.37552742616033752</c:v>
                </c:pt>
                <c:pt idx="1314">
                  <c:v>0.37552742616033752</c:v>
                </c:pt>
                <c:pt idx="1315">
                  <c:v>0.37552742616033752</c:v>
                </c:pt>
                <c:pt idx="1316">
                  <c:v>0.37130801687763715</c:v>
                </c:pt>
                <c:pt idx="1317">
                  <c:v>0.37130801687763715</c:v>
                </c:pt>
                <c:pt idx="1318">
                  <c:v>0.36708860759493667</c:v>
                </c:pt>
                <c:pt idx="1319">
                  <c:v>0.3628691983122363</c:v>
                </c:pt>
                <c:pt idx="1320">
                  <c:v>0.3628691983122363</c:v>
                </c:pt>
                <c:pt idx="1321">
                  <c:v>0.3628691983122363</c:v>
                </c:pt>
                <c:pt idx="1322">
                  <c:v>0.3628691983122363</c:v>
                </c:pt>
                <c:pt idx="1323">
                  <c:v>0.35864978902953581</c:v>
                </c:pt>
                <c:pt idx="1324">
                  <c:v>0.35864978902953581</c:v>
                </c:pt>
                <c:pt idx="1325">
                  <c:v>0.35864978902953581</c:v>
                </c:pt>
                <c:pt idx="1326">
                  <c:v>0.35443037974683544</c:v>
                </c:pt>
                <c:pt idx="1327">
                  <c:v>0.35443037974683544</c:v>
                </c:pt>
                <c:pt idx="1328">
                  <c:v>0.35443037974683544</c:v>
                </c:pt>
                <c:pt idx="1329">
                  <c:v>0.35443037974683544</c:v>
                </c:pt>
                <c:pt idx="1330">
                  <c:v>0.35443037974683544</c:v>
                </c:pt>
                <c:pt idx="1331">
                  <c:v>0.35443037974683544</c:v>
                </c:pt>
                <c:pt idx="1332">
                  <c:v>0.35443037974683544</c:v>
                </c:pt>
                <c:pt idx="1333">
                  <c:v>0.35443037974683544</c:v>
                </c:pt>
                <c:pt idx="1334">
                  <c:v>0.35443037974683544</c:v>
                </c:pt>
                <c:pt idx="1335">
                  <c:v>0.35021097046413507</c:v>
                </c:pt>
                <c:pt idx="1336">
                  <c:v>0.35021097046413507</c:v>
                </c:pt>
                <c:pt idx="1337">
                  <c:v>0.35021097046413507</c:v>
                </c:pt>
                <c:pt idx="1338">
                  <c:v>0.34599156118143459</c:v>
                </c:pt>
                <c:pt idx="1339">
                  <c:v>0.34599156118143459</c:v>
                </c:pt>
                <c:pt idx="1340">
                  <c:v>0.34599156118143459</c:v>
                </c:pt>
                <c:pt idx="1341">
                  <c:v>0.34599156118143459</c:v>
                </c:pt>
                <c:pt idx="1342">
                  <c:v>0.34177215189873422</c:v>
                </c:pt>
                <c:pt idx="1343">
                  <c:v>0.33755274261603374</c:v>
                </c:pt>
                <c:pt idx="1344">
                  <c:v>0.33333333333333337</c:v>
                </c:pt>
                <c:pt idx="1345">
                  <c:v>0.32911392405063289</c:v>
                </c:pt>
                <c:pt idx="1346">
                  <c:v>0.32489451476793252</c:v>
                </c:pt>
                <c:pt idx="1347">
                  <c:v>0.32489451476793252</c:v>
                </c:pt>
                <c:pt idx="1348">
                  <c:v>0.32489451476793252</c:v>
                </c:pt>
                <c:pt idx="1349">
                  <c:v>0.32067510548523204</c:v>
                </c:pt>
                <c:pt idx="1350">
                  <c:v>0.32067510548523204</c:v>
                </c:pt>
                <c:pt idx="1351">
                  <c:v>0.31645569620253167</c:v>
                </c:pt>
                <c:pt idx="1352">
                  <c:v>0.31645569620253167</c:v>
                </c:pt>
                <c:pt idx="1353">
                  <c:v>0.31645569620253167</c:v>
                </c:pt>
                <c:pt idx="1354">
                  <c:v>0.31645569620253167</c:v>
                </c:pt>
                <c:pt idx="1355">
                  <c:v>0.31223628691983119</c:v>
                </c:pt>
                <c:pt idx="1356">
                  <c:v>0.31223628691983119</c:v>
                </c:pt>
                <c:pt idx="1357">
                  <c:v>0.30801687763713081</c:v>
                </c:pt>
                <c:pt idx="1358">
                  <c:v>0.30379746835443033</c:v>
                </c:pt>
                <c:pt idx="1359">
                  <c:v>0.29957805907172996</c:v>
                </c:pt>
                <c:pt idx="1360">
                  <c:v>0.29535864978902948</c:v>
                </c:pt>
                <c:pt idx="1361">
                  <c:v>0.29113924050632911</c:v>
                </c:pt>
                <c:pt idx="1362">
                  <c:v>0.29113924050632911</c:v>
                </c:pt>
                <c:pt idx="1363">
                  <c:v>0.29113924050632911</c:v>
                </c:pt>
                <c:pt idx="1364">
                  <c:v>0.29113924050632911</c:v>
                </c:pt>
                <c:pt idx="1365">
                  <c:v>0.29113924050632911</c:v>
                </c:pt>
                <c:pt idx="1366">
                  <c:v>0.28691983122362874</c:v>
                </c:pt>
                <c:pt idx="1367">
                  <c:v>0.28270042194092826</c:v>
                </c:pt>
                <c:pt idx="1368">
                  <c:v>0.28270042194092826</c:v>
                </c:pt>
                <c:pt idx="1369">
                  <c:v>0.27848101265822789</c:v>
                </c:pt>
                <c:pt idx="1370">
                  <c:v>0.27426160337552741</c:v>
                </c:pt>
                <c:pt idx="1371">
                  <c:v>0.27426160337552741</c:v>
                </c:pt>
                <c:pt idx="1372">
                  <c:v>0.27004219409282704</c:v>
                </c:pt>
                <c:pt idx="1373">
                  <c:v>0.26582278481012656</c:v>
                </c:pt>
                <c:pt idx="1374">
                  <c:v>0.26582278481012656</c:v>
                </c:pt>
                <c:pt idx="1375">
                  <c:v>0.26582278481012656</c:v>
                </c:pt>
                <c:pt idx="1376">
                  <c:v>0.26582278481012656</c:v>
                </c:pt>
                <c:pt idx="1377">
                  <c:v>0.26160337552742619</c:v>
                </c:pt>
                <c:pt idx="1378">
                  <c:v>0.2573839662447257</c:v>
                </c:pt>
                <c:pt idx="1379">
                  <c:v>0.25316455696202533</c:v>
                </c:pt>
                <c:pt idx="1380">
                  <c:v>0.24894514767932485</c:v>
                </c:pt>
                <c:pt idx="1381">
                  <c:v>0.24894514767932485</c:v>
                </c:pt>
                <c:pt idx="1382">
                  <c:v>0.24894514767932485</c:v>
                </c:pt>
                <c:pt idx="1383">
                  <c:v>0.24894514767932485</c:v>
                </c:pt>
                <c:pt idx="1384">
                  <c:v>0.24472573839662448</c:v>
                </c:pt>
                <c:pt idx="1385">
                  <c:v>0.240506329113924</c:v>
                </c:pt>
                <c:pt idx="1386">
                  <c:v>0.240506329113924</c:v>
                </c:pt>
                <c:pt idx="1387">
                  <c:v>0.240506329113924</c:v>
                </c:pt>
                <c:pt idx="1388">
                  <c:v>0.23628691983122363</c:v>
                </c:pt>
                <c:pt idx="1389">
                  <c:v>0.23206751054852326</c:v>
                </c:pt>
                <c:pt idx="1390">
                  <c:v>0.22784810126582278</c:v>
                </c:pt>
                <c:pt idx="1391">
                  <c:v>0.22784810126582278</c:v>
                </c:pt>
                <c:pt idx="1392">
                  <c:v>0.22362869198312241</c:v>
                </c:pt>
                <c:pt idx="1393">
                  <c:v>0.22362869198312241</c:v>
                </c:pt>
                <c:pt idx="1394">
                  <c:v>0.21940928270042193</c:v>
                </c:pt>
                <c:pt idx="1395">
                  <c:v>0.21518987341772156</c:v>
                </c:pt>
                <c:pt idx="1396">
                  <c:v>0.21097046413502107</c:v>
                </c:pt>
                <c:pt idx="1397">
                  <c:v>0.2067510548523207</c:v>
                </c:pt>
                <c:pt idx="1398">
                  <c:v>0.2067510548523207</c:v>
                </c:pt>
                <c:pt idx="1399">
                  <c:v>0.2067510548523207</c:v>
                </c:pt>
                <c:pt idx="1400">
                  <c:v>0.2067510548523207</c:v>
                </c:pt>
                <c:pt idx="1401">
                  <c:v>0.2067510548523207</c:v>
                </c:pt>
                <c:pt idx="1402">
                  <c:v>0.2067510548523207</c:v>
                </c:pt>
                <c:pt idx="1403">
                  <c:v>0.20253164556962022</c:v>
                </c:pt>
                <c:pt idx="1404">
                  <c:v>0.19831223628691985</c:v>
                </c:pt>
                <c:pt idx="1405">
                  <c:v>0.19409282700421937</c:v>
                </c:pt>
                <c:pt idx="1406">
                  <c:v>0.189873417721519</c:v>
                </c:pt>
                <c:pt idx="1407">
                  <c:v>0.189873417721519</c:v>
                </c:pt>
                <c:pt idx="1408">
                  <c:v>0.189873417721519</c:v>
                </c:pt>
                <c:pt idx="1409">
                  <c:v>0.18565400843881852</c:v>
                </c:pt>
                <c:pt idx="1410">
                  <c:v>0.18143459915611815</c:v>
                </c:pt>
                <c:pt idx="1411">
                  <c:v>0.18143459915611815</c:v>
                </c:pt>
                <c:pt idx="1412">
                  <c:v>0.18143459915611815</c:v>
                </c:pt>
                <c:pt idx="1413">
                  <c:v>0.17721518987341767</c:v>
                </c:pt>
                <c:pt idx="1414">
                  <c:v>0.1729957805907173</c:v>
                </c:pt>
                <c:pt idx="1415">
                  <c:v>0.16877637130801693</c:v>
                </c:pt>
                <c:pt idx="1416">
                  <c:v>0.16455696202531644</c:v>
                </c:pt>
                <c:pt idx="1417">
                  <c:v>0.16033755274261607</c:v>
                </c:pt>
                <c:pt idx="1418">
                  <c:v>0.16033755274261607</c:v>
                </c:pt>
                <c:pt idx="1419">
                  <c:v>0.15611814345991559</c:v>
                </c:pt>
                <c:pt idx="1420">
                  <c:v>0.15611814345991559</c:v>
                </c:pt>
                <c:pt idx="1421">
                  <c:v>0.15611814345991559</c:v>
                </c:pt>
                <c:pt idx="1422">
                  <c:v>0.15189873417721522</c:v>
                </c:pt>
                <c:pt idx="1423">
                  <c:v>0.15189873417721522</c:v>
                </c:pt>
                <c:pt idx="1424">
                  <c:v>0.14767932489451474</c:v>
                </c:pt>
                <c:pt idx="1425">
                  <c:v>0.14767932489451474</c:v>
                </c:pt>
                <c:pt idx="1426">
                  <c:v>0.14345991561181437</c:v>
                </c:pt>
                <c:pt idx="1427">
                  <c:v>0.14345991561181437</c:v>
                </c:pt>
                <c:pt idx="1428">
                  <c:v>0.13924050632911389</c:v>
                </c:pt>
                <c:pt idx="1429">
                  <c:v>0.13502109704641352</c:v>
                </c:pt>
                <c:pt idx="1430">
                  <c:v>0.13502109704641352</c:v>
                </c:pt>
                <c:pt idx="1431">
                  <c:v>0.13502109704641352</c:v>
                </c:pt>
                <c:pt idx="1432">
                  <c:v>0.13502109704641352</c:v>
                </c:pt>
                <c:pt idx="1433">
                  <c:v>0.13080168776371304</c:v>
                </c:pt>
                <c:pt idx="1434">
                  <c:v>0.13080168776371304</c:v>
                </c:pt>
                <c:pt idx="1435">
                  <c:v>0.12658227848101267</c:v>
                </c:pt>
                <c:pt idx="1436">
                  <c:v>0.12236286919831219</c:v>
                </c:pt>
                <c:pt idx="1437">
                  <c:v>0.11814345991561181</c:v>
                </c:pt>
                <c:pt idx="1438">
                  <c:v>0.11392405063291144</c:v>
                </c:pt>
                <c:pt idx="1439">
                  <c:v>0.10970464135021096</c:v>
                </c:pt>
                <c:pt idx="1440">
                  <c:v>0.10548523206751059</c:v>
                </c:pt>
                <c:pt idx="1441">
                  <c:v>0.10126582278481011</c:v>
                </c:pt>
                <c:pt idx="1442">
                  <c:v>9.7046413502109741E-2</c:v>
                </c:pt>
                <c:pt idx="1443">
                  <c:v>9.2827004219409259E-2</c:v>
                </c:pt>
                <c:pt idx="1444">
                  <c:v>8.8607594936708889E-2</c:v>
                </c:pt>
                <c:pt idx="1445">
                  <c:v>8.4388185654008407E-2</c:v>
                </c:pt>
                <c:pt idx="1446">
                  <c:v>8.0168776371308037E-2</c:v>
                </c:pt>
                <c:pt idx="1447">
                  <c:v>7.5949367088607556E-2</c:v>
                </c:pt>
                <c:pt idx="1448">
                  <c:v>7.1729957805907185E-2</c:v>
                </c:pt>
                <c:pt idx="1449">
                  <c:v>6.7510548523206704E-2</c:v>
                </c:pt>
                <c:pt idx="1450">
                  <c:v>6.3291139240506333E-2</c:v>
                </c:pt>
                <c:pt idx="1451">
                  <c:v>6.3291139240506333E-2</c:v>
                </c:pt>
                <c:pt idx="1452">
                  <c:v>6.3291139240506333E-2</c:v>
                </c:pt>
                <c:pt idx="1453">
                  <c:v>5.9071729957805852E-2</c:v>
                </c:pt>
                <c:pt idx="1454">
                  <c:v>5.9071729957805852E-2</c:v>
                </c:pt>
                <c:pt idx="1455">
                  <c:v>5.4852320675105481E-2</c:v>
                </c:pt>
                <c:pt idx="1456">
                  <c:v>5.0632911392405111E-2</c:v>
                </c:pt>
                <c:pt idx="1457">
                  <c:v>4.641350210970463E-2</c:v>
                </c:pt>
                <c:pt idx="1458">
                  <c:v>4.2194092827004259E-2</c:v>
                </c:pt>
                <c:pt idx="1459">
                  <c:v>3.7974683544303778E-2</c:v>
                </c:pt>
                <c:pt idx="1460">
                  <c:v>3.3755274261603407E-2</c:v>
                </c:pt>
                <c:pt idx="1461">
                  <c:v>2.9535864978902926E-2</c:v>
                </c:pt>
                <c:pt idx="1462">
                  <c:v>2.9535864978902926E-2</c:v>
                </c:pt>
                <c:pt idx="1463">
                  <c:v>2.9535864978902926E-2</c:v>
                </c:pt>
                <c:pt idx="1464">
                  <c:v>2.5316455696202556E-2</c:v>
                </c:pt>
                <c:pt idx="1465">
                  <c:v>2.1097046413502074E-2</c:v>
                </c:pt>
                <c:pt idx="1466">
                  <c:v>1.6877637130801704E-2</c:v>
                </c:pt>
                <c:pt idx="1467">
                  <c:v>1.2658227848101222E-2</c:v>
                </c:pt>
                <c:pt idx="1468">
                  <c:v>8.4388185654008518E-3</c:v>
                </c:pt>
                <c:pt idx="1469">
                  <c:v>4.2194092827003704E-3</c:v>
                </c:pt>
                <c:pt idx="1470">
                  <c:v>0</c:v>
                </c:pt>
              </c:numCache>
            </c:numRef>
          </c:yVal>
          <c:smooth val="0"/>
          <c:extLst>
            <c:ext xmlns:c16="http://schemas.microsoft.com/office/drawing/2014/chart" uri="{C3380CC4-5D6E-409C-BE32-E72D297353CC}">
              <c16:uniqueId val="{00000000-5E57-4E12-A5BF-AAD3F04D579C}"/>
            </c:ext>
          </c:extLst>
        </c:ser>
        <c:dLbls>
          <c:showLegendKey val="0"/>
          <c:showVal val="0"/>
          <c:showCatName val="0"/>
          <c:showSerName val="0"/>
          <c:showPercent val="0"/>
          <c:showBubbleSize val="0"/>
        </c:dLbls>
        <c:axId val="2038145120"/>
        <c:axId val="1164815376"/>
      </c:scatterChart>
      <c:valAx>
        <c:axId val="2038145120"/>
        <c:scaling>
          <c:orientation val="minMax"/>
          <c:max val="1"/>
        </c:scaling>
        <c:delete val="0"/>
        <c:axPos val="b"/>
        <c:title>
          <c:tx>
            <c:rich>
              <a:bodyPr/>
              <a:lstStyle/>
              <a:p>
                <a:pPr>
                  <a:defRPr/>
                </a:pPr>
                <a:r>
                  <a:rPr lang="en-US"/>
                  <a:t>False Positive Rate</a:t>
                </a:r>
              </a:p>
            </c:rich>
          </c:tx>
          <c:overlay val="0"/>
        </c:title>
        <c:numFmt formatCode="General" sourceLinked="1"/>
        <c:majorTickMark val="out"/>
        <c:minorTickMark val="none"/>
        <c:tickLblPos val="nextTo"/>
        <c:crossAx val="1164815376"/>
        <c:crosses val="autoZero"/>
        <c:crossBetween val="midCat"/>
      </c:valAx>
      <c:valAx>
        <c:axId val="1164815376"/>
        <c:scaling>
          <c:orientation val="minMax"/>
          <c:max val="1"/>
        </c:scaling>
        <c:delete val="0"/>
        <c:axPos val="l"/>
        <c:majorGridlines/>
        <c:title>
          <c:tx>
            <c:rich>
              <a:bodyPr rot="-5400000" vert="horz"/>
              <a:lstStyle/>
              <a:p>
                <a:pPr>
                  <a:defRPr/>
                </a:pPr>
                <a:r>
                  <a:rPr lang="en-US"/>
                  <a:t>True Positive Rate</a:t>
                </a:r>
              </a:p>
            </c:rich>
          </c:tx>
          <c:overlay val="0"/>
        </c:title>
        <c:numFmt formatCode="General" sourceLinked="1"/>
        <c:majorTickMark val="out"/>
        <c:minorTickMark val="none"/>
        <c:tickLblPos val="nextTo"/>
        <c:crossAx val="2038145120"/>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4">
  <a:schemeClr val="accent1"/>
</cs:colorStyle>
</file>

<file path=xl/charts/colors12.xml><?xml version="1.0" encoding="utf-8"?>
<cs:colorStyle xmlns:cs="http://schemas.microsoft.com/office/drawing/2012/chartStyle" xmlns:a="http://schemas.openxmlformats.org/drawingml/2006/main" meth="withinLinear" id="14">
  <a:schemeClr val="accent1"/>
</cs:colorStyle>
</file>

<file path=xl/charts/colors13.xml><?xml version="1.0" encoding="utf-8"?>
<cs:colorStyle xmlns:cs="http://schemas.microsoft.com/office/drawing/2012/chartStyle" xmlns:a="http://schemas.openxmlformats.org/drawingml/2006/main" meth="withinLinear" id="14">
  <a:schemeClr val="accent1"/>
</cs:colorStyle>
</file>

<file path=xl/charts/colors14.xml><?xml version="1.0" encoding="utf-8"?>
<cs:colorStyle xmlns:cs="http://schemas.microsoft.com/office/drawing/2012/chartStyle" xmlns:a="http://schemas.openxmlformats.org/drawingml/2006/main" meth="withinLinear" id="14">
  <a:schemeClr val="accent1"/>
</cs:colorStyle>
</file>

<file path=xl/charts/colors15.xml><?xml version="1.0" encoding="utf-8"?>
<cs:colorStyle xmlns:cs="http://schemas.microsoft.com/office/drawing/2012/chartStyle" xmlns:a="http://schemas.openxmlformats.org/drawingml/2006/main" meth="withinLinear" id="14">
  <a:schemeClr val="accent1"/>
</cs:colorStyle>
</file>

<file path=xl/charts/colors16.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8" Type="http://schemas.openxmlformats.org/officeDocument/2006/relationships/hyperlink" Target="Services%20Opted.docx" TargetMode="External"/><Relationship Id="rId3" Type="http://schemas.openxmlformats.org/officeDocument/2006/relationships/chart" Target="../charts/chart14.xml"/><Relationship Id="rId7" Type="http://schemas.openxmlformats.org/officeDocument/2006/relationships/hyperlink" Target="Marital%20status%20impact.docx" TargetMode="Externa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 Id="rId9" Type="http://schemas.openxmlformats.org/officeDocument/2006/relationships/hyperlink" Target="Repeat%20customer%20by%20Age.docx" TargetMode="External"/></Relationships>
</file>

<file path=xl/drawings/_rels/drawing6.xml.rels><?xml version="1.0" encoding="UTF-8" standalone="yes"?>
<Relationships xmlns="http://schemas.openxmlformats.org/package/2006/relationships"><Relationship Id="rId1"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15</xdr:col>
      <xdr:colOff>69941</xdr:colOff>
      <xdr:row>1452</xdr:row>
      <xdr:rowOff>128472</xdr:rowOff>
    </xdr:from>
    <xdr:to>
      <xdr:col>22</xdr:col>
      <xdr:colOff>390202</xdr:colOff>
      <xdr:row>1467</xdr:row>
      <xdr:rowOff>110803</xdr:rowOff>
    </xdr:to>
    <xdr:graphicFrame macro="">
      <xdr:nvGraphicFramePr>
        <xdr:cNvPr id="3" name="Chart 2">
          <a:extLst>
            <a:ext uri="{FF2B5EF4-FFF2-40B4-BE49-F238E27FC236}">
              <a16:creationId xmlns:a16="http://schemas.microsoft.com/office/drawing/2014/main" id="{B95F2E06-FA61-27B2-25B3-F3A7134C8A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358775</xdr:colOff>
      <xdr:row>0</xdr:row>
      <xdr:rowOff>92075</xdr:rowOff>
    </xdr:from>
    <xdr:to>
      <xdr:col>7</xdr:col>
      <xdr:colOff>260350</xdr:colOff>
      <xdr:row>9</xdr:row>
      <xdr:rowOff>127000</xdr:rowOff>
    </xdr:to>
    <xdr:graphicFrame macro="">
      <xdr:nvGraphicFramePr>
        <xdr:cNvPr id="3" name="Chart 2">
          <a:extLst>
            <a:ext uri="{FF2B5EF4-FFF2-40B4-BE49-F238E27FC236}">
              <a16:creationId xmlns:a16="http://schemas.microsoft.com/office/drawing/2014/main" id="{BEFD6100-21C5-5435-367D-F69332D7D6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295275</xdr:colOff>
      <xdr:row>9</xdr:row>
      <xdr:rowOff>174625</xdr:rowOff>
    </xdr:from>
    <xdr:to>
      <xdr:col>10</xdr:col>
      <xdr:colOff>600075</xdr:colOff>
      <xdr:row>24</xdr:row>
      <xdr:rowOff>155575</xdr:rowOff>
    </xdr:to>
    <xdr:graphicFrame macro="">
      <xdr:nvGraphicFramePr>
        <xdr:cNvPr id="4" name="Chart 3">
          <a:extLst>
            <a:ext uri="{FF2B5EF4-FFF2-40B4-BE49-F238E27FC236}">
              <a16:creationId xmlns:a16="http://schemas.microsoft.com/office/drawing/2014/main" id="{8A724DF6-FC03-425E-D356-78419FCB3B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403225</xdr:colOff>
      <xdr:row>26</xdr:row>
      <xdr:rowOff>15875</xdr:rowOff>
    </xdr:from>
    <xdr:to>
      <xdr:col>11</xdr:col>
      <xdr:colOff>98425</xdr:colOff>
      <xdr:row>40</xdr:row>
      <xdr:rowOff>180975</xdr:rowOff>
    </xdr:to>
    <xdr:graphicFrame macro="">
      <xdr:nvGraphicFramePr>
        <xdr:cNvPr id="5" name="Chart 4">
          <a:extLst>
            <a:ext uri="{FF2B5EF4-FFF2-40B4-BE49-F238E27FC236}">
              <a16:creationId xmlns:a16="http://schemas.microsoft.com/office/drawing/2014/main" id="{AE07C4FE-5AA6-694A-7CAB-EF83DADF8E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323850</xdr:colOff>
      <xdr:row>42</xdr:row>
      <xdr:rowOff>136525</xdr:rowOff>
    </xdr:from>
    <xdr:to>
      <xdr:col>11</xdr:col>
      <xdr:colOff>19050</xdr:colOff>
      <xdr:row>57</xdr:row>
      <xdr:rowOff>117475</xdr:rowOff>
    </xdr:to>
    <xdr:graphicFrame macro="">
      <xdr:nvGraphicFramePr>
        <xdr:cNvPr id="6" name="Chart 5">
          <a:extLst>
            <a:ext uri="{FF2B5EF4-FFF2-40B4-BE49-F238E27FC236}">
              <a16:creationId xmlns:a16="http://schemas.microsoft.com/office/drawing/2014/main" id="{70429D20-8C42-82F6-06B3-D39D783443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98425</xdr:colOff>
      <xdr:row>62</xdr:row>
      <xdr:rowOff>60325</xdr:rowOff>
    </xdr:from>
    <xdr:to>
      <xdr:col>11</xdr:col>
      <xdr:colOff>403225</xdr:colOff>
      <xdr:row>77</xdr:row>
      <xdr:rowOff>41275</xdr:rowOff>
    </xdr:to>
    <xdr:graphicFrame macro="">
      <xdr:nvGraphicFramePr>
        <xdr:cNvPr id="7" name="Chart 6">
          <a:extLst>
            <a:ext uri="{FF2B5EF4-FFF2-40B4-BE49-F238E27FC236}">
              <a16:creationId xmlns:a16="http://schemas.microsoft.com/office/drawing/2014/main" id="{65F1079A-FC45-223A-8A6D-2F73D46357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558799</xdr:colOff>
      <xdr:row>1</xdr:row>
      <xdr:rowOff>111125</xdr:rowOff>
    </xdr:from>
    <xdr:to>
      <xdr:col>16</xdr:col>
      <xdr:colOff>492124</xdr:colOff>
      <xdr:row>12</xdr:row>
      <xdr:rowOff>0</xdr:rowOff>
    </xdr:to>
    <xdr:graphicFrame macro="">
      <xdr:nvGraphicFramePr>
        <xdr:cNvPr id="8" name="Chart 7">
          <a:extLst>
            <a:ext uri="{FF2B5EF4-FFF2-40B4-BE49-F238E27FC236}">
              <a16:creationId xmlns:a16="http://schemas.microsoft.com/office/drawing/2014/main" id="{549C955E-C44D-E738-82B7-4116721AA3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6</xdr:col>
      <xdr:colOff>374650</xdr:colOff>
      <xdr:row>6</xdr:row>
      <xdr:rowOff>88901</xdr:rowOff>
    </xdr:from>
    <xdr:to>
      <xdr:col>8</xdr:col>
      <xdr:colOff>984250</xdr:colOff>
      <xdr:row>11</xdr:row>
      <xdr:rowOff>57151</xdr:rowOff>
    </xdr:to>
    <mc:AlternateContent xmlns:mc="http://schemas.openxmlformats.org/markup-compatibility/2006" xmlns:a14="http://schemas.microsoft.com/office/drawing/2010/main">
      <mc:Choice Requires="a14">
        <xdr:graphicFrame macro="">
          <xdr:nvGraphicFramePr>
            <xdr:cNvPr id="23" name="RepeatCustomer">
              <a:extLst>
                <a:ext uri="{FF2B5EF4-FFF2-40B4-BE49-F238E27FC236}">
                  <a16:creationId xmlns:a16="http://schemas.microsoft.com/office/drawing/2014/main" id="{31E0FAE5-C0AD-243E-3920-7F5616EF198E}"/>
                </a:ext>
              </a:extLst>
            </xdr:cNvPr>
            <xdr:cNvGraphicFramePr/>
          </xdr:nvGraphicFramePr>
          <xdr:xfrm>
            <a:off x="0" y="0"/>
            <a:ext cx="0" cy="0"/>
          </xdr:xfrm>
          <a:graphic>
            <a:graphicData uri="http://schemas.microsoft.com/office/drawing/2010/slicer">
              <sle:slicer xmlns:sle="http://schemas.microsoft.com/office/drawing/2010/slicer" name="RepeatCustomer"/>
            </a:graphicData>
          </a:graphic>
        </xdr:graphicFrame>
      </mc:Choice>
      <mc:Fallback xmlns="">
        <xdr:sp macro="" textlink="">
          <xdr:nvSpPr>
            <xdr:cNvPr id="0" name=""/>
            <xdr:cNvSpPr>
              <a:spLocks noTextEdit="1"/>
            </xdr:cNvSpPr>
          </xdr:nvSpPr>
          <xdr:spPr>
            <a:xfrm>
              <a:off x="5422900" y="1193801"/>
              <a:ext cx="1828800" cy="889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44450</xdr:colOff>
      <xdr:row>8</xdr:row>
      <xdr:rowOff>88900</xdr:rowOff>
    </xdr:from>
    <xdr:to>
      <xdr:col>6</xdr:col>
      <xdr:colOff>44450</xdr:colOff>
      <xdr:row>22</xdr:row>
      <xdr:rowOff>34925</xdr:rowOff>
    </xdr:to>
    <mc:AlternateContent xmlns:mc="http://schemas.openxmlformats.org/markup-compatibility/2006" xmlns:a14="http://schemas.microsoft.com/office/drawing/2010/main">
      <mc:Choice Requires="a14">
        <xdr:graphicFrame macro="">
          <xdr:nvGraphicFramePr>
            <xdr:cNvPr id="24" name="SatisfactionRating">
              <a:extLst>
                <a:ext uri="{FF2B5EF4-FFF2-40B4-BE49-F238E27FC236}">
                  <a16:creationId xmlns:a16="http://schemas.microsoft.com/office/drawing/2014/main" id="{F0F49401-2513-1404-688A-6530134BC847}"/>
                </a:ext>
              </a:extLst>
            </xdr:cNvPr>
            <xdr:cNvGraphicFramePr/>
          </xdr:nvGraphicFramePr>
          <xdr:xfrm>
            <a:off x="0" y="0"/>
            <a:ext cx="0" cy="0"/>
          </xdr:xfrm>
          <a:graphic>
            <a:graphicData uri="http://schemas.microsoft.com/office/drawing/2010/slicer">
              <sle:slicer xmlns:sle="http://schemas.microsoft.com/office/drawing/2010/slicer" name="SatisfactionRating"/>
            </a:graphicData>
          </a:graphic>
        </xdr:graphicFrame>
      </mc:Choice>
      <mc:Fallback xmlns="">
        <xdr:sp macro="" textlink="">
          <xdr:nvSpPr>
            <xdr:cNvPr id="0" name=""/>
            <xdr:cNvSpPr>
              <a:spLocks noTextEdit="1"/>
            </xdr:cNvSpPr>
          </xdr:nvSpPr>
          <xdr:spPr>
            <a:xfrm>
              <a:off x="3263900" y="15621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177800</xdr:colOff>
      <xdr:row>6</xdr:row>
      <xdr:rowOff>88900</xdr:rowOff>
    </xdr:from>
    <xdr:to>
      <xdr:col>8</xdr:col>
      <xdr:colOff>787400</xdr:colOff>
      <xdr:row>20</xdr:row>
      <xdr:rowOff>34925</xdr:rowOff>
    </xdr:to>
    <mc:AlternateContent xmlns:mc="http://schemas.openxmlformats.org/markup-compatibility/2006" xmlns:a14="http://schemas.microsoft.com/office/drawing/2010/main">
      <mc:Choice Requires="a14">
        <xdr:graphicFrame macro="">
          <xdr:nvGraphicFramePr>
            <xdr:cNvPr id="25" name="Gender">
              <a:extLst>
                <a:ext uri="{FF2B5EF4-FFF2-40B4-BE49-F238E27FC236}">
                  <a16:creationId xmlns:a16="http://schemas.microsoft.com/office/drawing/2014/main" id="{AD32A34F-74A4-BDC2-5CC2-9DE4BDC1579C}"/>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5226050" y="11938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44450</xdr:colOff>
      <xdr:row>9</xdr:row>
      <xdr:rowOff>12700</xdr:rowOff>
    </xdr:from>
    <xdr:to>
      <xdr:col>9</xdr:col>
      <xdr:colOff>57150</xdr:colOff>
      <xdr:row>22</xdr:row>
      <xdr:rowOff>142875</xdr:rowOff>
    </xdr:to>
    <mc:AlternateContent xmlns:mc="http://schemas.openxmlformats.org/markup-compatibility/2006" xmlns:a14="http://schemas.microsoft.com/office/drawing/2010/main">
      <mc:Choice Requires="a14">
        <xdr:graphicFrame macro="">
          <xdr:nvGraphicFramePr>
            <xdr:cNvPr id="26" name="ServiceOpted">
              <a:extLst>
                <a:ext uri="{FF2B5EF4-FFF2-40B4-BE49-F238E27FC236}">
                  <a16:creationId xmlns:a16="http://schemas.microsoft.com/office/drawing/2014/main" id="{2507090A-D06F-C373-257B-D6734CB510A4}"/>
                </a:ext>
              </a:extLst>
            </xdr:cNvPr>
            <xdr:cNvGraphicFramePr/>
          </xdr:nvGraphicFramePr>
          <xdr:xfrm>
            <a:off x="0" y="0"/>
            <a:ext cx="0" cy="0"/>
          </xdr:xfrm>
          <a:graphic>
            <a:graphicData uri="http://schemas.microsoft.com/office/drawing/2010/slicer">
              <sle:slicer xmlns:sle="http://schemas.microsoft.com/office/drawing/2010/slicer" name="ServiceOpted"/>
            </a:graphicData>
          </a:graphic>
        </xdr:graphicFrame>
      </mc:Choice>
      <mc:Fallback xmlns="">
        <xdr:sp macro="" textlink="">
          <xdr:nvSpPr>
            <xdr:cNvPr id="0" name=""/>
            <xdr:cNvSpPr>
              <a:spLocks noTextEdit="1"/>
            </xdr:cNvSpPr>
          </xdr:nvSpPr>
          <xdr:spPr>
            <a:xfrm>
              <a:off x="5702300" y="16700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146990</xdr:colOff>
      <xdr:row>0</xdr:row>
      <xdr:rowOff>170509</xdr:rowOff>
    </xdr:from>
    <xdr:to>
      <xdr:col>8</xdr:col>
      <xdr:colOff>405694</xdr:colOff>
      <xdr:row>17</xdr:row>
      <xdr:rowOff>69850</xdr:rowOff>
    </xdr:to>
    <xdr:graphicFrame macro="">
      <xdr:nvGraphicFramePr>
        <xdr:cNvPr id="2" name="Chart 1">
          <a:extLst>
            <a:ext uri="{FF2B5EF4-FFF2-40B4-BE49-F238E27FC236}">
              <a16:creationId xmlns:a16="http://schemas.microsoft.com/office/drawing/2014/main" id="{13CD490B-AD7A-4A6F-B1F9-A9C4FE6D91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363103</xdr:colOff>
      <xdr:row>0</xdr:row>
      <xdr:rowOff>182268</xdr:rowOff>
    </xdr:from>
    <xdr:to>
      <xdr:col>17</xdr:col>
      <xdr:colOff>210703</xdr:colOff>
      <xdr:row>17</xdr:row>
      <xdr:rowOff>58796</xdr:rowOff>
    </xdr:to>
    <xdr:graphicFrame macro="">
      <xdr:nvGraphicFramePr>
        <xdr:cNvPr id="3" name="Chart 2">
          <a:extLst>
            <a:ext uri="{FF2B5EF4-FFF2-40B4-BE49-F238E27FC236}">
              <a16:creationId xmlns:a16="http://schemas.microsoft.com/office/drawing/2014/main" id="{A87D7013-0402-4F28-8B7E-6290E3E03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6</xdr:row>
      <xdr:rowOff>6350</xdr:rowOff>
    </xdr:from>
    <xdr:to>
      <xdr:col>3</xdr:col>
      <xdr:colOff>171450</xdr:colOff>
      <xdr:row>17</xdr:row>
      <xdr:rowOff>6350</xdr:rowOff>
    </xdr:to>
    <xdr:graphicFrame macro="">
      <xdr:nvGraphicFramePr>
        <xdr:cNvPr id="2" name="Chart 1">
          <a:extLst>
            <a:ext uri="{FF2B5EF4-FFF2-40B4-BE49-F238E27FC236}">
              <a16:creationId xmlns:a16="http://schemas.microsoft.com/office/drawing/2014/main" id="{E1BE2184-8289-4314-9451-DFC2511299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40</xdr:row>
      <xdr:rowOff>101600</xdr:rowOff>
    </xdr:from>
    <xdr:to>
      <xdr:col>3</xdr:col>
      <xdr:colOff>996950</xdr:colOff>
      <xdr:row>52</xdr:row>
      <xdr:rowOff>165100</xdr:rowOff>
    </xdr:to>
    <xdr:graphicFrame macro="">
      <xdr:nvGraphicFramePr>
        <xdr:cNvPr id="3" name="Chart 2">
          <a:extLst>
            <a:ext uri="{FF2B5EF4-FFF2-40B4-BE49-F238E27FC236}">
              <a16:creationId xmlns:a16="http://schemas.microsoft.com/office/drawing/2014/main" id="{AD03AEF9-21C0-4C04-B2AC-59DDECE487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15</xdr:row>
      <xdr:rowOff>177800</xdr:rowOff>
    </xdr:from>
    <xdr:to>
      <xdr:col>4</xdr:col>
      <xdr:colOff>495600</xdr:colOff>
      <xdr:row>27</xdr:row>
      <xdr:rowOff>164000</xdr:rowOff>
    </xdr:to>
    <xdr:graphicFrame macro="">
      <xdr:nvGraphicFramePr>
        <xdr:cNvPr id="2" name="Chart 1">
          <a:extLst>
            <a:ext uri="{FF2B5EF4-FFF2-40B4-BE49-F238E27FC236}">
              <a16:creationId xmlns:a16="http://schemas.microsoft.com/office/drawing/2014/main" id="{464B71B9-668E-4F1B-ACBC-7F9EB5B22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565150</xdr:colOff>
      <xdr:row>16</xdr:row>
      <xdr:rowOff>0</xdr:rowOff>
    </xdr:from>
    <xdr:to>
      <xdr:col>9</xdr:col>
      <xdr:colOff>387350</xdr:colOff>
      <xdr:row>27</xdr:row>
      <xdr:rowOff>170350</xdr:rowOff>
    </xdr:to>
    <xdr:graphicFrame macro="">
      <xdr:nvGraphicFramePr>
        <xdr:cNvPr id="3" name="Chart 2">
          <a:extLst>
            <a:ext uri="{FF2B5EF4-FFF2-40B4-BE49-F238E27FC236}">
              <a16:creationId xmlns:a16="http://schemas.microsoft.com/office/drawing/2014/main" id="{62D50B31-94D3-4D33-AE10-A40DD481ED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457200</xdr:colOff>
      <xdr:row>16</xdr:row>
      <xdr:rowOff>0</xdr:rowOff>
    </xdr:from>
    <xdr:to>
      <xdr:col>14</xdr:col>
      <xdr:colOff>228600</xdr:colOff>
      <xdr:row>27</xdr:row>
      <xdr:rowOff>170350</xdr:rowOff>
    </xdr:to>
    <xdr:graphicFrame macro="">
      <xdr:nvGraphicFramePr>
        <xdr:cNvPr id="4" name="Chart 3">
          <a:extLst>
            <a:ext uri="{FF2B5EF4-FFF2-40B4-BE49-F238E27FC236}">
              <a16:creationId xmlns:a16="http://schemas.microsoft.com/office/drawing/2014/main" id="{C12EAE4E-2D14-4549-AFEA-E07D51F13A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298450</xdr:colOff>
      <xdr:row>16</xdr:row>
      <xdr:rowOff>0</xdr:rowOff>
    </xdr:from>
    <xdr:to>
      <xdr:col>18</xdr:col>
      <xdr:colOff>749300</xdr:colOff>
      <xdr:row>27</xdr:row>
      <xdr:rowOff>170350</xdr:rowOff>
    </xdr:to>
    <xdr:graphicFrame macro="">
      <xdr:nvGraphicFramePr>
        <xdr:cNvPr id="5" name="Chart 4">
          <a:extLst>
            <a:ext uri="{FF2B5EF4-FFF2-40B4-BE49-F238E27FC236}">
              <a16:creationId xmlns:a16="http://schemas.microsoft.com/office/drawing/2014/main" id="{659ADB10-3AF0-4B29-99FF-F295999708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4</xdr:row>
      <xdr:rowOff>44450</xdr:rowOff>
    </xdr:from>
    <xdr:to>
      <xdr:col>4</xdr:col>
      <xdr:colOff>495600</xdr:colOff>
      <xdr:row>15</xdr:row>
      <xdr:rowOff>95250</xdr:rowOff>
    </xdr:to>
    <xdr:graphicFrame macro="">
      <xdr:nvGraphicFramePr>
        <xdr:cNvPr id="6" name="Chart 5">
          <a:extLst>
            <a:ext uri="{FF2B5EF4-FFF2-40B4-BE49-F238E27FC236}">
              <a16:creationId xmlns:a16="http://schemas.microsoft.com/office/drawing/2014/main" id="{A87F972F-A496-4EE2-9247-904E8C70E1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292099</xdr:colOff>
      <xdr:row>4</xdr:row>
      <xdr:rowOff>44450</xdr:rowOff>
    </xdr:from>
    <xdr:to>
      <xdr:col>18</xdr:col>
      <xdr:colOff>747059</xdr:colOff>
      <xdr:row>15</xdr:row>
      <xdr:rowOff>107950</xdr:rowOff>
    </xdr:to>
    <xdr:graphicFrame macro="">
      <xdr:nvGraphicFramePr>
        <xdr:cNvPr id="8" name="Chart 7">
          <a:extLst>
            <a:ext uri="{FF2B5EF4-FFF2-40B4-BE49-F238E27FC236}">
              <a16:creationId xmlns:a16="http://schemas.microsoft.com/office/drawing/2014/main" id="{99B1BF4A-1C7D-4D9B-9136-B1D4E26BB5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4</xdr:col>
      <xdr:colOff>552450</xdr:colOff>
      <xdr:row>4</xdr:row>
      <xdr:rowOff>44450</xdr:rowOff>
    </xdr:from>
    <xdr:to>
      <xdr:col>8</xdr:col>
      <xdr:colOff>50800</xdr:colOff>
      <xdr:row>9</xdr:row>
      <xdr:rowOff>19051</xdr:rowOff>
    </xdr:to>
    <mc:AlternateContent xmlns:mc="http://schemas.openxmlformats.org/markup-compatibility/2006" xmlns:a14="http://schemas.microsoft.com/office/drawing/2010/main">
      <mc:Choice Requires="a14">
        <xdr:graphicFrame macro="">
          <xdr:nvGraphicFramePr>
            <xdr:cNvPr id="9" name="RepeatCustomer 1">
              <a:extLst>
                <a:ext uri="{FF2B5EF4-FFF2-40B4-BE49-F238E27FC236}">
                  <a16:creationId xmlns:a16="http://schemas.microsoft.com/office/drawing/2014/main" id="{BA1EDD64-AF9E-44A2-9B2F-BAC093F2CC8A}"/>
                </a:ext>
              </a:extLst>
            </xdr:cNvPr>
            <xdr:cNvGraphicFramePr/>
          </xdr:nvGraphicFramePr>
          <xdr:xfrm>
            <a:off x="0" y="0"/>
            <a:ext cx="0" cy="0"/>
          </xdr:xfrm>
          <a:graphic>
            <a:graphicData uri="http://schemas.microsoft.com/office/drawing/2010/slicer">
              <sle:slicer xmlns:sle="http://schemas.microsoft.com/office/drawing/2010/slicer" name="RepeatCustomer 1"/>
            </a:graphicData>
          </a:graphic>
        </xdr:graphicFrame>
      </mc:Choice>
      <mc:Fallback xmlns="">
        <xdr:sp macro="" textlink="">
          <xdr:nvSpPr>
            <xdr:cNvPr id="0" name=""/>
            <xdr:cNvSpPr>
              <a:spLocks noTextEdit="1"/>
            </xdr:cNvSpPr>
          </xdr:nvSpPr>
          <xdr:spPr>
            <a:xfrm>
              <a:off x="2997200" y="409575"/>
              <a:ext cx="1943100" cy="8874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120650</xdr:colOff>
      <xdr:row>4</xdr:row>
      <xdr:rowOff>38101</xdr:rowOff>
    </xdr:from>
    <xdr:to>
      <xdr:col>14</xdr:col>
      <xdr:colOff>222250</xdr:colOff>
      <xdr:row>9</xdr:row>
      <xdr:rowOff>2</xdr:rowOff>
    </xdr:to>
    <mc:AlternateContent xmlns:mc="http://schemas.openxmlformats.org/markup-compatibility/2006" xmlns:a14="http://schemas.microsoft.com/office/drawing/2010/main">
      <mc:Choice Requires="a14">
        <xdr:graphicFrame macro="">
          <xdr:nvGraphicFramePr>
            <xdr:cNvPr id="10" name="SatisfactionRating 1">
              <a:extLst>
                <a:ext uri="{FF2B5EF4-FFF2-40B4-BE49-F238E27FC236}">
                  <a16:creationId xmlns:a16="http://schemas.microsoft.com/office/drawing/2014/main" id="{63A0DEF2-B7DE-4CDC-AEAA-F084EDFC73BA}"/>
                </a:ext>
              </a:extLst>
            </xdr:cNvPr>
            <xdr:cNvGraphicFramePr/>
          </xdr:nvGraphicFramePr>
          <xdr:xfrm>
            <a:off x="0" y="0"/>
            <a:ext cx="0" cy="0"/>
          </xdr:xfrm>
          <a:graphic>
            <a:graphicData uri="http://schemas.microsoft.com/office/drawing/2010/slicer">
              <sle:slicer xmlns:sle="http://schemas.microsoft.com/office/drawing/2010/slicer" name="SatisfactionRating 1"/>
            </a:graphicData>
          </a:graphic>
        </xdr:graphicFrame>
      </mc:Choice>
      <mc:Fallback xmlns="">
        <xdr:sp macro="" textlink="">
          <xdr:nvSpPr>
            <xdr:cNvPr id="0" name=""/>
            <xdr:cNvSpPr>
              <a:spLocks noTextEdit="1"/>
            </xdr:cNvSpPr>
          </xdr:nvSpPr>
          <xdr:spPr>
            <a:xfrm>
              <a:off x="6843713" y="403226"/>
              <a:ext cx="1935162" cy="8747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63500</xdr:colOff>
      <xdr:row>4</xdr:row>
      <xdr:rowOff>44451</xdr:rowOff>
    </xdr:from>
    <xdr:to>
      <xdr:col>11</xdr:col>
      <xdr:colOff>95250</xdr:colOff>
      <xdr:row>9</xdr:row>
      <xdr:rowOff>6352</xdr:rowOff>
    </xdr:to>
    <mc:AlternateContent xmlns:mc="http://schemas.openxmlformats.org/markup-compatibility/2006" xmlns:a14="http://schemas.microsoft.com/office/drawing/2010/main">
      <mc:Choice Requires="a14">
        <xdr:graphicFrame macro="">
          <xdr:nvGraphicFramePr>
            <xdr:cNvPr id="11" name="Gender 1">
              <a:extLst>
                <a:ext uri="{FF2B5EF4-FFF2-40B4-BE49-F238E27FC236}">
                  <a16:creationId xmlns:a16="http://schemas.microsoft.com/office/drawing/2014/main" id="{1413DCE6-FC71-4D73-BEC4-EC719718D3F2}"/>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4953000" y="409576"/>
              <a:ext cx="1865313" cy="8747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546100</xdr:colOff>
      <xdr:row>9</xdr:row>
      <xdr:rowOff>31751</xdr:rowOff>
    </xdr:from>
    <xdr:to>
      <xdr:col>14</xdr:col>
      <xdr:colOff>234950</xdr:colOff>
      <xdr:row>15</xdr:row>
      <xdr:rowOff>101599</xdr:rowOff>
    </xdr:to>
    <mc:AlternateContent xmlns:mc="http://schemas.openxmlformats.org/markup-compatibility/2006" xmlns:a14="http://schemas.microsoft.com/office/drawing/2010/main">
      <mc:Choice Requires="a14">
        <xdr:graphicFrame macro="">
          <xdr:nvGraphicFramePr>
            <xdr:cNvPr id="12" name="ServiceOpted 1">
              <a:extLst>
                <a:ext uri="{FF2B5EF4-FFF2-40B4-BE49-F238E27FC236}">
                  <a16:creationId xmlns:a16="http://schemas.microsoft.com/office/drawing/2014/main" id="{0656C43C-AFBA-4535-B575-B0C102D4824C}"/>
                </a:ext>
              </a:extLst>
            </xdr:cNvPr>
            <xdr:cNvGraphicFramePr/>
          </xdr:nvGraphicFramePr>
          <xdr:xfrm>
            <a:off x="0" y="0"/>
            <a:ext cx="0" cy="0"/>
          </xdr:xfrm>
          <a:graphic>
            <a:graphicData uri="http://schemas.microsoft.com/office/drawing/2010/slicer">
              <sle:slicer xmlns:sle="http://schemas.microsoft.com/office/drawing/2010/slicer" name="ServiceOpted 1"/>
            </a:graphicData>
          </a:graphic>
        </xdr:graphicFrame>
      </mc:Choice>
      <mc:Fallback xmlns="">
        <xdr:sp macro="" textlink="">
          <xdr:nvSpPr>
            <xdr:cNvPr id="0" name=""/>
            <xdr:cNvSpPr>
              <a:spLocks noTextEdit="1"/>
            </xdr:cNvSpPr>
          </xdr:nvSpPr>
          <xdr:spPr>
            <a:xfrm>
              <a:off x="2990850" y="1309689"/>
              <a:ext cx="5800725" cy="11652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15875</xdr:colOff>
      <xdr:row>16</xdr:row>
      <xdr:rowOff>31751</xdr:rowOff>
    </xdr:from>
    <xdr:to>
      <xdr:col>4</xdr:col>
      <xdr:colOff>476250</xdr:colOff>
      <xdr:row>18</xdr:row>
      <xdr:rowOff>47626</xdr:rowOff>
    </xdr:to>
    <xdr:sp macro="" textlink="">
      <xdr:nvSpPr>
        <xdr:cNvPr id="7" name="Arrow: Notched Right 6">
          <a:hlinkClick xmlns:r="http://schemas.openxmlformats.org/officeDocument/2006/relationships" r:id="rId7"/>
          <a:extLst>
            <a:ext uri="{FF2B5EF4-FFF2-40B4-BE49-F238E27FC236}">
              <a16:creationId xmlns:a16="http://schemas.microsoft.com/office/drawing/2014/main" id="{6E019C8E-D4BE-B38B-0FFD-D50A7D926A28}"/>
            </a:ext>
          </a:extLst>
        </xdr:cNvPr>
        <xdr:cNvSpPr/>
      </xdr:nvSpPr>
      <xdr:spPr>
        <a:xfrm>
          <a:off x="2460625" y="2587626"/>
          <a:ext cx="460375" cy="381000"/>
        </a:xfrm>
        <a:prstGeom prst="notched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595313</xdr:colOff>
      <xdr:row>16</xdr:row>
      <xdr:rowOff>47626</xdr:rowOff>
    </xdr:from>
    <xdr:to>
      <xdr:col>9</xdr:col>
      <xdr:colOff>357188</xdr:colOff>
      <xdr:row>18</xdr:row>
      <xdr:rowOff>47626</xdr:rowOff>
    </xdr:to>
    <xdr:sp macro="" textlink="">
      <xdr:nvSpPr>
        <xdr:cNvPr id="13" name="Arrow: Notched Right 12">
          <a:hlinkClick xmlns:r="http://schemas.openxmlformats.org/officeDocument/2006/relationships" r:id="rId8"/>
          <a:extLst>
            <a:ext uri="{FF2B5EF4-FFF2-40B4-BE49-F238E27FC236}">
              <a16:creationId xmlns:a16="http://schemas.microsoft.com/office/drawing/2014/main" id="{D3481944-18F9-42F8-8587-5AC8CD82E6FE}"/>
            </a:ext>
          </a:extLst>
        </xdr:cNvPr>
        <xdr:cNvSpPr/>
      </xdr:nvSpPr>
      <xdr:spPr>
        <a:xfrm>
          <a:off x="5484813" y="2603501"/>
          <a:ext cx="373063" cy="365125"/>
        </a:xfrm>
        <a:prstGeom prst="notched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88901</xdr:colOff>
      <xdr:row>16</xdr:row>
      <xdr:rowOff>17464</xdr:rowOff>
    </xdr:from>
    <xdr:to>
      <xdr:col>18</xdr:col>
      <xdr:colOff>563563</xdr:colOff>
      <xdr:row>18</xdr:row>
      <xdr:rowOff>55563</xdr:rowOff>
    </xdr:to>
    <xdr:sp macro="" textlink="">
      <xdr:nvSpPr>
        <xdr:cNvPr id="14" name="Arrow: Notched Right 13">
          <a:hlinkClick xmlns:r="http://schemas.openxmlformats.org/officeDocument/2006/relationships" r:id="rId9"/>
          <a:extLst>
            <a:ext uri="{FF2B5EF4-FFF2-40B4-BE49-F238E27FC236}">
              <a16:creationId xmlns:a16="http://schemas.microsoft.com/office/drawing/2014/main" id="{DDB05B97-7BC6-4A23-B018-060FDA0E96CD}"/>
            </a:ext>
          </a:extLst>
        </xdr:cNvPr>
        <xdr:cNvSpPr/>
      </xdr:nvSpPr>
      <xdr:spPr>
        <a:xfrm>
          <a:off x="11090276" y="2573339"/>
          <a:ext cx="474662" cy="403224"/>
        </a:xfrm>
        <a:prstGeom prst="notched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21</xdr:col>
      <xdr:colOff>487362</xdr:colOff>
      <xdr:row>14</xdr:row>
      <xdr:rowOff>19051</xdr:rowOff>
    </xdr:from>
    <xdr:to>
      <xdr:col>22</xdr:col>
      <xdr:colOff>590550</xdr:colOff>
      <xdr:row>16</xdr:row>
      <xdr:rowOff>161926</xdr:rowOff>
    </xdr:to>
    <xdr:sp macro="" textlink="">
      <xdr:nvSpPr>
        <xdr:cNvPr id="15" name="Arrow: Notched Right 14">
          <a:extLst>
            <a:ext uri="{FF2B5EF4-FFF2-40B4-BE49-F238E27FC236}">
              <a16:creationId xmlns:a16="http://schemas.microsoft.com/office/drawing/2014/main" id="{28C70592-3DEA-426C-8DDC-F162FFBC607D}"/>
            </a:ext>
          </a:extLst>
        </xdr:cNvPr>
        <xdr:cNvSpPr/>
      </xdr:nvSpPr>
      <xdr:spPr>
        <a:xfrm>
          <a:off x="13481050" y="2209801"/>
          <a:ext cx="714375" cy="508000"/>
        </a:xfrm>
        <a:prstGeom prst="notched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896123</xdr:colOff>
      <xdr:row>7</xdr:row>
      <xdr:rowOff>9354</xdr:rowOff>
    </xdr:from>
    <xdr:to>
      <xdr:col>6</xdr:col>
      <xdr:colOff>592009</xdr:colOff>
      <xdr:row>21</xdr:row>
      <xdr:rowOff>170507</xdr:rowOff>
    </xdr:to>
    <xdr:graphicFrame macro="">
      <xdr:nvGraphicFramePr>
        <xdr:cNvPr id="2" name="Chart 1">
          <a:extLst>
            <a:ext uri="{FF2B5EF4-FFF2-40B4-BE49-F238E27FC236}">
              <a16:creationId xmlns:a16="http://schemas.microsoft.com/office/drawing/2014/main" id="{0EC8DD60-7535-1C65-885A-3FACC88798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Shubham%20Meena\Desktop\DYP%20workshop\HRA\RealStats-2007.xlam" TargetMode="External"/><Relationship Id="rId1" Type="http://schemas.openxmlformats.org/officeDocument/2006/relationships/externalLinkPath" Target="/Users/Shubham%20Meena/Desktop/DYP%20workshop/HRA/RealStats-2007.xla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nfig"/>
      <sheetName val="Wilcoxon Table"/>
      <sheetName val="Mann Table"/>
      <sheetName val="Runs Table"/>
      <sheetName val="KS Table"/>
      <sheetName val="KS2 Table"/>
      <sheetName val="Lil Table"/>
      <sheetName val="AD Table"/>
      <sheetName val="SW Table"/>
      <sheetName val="Stud. Q Table"/>
      <sheetName val="Stud. Q Table 2"/>
      <sheetName val="Sp Rho Table"/>
      <sheetName val="Ken Tau Table"/>
      <sheetName val="Durbin Table"/>
      <sheetName val="Dunnett Table"/>
      <sheetName val="RealStats-2007"/>
    </sheetNames>
    <definedNames>
      <definedName name="DESIGN"/>
      <definedName name="DIAG"/>
      <definedName name="LogitCoeff"/>
      <definedName name="LogitSummary"/>
      <definedName name="SelectCols"/>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am Meena" refreshedDate="45361.649756597224" createdVersion="8" refreshedVersion="8" minRefreshableVersion="3" recordCount="1470" xr:uid="{BA84CBC0-11A6-41FD-A2E9-CD9BCEBA2188}">
  <cacheSource type="worksheet">
    <worksheetSource name="Table13"/>
  </cacheSource>
  <cacheFields count="14">
    <cacheField name="Age" numFmtId="0">
      <sharedItems containsSemiMixedTypes="0" containsString="0" containsNumber="1" containsInteger="1" minValue="18" maxValue="60"/>
    </cacheField>
    <cacheField name="RepeatCustomer" numFmtId="0">
      <sharedItems count="2">
        <s v="Yes"/>
        <s v="No"/>
      </sharedItems>
    </cacheField>
    <cacheField name="CustomerSpending " numFmtId="2">
      <sharedItems containsSemiMixedTypes="0" containsString="0" containsNumber="1" minValue="102" maxValue="1499"/>
    </cacheField>
    <cacheField name="TimeTaken" numFmtId="0">
      <sharedItems containsSemiMixedTypes="0" containsString="0" containsNumber="1" containsInteger="1" minValue="1" maxValue="29"/>
    </cacheField>
    <cacheField name="CustomerID" numFmtId="0">
      <sharedItems containsSemiMixedTypes="0" containsString="0" containsNumber="1" containsInteger="1" minValue="1" maxValue="2068"/>
    </cacheField>
    <cacheField name="SatisfactionRating" numFmtId="0">
      <sharedItems containsSemiMixedTypes="0" containsString="0" containsNumber="1" containsInteger="1" minValue="1" maxValue="4"/>
    </cacheField>
    <cacheField name="Gender" numFmtId="0">
      <sharedItems count="2">
        <s v="Female"/>
        <s v="Male"/>
      </sharedItems>
    </cacheField>
    <cacheField name="ServiceOpted" numFmtId="0">
      <sharedItems count="9">
        <s v="Repair &amp; Maintenance"/>
        <s v="Home Cleaning"/>
        <s v="Homecare &amp; Design"/>
        <s v="Health &amp; Wellness"/>
        <s v="Pest Control"/>
        <s v="Packers &amp; Movers"/>
        <s v="Salon"/>
        <s v="Business Services"/>
        <s v="Event Management"/>
      </sharedItems>
    </cacheField>
    <cacheField name="ValueForMoney" numFmtId="0">
      <sharedItems containsSemiMixedTypes="0" containsString="0" containsNumber="1" containsInteger="1" minValue="1" maxValue="4"/>
    </cacheField>
    <cacheField name="MaritalStatus" numFmtId="0">
      <sharedItems count="3">
        <s v="Single"/>
        <s v="Married"/>
        <s v="Divorced"/>
      </sharedItems>
    </cacheField>
    <cacheField name="ComplaintResolved" numFmtId="0">
      <sharedItems count="2">
        <s v="Yes"/>
        <s v="No"/>
      </sharedItems>
    </cacheField>
    <cacheField name="NumberofClicks" numFmtId="2">
      <sharedItems containsSemiMixedTypes="0" containsString="0" containsNumber="1" minValue="11" maxValue="25"/>
    </cacheField>
    <cacheField name="Convenience" numFmtId="0">
      <sharedItems containsSemiMixedTypes="0" containsString="0" containsNumber="1" containsInteger="1" minValue="1" maxValue="4"/>
    </cacheField>
    <cacheField name="CustomerSupport" numFmtId="0">
      <sharedItems containsSemiMixedTypes="0" containsString="0" containsNumber="1" containsInteger="1" minValue="1" maxValue="4"/>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am Meena" refreshedDate="45361.683021874996" createdVersion="8" refreshedVersion="8" minRefreshableVersion="3" recordCount="1470" xr:uid="{679B1B40-460E-4C0A-8A00-D33BB48E9EDE}">
  <cacheSource type="worksheet">
    <worksheetSource name="Table1"/>
  </cacheSource>
  <cacheFields count="14">
    <cacheField name="Age" numFmtId="0">
      <sharedItems containsSemiMixedTypes="0" containsString="0" containsNumber="1" containsInteger="1" minValue="18" maxValue="60" count="43">
        <n v="41"/>
        <n v="49"/>
        <n v="37"/>
        <n v="33"/>
        <n v="27"/>
        <n v="32"/>
        <n v="59"/>
        <n v="30"/>
        <n v="38"/>
        <n v="36"/>
        <n v="35"/>
        <n v="29"/>
        <n v="31"/>
        <n v="34"/>
        <n v="28"/>
        <n v="22"/>
        <n v="53"/>
        <n v="24"/>
        <n v="21"/>
        <n v="42"/>
        <n v="44"/>
        <n v="46"/>
        <n v="39"/>
        <n v="43"/>
        <n v="50"/>
        <n v="26"/>
        <n v="48"/>
        <n v="55"/>
        <n v="45"/>
        <n v="56"/>
        <n v="23"/>
        <n v="51"/>
        <n v="40"/>
        <n v="54"/>
        <n v="58"/>
        <n v="20"/>
        <n v="25"/>
        <n v="19"/>
        <n v="57"/>
        <n v="52"/>
        <n v="47"/>
        <n v="18"/>
        <n v="60"/>
      </sharedItems>
      <fieldGroup base="0">
        <rangePr startNum="18" endNum="60" groupInterval="10"/>
        <groupItems count="7">
          <s v="&lt;18"/>
          <s v="18-27"/>
          <s v="28-37"/>
          <s v="38-47"/>
          <s v="48-57"/>
          <s v="58-67"/>
          <s v="&gt;68"/>
        </groupItems>
      </fieldGroup>
    </cacheField>
    <cacheField name="RepeatCustomer" numFmtId="0">
      <sharedItems count="2">
        <s v="Yes"/>
        <s v="No"/>
      </sharedItems>
    </cacheField>
    <cacheField name="CustomerSpending " numFmtId="2">
      <sharedItems containsSemiMixedTypes="0" containsString="0" containsNumber="1" minValue="102" maxValue="1499" count="798">
        <n v="1102"/>
        <n v="279"/>
        <n v="776.33181818181822"/>
        <n v="773.53418803418799"/>
        <n v="591"/>
        <n v="1005"/>
        <n v="1324"/>
        <n v="216"/>
        <n v="1299"/>
        <n v="153"/>
        <n v="670"/>
        <n v="103"/>
        <n v="805.3360655737705"/>
        <n v="334"/>
        <n v="1123"/>
        <n v="1219"/>
        <n v="673"/>
        <n v="1218"/>
        <n v="776.57377049180332"/>
        <n v="699"/>
        <n v="1282"/>
        <n v="1125"/>
        <n v="691"/>
        <n v="477"/>
        <n v="705"/>
        <n v="924"/>
        <n v="1459"/>
        <n v="125"/>
        <n v="895"/>
        <n v="813"/>
        <n v="803.12121212121212"/>
        <n v="890"/>
        <n v="852"/>
        <n v="1141"/>
        <n v="464"/>
        <n v="1240"/>
        <n v="1357"/>
        <n v="994"/>
        <n v="721"/>
        <n v="1360"/>
        <n v="1065"/>
        <n v="408"/>
        <n v="787.54826254826253"/>
        <n v="1229"/>
        <n v="626"/>
        <n v="1488"/>
        <n v="1097"/>
        <n v="1443"/>
        <n v="515"/>
        <n v="853"/>
        <n v="1142"/>
        <n v="655"/>
        <n v="1115"/>
        <n v="427"/>
        <n v="989"/>
        <n v="1435"/>
        <n v="1223"/>
        <n v="836"/>
        <n v="1195"/>
        <n v="1339"/>
        <n v="664"/>
        <n v="318"/>
        <n v="1225"/>
        <n v="1328"/>
        <n v="1082"/>
        <n v="548"/>
        <n v="132"/>
        <n v="746"/>
        <n v="193"/>
        <n v="945"/>
        <n v="1153"/>
        <n v="1400"/>
        <n v="541"/>
        <n v="432"/>
        <n v="288"/>
        <n v="669"/>
        <n v="530"/>
        <n v="632"/>
        <n v="1334"/>
        <n v="638"/>
        <n v="1217"/>
        <n v="1353"/>
        <n v="682"/>
        <n v="489"/>
        <n v="735.95555555555552"/>
        <n v="827"/>
        <n v="871"/>
        <n v="1040"/>
        <n v="1420"/>
        <n v="1280"/>
        <n v="534"/>
        <n v="1456"/>
        <n v="658"/>
        <n v="142"/>
        <n v="1031"/>
        <n v="1189"/>
        <n v="1354"/>
        <n v="922"/>
        <n v="394"/>
        <n v="750"/>
        <n v="441"/>
        <n v="249"/>
        <n v="843.5826086956522"/>
        <n v="528"/>
        <n v="594"/>
        <n v="470"/>
        <n v="957"/>
        <n v="802"/>
        <n v="1150"/>
        <n v="364"/>
        <n v="438"/>
        <n v="689"/>
        <n v="1427"/>
        <n v="857"/>
        <n v="933"/>
        <n v="1181"/>
        <n v="1395"/>
        <n v="662"/>
        <n v="1436"/>
        <n v="194"/>
        <n v="967"/>
        <n v="1496"/>
        <n v="1169"/>
        <n v="1145"/>
        <n v="630"/>
        <n v="303"/>
        <n v="1256"/>
        <n v="440"/>
        <n v="1452"/>
        <n v="465"/>
        <n v="702"/>
        <n v="120"/>
        <n v="1157"/>
        <n v="1480"/>
        <n v="111"/>
        <n v="713"/>
        <n v="134"/>
        <n v="526"/>
        <n v="1380"/>
        <n v="140"/>
        <n v="629"/>
        <n v="1356"/>
        <n v="328"/>
        <n v="1084"/>
        <n v="931"/>
        <n v="692"/>
        <n v="313"/>
        <n v="894"/>
        <n v="556"/>
        <n v="1344"/>
        <n v="290"/>
        <n v="138"/>
        <n v="926"/>
        <n v="1261"/>
        <n v="1002"/>
        <n v="878"/>
        <n v="1180"/>
        <n v="121"/>
        <n v="1136"/>
        <n v="635"/>
        <n v="1151"/>
        <n v="644"/>
        <n v="829"/>
        <n v="1469"/>
        <n v="896"/>
        <n v="992"/>
        <n v="1052"/>
        <n v="1147"/>
        <n v="1396"/>
        <n v="147"/>
        <n v="663"/>
        <n v="119"/>
        <n v="979"/>
        <n v="319"/>
        <n v="944"/>
        <n v="1323"/>
        <n v="532"/>
        <n v="818"/>
        <n v="854"/>
        <n v="1034"/>
        <n v="771"/>
        <n v="1401"/>
        <n v="1431"/>
        <n v="976"/>
        <n v="1411"/>
        <n v="1300"/>
        <n v="252"/>
        <n v="832"/>
        <n v="1017"/>
        <n v="1199"/>
        <n v="505"/>
        <n v="916"/>
        <n v="128"/>
        <n v="777.51162790697674"/>
        <n v="1210"/>
        <n v="1463"/>
        <n v="675"/>
        <n v="1403"/>
        <n v="452"/>
        <n v="666"/>
        <n v="228"/>
        <n v="996"/>
        <n v="728"/>
        <n v="322"/>
        <n v="1479"/>
        <n v="797"/>
        <n v="1070"/>
        <n v="442"/>
        <n v="496"/>
        <n v="920"/>
        <n v="688"/>
        <n v="1449"/>
        <n v="1117"/>
        <n v="636"/>
        <n v="506"/>
        <n v="444"/>
        <n v="950"/>
        <n v="889"/>
        <n v="555"/>
        <n v="230"/>
        <n v="1232"/>
        <n v="566"/>
        <n v="1302"/>
        <n v="1476"/>
        <n v="218"/>
        <n v="1132"/>
        <n v="1105"/>
        <n v="906"/>
        <n v="849"/>
        <n v="390"/>
        <n v="106"/>
        <n v="1249"/>
        <n v="553"/>
        <n v="185"/>
        <n v="1091"/>
        <n v="723"/>
        <n v="588"/>
        <n v="1018"/>
        <n v="1275"/>
        <n v="672"/>
        <n v="508"/>
        <n v="1482"/>
        <n v="210"/>
        <n v="928"/>
        <n v="1001"/>
        <n v="549"/>
        <n v="1124"/>
        <n v="738"/>
        <n v="570"/>
        <n v="1130"/>
        <n v="1192"/>
        <n v="343"/>
        <n v="144"/>
        <n v="1296"/>
        <n v="1309"/>
        <n v="483"/>
        <n v="810"/>
        <n v="544"/>
        <n v="1062"/>
        <n v="1319"/>
        <n v="641"/>
        <n v="1332"/>
        <n v="756"/>
        <n v="1171"/>
        <n v="350"/>
        <n v="921"/>
        <n v="1144"/>
        <n v="143"/>
        <n v="1046"/>
        <n v="575"/>
        <n v="156"/>
        <n v="1283"/>
        <n v="755"/>
        <n v="304"/>
        <n v="1178"/>
        <n v="329"/>
        <n v="1362"/>
        <n v="1311"/>
        <n v="1371"/>
        <n v="202"/>
        <n v="164"/>
        <n v="1107"/>
        <n v="821"/>
        <n v="1381"/>
        <n v="480"/>
        <n v="1473"/>
        <n v="891"/>
        <n v="1063"/>
        <n v="192"/>
        <n v="1490"/>
        <n v="317"/>
        <n v="422"/>
        <n v="1485"/>
        <n v="1368"/>
        <n v="1448"/>
        <n v="1398"/>
        <n v="1099"/>
        <n v="1116"/>
        <n v="1499"/>
        <n v="983"/>
        <n v="1009"/>
        <n v="1303"/>
        <n v="1274"/>
        <n v="1277"/>
        <n v="1276"/>
        <n v="988"/>
        <n v="1474"/>
        <n v="163"/>
        <n v="267"/>
        <n v="619"/>
        <n v="302"/>
        <n v="443"/>
        <n v="828"/>
        <n v="561"/>
        <n v="232"/>
        <n v="1306"/>
        <n v="509"/>
        <n v="775"/>
        <n v="195"/>
        <n v="258"/>
        <n v="471"/>
        <n v="799"/>
        <n v="535"/>
        <n v="446"/>
        <n v="1245"/>
        <n v="823"/>
        <n v="622"/>
        <n v="1287"/>
        <n v="448"/>
        <n v="254"/>
        <n v="1365"/>
        <n v="538"/>
        <n v="525"/>
        <n v="798"/>
        <n v="558"/>
        <n v="782"/>
        <n v="362"/>
        <n v="1343"/>
        <n v="1315"/>
        <n v="604"/>
        <n v="1216"/>
        <n v="646"/>
        <n v="160"/>
        <n v="238"/>
        <n v="991"/>
        <n v="482"/>
        <n v="1176"/>
        <n v="397"/>
        <n v="913"/>
        <n v="1076"/>
        <n v="727"/>
        <n v="885"/>
        <n v="806"/>
        <n v="817"/>
        <n v="1410"/>
        <n v="1207"/>
        <n v="1442"/>
        <n v="693"/>
        <n v="929"/>
        <n v="562"/>
        <n v="608"/>
        <n v="580"/>
        <n v="970"/>
        <n v="1179"/>
        <n v="294"/>
        <n v="314"/>
        <n v="316"/>
        <n v="654"/>
        <n v="168"/>
        <n v="381"/>
        <n v="650"/>
        <n v="141"/>
        <n v="804"/>
        <n v="975"/>
        <n v="1090"/>
        <n v="346"/>
        <n v="430"/>
        <n v="268"/>
        <n v="167"/>
        <n v="621"/>
        <n v="527"/>
        <n v="883"/>
        <n v="954"/>
        <n v="725"/>
        <n v="1434"/>
        <n v="715"/>
        <n v="657"/>
        <n v="1146"/>
        <n v="182"/>
        <n v="376"/>
        <n v="571"/>
        <n v="791"/>
        <n v="1111"/>
        <n v="1243"/>
        <n v="1092"/>
        <n v="1325"/>
        <n v="805"/>
        <n v="213"/>
        <n v="118"/>
        <n v="1258"/>
        <n v="932"/>
        <n v="1041"/>
        <n v="720"/>
        <n v="1184"/>
        <n v="436"/>
        <n v="589"/>
        <n v="269"/>
        <n v="760"/>
        <n v="887"/>
        <n v="1318"/>
        <n v="625"/>
        <n v="180"/>
        <n v="586"/>
        <n v="117"/>
        <n v="661"/>
        <n v="1230"/>
        <n v="986"/>
        <n v="1271"/>
        <n v="1278"/>
        <n v="607"/>
        <n v="130"/>
        <n v="300"/>
        <n v="583"/>
        <n v="1418"/>
        <n v="1269"/>
        <n v="395"/>
        <n v="1265"/>
        <n v="1222"/>
        <n v="341"/>
        <n v="868"/>
        <n v="1231"/>
        <n v="102"/>
        <n v="1252"/>
        <n v="881"/>
        <n v="1383"/>
        <n v="374"/>
        <n v="781"/>
        <n v="177"/>
        <n v="500"/>
        <n v="1425"/>
        <n v="1454"/>
        <n v="617"/>
        <n v="1085"/>
        <n v="995"/>
        <n v="1122"/>
        <n v="618"/>
        <n v="546"/>
        <n v="1198"/>
        <n v="1272"/>
        <n v="154"/>
        <n v="1137"/>
        <n v="1188"/>
        <n v="188"/>
        <n v="1333"/>
        <n v="867"/>
        <n v="938"/>
        <n v="419"/>
        <n v="129"/>
        <n v="616"/>
        <n v="498"/>
        <n v="1069"/>
        <n v="1053"/>
        <n v="289"/>
        <n v="1376"/>
        <n v="231"/>
        <n v="152"/>
        <n v="882"/>
        <n v="903"/>
        <n v="1379"/>
        <n v="722"/>
        <n v="461"/>
        <n v="974"/>
        <n v="1126"/>
        <n v="840"/>
        <n v="1134"/>
        <n v="248"/>
        <n v="955"/>
        <n v="939"/>
        <n v="1206"/>
        <n v="287"/>
        <n v="1441"/>
        <n v="109"/>
        <n v="217"/>
        <n v="277"/>
        <n v="1355"/>
        <n v="466"/>
        <n v="1055"/>
        <n v="265"/>
        <n v="247"/>
        <n v="1035"/>
        <n v="145"/>
        <n v="1038"/>
        <n v="1234"/>
        <n v="1109"/>
        <n v="1089"/>
        <n v="788"/>
        <n v="124"/>
        <n v="660"/>
        <n v="1186"/>
        <n v="1464"/>
        <n v="796"/>
        <n v="415"/>
        <n v="769"/>
        <n v="1003"/>
        <n v="1366"/>
        <n v="330"/>
        <n v="1492"/>
        <n v="1204"/>
        <n v="309"/>
        <n v="469"/>
        <n v="959"/>
        <n v="697"/>
        <n v="1262"/>
        <n v="1050"/>
        <n v="770"/>
        <n v="406"/>
        <n v="203"/>
        <n v="1308"/>
        <n v="984"/>
        <n v="439"/>
        <n v="793"/>
        <n v="1451"/>
        <n v="1182"/>
        <n v="174"/>
        <n v="490"/>
        <n v="718"/>
        <n v="433"/>
        <n v="773"/>
        <n v="603"/>
        <n v="874"/>
        <n v="367"/>
        <n v="199"/>
        <n v="647"/>
        <n v="982"/>
        <n v="1384"/>
        <n v="902"/>
        <n v="819"/>
        <n v="645"/>
        <n v="977"/>
        <n v="942"/>
        <n v="1402"/>
        <n v="1329"/>
        <n v="200"/>
        <n v="150"/>
        <n v="179"/>
        <n v="696"/>
        <n v="116"/>
        <n v="1316"/>
        <n v="363"/>
        <n v="107"/>
        <n v="1465"/>
        <n v="458"/>
        <n v="1212"/>
        <n v="326"/>
        <n v="1098"/>
        <n v="969"/>
        <n v="1320"/>
        <n v="536"/>
        <n v="373"/>
        <n v="599"/>
        <n v="251"/>
        <n v="131"/>
        <n v="237"/>
        <n v="1429"/>
        <n v="135"/>
        <n v="648"/>
        <n v="531"/>
        <n v="429"/>
        <n v="640"/>
        <n v="266"/>
        <n v="412"/>
        <n v="848"/>
        <n v="360"/>
        <n v="1138"/>
        <n v="325"/>
        <n v="524"/>
        <n v="587"/>
        <n v="256"/>
        <n v="1060"/>
        <n v="935"/>
        <n v="495"/>
        <n v="282"/>
        <n v="206"/>
        <n v="943"/>
        <n v="523"/>
        <n v="507"/>
        <n v="601"/>
        <n v="855"/>
        <n v="1291"/>
        <n v="1405"/>
        <n v="1369"/>
        <n v="999"/>
        <n v="1202"/>
        <n v="285"/>
        <n v="736"/>
        <n v="1498"/>
        <n v="1200"/>
        <n v="1439"/>
        <n v="499"/>
        <n v="1372"/>
        <n v="930"/>
        <n v="205"/>
        <n v="683"/>
        <n v="1462"/>
        <n v="949"/>
        <n v="652"/>
        <n v="332"/>
        <n v="1475"/>
        <n v="337"/>
        <n v="971"/>
        <n v="1174"/>
        <n v="667"/>
        <n v="560"/>
        <n v="1377"/>
        <n v="172"/>
        <n v="383"/>
        <n v="1413"/>
        <n v="1255"/>
        <n v="377"/>
        <n v="592"/>
        <n v="1445"/>
        <n v="1221"/>
        <n v="866"/>
        <n v="981"/>
        <n v="447"/>
        <n v="1495"/>
        <n v="748"/>
        <n v="405"/>
        <n v="115"/>
        <n v="790"/>
        <n v="830"/>
        <n v="1193"/>
        <n v="1246"/>
        <n v="467"/>
        <n v="271"/>
        <n v="1083"/>
        <n v="516"/>
        <n v="224"/>
        <n v="136"/>
        <n v="1029"/>
        <n v="676"/>
        <n v="333"/>
        <n v="674"/>
        <n v="898"/>
        <n v="824"/>
        <n v="492"/>
        <n v="598"/>
        <n v="1242"/>
        <n v="740"/>
        <n v="888"/>
        <n v="1288"/>
        <n v="104"/>
        <n v="1108"/>
        <n v="685"/>
        <n v="1351"/>
        <n v="474"/>
        <n v="437"/>
        <n v="884"/>
        <n v="1370"/>
        <n v="264"/>
        <n v="1059"/>
        <n v="653"/>
        <n v="990"/>
        <n v="1349"/>
        <n v="563"/>
        <n v="457"/>
        <n v="634"/>
        <n v="1015"/>
        <n v="336"/>
        <n v="559"/>
        <n v="426"/>
        <n v="1387"/>
        <n v="170"/>
        <n v="208"/>
        <n v="671"/>
        <n v="737"/>
        <n v="1470"/>
        <n v="602"/>
        <n v="365"/>
        <n v="763"/>
        <n v="567"/>
        <n v="486"/>
        <n v="711"/>
        <n v="772"/>
        <n v="301"/>
        <n v="311"/>
        <n v="584"/>
        <n v="880"/>
        <n v="392"/>
        <n v="148"/>
        <n v="809"/>
        <n v="708"/>
        <n v="1259"/>
        <n v="786"/>
        <n v="370"/>
        <n v="678"/>
        <n v="146"/>
        <n v="581"/>
        <n v="918"/>
        <n v="240"/>
        <n v="1093"/>
        <n v="585"/>
        <n v="741"/>
        <n v="552"/>
        <n v="369"/>
        <n v="717"/>
        <n v="543"/>
        <n v="964"/>
        <n v="792"/>
        <n v="611"/>
        <n v="176"/>
        <n v="1312"/>
        <n v="897"/>
        <n v="600"/>
        <n v="1054"/>
        <n v="428"/>
        <n v="181"/>
        <n v="211"/>
        <n v="1079"/>
        <n v="590"/>
        <n v="305"/>
        <n v="953"/>
        <n v="833"/>
        <n v="807"/>
        <n v="478"/>
        <n v="1375"/>
        <n v="244"/>
        <n v="1294"/>
        <n v="196"/>
        <n v="734"/>
        <n v="1239"/>
        <n v="1253"/>
        <n v="1128"/>
        <n v="1336"/>
        <n v="234"/>
        <n v="766"/>
        <n v="261"/>
        <n v="1194"/>
        <n v="431"/>
        <n v="572"/>
        <n v="359"/>
        <n v="1422"/>
        <n v="1297"/>
        <n v="574"/>
        <n v="355"/>
        <n v="207"/>
        <n v="706"/>
        <n v="280"/>
        <n v="726"/>
        <n v="414"/>
        <n v="352"/>
        <n v="1224"/>
        <n v="459"/>
        <n v="1254"/>
        <n v="1131"/>
        <n v="835"/>
        <n v="1172"/>
        <n v="391"/>
        <n v="1266"/>
        <n v="783"/>
        <n v="219"/>
        <n v="1213"/>
        <n v="511"/>
        <n v="1162"/>
        <n v="335"/>
        <n v="735"/>
        <n v="1096"/>
        <n v="605"/>
        <n v="1337"/>
        <n v="1103"/>
        <n v="937"/>
        <n v="157"/>
        <n v="1404"/>
        <n v="1373"/>
        <n v="754"/>
        <n v="1168"/>
        <n v="155"/>
        <n v="1444"/>
        <n v="189"/>
        <n v="911"/>
        <n v="1313"/>
        <n v="1154"/>
        <n v="557"/>
        <n v="642"/>
        <n v="501"/>
        <n v="201"/>
        <n v="801"/>
        <n v="161"/>
        <n v="1037"/>
        <n v="105"/>
        <n v="310"/>
        <n v="704"/>
        <n v="529"/>
        <n v="1378"/>
        <n v="468"/>
        <n v="410"/>
        <n v="613"/>
        <n v="1023"/>
      </sharedItems>
      <fieldGroup base="2">
        <rangePr startNum="102" endNum="1499" groupInterval="100"/>
        <groupItems count="16">
          <s v="&lt;102"/>
          <s v="102-202"/>
          <s v="202-302"/>
          <s v="302-402"/>
          <s v="402-502"/>
          <s v="502-602"/>
          <s v="602-702"/>
          <s v="702-802"/>
          <s v="802-902"/>
          <s v="902-1002"/>
          <s v="1002-1102"/>
          <s v="1102-1202"/>
          <s v="1202-1302"/>
          <s v="1302-1402"/>
          <s v="1402-1502"/>
          <s v="&gt;1502"/>
        </groupItems>
      </fieldGroup>
    </cacheField>
    <cacheField name="TimeTaken" numFmtId="0">
      <sharedItems containsSemiMixedTypes="0" containsString="0" containsNumber="1" containsInteger="1" minValue="1" maxValue="29" count="29">
        <n v="1"/>
        <n v="8"/>
        <n v="2"/>
        <n v="3"/>
        <n v="24"/>
        <n v="23"/>
        <n v="27"/>
        <n v="16"/>
        <n v="15"/>
        <n v="26"/>
        <n v="19"/>
        <n v="21"/>
        <n v="5"/>
        <n v="11"/>
        <n v="9"/>
        <n v="7"/>
        <n v="6"/>
        <n v="10"/>
        <n v="4"/>
        <n v="25"/>
        <n v="12"/>
        <n v="18"/>
        <n v="29"/>
        <n v="22"/>
        <n v="14"/>
        <n v="20"/>
        <n v="28"/>
        <n v="17"/>
        <n v="13"/>
      </sharedItems>
    </cacheField>
    <cacheField name="CustomerID" numFmtId="0">
      <sharedItems containsSemiMixedTypes="0" containsString="0" containsNumber="1" containsInteger="1" minValue="1" maxValue="2068" count="1470">
        <n v="1"/>
        <n v="2"/>
        <n v="4"/>
        <n v="5"/>
        <n v="7"/>
        <n v="8"/>
        <n v="10"/>
        <n v="11"/>
        <n v="12"/>
        <n v="13"/>
        <n v="14"/>
        <n v="15"/>
        <n v="16"/>
        <n v="18"/>
        <n v="19"/>
        <n v="20"/>
        <n v="21"/>
        <n v="22"/>
        <n v="23"/>
        <n v="24"/>
        <n v="26"/>
        <n v="27"/>
        <n v="28"/>
        <n v="30"/>
        <n v="31"/>
        <n v="32"/>
        <n v="33"/>
        <n v="35"/>
        <n v="36"/>
        <n v="38"/>
        <n v="39"/>
        <n v="40"/>
        <n v="41"/>
        <n v="42"/>
        <n v="45"/>
        <n v="46"/>
        <n v="47"/>
        <n v="49"/>
        <n v="51"/>
        <n v="52"/>
        <n v="53"/>
        <n v="54"/>
        <n v="55"/>
        <n v="56"/>
        <n v="57"/>
        <n v="58"/>
        <n v="60"/>
        <n v="61"/>
        <n v="62"/>
        <n v="63"/>
        <n v="64"/>
        <n v="65"/>
        <n v="68"/>
        <n v="70"/>
        <n v="72"/>
        <n v="73"/>
        <n v="74"/>
        <n v="75"/>
        <n v="76"/>
        <n v="77"/>
        <n v="78"/>
        <n v="79"/>
        <n v="80"/>
        <n v="81"/>
        <n v="83"/>
        <n v="84"/>
        <n v="85"/>
        <n v="86"/>
        <n v="88"/>
        <n v="90"/>
        <n v="91"/>
        <n v="94"/>
        <n v="95"/>
        <n v="96"/>
        <n v="97"/>
        <n v="98"/>
        <n v="100"/>
        <n v="101"/>
        <n v="102"/>
        <n v="103"/>
        <n v="104"/>
        <n v="105"/>
        <n v="106"/>
        <n v="107"/>
        <n v="110"/>
        <n v="112"/>
        <n v="113"/>
        <n v="116"/>
        <n v="117"/>
        <n v="118"/>
        <n v="119"/>
        <n v="120"/>
        <n v="121"/>
        <n v="124"/>
        <n v="125"/>
        <n v="126"/>
        <n v="128"/>
        <n v="129"/>
        <n v="131"/>
        <n v="132"/>
        <n v="133"/>
        <n v="134"/>
        <n v="137"/>
        <n v="138"/>
        <n v="139"/>
        <n v="140"/>
        <n v="141"/>
        <n v="142"/>
        <n v="143"/>
        <n v="144"/>
        <n v="145"/>
        <n v="147"/>
        <n v="148"/>
        <n v="150"/>
        <n v="151"/>
        <n v="152"/>
        <n v="153"/>
        <n v="154"/>
        <n v="155"/>
        <n v="158"/>
        <n v="159"/>
        <n v="160"/>
        <n v="161"/>
        <n v="162"/>
        <n v="163"/>
        <n v="164"/>
        <n v="165"/>
        <n v="167"/>
        <n v="169"/>
        <n v="170"/>
        <n v="171"/>
        <n v="174"/>
        <n v="175"/>
        <n v="176"/>
        <n v="177"/>
        <n v="178"/>
        <n v="179"/>
        <n v="182"/>
        <n v="183"/>
        <n v="184"/>
        <n v="190"/>
        <n v="192"/>
        <n v="193"/>
        <n v="194"/>
        <n v="195"/>
        <n v="197"/>
        <n v="198"/>
        <n v="199"/>
        <n v="200"/>
        <n v="201"/>
        <n v="202"/>
        <n v="204"/>
        <n v="205"/>
        <n v="206"/>
        <n v="207"/>
        <n v="208"/>
        <n v="211"/>
        <n v="214"/>
        <n v="215"/>
        <n v="216"/>
        <n v="217"/>
        <n v="218"/>
        <n v="221"/>
        <n v="223"/>
        <n v="224"/>
        <n v="226"/>
        <n v="227"/>
        <n v="228"/>
        <n v="230"/>
        <n v="231"/>
        <n v="233"/>
        <n v="235"/>
        <n v="238"/>
        <n v="239"/>
        <n v="240"/>
        <n v="241"/>
        <n v="242"/>
        <n v="243"/>
        <n v="244"/>
        <n v="245"/>
        <n v="246"/>
        <n v="247"/>
        <n v="248"/>
        <n v="249"/>
        <n v="250"/>
        <n v="252"/>
        <n v="253"/>
        <n v="254"/>
        <n v="256"/>
        <n v="258"/>
        <n v="259"/>
        <n v="260"/>
        <n v="261"/>
        <n v="262"/>
        <n v="264"/>
        <n v="267"/>
        <n v="269"/>
        <n v="270"/>
        <n v="271"/>
        <n v="273"/>
        <n v="274"/>
        <n v="275"/>
        <n v="277"/>
        <n v="281"/>
        <n v="282"/>
        <n v="283"/>
        <n v="284"/>
        <n v="286"/>
        <n v="287"/>
        <n v="288"/>
        <n v="291"/>
        <n v="292"/>
        <n v="293"/>
        <n v="296"/>
        <n v="297"/>
        <n v="298"/>
        <n v="299"/>
        <n v="300"/>
        <n v="302"/>
        <n v="303"/>
        <n v="304"/>
        <n v="305"/>
        <n v="306"/>
        <n v="307"/>
        <n v="308"/>
        <n v="309"/>
        <n v="311"/>
        <n v="312"/>
        <n v="314"/>
        <n v="315"/>
        <n v="316"/>
        <n v="319"/>
        <n v="321"/>
        <n v="323"/>
        <n v="325"/>
        <n v="327"/>
        <n v="328"/>
        <n v="329"/>
        <n v="330"/>
        <n v="331"/>
        <n v="332"/>
        <n v="333"/>
        <n v="334"/>
        <n v="335"/>
        <n v="336"/>
        <n v="337"/>
        <n v="338"/>
        <n v="339"/>
        <n v="340"/>
        <n v="341"/>
        <n v="342"/>
        <n v="343"/>
        <n v="346"/>
        <n v="347"/>
        <n v="349"/>
        <n v="350"/>
        <n v="351"/>
        <n v="352"/>
        <n v="353"/>
        <n v="355"/>
        <n v="359"/>
        <n v="361"/>
        <n v="362"/>
        <n v="363"/>
        <n v="364"/>
        <n v="366"/>
        <n v="367"/>
        <n v="369"/>
        <n v="372"/>
        <n v="373"/>
        <n v="374"/>
        <n v="376"/>
        <n v="377"/>
        <n v="378"/>
        <n v="379"/>
        <n v="380"/>
        <n v="381"/>
        <n v="382"/>
        <n v="384"/>
        <n v="385"/>
        <n v="386"/>
        <n v="387"/>
        <n v="388"/>
        <n v="389"/>
        <n v="390"/>
        <n v="391"/>
        <n v="392"/>
        <n v="393"/>
        <n v="394"/>
        <n v="395"/>
        <n v="396"/>
        <n v="397"/>
        <n v="399"/>
        <n v="401"/>
        <n v="403"/>
        <n v="404"/>
        <n v="405"/>
        <n v="406"/>
        <n v="407"/>
        <n v="408"/>
        <n v="410"/>
        <n v="411"/>
        <n v="412"/>
        <n v="416"/>
        <n v="417"/>
        <n v="419"/>
        <n v="420"/>
        <n v="421"/>
        <n v="422"/>
        <n v="423"/>
        <n v="424"/>
        <n v="425"/>
        <n v="426"/>
        <n v="428"/>
        <n v="429"/>
        <n v="430"/>
        <n v="431"/>
        <n v="433"/>
        <n v="434"/>
        <n v="436"/>
        <n v="437"/>
        <n v="438"/>
        <n v="439"/>
        <n v="440"/>
        <n v="441"/>
        <n v="442"/>
        <n v="444"/>
        <n v="445"/>
        <n v="446"/>
        <n v="447"/>
        <n v="448"/>
        <n v="449"/>
        <n v="450"/>
        <n v="451"/>
        <n v="452"/>
        <n v="453"/>
        <n v="454"/>
        <n v="455"/>
        <n v="456"/>
        <n v="458"/>
        <n v="460"/>
        <n v="461"/>
        <n v="462"/>
        <n v="463"/>
        <n v="464"/>
        <n v="465"/>
        <n v="466"/>
        <n v="467"/>
        <n v="468"/>
        <n v="469"/>
        <n v="470"/>
        <n v="471"/>
        <n v="473"/>
        <n v="474"/>
        <n v="475"/>
        <n v="476"/>
        <n v="477"/>
        <n v="478"/>
        <n v="479"/>
        <n v="481"/>
        <n v="482"/>
        <n v="483"/>
        <n v="484"/>
        <n v="485"/>
        <n v="486"/>
        <n v="487"/>
        <n v="488"/>
        <n v="491"/>
        <n v="492"/>
        <n v="493"/>
        <n v="494"/>
        <n v="495"/>
        <n v="496"/>
        <n v="497"/>
        <n v="498"/>
        <n v="499"/>
        <n v="500"/>
        <n v="501"/>
        <n v="502"/>
        <n v="505"/>
        <n v="507"/>
        <n v="508"/>
        <n v="510"/>
        <n v="511"/>
        <n v="513"/>
        <n v="514"/>
        <n v="515"/>
        <n v="516"/>
        <n v="517"/>
        <n v="518"/>
        <n v="520"/>
        <n v="521"/>
        <n v="522"/>
        <n v="523"/>
        <n v="524"/>
        <n v="525"/>
        <n v="526"/>
        <n v="527"/>
        <n v="529"/>
        <n v="530"/>
        <n v="531"/>
        <n v="532"/>
        <n v="533"/>
        <n v="534"/>
        <n v="536"/>
        <n v="538"/>
        <n v="543"/>
        <n v="544"/>
        <n v="546"/>
        <n v="547"/>
        <n v="548"/>
        <n v="549"/>
        <n v="550"/>
        <n v="551"/>
        <n v="554"/>
        <n v="555"/>
        <n v="556"/>
        <n v="558"/>
        <n v="560"/>
        <n v="562"/>
        <n v="564"/>
        <n v="565"/>
        <n v="566"/>
        <n v="567"/>
        <n v="568"/>
        <n v="569"/>
        <n v="571"/>
        <n v="573"/>
        <n v="574"/>
        <n v="575"/>
        <n v="577"/>
        <n v="578"/>
        <n v="579"/>
        <n v="580"/>
        <n v="581"/>
        <n v="582"/>
        <n v="584"/>
        <n v="585"/>
        <n v="586"/>
        <n v="587"/>
        <n v="590"/>
        <n v="591"/>
        <n v="592"/>
        <n v="593"/>
        <n v="595"/>
        <n v="597"/>
        <n v="599"/>
        <n v="600"/>
        <n v="601"/>
        <n v="602"/>
        <n v="604"/>
        <n v="605"/>
        <n v="606"/>
        <n v="608"/>
        <n v="611"/>
        <n v="612"/>
        <n v="613"/>
        <n v="614"/>
        <n v="615"/>
        <n v="616"/>
        <n v="618"/>
        <n v="620"/>
        <n v="621"/>
        <n v="622"/>
        <n v="623"/>
        <n v="624"/>
        <n v="625"/>
        <n v="626"/>
        <n v="630"/>
        <n v="631"/>
        <n v="632"/>
        <n v="634"/>
        <n v="635"/>
        <n v="638"/>
        <n v="639"/>
        <n v="641"/>
        <n v="643"/>
        <n v="644"/>
        <n v="645"/>
        <n v="647"/>
        <n v="648"/>
        <n v="649"/>
        <n v="650"/>
        <n v="652"/>
        <n v="653"/>
        <n v="655"/>
        <n v="656"/>
        <n v="657"/>
        <n v="659"/>
        <n v="661"/>
        <n v="662"/>
        <n v="663"/>
        <n v="664"/>
        <n v="665"/>
        <n v="666"/>
        <n v="667"/>
        <n v="669"/>
        <n v="671"/>
        <n v="675"/>
        <n v="677"/>
        <n v="679"/>
        <n v="680"/>
        <n v="682"/>
        <n v="683"/>
        <n v="684"/>
        <n v="686"/>
        <n v="689"/>
        <n v="690"/>
        <n v="691"/>
        <n v="692"/>
        <n v="698"/>
        <n v="699"/>
        <n v="700"/>
        <n v="701"/>
        <n v="702"/>
        <n v="704"/>
        <n v="705"/>
        <n v="707"/>
        <n v="709"/>
        <n v="710"/>
        <n v="712"/>
        <n v="714"/>
        <n v="715"/>
        <n v="716"/>
        <n v="717"/>
        <n v="720"/>
        <n v="721"/>
        <n v="722"/>
        <n v="723"/>
        <n v="724"/>
        <n v="725"/>
        <n v="727"/>
        <n v="728"/>
        <n v="729"/>
        <n v="730"/>
        <n v="731"/>
        <n v="732"/>
        <n v="733"/>
        <n v="734"/>
        <n v="738"/>
        <n v="741"/>
        <n v="742"/>
        <n v="743"/>
        <n v="744"/>
        <n v="746"/>
        <n v="747"/>
        <n v="749"/>
        <n v="752"/>
        <n v="754"/>
        <n v="757"/>
        <n v="758"/>
        <n v="760"/>
        <n v="762"/>
        <n v="763"/>
        <n v="764"/>
        <n v="766"/>
        <n v="769"/>
        <n v="771"/>
        <n v="772"/>
        <n v="773"/>
        <n v="775"/>
        <n v="776"/>
        <n v="780"/>
        <n v="781"/>
        <n v="783"/>
        <n v="784"/>
        <n v="785"/>
        <n v="786"/>
        <n v="787"/>
        <n v="789"/>
        <n v="791"/>
        <n v="792"/>
        <n v="793"/>
        <n v="796"/>
        <n v="797"/>
        <n v="799"/>
        <n v="800"/>
        <n v="802"/>
        <n v="803"/>
        <n v="804"/>
        <n v="805"/>
        <n v="806"/>
        <n v="807"/>
        <n v="808"/>
        <n v="809"/>
        <n v="811"/>
        <n v="812"/>
        <n v="813"/>
        <n v="815"/>
        <n v="816"/>
        <n v="817"/>
        <n v="819"/>
        <n v="820"/>
        <n v="823"/>
        <n v="824"/>
        <n v="825"/>
        <n v="826"/>
        <n v="827"/>
        <n v="828"/>
        <n v="829"/>
        <n v="830"/>
        <n v="832"/>
        <n v="833"/>
        <n v="834"/>
        <n v="836"/>
        <n v="837"/>
        <n v="838"/>
        <n v="840"/>
        <n v="842"/>
        <n v="843"/>
        <n v="844"/>
        <n v="845"/>
        <n v="846"/>
        <n v="847"/>
        <n v="848"/>
        <n v="850"/>
        <n v="851"/>
        <n v="852"/>
        <n v="854"/>
        <n v="855"/>
        <n v="856"/>
        <n v="857"/>
        <n v="859"/>
        <n v="861"/>
        <n v="862"/>
        <n v="864"/>
        <n v="865"/>
        <n v="867"/>
        <n v="868"/>
        <n v="869"/>
        <n v="872"/>
        <n v="874"/>
        <n v="875"/>
        <n v="878"/>
        <n v="879"/>
        <n v="880"/>
        <n v="881"/>
        <n v="882"/>
        <n v="885"/>
        <n v="887"/>
        <n v="888"/>
        <n v="889"/>
        <n v="893"/>
        <n v="894"/>
        <n v="895"/>
        <n v="896"/>
        <n v="897"/>
        <n v="899"/>
        <n v="900"/>
        <n v="901"/>
        <n v="902"/>
        <n v="903"/>
        <n v="904"/>
        <n v="905"/>
        <n v="909"/>
        <n v="910"/>
        <n v="911"/>
        <n v="912"/>
        <n v="913"/>
        <n v="916"/>
        <n v="918"/>
        <n v="920"/>
        <n v="922"/>
        <n v="923"/>
        <n v="924"/>
        <n v="925"/>
        <n v="926"/>
        <n v="927"/>
        <n v="930"/>
        <n v="932"/>
        <n v="933"/>
        <n v="934"/>
        <n v="936"/>
        <n v="939"/>
        <n v="940"/>
        <n v="941"/>
        <n v="942"/>
        <n v="944"/>
        <n v="945"/>
        <n v="947"/>
        <n v="949"/>
        <n v="950"/>
        <n v="951"/>
        <n v="952"/>
        <n v="954"/>
        <n v="956"/>
        <n v="957"/>
        <n v="958"/>
        <n v="959"/>
        <n v="960"/>
        <n v="961"/>
        <n v="964"/>
        <n v="966"/>
        <n v="967"/>
        <n v="969"/>
        <n v="970"/>
        <n v="972"/>
        <n v="974"/>
        <n v="975"/>
        <n v="976"/>
        <n v="977"/>
        <n v="981"/>
        <n v="982"/>
        <n v="983"/>
        <n v="984"/>
        <n v="985"/>
        <n v="986"/>
        <n v="987"/>
        <n v="990"/>
        <n v="991"/>
        <n v="992"/>
        <n v="994"/>
        <n v="995"/>
        <n v="996"/>
        <n v="997"/>
        <n v="998"/>
        <n v="999"/>
        <n v="1001"/>
        <n v="1002"/>
        <n v="1003"/>
        <n v="1004"/>
        <n v="1005"/>
        <n v="1006"/>
        <n v="1007"/>
        <n v="1009"/>
        <n v="1010"/>
        <n v="1011"/>
        <n v="1012"/>
        <n v="1013"/>
        <n v="1014"/>
        <n v="1015"/>
        <n v="1016"/>
        <n v="1017"/>
        <n v="1018"/>
        <n v="1019"/>
        <n v="1022"/>
        <n v="1024"/>
        <n v="1025"/>
        <n v="1026"/>
        <n v="1027"/>
        <n v="1028"/>
        <n v="1029"/>
        <n v="1030"/>
        <n v="1032"/>
        <n v="1033"/>
        <n v="1034"/>
        <n v="1035"/>
        <n v="1036"/>
        <n v="1037"/>
        <n v="1038"/>
        <n v="1039"/>
        <n v="1040"/>
        <n v="1042"/>
        <n v="1043"/>
        <n v="1044"/>
        <n v="1045"/>
        <n v="1046"/>
        <n v="1047"/>
        <n v="1048"/>
        <n v="1049"/>
        <n v="1050"/>
        <n v="1052"/>
        <n v="1053"/>
        <n v="1055"/>
        <n v="1056"/>
        <n v="1060"/>
        <n v="1061"/>
        <n v="1062"/>
        <n v="1066"/>
        <n v="1068"/>
        <n v="1069"/>
        <n v="1070"/>
        <n v="1071"/>
        <n v="1073"/>
        <n v="1074"/>
        <n v="1076"/>
        <n v="1077"/>
        <n v="1079"/>
        <n v="1080"/>
        <n v="1081"/>
        <n v="1082"/>
        <n v="1083"/>
        <n v="1084"/>
        <n v="1085"/>
        <n v="1088"/>
        <n v="1092"/>
        <n v="1094"/>
        <n v="1096"/>
        <n v="1097"/>
        <n v="1098"/>
        <n v="1099"/>
        <n v="1100"/>
        <n v="1101"/>
        <n v="1102"/>
        <n v="1103"/>
        <n v="1105"/>
        <n v="1106"/>
        <n v="1107"/>
        <n v="1108"/>
        <n v="1109"/>
        <n v="1111"/>
        <n v="1113"/>
        <n v="1114"/>
        <n v="1115"/>
        <n v="1116"/>
        <n v="1117"/>
        <n v="1118"/>
        <n v="1119"/>
        <n v="1120"/>
        <n v="1121"/>
        <n v="1124"/>
        <n v="1125"/>
        <n v="1126"/>
        <n v="1127"/>
        <n v="1128"/>
        <n v="1131"/>
        <n v="1132"/>
        <n v="1133"/>
        <n v="1135"/>
        <n v="1136"/>
        <n v="1137"/>
        <n v="1138"/>
        <n v="1140"/>
        <n v="1143"/>
        <n v="1148"/>
        <n v="1150"/>
        <n v="1152"/>
        <n v="1154"/>
        <n v="1156"/>
        <n v="1157"/>
        <n v="1158"/>
        <n v="1160"/>
        <n v="1161"/>
        <n v="1162"/>
        <n v="1163"/>
        <n v="1164"/>
        <n v="1165"/>
        <n v="1166"/>
        <n v="1167"/>
        <n v="1171"/>
        <n v="1172"/>
        <n v="1173"/>
        <n v="1175"/>
        <n v="1177"/>
        <n v="1179"/>
        <n v="1180"/>
        <n v="1182"/>
        <n v="1184"/>
        <n v="1185"/>
        <n v="1188"/>
        <n v="1190"/>
        <n v="1191"/>
        <n v="1192"/>
        <n v="1193"/>
        <n v="1195"/>
        <n v="1196"/>
        <n v="1198"/>
        <n v="1200"/>
        <n v="1201"/>
        <n v="1202"/>
        <n v="1203"/>
        <n v="1204"/>
        <n v="1206"/>
        <n v="1207"/>
        <n v="1210"/>
        <n v="1211"/>
        <n v="1212"/>
        <n v="1215"/>
        <n v="1216"/>
        <n v="1217"/>
        <n v="1218"/>
        <n v="1219"/>
        <n v="1220"/>
        <n v="1221"/>
        <n v="1224"/>
        <n v="1225"/>
        <n v="1226"/>
        <n v="1228"/>
        <n v="1231"/>
        <n v="1233"/>
        <n v="1234"/>
        <n v="1235"/>
        <n v="1237"/>
        <n v="1238"/>
        <n v="1239"/>
        <n v="1240"/>
        <n v="1241"/>
        <n v="1242"/>
        <n v="1243"/>
        <n v="1244"/>
        <n v="1245"/>
        <n v="1246"/>
        <n v="1248"/>
        <n v="1249"/>
        <n v="1250"/>
        <n v="1251"/>
        <n v="1252"/>
        <n v="1254"/>
        <n v="1255"/>
        <n v="1256"/>
        <n v="1257"/>
        <n v="1258"/>
        <n v="1259"/>
        <n v="1260"/>
        <n v="1263"/>
        <n v="1264"/>
        <n v="1265"/>
        <n v="1267"/>
        <n v="1268"/>
        <n v="1269"/>
        <n v="1270"/>
        <n v="1273"/>
        <n v="1275"/>
        <n v="1277"/>
        <n v="1278"/>
        <n v="1279"/>
        <n v="1280"/>
        <n v="1281"/>
        <n v="1282"/>
        <n v="1283"/>
        <n v="1285"/>
        <n v="1286"/>
        <n v="1288"/>
        <n v="1289"/>
        <n v="1291"/>
        <n v="1292"/>
        <n v="1293"/>
        <n v="1294"/>
        <n v="1295"/>
        <n v="1296"/>
        <n v="1297"/>
        <n v="1298"/>
        <n v="1299"/>
        <n v="1301"/>
        <n v="1303"/>
        <n v="1304"/>
        <n v="1306"/>
        <n v="1307"/>
        <n v="1308"/>
        <n v="1309"/>
        <n v="1310"/>
        <n v="1311"/>
        <n v="1312"/>
        <n v="1314"/>
        <n v="1315"/>
        <n v="1317"/>
        <n v="1318"/>
        <n v="1319"/>
        <n v="1321"/>
        <n v="1322"/>
        <n v="1324"/>
        <n v="1329"/>
        <n v="1331"/>
        <n v="1333"/>
        <n v="1334"/>
        <n v="1336"/>
        <n v="1338"/>
        <n v="1340"/>
        <n v="1344"/>
        <n v="1346"/>
        <n v="1349"/>
        <n v="1350"/>
        <n v="1352"/>
        <n v="1355"/>
        <n v="1356"/>
        <n v="1358"/>
        <n v="1360"/>
        <n v="1361"/>
        <n v="1362"/>
        <n v="1363"/>
        <n v="1364"/>
        <n v="1367"/>
        <n v="1368"/>
        <n v="1369"/>
        <n v="1371"/>
        <n v="1372"/>
        <n v="1373"/>
        <n v="1374"/>
        <n v="1375"/>
        <n v="1377"/>
        <n v="1379"/>
        <n v="1380"/>
        <n v="1382"/>
        <n v="1383"/>
        <n v="1387"/>
        <n v="1389"/>
        <n v="1390"/>
        <n v="1391"/>
        <n v="1392"/>
        <n v="1394"/>
        <n v="1395"/>
        <n v="1396"/>
        <n v="1397"/>
        <n v="1399"/>
        <n v="1401"/>
        <n v="1402"/>
        <n v="1403"/>
        <n v="1405"/>
        <n v="1407"/>
        <n v="1408"/>
        <n v="1409"/>
        <n v="1411"/>
        <n v="1412"/>
        <n v="1415"/>
        <n v="1417"/>
        <n v="1419"/>
        <n v="1420"/>
        <n v="1421"/>
        <n v="1422"/>
        <n v="1423"/>
        <n v="1424"/>
        <n v="1425"/>
        <n v="1427"/>
        <n v="1428"/>
        <n v="1430"/>
        <n v="1431"/>
        <n v="1433"/>
        <n v="1434"/>
        <n v="1435"/>
        <n v="1436"/>
        <n v="1438"/>
        <n v="1439"/>
        <n v="1440"/>
        <n v="1441"/>
        <n v="1443"/>
        <n v="1445"/>
        <n v="1446"/>
        <n v="1447"/>
        <n v="1448"/>
        <n v="1449"/>
        <n v="1453"/>
        <n v="1457"/>
        <n v="1458"/>
        <n v="1459"/>
        <n v="1460"/>
        <n v="1461"/>
        <n v="1464"/>
        <n v="1465"/>
        <n v="1466"/>
        <n v="1467"/>
        <n v="1468"/>
        <n v="1469"/>
        <n v="1471"/>
        <n v="1472"/>
        <n v="1473"/>
        <n v="1474"/>
        <n v="1475"/>
        <n v="1477"/>
        <n v="1478"/>
        <n v="1479"/>
        <n v="1480"/>
        <n v="1481"/>
        <n v="1482"/>
        <n v="1483"/>
        <n v="1484"/>
        <n v="1485"/>
        <n v="1486"/>
        <n v="1487"/>
        <n v="1489"/>
        <n v="1492"/>
        <n v="1494"/>
        <n v="1495"/>
        <n v="1496"/>
        <n v="1497"/>
        <n v="1499"/>
        <n v="1501"/>
        <n v="1502"/>
        <n v="1503"/>
        <n v="1504"/>
        <n v="1506"/>
        <n v="1507"/>
        <n v="1509"/>
        <n v="1513"/>
        <n v="1514"/>
        <n v="1515"/>
        <n v="1516"/>
        <n v="1520"/>
        <n v="1522"/>
        <n v="1523"/>
        <n v="1525"/>
        <n v="1527"/>
        <n v="1529"/>
        <n v="1533"/>
        <n v="1534"/>
        <n v="1535"/>
        <n v="1537"/>
        <n v="1539"/>
        <n v="1541"/>
        <n v="1542"/>
        <n v="1543"/>
        <n v="1544"/>
        <n v="1545"/>
        <n v="1546"/>
        <n v="1547"/>
        <n v="1548"/>
        <n v="1549"/>
        <n v="1550"/>
        <n v="1551"/>
        <n v="1552"/>
        <n v="1553"/>
        <n v="1554"/>
        <n v="1555"/>
        <n v="1556"/>
        <n v="1557"/>
        <n v="1558"/>
        <n v="1560"/>
        <n v="1562"/>
        <n v="1563"/>
        <n v="1564"/>
        <n v="1568"/>
        <n v="1569"/>
        <n v="1572"/>
        <n v="1573"/>
        <n v="1574"/>
        <n v="1576"/>
        <n v="1577"/>
        <n v="1578"/>
        <n v="1580"/>
        <n v="1581"/>
        <n v="1582"/>
        <n v="1583"/>
        <n v="1585"/>
        <n v="1586"/>
        <n v="1587"/>
        <n v="1588"/>
        <n v="1590"/>
        <n v="1591"/>
        <n v="1592"/>
        <n v="1594"/>
        <n v="1595"/>
        <n v="1596"/>
        <n v="1597"/>
        <n v="1598"/>
        <n v="1599"/>
        <n v="1601"/>
        <n v="1602"/>
        <n v="1604"/>
        <n v="1605"/>
        <n v="1606"/>
        <n v="1607"/>
        <n v="1608"/>
        <n v="1609"/>
        <n v="1611"/>
        <n v="1612"/>
        <n v="1613"/>
        <n v="1614"/>
        <n v="1615"/>
        <n v="1617"/>
        <n v="1618"/>
        <n v="1619"/>
        <n v="1621"/>
        <n v="1622"/>
        <n v="1623"/>
        <n v="1624"/>
        <n v="1625"/>
        <n v="1627"/>
        <n v="1628"/>
        <n v="1630"/>
        <n v="1631"/>
        <n v="1633"/>
        <n v="1635"/>
        <n v="1638"/>
        <n v="1639"/>
        <n v="1640"/>
        <n v="1641"/>
        <n v="1642"/>
        <n v="1644"/>
        <n v="1645"/>
        <n v="1646"/>
        <n v="1647"/>
        <n v="1648"/>
        <n v="1649"/>
        <n v="1650"/>
        <n v="1651"/>
        <n v="1653"/>
        <n v="1654"/>
        <n v="1655"/>
        <n v="1656"/>
        <n v="1657"/>
        <n v="1658"/>
        <n v="1659"/>
        <n v="1661"/>
        <n v="1662"/>
        <n v="1664"/>
        <n v="1665"/>
        <n v="1666"/>
        <n v="1667"/>
        <n v="1668"/>
        <n v="1669"/>
        <n v="1670"/>
        <n v="1671"/>
        <n v="1673"/>
        <n v="1674"/>
        <n v="1675"/>
        <n v="1676"/>
        <n v="1677"/>
        <n v="1678"/>
        <n v="1680"/>
        <n v="1681"/>
        <n v="1682"/>
        <n v="1683"/>
        <n v="1684"/>
        <n v="1687"/>
        <n v="1689"/>
        <n v="1691"/>
        <n v="1692"/>
        <n v="1693"/>
        <n v="1694"/>
        <n v="1696"/>
        <n v="1697"/>
        <n v="1698"/>
        <n v="1700"/>
        <n v="1701"/>
        <n v="1702"/>
        <n v="1703"/>
        <n v="1704"/>
        <n v="1706"/>
        <n v="1707"/>
        <n v="1708"/>
        <n v="1709"/>
        <n v="1710"/>
        <n v="1712"/>
        <n v="1714"/>
        <n v="1716"/>
        <n v="1718"/>
        <n v="1719"/>
        <n v="1720"/>
        <n v="1721"/>
        <n v="1722"/>
        <n v="1724"/>
        <n v="1725"/>
        <n v="1727"/>
        <n v="1728"/>
        <n v="1729"/>
        <n v="1731"/>
        <n v="1732"/>
        <n v="1733"/>
        <n v="1734"/>
        <n v="1735"/>
        <n v="1736"/>
        <n v="1737"/>
        <n v="1739"/>
        <n v="1740"/>
        <n v="1744"/>
        <n v="1745"/>
        <n v="1746"/>
        <n v="1747"/>
        <n v="1749"/>
        <n v="1751"/>
        <n v="1752"/>
        <n v="1753"/>
        <n v="1754"/>
        <n v="1755"/>
        <n v="1756"/>
        <n v="1757"/>
        <n v="1758"/>
        <n v="1760"/>
        <n v="1761"/>
        <n v="1762"/>
        <n v="1763"/>
        <n v="1764"/>
        <n v="1766"/>
        <n v="1767"/>
        <n v="1768"/>
        <n v="1770"/>
        <n v="1771"/>
        <n v="1772"/>
        <n v="1774"/>
        <n v="1775"/>
        <n v="1778"/>
        <n v="1779"/>
        <n v="1780"/>
        <n v="1782"/>
        <n v="1783"/>
        <n v="1784"/>
        <n v="1786"/>
        <n v="1787"/>
        <n v="1789"/>
        <n v="1790"/>
        <n v="1792"/>
        <n v="1794"/>
        <n v="1797"/>
        <n v="1798"/>
        <n v="1799"/>
        <n v="1800"/>
        <n v="1801"/>
        <n v="1802"/>
        <n v="1803"/>
        <n v="1804"/>
        <n v="1805"/>
        <n v="1807"/>
        <n v="1809"/>
        <n v="1812"/>
        <n v="1813"/>
        <n v="1814"/>
        <n v="1815"/>
        <n v="1816"/>
        <n v="1818"/>
        <n v="1821"/>
        <n v="1822"/>
        <n v="1823"/>
        <n v="1824"/>
        <n v="1826"/>
        <n v="1827"/>
        <n v="1829"/>
        <n v="1830"/>
        <n v="1833"/>
        <n v="1834"/>
        <n v="1835"/>
        <n v="1836"/>
        <n v="1837"/>
        <n v="1839"/>
        <n v="1842"/>
        <n v="1844"/>
        <n v="1845"/>
        <n v="1847"/>
        <n v="1849"/>
        <n v="1850"/>
        <n v="1852"/>
        <n v="1853"/>
        <n v="1854"/>
        <n v="1856"/>
        <n v="1857"/>
        <n v="1858"/>
        <n v="1859"/>
        <n v="1860"/>
        <n v="1862"/>
        <n v="1863"/>
        <n v="1864"/>
        <n v="1865"/>
        <n v="1866"/>
        <n v="1867"/>
        <n v="1868"/>
        <n v="1869"/>
        <n v="1870"/>
        <n v="1871"/>
        <n v="1873"/>
        <n v="1875"/>
        <n v="1876"/>
        <n v="1878"/>
        <n v="1880"/>
        <n v="1881"/>
        <n v="1882"/>
        <n v="1883"/>
        <n v="1885"/>
        <n v="1886"/>
        <n v="1888"/>
        <n v="1890"/>
        <n v="1892"/>
        <n v="1893"/>
        <n v="1898"/>
        <n v="1900"/>
        <n v="1903"/>
        <n v="1905"/>
        <n v="1907"/>
        <n v="1908"/>
        <n v="1909"/>
        <n v="1911"/>
        <n v="1912"/>
        <n v="1915"/>
        <n v="1916"/>
        <n v="1918"/>
        <n v="1922"/>
        <n v="1924"/>
        <n v="1927"/>
        <n v="1928"/>
        <n v="1929"/>
        <n v="1931"/>
        <n v="1932"/>
        <n v="1933"/>
        <n v="1934"/>
        <n v="1935"/>
        <n v="1936"/>
        <n v="1937"/>
        <n v="1938"/>
        <n v="1939"/>
        <n v="1940"/>
        <n v="1941"/>
        <n v="1943"/>
        <n v="1944"/>
        <n v="1945"/>
        <n v="1947"/>
        <n v="1948"/>
        <n v="1949"/>
        <n v="1950"/>
        <n v="1951"/>
        <n v="1952"/>
        <n v="1954"/>
        <n v="1955"/>
        <n v="1956"/>
        <n v="1960"/>
        <n v="1961"/>
        <n v="1962"/>
        <n v="1965"/>
        <n v="1966"/>
        <n v="1967"/>
        <n v="1968"/>
        <n v="1969"/>
        <n v="1970"/>
        <n v="1971"/>
        <n v="1972"/>
        <n v="1973"/>
        <n v="1974"/>
        <n v="1975"/>
        <n v="1976"/>
        <n v="1979"/>
        <n v="1980"/>
        <n v="1981"/>
        <n v="1982"/>
        <n v="1985"/>
        <n v="1986"/>
        <n v="1987"/>
        <n v="1989"/>
        <n v="1992"/>
        <n v="1993"/>
        <n v="1994"/>
        <n v="1995"/>
        <n v="1996"/>
        <n v="1997"/>
        <n v="1998"/>
        <n v="1999"/>
        <n v="2000"/>
        <n v="2003"/>
        <n v="2007"/>
        <n v="2008"/>
        <n v="2009"/>
        <n v="2010"/>
        <n v="2012"/>
        <n v="2013"/>
        <n v="2014"/>
        <n v="2015"/>
        <n v="2016"/>
        <n v="2017"/>
        <n v="2018"/>
        <n v="2019"/>
        <n v="2020"/>
        <n v="2021"/>
        <n v="2022"/>
        <n v="2023"/>
        <n v="2024"/>
        <n v="2025"/>
        <n v="2026"/>
        <n v="2027"/>
        <n v="2031"/>
        <n v="2032"/>
        <n v="2034"/>
        <n v="2035"/>
        <n v="2036"/>
        <n v="2037"/>
        <n v="2038"/>
        <n v="2040"/>
        <n v="2041"/>
        <n v="2044"/>
        <n v="2045"/>
        <n v="2046"/>
        <n v="2048"/>
        <n v="2049"/>
        <n v="2051"/>
        <n v="2052"/>
        <n v="2053"/>
        <n v="2054"/>
        <n v="2055"/>
        <n v="2056"/>
        <n v="2057"/>
        <n v="2060"/>
        <n v="2061"/>
        <n v="2062"/>
        <n v="2064"/>
        <n v="2065"/>
        <n v="2068"/>
      </sharedItems>
    </cacheField>
    <cacheField name="SatisfactionRating" numFmtId="0">
      <sharedItems containsSemiMixedTypes="0" containsString="0" containsNumber="1" containsInteger="1" minValue="1" maxValue="4" count="4">
        <n v="2"/>
        <n v="3"/>
        <n v="4"/>
        <n v="1"/>
      </sharedItems>
    </cacheField>
    <cacheField name="Gender" numFmtId="0">
      <sharedItems count="2">
        <s v="Female"/>
        <s v="Male"/>
      </sharedItems>
    </cacheField>
    <cacheField name="ServiceOpted" numFmtId="0">
      <sharedItems count="9">
        <s v="Repair &amp; Maintenance"/>
        <s v="Home Cleaning"/>
        <s v="Homecare &amp; Design"/>
        <s v="Health &amp; Wellness"/>
        <s v="Pest Control"/>
        <s v="Packers &amp; Movers"/>
        <s v="Salon"/>
        <s v="Business Services"/>
        <s v="Event Management"/>
      </sharedItems>
    </cacheField>
    <cacheField name="ValueForMoney" numFmtId="0">
      <sharedItems containsSemiMixedTypes="0" containsString="0" containsNumber="1" containsInteger="1" minValue="1" maxValue="4" count="4">
        <n v="4"/>
        <n v="2"/>
        <n v="3"/>
        <n v="1"/>
      </sharedItems>
    </cacheField>
    <cacheField name="MaritalStatus" numFmtId="0">
      <sharedItems count="3">
        <s v="Single"/>
        <s v="Married"/>
        <s v="Divorced"/>
      </sharedItems>
    </cacheField>
    <cacheField name="ComplaintResolved" numFmtId="0">
      <sharedItems count="2">
        <s v="Yes"/>
        <s v="No"/>
      </sharedItems>
    </cacheField>
    <cacheField name="NumberofClicks" numFmtId="2">
      <sharedItems containsSemiMixedTypes="0" containsString="0" containsNumber="1" minValue="11" maxValue="25" count="24">
        <n v="11"/>
        <n v="23"/>
        <n v="15"/>
        <n v="15.173076923076923"/>
        <n v="22"/>
        <n v="15.345132743362832"/>
        <n v="13"/>
        <n v="15.375527426160337"/>
        <n v="14"/>
        <n v="16"/>
        <n v="18"/>
        <n v="12"/>
        <n v="19"/>
        <n v="20"/>
        <n v="21"/>
        <n v="15.69811320754717"/>
        <n v="15.049382716049383"/>
        <n v="14.945945945945946"/>
        <n v="17"/>
        <n v="24"/>
        <n v="25"/>
        <n v="15.079365079365079"/>
        <n v="15.492537313432836"/>
        <n v="14.760869565217391"/>
      </sharedItems>
    </cacheField>
    <cacheField name="Convenience" numFmtId="0">
      <sharedItems containsSemiMixedTypes="0" containsString="0" containsNumber="1" containsInteger="1" minValue="1" maxValue="4" count="4">
        <n v="1"/>
        <n v="4"/>
        <n v="2"/>
        <n v="3"/>
      </sharedItems>
    </cacheField>
    <cacheField name="CustomerSupport" numFmtId="0">
      <sharedItems containsSemiMixedTypes="0" containsString="0" containsNumber="1" containsInteger="1" minValue="1" maxValue="4" count="4">
        <n v="1"/>
        <n v="3"/>
        <n v="2"/>
        <n v="4"/>
      </sharedItems>
    </cacheField>
  </cacheFields>
  <extLst>
    <ext xmlns:x14="http://schemas.microsoft.com/office/spreadsheetml/2009/9/main" uri="{725AE2AE-9491-48be-B2B4-4EB974FC3084}">
      <x14:pivotCacheDefinition pivotCacheId="1743830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n v="41"/>
    <x v="0"/>
    <n v="1102"/>
    <n v="1"/>
    <n v="1"/>
    <n v="2"/>
    <x v="0"/>
    <x v="0"/>
    <n v="4"/>
    <x v="0"/>
    <x v="0"/>
    <n v="11"/>
    <n v="1"/>
    <n v="1"/>
  </r>
  <r>
    <n v="49"/>
    <x v="1"/>
    <n v="279"/>
    <n v="8"/>
    <n v="2"/>
    <n v="3"/>
    <x v="1"/>
    <x v="1"/>
    <n v="2"/>
    <x v="1"/>
    <x v="1"/>
    <n v="23"/>
    <n v="4"/>
    <n v="3"/>
  </r>
  <r>
    <n v="37"/>
    <x v="0"/>
    <n v="776.33181818181822"/>
    <n v="2"/>
    <n v="4"/>
    <n v="4"/>
    <x v="1"/>
    <x v="2"/>
    <n v="3"/>
    <x v="0"/>
    <x v="0"/>
    <n v="15"/>
    <n v="2"/>
    <n v="3"/>
  </r>
  <r>
    <n v="33"/>
    <x v="1"/>
    <n v="773.53418803418799"/>
    <n v="3"/>
    <n v="5"/>
    <n v="4"/>
    <x v="0"/>
    <x v="1"/>
    <n v="3"/>
    <x v="1"/>
    <x v="0"/>
    <n v="11"/>
    <n v="3"/>
    <n v="3"/>
  </r>
  <r>
    <n v="27"/>
    <x v="1"/>
    <n v="591"/>
    <n v="2"/>
    <n v="7"/>
    <n v="1"/>
    <x v="1"/>
    <x v="2"/>
    <n v="2"/>
    <x v="1"/>
    <x v="1"/>
    <n v="15.173076923076923"/>
    <n v="4"/>
    <n v="3"/>
  </r>
  <r>
    <n v="32"/>
    <x v="1"/>
    <n v="1005"/>
    <n v="2"/>
    <n v="8"/>
    <n v="4"/>
    <x v="1"/>
    <x v="2"/>
    <n v="4"/>
    <x v="0"/>
    <x v="1"/>
    <n v="15.173076923076923"/>
    <n v="3"/>
    <n v="2"/>
  </r>
  <r>
    <n v="59"/>
    <x v="1"/>
    <n v="1324"/>
    <n v="3"/>
    <n v="10"/>
    <n v="3"/>
    <x v="0"/>
    <x v="2"/>
    <n v="1"/>
    <x v="1"/>
    <x v="0"/>
    <n v="15.173076923076923"/>
    <n v="1"/>
    <n v="2"/>
  </r>
  <r>
    <n v="30"/>
    <x v="1"/>
    <n v="776.33181818181822"/>
    <n v="24"/>
    <n v="11"/>
    <n v="4"/>
    <x v="1"/>
    <x v="2"/>
    <n v="3"/>
    <x v="2"/>
    <x v="1"/>
    <n v="22"/>
    <n v="2"/>
    <n v="3"/>
  </r>
  <r>
    <n v="38"/>
    <x v="1"/>
    <n v="216"/>
    <n v="23"/>
    <n v="12"/>
    <n v="4"/>
    <x v="1"/>
    <x v="3"/>
    <n v="3"/>
    <x v="0"/>
    <x v="1"/>
    <n v="15.345132743362832"/>
    <n v="2"/>
    <n v="3"/>
  </r>
  <r>
    <n v="36"/>
    <x v="1"/>
    <n v="1299"/>
    <n v="27"/>
    <n v="13"/>
    <n v="3"/>
    <x v="1"/>
    <x v="4"/>
    <n v="3"/>
    <x v="1"/>
    <x v="1"/>
    <n v="13"/>
    <n v="2"/>
    <n v="2"/>
  </r>
  <r>
    <n v="35"/>
    <x v="1"/>
    <n v="776.33181818181822"/>
    <n v="16"/>
    <n v="14"/>
    <n v="1"/>
    <x v="1"/>
    <x v="2"/>
    <n v="2"/>
    <x v="1"/>
    <x v="1"/>
    <n v="15.173076923076923"/>
    <n v="3"/>
    <n v="3"/>
  </r>
  <r>
    <n v="29"/>
    <x v="1"/>
    <n v="153"/>
    <n v="15"/>
    <n v="15"/>
    <n v="4"/>
    <x v="0"/>
    <x v="2"/>
    <n v="3"/>
    <x v="0"/>
    <x v="0"/>
    <n v="15.173076923076923"/>
    <n v="4"/>
    <n v="3"/>
  </r>
  <r>
    <n v="31"/>
    <x v="1"/>
    <n v="670"/>
    <n v="26"/>
    <n v="16"/>
    <n v="1"/>
    <x v="1"/>
    <x v="1"/>
    <n v="3"/>
    <x v="2"/>
    <x v="1"/>
    <n v="15.375527426160337"/>
    <n v="4"/>
    <n v="2"/>
  </r>
  <r>
    <n v="34"/>
    <x v="1"/>
    <n v="776.33181818181822"/>
    <n v="19"/>
    <n v="18"/>
    <n v="2"/>
    <x v="1"/>
    <x v="2"/>
    <n v="4"/>
    <x v="2"/>
    <x v="1"/>
    <n v="11"/>
    <n v="3"/>
    <n v="3"/>
  </r>
  <r>
    <n v="28"/>
    <x v="0"/>
    <n v="103"/>
    <n v="24"/>
    <n v="19"/>
    <n v="3"/>
    <x v="1"/>
    <x v="2"/>
    <n v="3"/>
    <x v="0"/>
    <x v="0"/>
    <n v="14"/>
    <n v="2"/>
    <n v="3"/>
  </r>
  <r>
    <n v="29"/>
    <x v="1"/>
    <n v="805.3360655737705"/>
    <n v="21"/>
    <n v="20"/>
    <n v="2"/>
    <x v="0"/>
    <x v="3"/>
    <n v="1"/>
    <x v="2"/>
    <x v="1"/>
    <n v="15.345132743362832"/>
    <n v="3"/>
    <n v="3"/>
  </r>
  <r>
    <n v="32"/>
    <x v="1"/>
    <n v="334"/>
    <n v="5"/>
    <n v="21"/>
    <n v="1"/>
    <x v="1"/>
    <x v="1"/>
    <n v="2"/>
    <x v="2"/>
    <x v="0"/>
    <n v="15.375527426160337"/>
    <n v="4"/>
    <n v="2"/>
  </r>
  <r>
    <n v="22"/>
    <x v="1"/>
    <n v="1123"/>
    <n v="16"/>
    <n v="22"/>
    <n v="4"/>
    <x v="1"/>
    <x v="2"/>
    <n v="4"/>
    <x v="2"/>
    <x v="0"/>
    <n v="13"/>
    <n v="2"/>
    <n v="2"/>
  </r>
  <r>
    <n v="53"/>
    <x v="1"/>
    <n v="1219"/>
    <n v="2"/>
    <n v="23"/>
    <n v="1"/>
    <x v="0"/>
    <x v="5"/>
    <n v="4"/>
    <x v="1"/>
    <x v="1"/>
    <n v="16"/>
    <n v="3"/>
    <n v="3"/>
  </r>
  <r>
    <n v="38"/>
    <x v="1"/>
    <n v="773.53418803418799"/>
    <n v="2"/>
    <n v="24"/>
    <n v="4"/>
    <x v="1"/>
    <x v="1"/>
    <n v="4"/>
    <x v="0"/>
    <x v="0"/>
    <n v="11"/>
    <n v="3"/>
    <n v="3"/>
  </r>
  <r>
    <n v="24"/>
    <x v="1"/>
    <n v="673"/>
    <n v="11"/>
    <n v="26"/>
    <n v="1"/>
    <x v="0"/>
    <x v="3"/>
    <n v="3"/>
    <x v="2"/>
    <x v="1"/>
    <n v="18"/>
    <n v="4"/>
    <n v="2"/>
  </r>
  <r>
    <n v="36"/>
    <x v="0"/>
    <n v="1218"/>
    <n v="9"/>
    <n v="27"/>
    <n v="3"/>
    <x v="1"/>
    <x v="6"/>
    <n v="1"/>
    <x v="0"/>
    <x v="1"/>
    <n v="23"/>
    <n v="2"/>
    <n v="3"/>
  </r>
  <r>
    <n v="34"/>
    <x v="1"/>
    <n v="776.57377049180332"/>
    <n v="7"/>
    <n v="28"/>
    <n v="1"/>
    <x v="0"/>
    <x v="7"/>
    <n v="2"/>
    <x v="0"/>
    <x v="1"/>
    <n v="11"/>
    <n v="3"/>
    <n v="3"/>
  </r>
  <r>
    <n v="21"/>
    <x v="1"/>
    <n v="773.53418803418799"/>
    <n v="15"/>
    <n v="30"/>
    <n v="3"/>
    <x v="1"/>
    <x v="1"/>
    <n v="4"/>
    <x v="0"/>
    <x v="1"/>
    <n v="14"/>
    <n v="4"/>
    <n v="3"/>
  </r>
  <r>
    <n v="34"/>
    <x v="0"/>
    <n v="699"/>
    <n v="6"/>
    <n v="31"/>
    <n v="2"/>
    <x v="1"/>
    <x v="1"/>
    <n v="1"/>
    <x v="0"/>
    <x v="1"/>
    <n v="11"/>
    <n v="3"/>
    <n v="3"/>
  </r>
  <r>
    <n v="53"/>
    <x v="1"/>
    <n v="1282"/>
    <n v="5"/>
    <n v="32"/>
    <n v="3"/>
    <x v="0"/>
    <x v="5"/>
    <n v="3"/>
    <x v="2"/>
    <x v="1"/>
    <n v="11"/>
    <n v="4"/>
    <n v="2"/>
  </r>
  <r>
    <n v="32"/>
    <x v="0"/>
    <n v="1125"/>
    <n v="16"/>
    <n v="33"/>
    <n v="2"/>
    <x v="0"/>
    <x v="1"/>
    <n v="1"/>
    <x v="0"/>
    <x v="0"/>
    <n v="22"/>
    <n v="2"/>
    <n v="3"/>
  </r>
  <r>
    <n v="42"/>
    <x v="1"/>
    <n v="691"/>
    <n v="8"/>
    <n v="35"/>
    <n v="3"/>
    <x v="1"/>
    <x v="0"/>
    <n v="2"/>
    <x v="1"/>
    <x v="1"/>
    <n v="11"/>
    <n v="4"/>
    <n v="3"/>
  </r>
  <r>
    <n v="44"/>
    <x v="1"/>
    <n v="477"/>
    <n v="7"/>
    <n v="36"/>
    <n v="1"/>
    <x v="0"/>
    <x v="4"/>
    <n v="4"/>
    <x v="1"/>
    <x v="1"/>
    <n v="14"/>
    <n v="4"/>
    <n v="3"/>
  </r>
  <r>
    <n v="46"/>
    <x v="1"/>
    <n v="705"/>
    <n v="2"/>
    <n v="38"/>
    <n v="2"/>
    <x v="0"/>
    <x v="5"/>
    <n v="1"/>
    <x v="0"/>
    <x v="1"/>
    <n v="12"/>
    <n v="4"/>
    <n v="2"/>
  </r>
  <r>
    <n v="33"/>
    <x v="1"/>
    <n v="924"/>
    <n v="2"/>
    <n v="39"/>
    <n v="3"/>
    <x v="1"/>
    <x v="2"/>
    <n v="4"/>
    <x v="0"/>
    <x v="1"/>
    <n v="11"/>
    <n v="4"/>
    <n v="3"/>
  </r>
  <r>
    <n v="44"/>
    <x v="1"/>
    <n v="1459"/>
    <n v="10"/>
    <n v="40"/>
    <n v="4"/>
    <x v="1"/>
    <x v="4"/>
    <n v="4"/>
    <x v="1"/>
    <x v="0"/>
    <n v="13"/>
    <n v="4"/>
    <n v="4"/>
  </r>
  <r>
    <n v="30"/>
    <x v="1"/>
    <n v="125"/>
    <n v="9"/>
    <n v="41"/>
    <n v="4"/>
    <x v="1"/>
    <x v="2"/>
    <n v="3"/>
    <x v="0"/>
    <x v="1"/>
    <n v="13"/>
    <n v="1"/>
    <n v="3"/>
  </r>
  <r>
    <n v="39"/>
    <x v="0"/>
    <n v="895"/>
    <n v="5"/>
    <n v="42"/>
    <n v="4"/>
    <x v="1"/>
    <x v="6"/>
    <n v="4"/>
    <x v="1"/>
    <x v="1"/>
    <n v="14"/>
    <n v="3"/>
    <n v="4"/>
  </r>
  <r>
    <n v="24"/>
    <x v="0"/>
    <n v="813"/>
    <n v="1"/>
    <n v="45"/>
    <n v="2"/>
    <x v="1"/>
    <x v="1"/>
    <n v="4"/>
    <x v="1"/>
    <x v="0"/>
    <n v="15.375527426160337"/>
    <n v="1"/>
    <n v="2"/>
  </r>
  <r>
    <n v="43"/>
    <x v="1"/>
    <n v="773.53418803418799"/>
    <n v="2"/>
    <n v="46"/>
    <n v="4"/>
    <x v="0"/>
    <x v="1"/>
    <n v="3"/>
    <x v="2"/>
    <x v="1"/>
    <n v="15.375527426160337"/>
    <n v="4"/>
    <n v="2"/>
  </r>
  <r>
    <n v="50"/>
    <x v="0"/>
    <n v="803.12121212121212"/>
    <n v="3"/>
    <n v="47"/>
    <n v="1"/>
    <x v="1"/>
    <x v="6"/>
    <n v="3"/>
    <x v="1"/>
    <x v="0"/>
    <n v="14"/>
    <n v="3"/>
    <n v="3"/>
  </r>
  <r>
    <n v="35"/>
    <x v="1"/>
    <n v="890"/>
    <n v="2"/>
    <n v="49"/>
    <n v="4"/>
    <x v="0"/>
    <x v="6"/>
    <n v="4"/>
    <x v="1"/>
    <x v="1"/>
    <n v="13"/>
    <n v="1"/>
    <n v="3"/>
  </r>
  <r>
    <n v="36"/>
    <x v="1"/>
    <n v="852"/>
    <n v="5"/>
    <n v="51"/>
    <n v="2"/>
    <x v="0"/>
    <x v="1"/>
    <n v="1"/>
    <x v="1"/>
    <x v="0"/>
    <n v="14"/>
    <n v="4"/>
    <n v="4"/>
  </r>
  <r>
    <n v="33"/>
    <x v="1"/>
    <n v="1141"/>
    <n v="1"/>
    <n v="52"/>
    <n v="3"/>
    <x v="0"/>
    <x v="0"/>
    <n v="1"/>
    <x v="1"/>
    <x v="1"/>
    <n v="19"/>
    <n v="1"/>
    <n v="3"/>
  </r>
  <r>
    <n v="35"/>
    <x v="1"/>
    <n v="464"/>
    <n v="4"/>
    <n v="53"/>
    <n v="3"/>
    <x v="1"/>
    <x v="2"/>
    <n v="4"/>
    <x v="2"/>
    <x v="1"/>
    <n v="12"/>
    <n v="3"/>
    <n v="3"/>
  </r>
  <r>
    <n v="27"/>
    <x v="1"/>
    <n v="1240"/>
    <n v="2"/>
    <n v="54"/>
    <n v="4"/>
    <x v="0"/>
    <x v="2"/>
    <n v="1"/>
    <x v="2"/>
    <x v="1"/>
    <n v="13"/>
    <n v="4"/>
    <n v="3"/>
  </r>
  <r>
    <n v="26"/>
    <x v="0"/>
    <n v="1357"/>
    <n v="25"/>
    <n v="55"/>
    <n v="1"/>
    <x v="1"/>
    <x v="2"/>
    <n v="3"/>
    <x v="0"/>
    <x v="1"/>
    <n v="12"/>
    <n v="3"/>
    <n v="2"/>
  </r>
  <r>
    <n v="27"/>
    <x v="1"/>
    <n v="994"/>
    <n v="8"/>
    <n v="56"/>
    <n v="4"/>
    <x v="1"/>
    <x v="0"/>
    <n v="3"/>
    <x v="0"/>
    <x v="1"/>
    <n v="15"/>
    <n v="4"/>
    <n v="3"/>
  </r>
  <r>
    <n v="30"/>
    <x v="1"/>
    <n v="721"/>
    <n v="1"/>
    <n v="57"/>
    <n v="3"/>
    <x v="0"/>
    <x v="2"/>
    <n v="4"/>
    <x v="0"/>
    <x v="1"/>
    <n v="23"/>
    <n v="4"/>
    <n v="3"/>
  </r>
  <r>
    <n v="41"/>
    <x v="0"/>
    <n v="1360"/>
    <n v="12"/>
    <n v="58"/>
    <n v="2"/>
    <x v="0"/>
    <x v="7"/>
    <n v="3"/>
    <x v="1"/>
    <x v="1"/>
    <n v="12"/>
    <n v="4"/>
    <n v="3"/>
  </r>
  <r>
    <n v="34"/>
    <x v="1"/>
    <n v="1065"/>
    <n v="23"/>
    <n v="60"/>
    <n v="2"/>
    <x v="1"/>
    <x v="0"/>
    <n v="3"/>
    <x v="0"/>
    <x v="1"/>
    <n v="20"/>
    <n v="3"/>
    <n v="3"/>
  </r>
  <r>
    <n v="37"/>
    <x v="1"/>
    <n v="408"/>
    <n v="19"/>
    <n v="61"/>
    <n v="2"/>
    <x v="1"/>
    <x v="1"/>
    <n v="2"/>
    <x v="1"/>
    <x v="1"/>
    <n v="21"/>
    <n v="1"/>
    <n v="3"/>
  </r>
  <r>
    <n v="46"/>
    <x v="1"/>
    <n v="787.54826254826253"/>
    <n v="5"/>
    <n v="62"/>
    <n v="1"/>
    <x v="1"/>
    <x v="0"/>
    <n v="4"/>
    <x v="0"/>
    <x v="0"/>
    <n v="21"/>
    <n v="3"/>
    <n v="3"/>
  </r>
  <r>
    <n v="35"/>
    <x v="1"/>
    <n v="1229"/>
    <n v="8"/>
    <n v="63"/>
    <n v="4"/>
    <x v="1"/>
    <x v="2"/>
    <n v="4"/>
    <x v="1"/>
    <x v="1"/>
    <n v="19"/>
    <n v="4"/>
    <n v="3"/>
  </r>
  <r>
    <n v="48"/>
    <x v="0"/>
    <n v="626"/>
    <n v="1"/>
    <n v="64"/>
    <n v="1"/>
    <x v="1"/>
    <x v="2"/>
    <n v="3"/>
    <x v="0"/>
    <x v="0"/>
    <n v="13"/>
    <n v="4"/>
    <n v="3"/>
  </r>
  <r>
    <n v="28"/>
    <x v="0"/>
    <n v="776.33181818181822"/>
    <n v="5"/>
    <n v="65"/>
    <n v="3"/>
    <x v="1"/>
    <x v="2"/>
    <n v="3"/>
    <x v="0"/>
    <x v="0"/>
    <n v="13"/>
    <n v="3"/>
    <n v="2"/>
  </r>
  <r>
    <n v="44"/>
    <x v="1"/>
    <n v="1488"/>
    <n v="1"/>
    <n v="68"/>
    <n v="2"/>
    <x v="0"/>
    <x v="0"/>
    <n v="1"/>
    <x v="2"/>
    <x v="0"/>
    <n v="21"/>
    <n v="3"/>
    <n v="2"/>
  </r>
  <r>
    <n v="35"/>
    <x v="1"/>
    <n v="1097"/>
    <n v="11"/>
    <n v="70"/>
    <n v="3"/>
    <x v="1"/>
    <x v="4"/>
    <n v="1"/>
    <x v="1"/>
    <x v="0"/>
    <n v="13"/>
    <n v="3"/>
    <n v="3"/>
  </r>
  <r>
    <n v="26"/>
    <x v="1"/>
    <n v="1443"/>
    <n v="23"/>
    <n v="72"/>
    <n v="3"/>
    <x v="0"/>
    <x v="0"/>
    <n v="4"/>
    <x v="1"/>
    <x v="0"/>
    <n v="19"/>
    <n v="3"/>
    <n v="2"/>
  </r>
  <r>
    <n v="33"/>
    <x v="1"/>
    <n v="515"/>
    <n v="1"/>
    <n v="73"/>
    <n v="1"/>
    <x v="0"/>
    <x v="7"/>
    <n v="4"/>
    <x v="0"/>
    <x v="0"/>
    <n v="12"/>
    <n v="3"/>
    <n v="3"/>
  </r>
  <r>
    <n v="35"/>
    <x v="1"/>
    <n v="853"/>
    <n v="18"/>
    <n v="74"/>
    <n v="2"/>
    <x v="1"/>
    <x v="0"/>
    <n v="1"/>
    <x v="1"/>
    <x v="1"/>
    <n v="22"/>
    <n v="4"/>
    <n v="2"/>
  </r>
  <r>
    <n v="35"/>
    <x v="1"/>
    <n v="1142"/>
    <n v="23"/>
    <n v="75"/>
    <n v="3"/>
    <x v="0"/>
    <x v="2"/>
    <n v="1"/>
    <x v="1"/>
    <x v="0"/>
    <n v="15"/>
    <n v="3"/>
    <n v="3"/>
  </r>
  <r>
    <n v="31"/>
    <x v="1"/>
    <n v="655"/>
    <n v="7"/>
    <n v="76"/>
    <n v="4"/>
    <x v="1"/>
    <x v="2"/>
    <n v="4"/>
    <x v="2"/>
    <x v="1"/>
    <n v="22"/>
    <n v="4"/>
    <n v="2"/>
  </r>
  <r>
    <n v="37"/>
    <x v="1"/>
    <n v="1115"/>
    <n v="1"/>
    <n v="77"/>
    <n v="1"/>
    <x v="1"/>
    <x v="3"/>
    <n v="3"/>
    <x v="2"/>
    <x v="1"/>
    <n v="18"/>
    <n v="3"/>
    <n v="4"/>
  </r>
  <r>
    <n v="32"/>
    <x v="1"/>
    <n v="427"/>
    <n v="1"/>
    <n v="78"/>
    <n v="1"/>
    <x v="1"/>
    <x v="3"/>
    <n v="4"/>
    <x v="1"/>
    <x v="0"/>
    <n v="22"/>
    <n v="2"/>
    <n v="3"/>
  </r>
  <r>
    <n v="38"/>
    <x v="1"/>
    <n v="776.33181818181822"/>
    <n v="29"/>
    <n v="79"/>
    <n v="4"/>
    <x v="0"/>
    <x v="2"/>
    <n v="4"/>
    <x v="0"/>
    <x v="1"/>
    <n v="11"/>
    <n v="4"/>
    <n v="3"/>
  </r>
  <r>
    <n v="50"/>
    <x v="1"/>
    <n v="989"/>
    <n v="7"/>
    <n v="80"/>
    <n v="2"/>
    <x v="0"/>
    <x v="7"/>
    <n v="3"/>
    <x v="2"/>
    <x v="0"/>
    <n v="12"/>
    <n v="4"/>
    <n v="2"/>
  </r>
  <r>
    <n v="59"/>
    <x v="1"/>
    <n v="1435"/>
    <n v="25"/>
    <n v="81"/>
    <n v="1"/>
    <x v="0"/>
    <x v="0"/>
    <n v="1"/>
    <x v="0"/>
    <x v="1"/>
    <n v="11"/>
    <n v="4"/>
    <n v="2"/>
  </r>
  <r>
    <n v="36"/>
    <x v="1"/>
    <n v="1223"/>
    <n v="8"/>
    <n v="83"/>
    <n v="3"/>
    <x v="0"/>
    <x v="4"/>
    <n v="3"/>
    <x v="2"/>
    <x v="1"/>
    <n v="15.69811320754717"/>
    <n v="2"/>
    <n v="3"/>
  </r>
  <r>
    <n v="55"/>
    <x v="1"/>
    <n v="836"/>
    <n v="8"/>
    <n v="84"/>
    <n v="4"/>
    <x v="0"/>
    <x v="5"/>
    <n v="3"/>
    <x v="2"/>
    <x v="0"/>
    <n v="15.049382716049383"/>
    <n v="3"/>
    <n v="3"/>
  </r>
  <r>
    <n v="36"/>
    <x v="1"/>
    <n v="1195"/>
    <n v="11"/>
    <n v="85"/>
    <n v="2"/>
    <x v="1"/>
    <x v="3"/>
    <n v="2"/>
    <x v="0"/>
    <x v="1"/>
    <n v="15.345132743362832"/>
    <n v="3"/>
    <n v="3"/>
  </r>
  <r>
    <n v="45"/>
    <x v="1"/>
    <n v="1339"/>
    <n v="7"/>
    <n v="86"/>
    <n v="2"/>
    <x v="1"/>
    <x v="1"/>
    <n v="1"/>
    <x v="2"/>
    <x v="1"/>
    <n v="15.375527426160337"/>
    <n v="3"/>
    <n v="3"/>
  </r>
  <r>
    <n v="35"/>
    <x v="1"/>
    <n v="664"/>
    <n v="1"/>
    <n v="88"/>
    <n v="2"/>
    <x v="1"/>
    <x v="1"/>
    <n v="1"/>
    <x v="1"/>
    <x v="1"/>
    <n v="15.375527426160337"/>
    <n v="4"/>
    <n v="2"/>
  </r>
  <r>
    <n v="36"/>
    <x v="0"/>
    <n v="318"/>
    <n v="9"/>
    <n v="90"/>
    <n v="4"/>
    <x v="1"/>
    <x v="1"/>
    <n v="3"/>
    <x v="1"/>
    <x v="0"/>
    <n v="15.375527426160337"/>
    <n v="1"/>
    <n v="2"/>
  </r>
  <r>
    <n v="59"/>
    <x v="1"/>
    <n v="1225"/>
    <n v="1"/>
    <n v="91"/>
    <n v="1"/>
    <x v="0"/>
    <x v="0"/>
    <n v="3"/>
    <x v="0"/>
    <x v="1"/>
    <n v="14.945945945945946"/>
    <n v="4"/>
    <n v="2"/>
  </r>
  <r>
    <n v="29"/>
    <x v="1"/>
    <n v="1328"/>
    <n v="2"/>
    <n v="94"/>
    <n v="3"/>
    <x v="1"/>
    <x v="1"/>
    <n v="2"/>
    <x v="1"/>
    <x v="1"/>
    <n v="15.375527426160337"/>
    <n v="4"/>
    <n v="3"/>
  </r>
  <r>
    <n v="31"/>
    <x v="1"/>
    <n v="1082"/>
    <n v="1"/>
    <n v="95"/>
    <n v="3"/>
    <x v="1"/>
    <x v="1"/>
    <n v="2"/>
    <x v="0"/>
    <x v="1"/>
    <n v="17"/>
    <n v="2"/>
    <n v="3"/>
  </r>
  <r>
    <n v="32"/>
    <x v="1"/>
    <n v="548"/>
    <n v="1"/>
    <n v="96"/>
    <n v="2"/>
    <x v="1"/>
    <x v="1"/>
    <n v="2"/>
    <x v="1"/>
    <x v="1"/>
    <n v="17"/>
    <n v="2"/>
    <n v="3"/>
  </r>
  <r>
    <n v="36"/>
    <x v="1"/>
    <n v="132"/>
    <n v="6"/>
    <n v="97"/>
    <n v="2"/>
    <x v="0"/>
    <x v="2"/>
    <n v="4"/>
    <x v="1"/>
    <x v="1"/>
    <n v="12"/>
    <n v="2"/>
    <n v="3"/>
  </r>
  <r>
    <n v="31"/>
    <x v="1"/>
    <n v="746"/>
    <n v="8"/>
    <n v="98"/>
    <n v="3"/>
    <x v="0"/>
    <x v="3"/>
    <n v="4"/>
    <x v="0"/>
    <x v="1"/>
    <n v="23"/>
    <n v="4"/>
    <n v="3"/>
  </r>
  <r>
    <n v="35"/>
    <x v="1"/>
    <n v="787.54826254826253"/>
    <n v="1"/>
    <n v="100"/>
    <n v="3"/>
    <x v="1"/>
    <x v="0"/>
    <n v="1"/>
    <x v="0"/>
    <x v="1"/>
    <n v="14"/>
    <n v="2"/>
    <n v="3"/>
  </r>
  <r>
    <n v="45"/>
    <x v="1"/>
    <n v="193"/>
    <n v="6"/>
    <n v="101"/>
    <n v="4"/>
    <x v="1"/>
    <x v="7"/>
    <n v="1"/>
    <x v="1"/>
    <x v="0"/>
    <n v="14"/>
    <n v="2"/>
    <n v="4"/>
  </r>
  <r>
    <n v="37"/>
    <x v="1"/>
    <n v="776.57377049180332"/>
    <n v="7"/>
    <n v="102"/>
    <n v="1"/>
    <x v="1"/>
    <x v="7"/>
    <n v="3"/>
    <x v="0"/>
    <x v="1"/>
    <n v="13"/>
    <n v="1"/>
    <n v="4"/>
  </r>
  <r>
    <n v="46"/>
    <x v="1"/>
    <n v="945"/>
    <n v="5"/>
    <n v="103"/>
    <n v="2"/>
    <x v="1"/>
    <x v="8"/>
    <n v="2"/>
    <x v="2"/>
    <x v="0"/>
    <n v="22"/>
    <n v="4"/>
    <n v="3"/>
  </r>
  <r>
    <n v="30"/>
    <x v="1"/>
    <n v="852"/>
    <n v="1"/>
    <n v="104"/>
    <n v="4"/>
    <x v="1"/>
    <x v="2"/>
    <n v="4"/>
    <x v="1"/>
    <x v="0"/>
    <n v="12"/>
    <n v="3"/>
    <n v="2"/>
  </r>
  <r>
    <n v="35"/>
    <x v="1"/>
    <n v="773.53418803418799"/>
    <n v="1"/>
    <n v="105"/>
    <n v="2"/>
    <x v="1"/>
    <x v="1"/>
    <n v="3"/>
    <x v="0"/>
    <x v="1"/>
    <n v="18"/>
    <n v="1"/>
    <n v="3"/>
  </r>
  <r>
    <n v="55"/>
    <x v="1"/>
    <n v="787.54826254826253"/>
    <n v="1"/>
    <n v="106"/>
    <n v="1"/>
    <x v="1"/>
    <x v="0"/>
    <n v="4"/>
    <x v="1"/>
    <x v="1"/>
    <n v="14"/>
    <n v="4"/>
    <n v="3"/>
  </r>
  <r>
    <n v="38"/>
    <x v="1"/>
    <n v="773.53418803418799"/>
    <n v="6"/>
    <n v="107"/>
    <n v="2"/>
    <x v="0"/>
    <x v="1"/>
    <n v="4"/>
    <x v="2"/>
    <x v="0"/>
    <n v="12"/>
    <n v="4"/>
    <n v="3"/>
  </r>
  <r>
    <n v="34"/>
    <x v="1"/>
    <n v="1153"/>
    <n v="1"/>
    <n v="110"/>
    <n v="1"/>
    <x v="1"/>
    <x v="3"/>
    <n v="2"/>
    <x v="1"/>
    <x v="1"/>
    <n v="15"/>
    <n v="3"/>
    <n v="3"/>
  </r>
  <r>
    <n v="56"/>
    <x v="1"/>
    <n v="1400"/>
    <n v="7"/>
    <n v="112"/>
    <n v="4"/>
    <x v="1"/>
    <x v="3"/>
    <n v="4"/>
    <x v="0"/>
    <x v="1"/>
    <n v="11"/>
    <n v="1"/>
    <n v="2"/>
  </r>
  <r>
    <n v="23"/>
    <x v="1"/>
    <n v="541"/>
    <n v="2"/>
    <n v="113"/>
    <n v="3"/>
    <x v="1"/>
    <x v="6"/>
    <n v="1"/>
    <x v="2"/>
    <x v="1"/>
    <n v="13"/>
    <n v="3"/>
    <n v="3"/>
  </r>
  <r>
    <n v="51"/>
    <x v="1"/>
    <n v="432"/>
    <n v="9"/>
    <n v="116"/>
    <n v="4"/>
    <x v="1"/>
    <x v="2"/>
    <n v="4"/>
    <x v="1"/>
    <x v="1"/>
    <n v="23"/>
    <n v="2"/>
    <n v="3"/>
  </r>
  <r>
    <n v="30"/>
    <x v="1"/>
    <n v="288"/>
    <n v="2"/>
    <n v="117"/>
    <n v="3"/>
    <x v="1"/>
    <x v="4"/>
    <n v="4"/>
    <x v="1"/>
    <x v="1"/>
    <n v="19"/>
    <n v="1"/>
    <n v="3"/>
  </r>
  <r>
    <n v="46"/>
    <x v="0"/>
    <n v="669"/>
    <n v="9"/>
    <n v="118"/>
    <n v="3"/>
    <x v="1"/>
    <x v="0"/>
    <n v="4"/>
    <x v="0"/>
    <x v="1"/>
    <n v="16"/>
    <n v="4"/>
    <n v="3"/>
  </r>
  <r>
    <n v="40"/>
    <x v="1"/>
    <n v="530"/>
    <n v="1"/>
    <n v="119"/>
    <n v="3"/>
    <x v="1"/>
    <x v="4"/>
    <n v="2"/>
    <x v="1"/>
    <x v="1"/>
    <n v="22"/>
    <n v="4"/>
    <n v="2"/>
  </r>
  <r>
    <n v="51"/>
    <x v="1"/>
    <n v="632"/>
    <n v="21"/>
    <n v="120"/>
    <n v="3"/>
    <x v="1"/>
    <x v="0"/>
    <n v="4"/>
    <x v="0"/>
    <x v="0"/>
    <n v="22"/>
    <n v="4"/>
    <n v="1"/>
  </r>
  <r>
    <n v="30"/>
    <x v="1"/>
    <n v="1334"/>
    <n v="4"/>
    <n v="121"/>
    <n v="3"/>
    <x v="0"/>
    <x v="0"/>
    <n v="2"/>
    <x v="2"/>
    <x v="0"/>
    <n v="12"/>
    <n v="2"/>
    <n v="2"/>
  </r>
  <r>
    <n v="46"/>
    <x v="1"/>
    <n v="638"/>
    <n v="1"/>
    <n v="124"/>
    <n v="3"/>
    <x v="1"/>
    <x v="4"/>
    <n v="1"/>
    <x v="1"/>
    <x v="0"/>
    <n v="13"/>
    <n v="3"/>
    <n v="2"/>
  </r>
  <r>
    <n v="32"/>
    <x v="1"/>
    <n v="787.54826254826253"/>
    <n v="6"/>
    <n v="125"/>
    <n v="2"/>
    <x v="1"/>
    <x v="0"/>
    <n v="3"/>
    <x v="0"/>
    <x v="1"/>
    <n v="16"/>
    <n v="1"/>
    <n v="3"/>
  </r>
  <r>
    <n v="54"/>
    <x v="1"/>
    <n v="1217"/>
    <n v="2"/>
    <n v="126"/>
    <n v="1"/>
    <x v="0"/>
    <x v="7"/>
    <n v="3"/>
    <x v="1"/>
    <x v="1"/>
    <n v="12"/>
    <n v="1"/>
    <n v="1"/>
  </r>
  <r>
    <n v="24"/>
    <x v="1"/>
    <n v="1353"/>
    <n v="3"/>
    <n v="128"/>
    <n v="1"/>
    <x v="0"/>
    <x v="0"/>
    <n v="3"/>
    <x v="1"/>
    <x v="1"/>
    <n v="14.945945945945946"/>
    <n v="1"/>
    <n v="2"/>
  </r>
  <r>
    <n v="28"/>
    <x v="1"/>
    <n v="787.54826254826253"/>
    <n v="4"/>
    <n v="129"/>
    <n v="2"/>
    <x v="1"/>
    <x v="0"/>
    <n v="3"/>
    <x v="1"/>
    <x v="1"/>
    <n v="15"/>
    <n v="2"/>
    <n v="4"/>
  </r>
  <r>
    <n v="58"/>
    <x v="1"/>
    <n v="682"/>
    <n v="10"/>
    <n v="131"/>
    <n v="4"/>
    <x v="1"/>
    <x v="0"/>
    <n v="3"/>
    <x v="0"/>
    <x v="1"/>
    <n v="14.945945945945946"/>
    <n v="3"/>
    <n v="2"/>
  </r>
  <r>
    <n v="44"/>
    <x v="1"/>
    <n v="489"/>
    <n v="23"/>
    <n v="132"/>
    <n v="2"/>
    <x v="1"/>
    <x v="2"/>
    <n v="2"/>
    <x v="1"/>
    <x v="1"/>
    <n v="12"/>
    <n v="3"/>
    <n v="4"/>
  </r>
  <r>
    <n v="37"/>
    <x v="0"/>
    <n v="735.95555555555552"/>
    <n v="6"/>
    <n v="133"/>
    <n v="3"/>
    <x v="1"/>
    <x v="8"/>
    <n v="1"/>
    <x v="2"/>
    <x v="0"/>
    <n v="22"/>
    <n v="4"/>
    <n v="3"/>
  </r>
  <r>
    <n v="32"/>
    <x v="1"/>
    <n v="827"/>
    <n v="1"/>
    <n v="134"/>
    <n v="4"/>
    <x v="1"/>
    <x v="1"/>
    <n v="1"/>
    <x v="0"/>
    <x v="1"/>
    <n v="13"/>
    <n v="4"/>
    <n v="3"/>
  </r>
  <r>
    <n v="20"/>
    <x v="0"/>
    <n v="871"/>
    <n v="6"/>
    <n v="137"/>
    <n v="4"/>
    <x v="0"/>
    <x v="2"/>
    <n v="4"/>
    <x v="0"/>
    <x v="0"/>
    <n v="18"/>
    <n v="2"/>
    <n v="3"/>
  </r>
  <r>
    <n v="34"/>
    <x v="1"/>
    <n v="773.53418803418799"/>
    <n v="6"/>
    <n v="138"/>
    <n v="1"/>
    <x v="0"/>
    <x v="1"/>
    <n v="3"/>
    <x v="0"/>
    <x v="1"/>
    <n v="14"/>
    <n v="3"/>
    <n v="3"/>
  </r>
  <r>
    <n v="37"/>
    <x v="1"/>
    <n v="1040"/>
    <n v="2"/>
    <n v="139"/>
    <n v="3"/>
    <x v="1"/>
    <x v="4"/>
    <n v="4"/>
    <x v="2"/>
    <x v="1"/>
    <n v="14"/>
    <n v="4"/>
    <n v="4"/>
  </r>
  <r>
    <n v="59"/>
    <x v="1"/>
    <n v="1420"/>
    <n v="2"/>
    <n v="140"/>
    <n v="3"/>
    <x v="0"/>
    <x v="5"/>
    <n v="4"/>
    <x v="1"/>
    <x v="1"/>
    <n v="21"/>
    <n v="4"/>
    <n v="3"/>
  </r>
  <r>
    <n v="50"/>
    <x v="1"/>
    <n v="776.57377049180332"/>
    <n v="1"/>
    <n v="141"/>
    <n v="1"/>
    <x v="0"/>
    <x v="7"/>
    <n v="2"/>
    <x v="1"/>
    <x v="0"/>
    <n v="19"/>
    <n v="1"/>
    <n v="2"/>
  </r>
  <r>
    <n v="25"/>
    <x v="0"/>
    <n v="787.54826254826253"/>
    <n v="5"/>
    <n v="142"/>
    <n v="3"/>
    <x v="1"/>
    <x v="0"/>
    <n v="3"/>
    <x v="0"/>
    <x v="0"/>
    <n v="11"/>
    <n v="4"/>
    <n v="3"/>
  </r>
  <r>
    <n v="25"/>
    <x v="1"/>
    <n v="1280"/>
    <n v="7"/>
    <n v="143"/>
    <n v="4"/>
    <x v="1"/>
    <x v="1"/>
    <n v="4"/>
    <x v="1"/>
    <x v="1"/>
    <n v="11"/>
    <n v="3"/>
    <n v="3"/>
  </r>
  <r>
    <n v="22"/>
    <x v="1"/>
    <n v="534"/>
    <n v="15"/>
    <n v="144"/>
    <n v="2"/>
    <x v="0"/>
    <x v="2"/>
    <n v="4"/>
    <x v="0"/>
    <x v="1"/>
    <n v="15"/>
    <n v="3"/>
    <n v="3"/>
  </r>
  <r>
    <n v="51"/>
    <x v="1"/>
    <n v="1456"/>
    <n v="1"/>
    <n v="145"/>
    <n v="1"/>
    <x v="0"/>
    <x v="4"/>
    <n v="1"/>
    <x v="0"/>
    <x v="1"/>
    <n v="20"/>
    <n v="3"/>
    <n v="2"/>
  </r>
  <r>
    <n v="34"/>
    <x v="0"/>
    <n v="658"/>
    <n v="7"/>
    <n v="147"/>
    <n v="1"/>
    <x v="1"/>
    <x v="2"/>
    <n v="3"/>
    <x v="0"/>
    <x v="0"/>
    <n v="24"/>
    <n v="4"/>
    <n v="3"/>
  </r>
  <r>
    <n v="54"/>
    <x v="1"/>
    <n v="142"/>
    <n v="26"/>
    <n v="148"/>
    <n v="4"/>
    <x v="0"/>
    <x v="5"/>
    <n v="4"/>
    <x v="0"/>
    <x v="0"/>
    <n v="15.049382716049383"/>
    <n v="3"/>
    <n v="3"/>
  </r>
  <r>
    <n v="24"/>
    <x v="1"/>
    <n v="776.33181818181822"/>
    <n v="18"/>
    <n v="150"/>
    <n v="2"/>
    <x v="1"/>
    <x v="2"/>
    <n v="3"/>
    <x v="1"/>
    <x v="1"/>
    <n v="12"/>
    <n v="3"/>
    <n v="3"/>
  </r>
  <r>
    <n v="34"/>
    <x v="1"/>
    <n v="1031"/>
    <n v="6"/>
    <n v="151"/>
    <n v="3"/>
    <x v="0"/>
    <x v="1"/>
    <n v="2"/>
    <x v="2"/>
    <x v="1"/>
    <n v="15"/>
    <n v="3"/>
    <n v="3"/>
  </r>
  <r>
    <n v="37"/>
    <x v="1"/>
    <n v="1189"/>
    <n v="3"/>
    <n v="152"/>
    <n v="3"/>
    <x v="1"/>
    <x v="0"/>
    <n v="4"/>
    <x v="0"/>
    <x v="1"/>
    <n v="12"/>
    <n v="1"/>
    <n v="3"/>
  </r>
  <r>
    <n v="34"/>
    <x v="1"/>
    <n v="1354"/>
    <n v="5"/>
    <n v="153"/>
    <n v="3"/>
    <x v="0"/>
    <x v="5"/>
    <n v="1"/>
    <x v="0"/>
    <x v="1"/>
    <n v="12"/>
    <n v="4"/>
    <n v="3"/>
  </r>
  <r>
    <n v="36"/>
    <x v="1"/>
    <n v="787.54826254826253"/>
    <n v="11"/>
    <n v="154"/>
    <n v="2"/>
    <x v="0"/>
    <x v="0"/>
    <n v="4"/>
    <x v="1"/>
    <x v="1"/>
    <n v="14"/>
    <n v="3"/>
    <n v="3"/>
  </r>
  <r>
    <n v="36"/>
    <x v="1"/>
    <n v="922"/>
    <n v="3"/>
    <n v="155"/>
    <n v="1"/>
    <x v="0"/>
    <x v="2"/>
    <n v="4"/>
    <x v="2"/>
    <x v="1"/>
    <n v="22"/>
    <n v="1"/>
    <n v="3"/>
  </r>
  <r>
    <n v="43"/>
    <x v="1"/>
    <n v="394"/>
    <n v="26"/>
    <n v="158"/>
    <n v="3"/>
    <x v="1"/>
    <x v="5"/>
    <n v="4"/>
    <x v="1"/>
    <x v="0"/>
    <n v="12"/>
    <n v="4"/>
    <n v="4"/>
  </r>
  <r>
    <n v="30"/>
    <x v="1"/>
    <n v="773.53418803418799"/>
    <n v="23"/>
    <n v="159"/>
    <n v="1"/>
    <x v="1"/>
    <x v="1"/>
    <n v="3"/>
    <x v="2"/>
    <x v="1"/>
    <n v="25"/>
    <n v="3"/>
    <n v="2"/>
  </r>
  <r>
    <n v="33"/>
    <x v="1"/>
    <n v="750"/>
    <n v="22"/>
    <n v="160"/>
    <n v="3"/>
    <x v="1"/>
    <x v="0"/>
    <n v="2"/>
    <x v="1"/>
    <x v="1"/>
    <n v="13"/>
    <n v="1"/>
    <n v="4"/>
  </r>
  <r>
    <n v="56"/>
    <x v="0"/>
    <n v="441"/>
    <n v="14"/>
    <n v="161"/>
    <n v="2"/>
    <x v="0"/>
    <x v="1"/>
    <n v="2"/>
    <x v="1"/>
    <x v="0"/>
    <n v="18"/>
    <n v="1"/>
    <n v="3"/>
  </r>
  <r>
    <n v="51"/>
    <x v="1"/>
    <n v="776.57377049180332"/>
    <n v="6"/>
    <n v="162"/>
    <n v="1"/>
    <x v="1"/>
    <x v="7"/>
    <n v="3"/>
    <x v="0"/>
    <x v="1"/>
    <n v="13"/>
    <n v="3"/>
    <n v="3"/>
  </r>
  <r>
    <n v="31"/>
    <x v="0"/>
    <n v="249"/>
    <n v="6"/>
    <n v="163"/>
    <n v="2"/>
    <x v="1"/>
    <x v="0"/>
    <n v="3"/>
    <x v="1"/>
    <x v="0"/>
    <n v="18"/>
    <n v="2"/>
    <n v="2"/>
  </r>
  <r>
    <n v="26"/>
    <x v="1"/>
    <n v="773.53418803418799"/>
    <n v="6"/>
    <n v="164"/>
    <n v="3"/>
    <x v="0"/>
    <x v="1"/>
    <n v="2"/>
    <x v="1"/>
    <x v="1"/>
    <n v="19"/>
    <n v="3"/>
    <n v="2"/>
  </r>
  <r>
    <n v="58"/>
    <x v="0"/>
    <n v="843.5826086956522"/>
    <n v="23"/>
    <n v="165"/>
    <n v="4"/>
    <x v="0"/>
    <x v="4"/>
    <n v="4"/>
    <x v="1"/>
    <x v="1"/>
    <n v="12"/>
    <n v="4"/>
    <n v="2"/>
  </r>
  <r>
    <n v="19"/>
    <x v="0"/>
    <n v="528"/>
    <n v="22"/>
    <n v="167"/>
    <n v="4"/>
    <x v="1"/>
    <x v="6"/>
    <n v="3"/>
    <x v="0"/>
    <x v="0"/>
    <n v="19"/>
    <n v="4"/>
    <n v="2"/>
  </r>
  <r>
    <n v="22"/>
    <x v="1"/>
    <n v="594"/>
    <n v="2"/>
    <n v="169"/>
    <n v="3"/>
    <x v="1"/>
    <x v="2"/>
    <n v="4"/>
    <x v="1"/>
    <x v="1"/>
    <n v="14"/>
    <n v="3"/>
    <n v="3"/>
  </r>
  <r>
    <n v="49"/>
    <x v="1"/>
    <n v="470"/>
    <n v="20"/>
    <n v="170"/>
    <n v="3"/>
    <x v="0"/>
    <x v="3"/>
    <n v="1"/>
    <x v="1"/>
    <x v="1"/>
    <n v="14"/>
    <n v="3"/>
    <n v="2"/>
  </r>
  <r>
    <n v="43"/>
    <x v="1"/>
    <n v="957"/>
    <n v="28"/>
    <n v="171"/>
    <n v="2"/>
    <x v="0"/>
    <x v="1"/>
    <n v="3"/>
    <x v="0"/>
    <x v="1"/>
    <n v="12"/>
    <n v="4"/>
    <n v="3"/>
  </r>
  <r>
    <n v="50"/>
    <x v="1"/>
    <n v="787.54826254826253"/>
    <n v="12"/>
    <n v="174"/>
    <n v="3"/>
    <x v="0"/>
    <x v="0"/>
    <n v="4"/>
    <x v="0"/>
    <x v="1"/>
    <n v="11"/>
    <n v="4"/>
    <n v="3"/>
  </r>
  <r>
    <n v="31"/>
    <x v="0"/>
    <n v="787.54826254826253"/>
    <n v="20"/>
    <n v="175"/>
    <n v="2"/>
    <x v="0"/>
    <x v="0"/>
    <n v="3"/>
    <x v="1"/>
    <x v="0"/>
    <n v="11"/>
    <n v="3"/>
    <n v="3"/>
  </r>
  <r>
    <n v="41"/>
    <x v="1"/>
    <n v="802"/>
    <n v="9"/>
    <n v="176"/>
    <n v="3"/>
    <x v="1"/>
    <x v="0"/>
    <n v="3"/>
    <x v="2"/>
    <x v="0"/>
    <n v="13"/>
    <n v="3"/>
    <n v="3"/>
  </r>
  <r>
    <n v="26"/>
    <x v="1"/>
    <n v="735.95555555555552"/>
    <n v="25"/>
    <n v="177"/>
    <n v="3"/>
    <x v="0"/>
    <x v="8"/>
    <n v="3"/>
    <x v="1"/>
    <x v="1"/>
    <n v="23"/>
    <n v="4"/>
    <n v="3"/>
  </r>
  <r>
    <n v="36"/>
    <x v="1"/>
    <n v="805.3360655737705"/>
    <n v="6"/>
    <n v="178"/>
    <n v="2"/>
    <x v="1"/>
    <x v="3"/>
    <n v="2"/>
    <x v="2"/>
    <x v="1"/>
    <n v="20"/>
    <n v="4"/>
    <n v="3"/>
  </r>
  <r>
    <n v="51"/>
    <x v="0"/>
    <n v="1150"/>
    <n v="8"/>
    <n v="179"/>
    <n v="1"/>
    <x v="1"/>
    <x v="3"/>
    <n v="4"/>
    <x v="0"/>
    <x v="1"/>
    <n v="15"/>
    <n v="4"/>
    <n v="3"/>
  </r>
  <r>
    <n v="39"/>
    <x v="1"/>
    <n v="787.54826254826253"/>
    <n v="4"/>
    <n v="182"/>
    <n v="4"/>
    <x v="0"/>
    <x v="0"/>
    <n v="3"/>
    <x v="1"/>
    <x v="1"/>
    <n v="14.945945945945946"/>
    <n v="3"/>
    <n v="4"/>
  </r>
  <r>
    <n v="25"/>
    <x v="1"/>
    <n v="787.54826254826253"/>
    <n v="28"/>
    <n v="183"/>
    <n v="1"/>
    <x v="1"/>
    <x v="0"/>
    <n v="3"/>
    <x v="1"/>
    <x v="1"/>
    <n v="18"/>
    <n v="4"/>
    <n v="3"/>
  </r>
  <r>
    <n v="30"/>
    <x v="1"/>
    <n v="1240"/>
    <n v="9"/>
    <n v="184"/>
    <n v="3"/>
    <x v="1"/>
    <x v="8"/>
    <n v="4"/>
    <x v="1"/>
    <x v="0"/>
    <n v="19"/>
    <n v="4"/>
    <n v="1"/>
  </r>
  <r>
    <n v="32"/>
    <x v="0"/>
    <n v="776.33181818181822"/>
    <n v="9"/>
    <n v="190"/>
    <n v="1"/>
    <x v="0"/>
    <x v="2"/>
    <n v="1"/>
    <x v="0"/>
    <x v="1"/>
    <n v="22"/>
    <n v="1"/>
    <n v="4"/>
  </r>
  <r>
    <n v="45"/>
    <x v="1"/>
    <n v="773.53418803418799"/>
    <n v="29"/>
    <n v="192"/>
    <n v="3"/>
    <x v="1"/>
    <x v="1"/>
    <n v="4"/>
    <x v="0"/>
    <x v="1"/>
    <n v="13"/>
    <n v="2"/>
    <n v="2"/>
  </r>
  <r>
    <n v="38"/>
    <x v="1"/>
    <n v="364"/>
    <n v="3"/>
    <n v="193"/>
    <n v="4"/>
    <x v="0"/>
    <x v="1"/>
    <n v="3"/>
    <x v="0"/>
    <x v="0"/>
    <n v="20"/>
    <n v="2"/>
    <n v="3"/>
  </r>
  <r>
    <n v="30"/>
    <x v="1"/>
    <n v="438"/>
    <n v="18"/>
    <n v="194"/>
    <n v="1"/>
    <x v="0"/>
    <x v="1"/>
    <n v="3"/>
    <x v="0"/>
    <x v="1"/>
    <n v="14"/>
    <n v="3"/>
    <n v="2"/>
  </r>
  <r>
    <n v="32"/>
    <x v="1"/>
    <n v="689"/>
    <n v="9"/>
    <n v="195"/>
    <n v="4"/>
    <x v="1"/>
    <x v="0"/>
    <n v="4"/>
    <x v="2"/>
    <x v="1"/>
    <n v="17"/>
    <n v="4"/>
    <n v="4"/>
  </r>
  <r>
    <n v="30"/>
    <x v="1"/>
    <n v="773.53418803418799"/>
    <n v="5"/>
    <n v="197"/>
    <n v="4"/>
    <x v="0"/>
    <x v="1"/>
    <n v="1"/>
    <x v="2"/>
    <x v="1"/>
    <n v="14"/>
    <n v="4"/>
    <n v="3"/>
  </r>
  <r>
    <n v="30"/>
    <x v="1"/>
    <n v="1427"/>
    <n v="2"/>
    <n v="198"/>
    <n v="2"/>
    <x v="1"/>
    <x v="2"/>
    <n v="4"/>
    <x v="0"/>
    <x v="1"/>
    <n v="13"/>
    <n v="4"/>
    <n v="3"/>
  </r>
  <r>
    <n v="41"/>
    <x v="1"/>
    <n v="857"/>
    <n v="10"/>
    <n v="199"/>
    <n v="4"/>
    <x v="1"/>
    <x v="5"/>
    <n v="1"/>
    <x v="2"/>
    <x v="1"/>
    <n v="13"/>
    <n v="2"/>
    <n v="2"/>
  </r>
  <r>
    <n v="41"/>
    <x v="1"/>
    <n v="933"/>
    <n v="9"/>
    <n v="200"/>
    <n v="3"/>
    <x v="1"/>
    <x v="2"/>
    <n v="1"/>
    <x v="1"/>
    <x v="1"/>
    <n v="21"/>
    <n v="4"/>
    <n v="3"/>
  </r>
  <r>
    <n v="19"/>
    <x v="1"/>
    <n v="1181"/>
    <n v="3"/>
    <n v="201"/>
    <n v="2"/>
    <x v="0"/>
    <x v="2"/>
    <n v="2"/>
    <x v="0"/>
    <x v="1"/>
    <n v="14"/>
    <n v="4"/>
    <n v="3"/>
  </r>
  <r>
    <n v="40"/>
    <x v="1"/>
    <n v="1395"/>
    <n v="26"/>
    <n v="202"/>
    <n v="2"/>
    <x v="0"/>
    <x v="1"/>
    <n v="2"/>
    <x v="2"/>
    <x v="1"/>
    <n v="11"/>
    <n v="1"/>
    <n v="3"/>
  </r>
  <r>
    <n v="35"/>
    <x v="1"/>
    <n v="662"/>
    <n v="1"/>
    <n v="204"/>
    <n v="3"/>
    <x v="1"/>
    <x v="0"/>
    <n v="2"/>
    <x v="1"/>
    <x v="1"/>
    <n v="13"/>
    <n v="1"/>
    <n v="3"/>
  </r>
  <r>
    <n v="53"/>
    <x v="1"/>
    <n v="1436"/>
    <n v="6"/>
    <n v="205"/>
    <n v="2"/>
    <x v="1"/>
    <x v="6"/>
    <n v="3"/>
    <x v="1"/>
    <x v="0"/>
    <n v="20"/>
    <n v="4"/>
    <n v="1"/>
  </r>
  <r>
    <n v="45"/>
    <x v="1"/>
    <n v="194"/>
    <n v="9"/>
    <n v="206"/>
    <n v="2"/>
    <x v="1"/>
    <x v="2"/>
    <n v="2"/>
    <x v="2"/>
    <x v="1"/>
    <n v="18"/>
    <n v="3"/>
    <n v="1"/>
  </r>
  <r>
    <n v="32"/>
    <x v="1"/>
    <n v="967"/>
    <n v="8"/>
    <n v="207"/>
    <n v="2"/>
    <x v="0"/>
    <x v="0"/>
    <n v="4"/>
    <x v="0"/>
    <x v="1"/>
    <n v="14"/>
    <n v="4"/>
    <n v="3"/>
  </r>
  <r>
    <n v="29"/>
    <x v="1"/>
    <n v="1496"/>
    <n v="1"/>
    <n v="208"/>
    <n v="4"/>
    <x v="1"/>
    <x v="3"/>
    <n v="3"/>
    <x v="1"/>
    <x v="1"/>
    <n v="13"/>
    <n v="1"/>
    <n v="3"/>
  </r>
  <r>
    <n v="51"/>
    <x v="1"/>
    <n v="1169"/>
    <n v="7"/>
    <n v="211"/>
    <n v="2"/>
    <x v="1"/>
    <x v="3"/>
    <n v="3"/>
    <x v="1"/>
    <x v="1"/>
    <n v="15.345132743362832"/>
    <n v="3"/>
    <n v="3"/>
  </r>
  <r>
    <n v="58"/>
    <x v="1"/>
    <n v="1145"/>
    <n v="9"/>
    <n v="214"/>
    <n v="2"/>
    <x v="0"/>
    <x v="1"/>
    <n v="2"/>
    <x v="1"/>
    <x v="0"/>
    <n v="20"/>
    <n v="2"/>
    <n v="2"/>
  </r>
  <r>
    <n v="40"/>
    <x v="1"/>
    <n v="630"/>
    <n v="4"/>
    <n v="215"/>
    <n v="3"/>
    <x v="1"/>
    <x v="0"/>
    <n v="4"/>
    <x v="1"/>
    <x v="1"/>
    <n v="11"/>
    <n v="1"/>
    <n v="2"/>
  </r>
  <r>
    <n v="34"/>
    <x v="1"/>
    <n v="303"/>
    <n v="2"/>
    <n v="216"/>
    <n v="3"/>
    <x v="0"/>
    <x v="6"/>
    <n v="3"/>
    <x v="1"/>
    <x v="1"/>
    <n v="18"/>
    <n v="4"/>
    <n v="3"/>
  </r>
  <r>
    <n v="22"/>
    <x v="1"/>
    <n v="1256"/>
    <n v="19"/>
    <n v="217"/>
    <n v="3"/>
    <x v="1"/>
    <x v="1"/>
    <n v="4"/>
    <x v="1"/>
    <x v="1"/>
    <n v="24"/>
    <n v="1"/>
    <n v="3"/>
  </r>
  <r>
    <n v="27"/>
    <x v="1"/>
    <n v="691"/>
    <n v="9"/>
    <n v="218"/>
    <n v="4"/>
    <x v="1"/>
    <x v="1"/>
    <n v="2"/>
    <x v="2"/>
    <x v="1"/>
    <n v="18"/>
    <n v="4"/>
    <n v="1"/>
  </r>
  <r>
    <n v="28"/>
    <x v="1"/>
    <n v="440"/>
    <n v="21"/>
    <n v="221"/>
    <n v="3"/>
    <x v="1"/>
    <x v="1"/>
    <n v="4"/>
    <x v="1"/>
    <x v="1"/>
    <n v="11"/>
    <n v="3"/>
    <n v="1"/>
  </r>
  <r>
    <n v="57"/>
    <x v="1"/>
    <n v="334"/>
    <n v="24"/>
    <n v="223"/>
    <n v="3"/>
    <x v="1"/>
    <x v="4"/>
    <n v="4"/>
    <x v="2"/>
    <x v="0"/>
    <n v="16"/>
    <n v="2"/>
    <n v="1"/>
  </r>
  <r>
    <n v="27"/>
    <x v="1"/>
    <n v="773.53418803418799"/>
    <n v="3"/>
    <n v="224"/>
    <n v="3"/>
    <x v="1"/>
    <x v="1"/>
    <n v="3"/>
    <x v="2"/>
    <x v="0"/>
    <n v="15"/>
    <n v="4"/>
    <n v="2"/>
  </r>
  <r>
    <n v="50"/>
    <x v="1"/>
    <n v="1452"/>
    <n v="11"/>
    <n v="226"/>
    <n v="3"/>
    <x v="0"/>
    <x v="5"/>
    <n v="2"/>
    <x v="0"/>
    <x v="1"/>
    <n v="15"/>
    <n v="2"/>
    <n v="3"/>
  </r>
  <r>
    <n v="41"/>
    <x v="1"/>
    <n v="465"/>
    <n v="14"/>
    <n v="227"/>
    <n v="1"/>
    <x v="1"/>
    <x v="1"/>
    <n v="3"/>
    <x v="2"/>
    <x v="1"/>
    <n v="12"/>
    <n v="1"/>
    <n v="3"/>
  </r>
  <r>
    <n v="30"/>
    <x v="1"/>
    <n v="1339"/>
    <n v="5"/>
    <n v="228"/>
    <n v="2"/>
    <x v="0"/>
    <x v="0"/>
    <n v="4"/>
    <x v="1"/>
    <x v="1"/>
    <n v="12"/>
    <n v="3"/>
    <n v="3"/>
  </r>
  <r>
    <n v="38"/>
    <x v="1"/>
    <n v="702"/>
    <n v="1"/>
    <n v="230"/>
    <n v="1"/>
    <x v="0"/>
    <x v="0"/>
    <n v="4"/>
    <x v="0"/>
    <x v="1"/>
    <n v="22"/>
    <n v="3"/>
    <n v="4"/>
  </r>
  <r>
    <n v="32"/>
    <x v="1"/>
    <n v="120"/>
    <n v="6"/>
    <n v="231"/>
    <n v="3"/>
    <x v="1"/>
    <x v="1"/>
    <n v="3"/>
    <x v="0"/>
    <x v="1"/>
    <n v="15.375527426160337"/>
    <n v="1"/>
    <n v="3"/>
  </r>
  <r>
    <n v="27"/>
    <x v="1"/>
    <n v="1157"/>
    <n v="17"/>
    <n v="233"/>
    <n v="3"/>
    <x v="1"/>
    <x v="1"/>
    <n v="2"/>
    <x v="1"/>
    <x v="0"/>
    <n v="16"/>
    <n v="4"/>
    <n v="2"/>
  </r>
  <r>
    <n v="19"/>
    <x v="0"/>
    <n v="803.12121212121212"/>
    <n v="1"/>
    <n v="235"/>
    <n v="3"/>
    <x v="0"/>
    <x v="6"/>
    <n v="1"/>
    <x v="0"/>
    <x v="1"/>
    <n v="21"/>
    <n v="1"/>
    <n v="4"/>
  </r>
  <r>
    <n v="36"/>
    <x v="1"/>
    <n v="1480"/>
    <n v="3"/>
    <n v="238"/>
    <n v="4"/>
    <x v="1"/>
    <x v="2"/>
    <n v="2"/>
    <x v="0"/>
    <x v="1"/>
    <n v="12"/>
    <n v="3"/>
    <n v="2"/>
  </r>
  <r>
    <n v="30"/>
    <x v="1"/>
    <n v="111"/>
    <n v="9"/>
    <n v="239"/>
    <n v="3"/>
    <x v="1"/>
    <x v="2"/>
    <n v="1"/>
    <x v="2"/>
    <x v="1"/>
    <n v="11"/>
    <n v="3"/>
    <n v="3"/>
  </r>
  <r>
    <n v="45"/>
    <x v="1"/>
    <n v="787.54826254826253"/>
    <n v="4"/>
    <n v="240"/>
    <n v="3"/>
    <x v="0"/>
    <x v="0"/>
    <n v="1"/>
    <x v="2"/>
    <x v="0"/>
    <n v="11"/>
    <n v="1"/>
    <n v="4"/>
  </r>
  <r>
    <n v="56"/>
    <x v="1"/>
    <n v="713"/>
    <n v="8"/>
    <n v="241"/>
    <n v="3"/>
    <x v="0"/>
    <x v="1"/>
    <n v="1"/>
    <x v="2"/>
    <x v="0"/>
    <n v="18"/>
    <n v="3"/>
    <n v="3"/>
  </r>
  <r>
    <n v="33"/>
    <x v="1"/>
    <n v="134"/>
    <n v="2"/>
    <n v="242"/>
    <n v="3"/>
    <x v="1"/>
    <x v="1"/>
    <n v="4"/>
    <x v="0"/>
    <x v="1"/>
    <n v="14"/>
    <n v="1"/>
    <n v="4"/>
  </r>
  <r>
    <n v="19"/>
    <x v="0"/>
    <n v="303"/>
    <n v="2"/>
    <n v="243"/>
    <n v="2"/>
    <x v="1"/>
    <x v="2"/>
    <n v="4"/>
    <x v="0"/>
    <x v="1"/>
    <n v="22"/>
    <n v="3"/>
    <n v="2"/>
  </r>
  <r>
    <n v="46"/>
    <x v="1"/>
    <n v="526"/>
    <n v="1"/>
    <n v="244"/>
    <n v="2"/>
    <x v="0"/>
    <x v="0"/>
    <n v="1"/>
    <x v="2"/>
    <x v="1"/>
    <n v="25"/>
    <n v="3"/>
    <n v="3"/>
  </r>
  <r>
    <n v="38"/>
    <x v="1"/>
    <n v="1380"/>
    <n v="9"/>
    <n v="245"/>
    <n v="3"/>
    <x v="0"/>
    <x v="2"/>
    <n v="4"/>
    <x v="0"/>
    <x v="1"/>
    <n v="12"/>
    <n v="3"/>
    <n v="3"/>
  </r>
  <r>
    <n v="31"/>
    <x v="1"/>
    <n v="140"/>
    <n v="12"/>
    <n v="246"/>
    <n v="3"/>
    <x v="0"/>
    <x v="1"/>
    <n v="4"/>
    <x v="1"/>
    <x v="0"/>
    <n v="23"/>
    <n v="3"/>
    <n v="3"/>
  </r>
  <r>
    <n v="34"/>
    <x v="1"/>
    <n v="629"/>
    <n v="27"/>
    <n v="247"/>
    <n v="4"/>
    <x v="0"/>
    <x v="1"/>
    <n v="2"/>
    <x v="0"/>
    <x v="1"/>
    <n v="15.375527426160337"/>
    <n v="4"/>
    <n v="3"/>
  </r>
  <r>
    <n v="41"/>
    <x v="0"/>
    <n v="1356"/>
    <n v="20"/>
    <n v="248"/>
    <n v="2"/>
    <x v="0"/>
    <x v="6"/>
    <n v="2"/>
    <x v="0"/>
    <x v="0"/>
    <n v="22"/>
    <n v="4"/>
    <n v="2"/>
  </r>
  <r>
    <n v="50"/>
    <x v="1"/>
    <n v="328"/>
    <n v="1"/>
    <n v="249"/>
    <n v="3"/>
    <x v="1"/>
    <x v="2"/>
    <n v="3"/>
    <x v="1"/>
    <x v="1"/>
    <n v="15"/>
    <n v="4"/>
    <n v="2"/>
  </r>
  <r>
    <n v="53"/>
    <x v="1"/>
    <n v="1084"/>
    <n v="13"/>
    <n v="250"/>
    <n v="4"/>
    <x v="0"/>
    <x v="3"/>
    <n v="1"/>
    <x v="2"/>
    <x v="1"/>
    <n v="11"/>
    <n v="3"/>
    <n v="3"/>
  </r>
  <r>
    <n v="33"/>
    <x v="1"/>
    <n v="931"/>
    <n v="14"/>
    <n v="252"/>
    <n v="4"/>
    <x v="0"/>
    <x v="1"/>
    <n v="2"/>
    <x v="1"/>
    <x v="1"/>
    <n v="13"/>
    <n v="4"/>
    <n v="3"/>
  </r>
  <r>
    <n v="40"/>
    <x v="1"/>
    <n v="989"/>
    <n v="4"/>
    <n v="253"/>
    <n v="4"/>
    <x v="0"/>
    <x v="5"/>
    <n v="3"/>
    <x v="1"/>
    <x v="1"/>
    <n v="14"/>
    <n v="2"/>
    <n v="3"/>
  </r>
  <r>
    <n v="55"/>
    <x v="1"/>
    <n v="692"/>
    <n v="14"/>
    <n v="254"/>
    <n v="3"/>
    <x v="1"/>
    <x v="7"/>
    <n v="2"/>
    <x v="0"/>
    <x v="1"/>
    <n v="11"/>
    <n v="4"/>
    <n v="3"/>
  </r>
  <r>
    <n v="34"/>
    <x v="1"/>
    <n v="805.3360655737705"/>
    <n v="2"/>
    <n v="256"/>
    <n v="4"/>
    <x v="1"/>
    <x v="3"/>
    <n v="3"/>
    <x v="1"/>
    <x v="1"/>
    <n v="17"/>
    <n v="3"/>
    <n v="2"/>
  </r>
  <r>
    <n v="51"/>
    <x v="1"/>
    <n v="313"/>
    <n v="3"/>
    <n v="258"/>
    <n v="4"/>
    <x v="0"/>
    <x v="4"/>
    <n v="2"/>
    <x v="0"/>
    <x v="1"/>
    <n v="18"/>
    <n v="3"/>
    <n v="3"/>
  </r>
  <r>
    <n v="52"/>
    <x v="1"/>
    <n v="699"/>
    <n v="1"/>
    <n v="259"/>
    <n v="3"/>
    <x v="1"/>
    <x v="5"/>
    <n v="3"/>
    <x v="1"/>
    <x v="1"/>
    <n v="15.049382716049383"/>
    <n v="1"/>
    <n v="3"/>
  </r>
  <r>
    <n v="27"/>
    <x v="1"/>
    <n v="894"/>
    <n v="9"/>
    <n v="260"/>
    <n v="4"/>
    <x v="0"/>
    <x v="1"/>
    <n v="2"/>
    <x v="0"/>
    <x v="1"/>
    <n v="15.375527426160337"/>
    <n v="4"/>
    <n v="2"/>
  </r>
  <r>
    <n v="35"/>
    <x v="0"/>
    <n v="556"/>
    <n v="23"/>
    <n v="261"/>
    <n v="2"/>
    <x v="1"/>
    <x v="3"/>
    <n v="3"/>
    <x v="1"/>
    <x v="0"/>
    <n v="15.345132743362832"/>
    <n v="1"/>
    <n v="3"/>
  </r>
  <r>
    <n v="43"/>
    <x v="1"/>
    <n v="1344"/>
    <n v="7"/>
    <n v="262"/>
    <n v="4"/>
    <x v="1"/>
    <x v="1"/>
    <n v="4"/>
    <x v="2"/>
    <x v="1"/>
    <n v="15.375527426160337"/>
    <n v="4"/>
    <n v="4"/>
  </r>
  <r>
    <n v="45"/>
    <x v="1"/>
    <n v="1195"/>
    <n v="2"/>
    <n v="264"/>
    <n v="1"/>
    <x v="1"/>
    <x v="5"/>
    <n v="4"/>
    <x v="1"/>
    <x v="1"/>
    <n v="15.049382716049383"/>
    <n v="4"/>
    <n v="3"/>
  </r>
  <r>
    <n v="37"/>
    <x v="1"/>
    <n v="290"/>
    <n v="21"/>
    <n v="267"/>
    <n v="2"/>
    <x v="1"/>
    <x v="1"/>
    <n v="1"/>
    <x v="1"/>
    <x v="0"/>
    <n v="15.375527426160337"/>
    <n v="1"/>
    <n v="2"/>
  </r>
  <r>
    <n v="35"/>
    <x v="1"/>
    <n v="138"/>
    <n v="2"/>
    <n v="269"/>
    <n v="2"/>
    <x v="0"/>
    <x v="2"/>
    <n v="2"/>
    <x v="0"/>
    <x v="1"/>
    <n v="11"/>
    <n v="4"/>
    <n v="3"/>
  </r>
  <r>
    <n v="42"/>
    <x v="1"/>
    <n v="926"/>
    <n v="21"/>
    <n v="270"/>
    <n v="3"/>
    <x v="0"/>
    <x v="3"/>
    <n v="3"/>
    <x v="2"/>
    <x v="1"/>
    <n v="15.345132743362832"/>
    <n v="2"/>
    <n v="3"/>
  </r>
  <r>
    <n v="38"/>
    <x v="1"/>
    <n v="1261"/>
    <n v="2"/>
    <n v="271"/>
    <n v="4"/>
    <x v="1"/>
    <x v="3"/>
    <n v="3"/>
    <x v="1"/>
    <x v="1"/>
    <n v="15.345132743362832"/>
    <n v="2"/>
    <n v="3"/>
  </r>
  <r>
    <n v="38"/>
    <x v="1"/>
    <n v="1084"/>
    <n v="29"/>
    <n v="273"/>
    <n v="4"/>
    <x v="1"/>
    <x v="3"/>
    <n v="4"/>
    <x v="1"/>
    <x v="1"/>
    <n v="15.345132743362832"/>
    <n v="1"/>
    <n v="1"/>
  </r>
  <r>
    <n v="27"/>
    <x v="1"/>
    <n v="805.3360655737705"/>
    <n v="1"/>
    <n v="274"/>
    <n v="3"/>
    <x v="1"/>
    <x v="3"/>
    <n v="1"/>
    <x v="1"/>
    <x v="1"/>
    <n v="15.345132743362832"/>
    <n v="3"/>
    <n v="3"/>
  </r>
  <r>
    <n v="49"/>
    <x v="1"/>
    <n v="1002"/>
    <n v="18"/>
    <n v="275"/>
    <n v="4"/>
    <x v="1"/>
    <x v="3"/>
    <n v="4"/>
    <x v="2"/>
    <x v="0"/>
    <n v="15"/>
    <n v="1"/>
    <n v="3"/>
  </r>
  <r>
    <n v="34"/>
    <x v="1"/>
    <n v="878"/>
    <n v="10"/>
    <n v="277"/>
    <n v="4"/>
    <x v="1"/>
    <x v="1"/>
    <n v="3"/>
    <x v="2"/>
    <x v="0"/>
    <n v="17"/>
    <n v="4"/>
    <n v="4"/>
  </r>
  <r>
    <n v="40"/>
    <x v="1"/>
    <n v="776.33181818181822"/>
    <n v="19"/>
    <n v="281"/>
    <n v="3"/>
    <x v="1"/>
    <x v="2"/>
    <n v="4"/>
    <x v="1"/>
    <x v="0"/>
    <n v="15"/>
    <n v="3"/>
    <n v="4"/>
  </r>
  <r>
    <n v="38"/>
    <x v="0"/>
    <n v="1180"/>
    <n v="29"/>
    <n v="282"/>
    <n v="2"/>
    <x v="1"/>
    <x v="4"/>
    <n v="1"/>
    <x v="1"/>
    <x v="0"/>
    <n v="19"/>
    <n v="2"/>
    <n v="3"/>
  </r>
  <r>
    <n v="29"/>
    <x v="0"/>
    <n v="121"/>
    <n v="27"/>
    <n v="283"/>
    <n v="2"/>
    <x v="0"/>
    <x v="0"/>
    <n v="4"/>
    <x v="1"/>
    <x v="1"/>
    <n v="14.945945945945946"/>
    <n v="4"/>
    <n v="2"/>
  </r>
  <r>
    <n v="22"/>
    <x v="1"/>
    <n v="1136"/>
    <n v="5"/>
    <n v="284"/>
    <n v="4"/>
    <x v="1"/>
    <x v="1"/>
    <n v="2"/>
    <x v="2"/>
    <x v="0"/>
    <n v="15.375527426160337"/>
    <n v="1"/>
    <n v="2"/>
  </r>
  <r>
    <n v="36"/>
    <x v="1"/>
    <n v="635"/>
    <n v="18"/>
    <n v="286"/>
    <n v="2"/>
    <x v="0"/>
    <x v="2"/>
    <n v="4"/>
    <x v="0"/>
    <x v="1"/>
    <n v="15.173076923076923"/>
    <n v="1"/>
    <n v="3"/>
  </r>
  <r>
    <n v="40"/>
    <x v="1"/>
    <n v="1151"/>
    <n v="9"/>
    <n v="287"/>
    <n v="4"/>
    <x v="1"/>
    <x v="4"/>
    <n v="4"/>
    <x v="1"/>
    <x v="1"/>
    <n v="15.69811320754717"/>
    <n v="4"/>
    <n v="1"/>
  </r>
  <r>
    <n v="46"/>
    <x v="1"/>
    <n v="644"/>
    <n v="1"/>
    <n v="288"/>
    <n v="4"/>
    <x v="1"/>
    <x v="4"/>
    <n v="1"/>
    <x v="2"/>
    <x v="1"/>
    <n v="15.69811320754717"/>
    <n v="3"/>
    <n v="3"/>
  </r>
  <r>
    <n v="32"/>
    <x v="0"/>
    <n v="787.54826254826253"/>
    <n v="4"/>
    <n v="291"/>
    <n v="4"/>
    <x v="1"/>
    <x v="0"/>
    <n v="4"/>
    <x v="1"/>
    <x v="1"/>
    <n v="11"/>
    <n v="3"/>
    <n v="2"/>
  </r>
  <r>
    <n v="30"/>
    <x v="1"/>
    <n v="829"/>
    <n v="1"/>
    <n v="292"/>
    <n v="3"/>
    <x v="1"/>
    <x v="3"/>
    <n v="3"/>
    <x v="0"/>
    <x v="1"/>
    <n v="22"/>
    <n v="3"/>
    <n v="3"/>
  </r>
  <r>
    <n v="27"/>
    <x v="1"/>
    <n v="787.54826254826253"/>
    <n v="20"/>
    <n v="293"/>
    <n v="4"/>
    <x v="0"/>
    <x v="0"/>
    <n v="3"/>
    <x v="0"/>
    <x v="1"/>
    <n v="14"/>
    <n v="4"/>
    <n v="3"/>
  </r>
  <r>
    <n v="51"/>
    <x v="1"/>
    <n v="1469"/>
    <n v="8"/>
    <n v="296"/>
    <n v="2"/>
    <x v="1"/>
    <x v="7"/>
    <n v="2"/>
    <x v="1"/>
    <x v="1"/>
    <n v="16"/>
    <n v="4"/>
    <n v="1"/>
  </r>
  <r>
    <n v="30"/>
    <x v="0"/>
    <n v="1005"/>
    <n v="3"/>
    <n v="297"/>
    <n v="4"/>
    <x v="0"/>
    <x v="1"/>
    <n v="1"/>
    <x v="0"/>
    <x v="0"/>
    <n v="11"/>
    <n v="3"/>
    <n v="3"/>
  </r>
  <r>
    <n v="41"/>
    <x v="1"/>
    <n v="896"/>
    <n v="6"/>
    <n v="298"/>
    <n v="4"/>
    <x v="0"/>
    <x v="5"/>
    <n v="4"/>
    <x v="0"/>
    <x v="0"/>
    <n v="18"/>
    <n v="3"/>
    <n v="3"/>
  </r>
  <r>
    <n v="30"/>
    <x v="0"/>
    <n v="334"/>
    <n v="26"/>
    <n v="299"/>
    <n v="3"/>
    <x v="0"/>
    <x v="0"/>
    <n v="1"/>
    <x v="0"/>
    <x v="1"/>
    <n v="15"/>
    <n v="3"/>
    <n v="2"/>
  </r>
  <r>
    <n v="29"/>
    <x v="0"/>
    <n v="992"/>
    <n v="1"/>
    <n v="300"/>
    <n v="3"/>
    <x v="1"/>
    <x v="1"/>
    <n v="3"/>
    <x v="0"/>
    <x v="1"/>
    <n v="14"/>
    <n v="4"/>
    <n v="2"/>
  </r>
  <r>
    <n v="45"/>
    <x v="1"/>
    <n v="1052"/>
    <n v="6"/>
    <n v="302"/>
    <n v="4"/>
    <x v="0"/>
    <x v="0"/>
    <n v="4"/>
    <x v="0"/>
    <x v="1"/>
    <n v="12"/>
    <n v="4"/>
    <n v="3"/>
  </r>
  <r>
    <n v="54"/>
    <x v="1"/>
    <n v="1147"/>
    <n v="3"/>
    <n v="303"/>
    <n v="4"/>
    <x v="0"/>
    <x v="0"/>
    <n v="1"/>
    <x v="1"/>
    <x v="1"/>
    <n v="14"/>
    <n v="4"/>
    <n v="3"/>
  </r>
  <r>
    <n v="36"/>
    <x v="1"/>
    <n v="1396"/>
    <n v="5"/>
    <n v="304"/>
    <n v="4"/>
    <x v="1"/>
    <x v="2"/>
    <n v="2"/>
    <x v="0"/>
    <x v="1"/>
    <n v="16"/>
    <n v="4"/>
    <n v="4"/>
  </r>
  <r>
    <n v="33"/>
    <x v="1"/>
    <n v="147"/>
    <n v="4"/>
    <n v="305"/>
    <n v="3"/>
    <x v="0"/>
    <x v="1"/>
    <n v="2"/>
    <x v="1"/>
    <x v="1"/>
    <n v="21"/>
    <n v="4"/>
    <n v="3"/>
  </r>
  <r>
    <n v="37"/>
    <x v="1"/>
    <n v="663"/>
    <n v="11"/>
    <n v="306"/>
    <n v="2"/>
    <x v="1"/>
    <x v="7"/>
    <n v="4"/>
    <x v="2"/>
    <x v="0"/>
    <n v="14"/>
    <n v="3"/>
    <n v="3"/>
  </r>
  <r>
    <n v="38"/>
    <x v="1"/>
    <n v="119"/>
    <n v="3"/>
    <n v="307"/>
    <n v="1"/>
    <x v="1"/>
    <x v="0"/>
    <n v="3"/>
    <x v="2"/>
    <x v="1"/>
    <n v="12"/>
    <n v="3"/>
    <n v="2"/>
  </r>
  <r>
    <n v="31"/>
    <x v="1"/>
    <n v="979"/>
    <n v="1"/>
    <n v="308"/>
    <n v="3"/>
    <x v="1"/>
    <x v="3"/>
    <n v="3"/>
    <x v="1"/>
    <x v="1"/>
    <n v="12"/>
    <n v="4"/>
    <n v="3"/>
  </r>
  <r>
    <n v="59"/>
    <x v="1"/>
    <n v="142"/>
    <n v="3"/>
    <n v="309"/>
    <n v="3"/>
    <x v="1"/>
    <x v="1"/>
    <n v="4"/>
    <x v="1"/>
    <x v="1"/>
    <n v="17"/>
    <n v="1"/>
    <n v="3"/>
  </r>
  <r>
    <n v="37"/>
    <x v="1"/>
    <n v="319"/>
    <n v="4"/>
    <n v="311"/>
    <n v="1"/>
    <x v="1"/>
    <x v="6"/>
    <n v="4"/>
    <x v="2"/>
    <x v="1"/>
    <n v="17"/>
    <n v="3"/>
    <n v="3"/>
  </r>
  <r>
    <n v="29"/>
    <x v="1"/>
    <n v="787.54826254826253"/>
    <n v="1"/>
    <n v="312"/>
    <n v="2"/>
    <x v="0"/>
    <x v="0"/>
    <n v="4"/>
    <x v="1"/>
    <x v="1"/>
    <n v="14"/>
    <n v="4"/>
    <n v="3"/>
  </r>
  <r>
    <n v="35"/>
    <x v="1"/>
    <n v="944"/>
    <n v="1"/>
    <n v="314"/>
    <n v="3"/>
    <x v="0"/>
    <x v="0"/>
    <n v="3"/>
    <x v="0"/>
    <x v="1"/>
    <n v="14"/>
    <n v="1"/>
    <n v="4"/>
  </r>
  <r>
    <n v="29"/>
    <x v="0"/>
    <n v="773.53418803418799"/>
    <n v="18"/>
    <n v="315"/>
    <n v="3"/>
    <x v="1"/>
    <x v="1"/>
    <n v="4"/>
    <x v="0"/>
    <x v="0"/>
    <n v="13"/>
    <n v="3"/>
    <n v="2"/>
  </r>
  <r>
    <n v="52"/>
    <x v="1"/>
    <n v="1323"/>
    <n v="2"/>
    <n v="316"/>
    <n v="3"/>
    <x v="0"/>
    <x v="2"/>
    <n v="4"/>
    <x v="0"/>
    <x v="1"/>
    <n v="15"/>
    <n v="2"/>
    <n v="2"/>
  </r>
  <r>
    <n v="42"/>
    <x v="1"/>
    <n v="532"/>
    <n v="4"/>
    <n v="319"/>
    <n v="3"/>
    <x v="1"/>
    <x v="5"/>
    <n v="4"/>
    <x v="1"/>
    <x v="1"/>
    <n v="11"/>
    <n v="4"/>
    <n v="3"/>
  </r>
  <r>
    <n v="59"/>
    <x v="1"/>
    <n v="818"/>
    <n v="6"/>
    <n v="321"/>
    <n v="2"/>
    <x v="1"/>
    <x v="8"/>
    <n v="3"/>
    <x v="1"/>
    <x v="1"/>
    <n v="17"/>
    <n v="4"/>
    <n v="2"/>
  </r>
  <r>
    <n v="50"/>
    <x v="1"/>
    <n v="854"/>
    <n v="1"/>
    <n v="323"/>
    <n v="4"/>
    <x v="0"/>
    <x v="5"/>
    <n v="4"/>
    <x v="2"/>
    <x v="1"/>
    <n v="15.049382716049383"/>
    <n v="3"/>
    <n v="2"/>
  </r>
  <r>
    <n v="33"/>
    <x v="0"/>
    <n v="813"/>
    <n v="14"/>
    <n v="325"/>
    <n v="3"/>
    <x v="1"/>
    <x v="2"/>
    <n v="4"/>
    <x v="1"/>
    <x v="0"/>
    <n v="15.173076923076923"/>
    <n v="3"/>
    <n v="1"/>
  </r>
  <r>
    <n v="43"/>
    <x v="1"/>
    <n v="1034"/>
    <n v="16"/>
    <n v="327"/>
    <n v="4"/>
    <x v="0"/>
    <x v="5"/>
    <n v="4"/>
    <x v="1"/>
    <x v="0"/>
    <n v="15.049382716049383"/>
    <n v="3"/>
    <n v="3"/>
  </r>
  <r>
    <n v="33"/>
    <x v="0"/>
    <n v="465"/>
    <n v="2"/>
    <n v="328"/>
    <n v="1"/>
    <x v="0"/>
    <x v="2"/>
    <n v="1"/>
    <x v="1"/>
    <x v="1"/>
    <n v="15.173076923076923"/>
    <n v="1"/>
    <n v="4"/>
  </r>
  <r>
    <n v="52"/>
    <x v="1"/>
    <n v="771"/>
    <n v="2"/>
    <n v="329"/>
    <n v="1"/>
    <x v="1"/>
    <x v="5"/>
    <n v="3"/>
    <x v="0"/>
    <x v="0"/>
    <n v="15.049382716049383"/>
    <n v="4"/>
    <n v="4"/>
  </r>
  <r>
    <n v="32"/>
    <x v="1"/>
    <n v="1401"/>
    <n v="4"/>
    <n v="330"/>
    <n v="3"/>
    <x v="0"/>
    <x v="6"/>
    <n v="2"/>
    <x v="1"/>
    <x v="1"/>
    <n v="11"/>
    <n v="1"/>
    <n v="3"/>
  </r>
  <r>
    <n v="32"/>
    <x v="0"/>
    <n v="515"/>
    <n v="1"/>
    <n v="331"/>
    <n v="4"/>
    <x v="1"/>
    <x v="2"/>
    <n v="3"/>
    <x v="0"/>
    <x v="0"/>
    <n v="14"/>
    <n v="4"/>
    <n v="1"/>
  </r>
  <r>
    <n v="39"/>
    <x v="1"/>
    <n v="1431"/>
    <n v="1"/>
    <n v="332"/>
    <n v="3"/>
    <x v="0"/>
    <x v="2"/>
    <n v="3"/>
    <x v="2"/>
    <x v="1"/>
    <n v="14"/>
    <n v="3"/>
    <n v="3"/>
  </r>
  <r>
    <n v="32"/>
    <x v="1"/>
    <n v="976"/>
    <n v="26"/>
    <n v="333"/>
    <n v="3"/>
    <x v="1"/>
    <x v="0"/>
    <n v="4"/>
    <x v="1"/>
    <x v="1"/>
    <n v="18"/>
    <n v="1"/>
    <n v="3"/>
  </r>
  <r>
    <n v="41"/>
    <x v="1"/>
    <n v="1411"/>
    <n v="19"/>
    <n v="334"/>
    <n v="3"/>
    <x v="1"/>
    <x v="1"/>
    <n v="1"/>
    <x v="2"/>
    <x v="1"/>
    <n v="16"/>
    <n v="1"/>
    <n v="2"/>
  </r>
  <r>
    <n v="40"/>
    <x v="1"/>
    <n v="1300"/>
    <n v="24"/>
    <n v="335"/>
    <n v="1"/>
    <x v="1"/>
    <x v="1"/>
    <n v="4"/>
    <x v="2"/>
    <x v="1"/>
    <n v="17"/>
    <n v="1"/>
    <n v="3"/>
  </r>
  <r>
    <n v="45"/>
    <x v="1"/>
    <n v="252"/>
    <n v="1"/>
    <n v="336"/>
    <n v="3"/>
    <x v="1"/>
    <x v="5"/>
    <n v="4"/>
    <x v="1"/>
    <x v="1"/>
    <n v="11"/>
    <n v="3"/>
    <n v="3"/>
  </r>
  <r>
    <n v="31"/>
    <x v="1"/>
    <n v="776.57377049180332"/>
    <n v="3"/>
    <n v="337"/>
    <n v="2"/>
    <x v="1"/>
    <x v="7"/>
    <n v="3"/>
    <x v="2"/>
    <x v="1"/>
    <n v="12"/>
    <n v="1"/>
    <n v="3"/>
  </r>
  <r>
    <n v="33"/>
    <x v="1"/>
    <n v="832"/>
    <n v="5"/>
    <n v="338"/>
    <n v="3"/>
    <x v="0"/>
    <x v="1"/>
    <n v="4"/>
    <x v="1"/>
    <x v="1"/>
    <n v="13"/>
    <n v="3"/>
    <n v="2"/>
  </r>
  <r>
    <n v="34"/>
    <x v="1"/>
    <n v="805.3360655737705"/>
    <n v="2"/>
    <n v="339"/>
    <n v="4"/>
    <x v="1"/>
    <x v="3"/>
    <n v="1"/>
    <x v="1"/>
    <x v="1"/>
    <n v="13"/>
    <n v="2"/>
    <n v="3"/>
  </r>
  <r>
    <n v="37"/>
    <x v="1"/>
    <n v="1017"/>
    <n v="1"/>
    <n v="340"/>
    <n v="3"/>
    <x v="0"/>
    <x v="1"/>
    <n v="1"/>
    <x v="1"/>
    <x v="1"/>
    <n v="14"/>
    <n v="1"/>
    <n v="2"/>
  </r>
  <r>
    <n v="45"/>
    <x v="1"/>
    <n v="1199"/>
    <n v="7"/>
    <n v="341"/>
    <n v="1"/>
    <x v="1"/>
    <x v="3"/>
    <n v="3"/>
    <x v="1"/>
    <x v="1"/>
    <n v="17"/>
    <n v="4"/>
    <n v="3"/>
  </r>
  <r>
    <n v="37"/>
    <x v="0"/>
    <n v="805.3360655737705"/>
    <n v="10"/>
    <n v="342"/>
    <n v="1"/>
    <x v="1"/>
    <x v="3"/>
    <n v="3"/>
    <x v="2"/>
    <x v="1"/>
    <n v="11"/>
    <n v="2"/>
    <n v="3"/>
  </r>
  <r>
    <n v="39"/>
    <x v="1"/>
    <n v="505"/>
    <n v="2"/>
    <n v="343"/>
    <n v="3"/>
    <x v="0"/>
    <x v="4"/>
    <n v="3"/>
    <x v="0"/>
    <x v="1"/>
    <n v="25"/>
    <n v="4"/>
    <n v="3"/>
  </r>
  <r>
    <n v="29"/>
    <x v="1"/>
    <n v="773.53418803418799"/>
    <n v="15"/>
    <n v="346"/>
    <n v="3"/>
    <x v="1"/>
    <x v="1"/>
    <n v="4"/>
    <x v="0"/>
    <x v="1"/>
    <n v="15.375527426160337"/>
    <n v="1"/>
    <n v="3"/>
  </r>
  <r>
    <n v="42"/>
    <x v="1"/>
    <n v="916"/>
    <n v="17"/>
    <n v="347"/>
    <n v="4"/>
    <x v="0"/>
    <x v="1"/>
    <n v="1"/>
    <x v="0"/>
    <x v="0"/>
    <n v="15.375527426160337"/>
    <n v="3"/>
    <n v="3"/>
  </r>
  <r>
    <n v="29"/>
    <x v="1"/>
    <n v="787.54826254826253"/>
    <n v="20"/>
    <n v="349"/>
    <n v="4"/>
    <x v="1"/>
    <x v="0"/>
    <n v="4"/>
    <x v="2"/>
    <x v="1"/>
    <n v="14.945945945945946"/>
    <n v="4"/>
    <n v="3"/>
  </r>
  <r>
    <n v="25"/>
    <x v="1"/>
    <n v="805.3360655737705"/>
    <n v="1"/>
    <n v="350"/>
    <n v="1"/>
    <x v="0"/>
    <x v="3"/>
    <n v="3"/>
    <x v="1"/>
    <x v="1"/>
    <n v="15.345132743362832"/>
    <n v="4"/>
    <n v="3"/>
  </r>
  <r>
    <n v="42"/>
    <x v="1"/>
    <n v="776.33181818181822"/>
    <n v="2"/>
    <n v="351"/>
    <n v="4"/>
    <x v="0"/>
    <x v="2"/>
    <n v="1"/>
    <x v="2"/>
    <x v="0"/>
    <n v="15.173076923076923"/>
    <n v="3"/>
    <n v="3"/>
  </r>
  <r>
    <n v="40"/>
    <x v="1"/>
    <n v="776.57377049180332"/>
    <n v="2"/>
    <n v="352"/>
    <n v="1"/>
    <x v="1"/>
    <x v="7"/>
    <n v="3"/>
    <x v="2"/>
    <x v="1"/>
    <n v="15.079365079365079"/>
    <n v="4"/>
    <n v="3"/>
  </r>
  <r>
    <n v="51"/>
    <x v="1"/>
    <n v="773.53418803418799"/>
    <n v="1"/>
    <n v="353"/>
    <n v="3"/>
    <x v="1"/>
    <x v="1"/>
    <n v="4"/>
    <x v="1"/>
    <x v="1"/>
    <n v="11"/>
    <n v="2"/>
    <n v="2"/>
  </r>
  <r>
    <n v="31"/>
    <x v="0"/>
    <n v="776.33181818181822"/>
    <n v="29"/>
    <n v="355"/>
    <n v="3"/>
    <x v="1"/>
    <x v="2"/>
    <n v="2"/>
    <x v="0"/>
    <x v="1"/>
    <n v="11"/>
    <n v="2"/>
    <n v="4"/>
  </r>
  <r>
    <n v="32"/>
    <x v="1"/>
    <n v="776.33181818181822"/>
    <n v="7"/>
    <n v="359"/>
    <n v="2"/>
    <x v="1"/>
    <x v="2"/>
    <n v="2"/>
    <x v="1"/>
    <x v="1"/>
    <n v="20"/>
    <n v="3"/>
    <n v="1"/>
  </r>
  <r>
    <n v="38"/>
    <x v="1"/>
    <n v="787.54826254826253"/>
    <n v="2"/>
    <n v="361"/>
    <n v="4"/>
    <x v="1"/>
    <x v="0"/>
    <n v="4"/>
    <x v="1"/>
    <x v="1"/>
    <n v="18"/>
    <n v="4"/>
    <n v="3"/>
  </r>
  <r>
    <n v="32"/>
    <x v="1"/>
    <n v="128"/>
    <n v="2"/>
    <n v="362"/>
    <n v="4"/>
    <x v="1"/>
    <x v="2"/>
    <n v="1"/>
    <x v="0"/>
    <x v="1"/>
    <n v="13"/>
    <n v="4"/>
    <n v="3"/>
  </r>
  <r>
    <n v="46"/>
    <x v="1"/>
    <n v="777.51162790697674"/>
    <n v="2"/>
    <n v="363"/>
    <n v="3"/>
    <x v="0"/>
    <x v="5"/>
    <n v="2"/>
    <x v="1"/>
    <x v="0"/>
    <n v="12"/>
    <n v="2"/>
    <n v="2"/>
  </r>
  <r>
    <n v="28"/>
    <x v="0"/>
    <n v="776.33181818181822"/>
    <n v="2"/>
    <n v="364"/>
    <n v="1"/>
    <x v="1"/>
    <x v="2"/>
    <n v="3"/>
    <x v="0"/>
    <x v="1"/>
    <n v="11"/>
    <n v="3"/>
    <n v="1"/>
  </r>
  <r>
    <n v="29"/>
    <x v="1"/>
    <n v="1210"/>
    <n v="2"/>
    <n v="366"/>
    <n v="1"/>
    <x v="1"/>
    <x v="0"/>
    <n v="2"/>
    <x v="1"/>
    <x v="1"/>
    <n v="19"/>
    <n v="2"/>
    <n v="3"/>
  </r>
  <r>
    <n v="31"/>
    <x v="1"/>
    <n v="1463"/>
    <n v="23"/>
    <n v="367"/>
    <n v="2"/>
    <x v="1"/>
    <x v="4"/>
    <n v="4"/>
    <x v="1"/>
    <x v="1"/>
    <n v="21"/>
    <n v="2"/>
    <n v="3"/>
  </r>
  <r>
    <n v="25"/>
    <x v="1"/>
    <n v="675"/>
    <n v="5"/>
    <n v="369"/>
    <n v="2"/>
    <x v="1"/>
    <x v="4"/>
    <n v="1"/>
    <x v="2"/>
    <x v="1"/>
    <n v="12"/>
    <n v="4"/>
    <n v="3"/>
  </r>
  <r>
    <n v="45"/>
    <x v="1"/>
    <n v="843.5826086956522"/>
    <n v="20"/>
    <n v="372"/>
    <n v="3"/>
    <x v="1"/>
    <x v="4"/>
    <n v="4"/>
    <x v="1"/>
    <x v="0"/>
    <n v="14"/>
    <n v="2"/>
    <n v="3"/>
  </r>
  <r>
    <n v="36"/>
    <x v="1"/>
    <n v="1403"/>
    <n v="6"/>
    <n v="373"/>
    <n v="4"/>
    <x v="1"/>
    <x v="2"/>
    <n v="4"/>
    <x v="1"/>
    <x v="1"/>
    <n v="11"/>
    <n v="3"/>
    <n v="3"/>
  </r>
  <r>
    <n v="55"/>
    <x v="1"/>
    <n v="452"/>
    <n v="1"/>
    <n v="374"/>
    <n v="4"/>
    <x v="1"/>
    <x v="5"/>
    <n v="1"/>
    <x v="0"/>
    <x v="0"/>
    <n v="14"/>
    <n v="3"/>
    <n v="3"/>
  </r>
  <r>
    <n v="47"/>
    <x v="0"/>
    <n v="666"/>
    <n v="29"/>
    <n v="376"/>
    <n v="1"/>
    <x v="1"/>
    <x v="5"/>
    <n v="2"/>
    <x v="1"/>
    <x v="0"/>
    <n v="12"/>
    <n v="4"/>
    <n v="2"/>
  </r>
  <r>
    <n v="28"/>
    <x v="1"/>
    <n v="773.53418803418799"/>
    <n v="9"/>
    <n v="377"/>
    <n v="4"/>
    <x v="1"/>
    <x v="1"/>
    <n v="4"/>
    <x v="1"/>
    <x v="1"/>
    <n v="23"/>
    <n v="4"/>
    <n v="2"/>
  </r>
  <r>
    <n v="37"/>
    <x v="1"/>
    <n v="228"/>
    <n v="6"/>
    <n v="378"/>
    <n v="3"/>
    <x v="1"/>
    <x v="0"/>
    <n v="4"/>
    <x v="1"/>
    <x v="1"/>
    <n v="14"/>
    <n v="2"/>
    <n v="4"/>
  </r>
  <r>
    <n v="21"/>
    <x v="1"/>
    <n v="996"/>
    <n v="3"/>
    <n v="379"/>
    <n v="4"/>
    <x v="1"/>
    <x v="1"/>
    <n v="3"/>
    <x v="0"/>
    <x v="1"/>
    <n v="17"/>
    <n v="1"/>
    <n v="4"/>
  </r>
  <r>
    <n v="37"/>
    <x v="1"/>
    <n v="728"/>
    <n v="1"/>
    <n v="380"/>
    <n v="1"/>
    <x v="0"/>
    <x v="7"/>
    <n v="4"/>
    <x v="2"/>
    <x v="0"/>
    <n v="18"/>
    <n v="1"/>
    <n v="3"/>
  </r>
  <r>
    <n v="35"/>
    <x v="1"/>
    <n v="777.51162790697674"/>
    <n v="22"/>
    <n v="381"/>
    <n v="2"/>
    <x v="0"/>
    <x v="5"/>
    <n v="2"/>
    <x v="2"/>
    <x v="1"/>
    <n v="18"/>
    <n v="2"/>
    <n v="2"/>
  </r>
  <r>
    <n v="38"/>
    <x v="1"/>
    <n v="322"/>
    <n v="7"/>
    <n v="382"/>
    <n v="1"/>
    <x v="0"/>
    <x v="0"/>
    <n v="1"/>
    <x v="2"/>
    <x v="0"/>
    <n v="24"/>
    <n v="3"/>
    <n v="3"/>
  </r>
  <r>
    <n v="26"/>
    <x v="1"/>
    <n v="1479"/>
    <n v="1"/>
    <n v="384"/>
    <n v="3"/>
    <x v="0"/>
    <x v="3"/>
    <n v="2"/>
    <x v="2"/>
    <x v="1"/>
    <n v="20"/>
    <n v="1"/>
    <n v="1"/>
  </r>
  <r>
    <n v="50"/>
    <x v="1"/>
    <n v="797"/>
    <n v="4"/>
    <n v="385"/>
    <n v="1"/>
    <x v="1"/>
    <x v="7"/>
    <n v="2"/>
    <x v="2"/>
    <x v="1"/>
    <n v="15.079365079365079"/>
    <n v="1"/>
    <n v="2"/>
  </r>
  <r>
    <n v="53"/>
    <x v="1"/>
    <n v="1070"/>
    <n v="3"/>
    <n v="386"/>
    <n v="3"/>
    <x v="1"/>
    <x v="7"/>
    <n v="3"/>
    <x v="1"/>
    <x v="0"/>
    <n v="15.079365079365079"/>
    <n v="4"/>
    <n v="2"/>
  </r>
  <r>
    <n v="42"/>
    <x v="1"/>
    <n v="787.54826254826253"/>
    <n v="1"/>
    <n v="387"/>
    <n v="2"/>
    <x v="1"/>
    <x v="0"/>
    <n v="3"/>
    <x v="1"/>
    <x v="1"/>
    <n v="14.945945945945946"/>
    <n v="3"/>
    <n v="3"/>
  </r>
  <r>
    <n v="29"/>
    <x v="1"/>
    <n v="442"/>
    <n v="2"/>
    <n v="388"/>
    <n v="2"/>
    <x v="1"/>
    <x v="0"/>
    <n v="4"/>
    <x v="0"/>
    <x v="1"/>
    <n v="14.945945945945946"/>
    <n v="1"/>
    <n v="2"/>
  </r>
  <r>
    <n v="55"/>
    <x v="1"/>
    <n v="147"/>
    <n v="20"/>
    <n v="389"/>
    <n v="2"/>
    <x v="1"/>
    <x v="2"/>
    <n v="4"/>
    <x v="1"/>
    <x v="0"/>
    <n v="15.173076923076923"/>
    <n v="4"/>
    <n v="3"/>
  </r>
  <r>
    <n v="26"/>
    <x v="1"/>
    <n v="496"/>
    <n v="11"/>
    <n v="390"/>
    <n v="1"/>
    <x v="1"/>
    <x v="4"/>
    <n v="1"/>
    <x v="1"/>
    <x v="0"/>
    <n v="13"/>
    <n v="3"/>
    <n v="3"/>
  </r>
  <r>
    <n v="37"/>
    <x v="1"/>
    <n v="773.53418803418799"/>
    <n v="1"/>
    <n v="391"/>
    <n v="4"/>
    <x v="0"/>
    <x v="1"/>
    <n v="4"/>
    <x v="0"/>
    <x v="1"/>
    <n v="12"/>
    <n v="2"/>
    <n v="3"/>
  </r>
  <r>
    <n v="44"/>
    <x v="0"/>
    <n v="920"/>
    <n v="24"/>
    <n v="392"/>
    <n v="4"/>
    <x v="1"/>
    <x v="2"/>
    <n v="3"/>
    <x v="2"/>
    <x v="0"/>
    <n v="22"/>
    <n v="4"/>
    <n v="1"/>
  </r>
  <r>
    <n v="38"/>
    <x v="1"/>
    <n v="688"/>
    <n v="23"/>
    <n v="393"/>
    <n v="4"/>
    <x v="1"/>
    <x v="4"/>
    <n v="4"/>
    <x v="2"/>
    <x v="1"/>
    <n v="14"/>
    <n v="2"/>
    <n v="3"/>
  </r>
  <r>
    <n v="26"/>
    <x v="0"/>
    <n v="1449"/>
    <n v="16"/>
    <n v="394"/>
    <n v="1"/>
    <x v="1"/>
    <x v="2"/>
    <n v="2"/>
    <x v="2"/>
    <x v="0"/>
    <n v="13"/>
    <n v="4"/>
    <n v="3"/>
  </r>
  <r>
    <n v="28"/>
    <x v="1"/>
    <n v="1117"/>
    <n v="8"/>
    <n v="395"/>
    <n v="4"/>
    <x v="0"/>
    <x v="1"/>
    <n v="4"/>
    <x v="0"/>
    <x v="1"/>
    <n v="21"/>
    <n v="4"/>
    <n v="3"/>
  </r>
  <r>
    <n v="49"/>
    <x v="1"/>
    <n v="636"/>
    <n v="10"/>
    <n v="396"/>
    <n v="3"/>
    <x v="0"/>
    <x v="7"/>
    <n v="1"/>
    <x v="0"/>
    <x v="0"/>
    <n v="11"/>
    <n v="4"/>
    <n v="3"/>
  </r>
  <r>
    <n v="36"/>
    <x v="1"/>
    <n v="506"/>
    <n v="3"/>
    <n v="397"/>
    <n v="3"/>
    <x v="1"/>
    <x v="1"/>
    <n v="2"/>
    <x v="0"/>
    <x v="1"/>
    <n v="12"/>
    <n v="4"/>
    <n v="3"/>
  </r>
  <r>
    <n v="31"/>
    <x v="1"/>
    <n v="444"/>
    <n v="5"/>
    <n v="399"/>
    <n v="4"/>
    <x v="0"/>
    <x v="6"/>
    <n v="2"/>
    <x v="2"/>
    <x v="1"/>
    <n v="11"/>
    <n v="3"/>
    <n v="2"/>
  </r>
  <r>
    <n v="26"/>
    <x v="0"/>
    <n v="950"/>
    <n v="4"/>
    <n v="401"/>
    <n v="4"/>
    <x v="1"/>
    <x v="0"/>
    <n v="4"/>
    <x v="0"/>
    <x v="0"/>
    <n v="12"/>
    <n v="2"/>
    <n v="3"/>
  </r>
  <r>
    <n v="37"/>
    <x v="1"/>
    <n v="889"/>
    <n v="9"/>
    <n v="403"/>
    <n v="2"/>
    <x v="1"/>
    <x v="1"/>
    <n v="4"/>
    <x v="1"/>
    <x v="0"/>
    <n v="12"/>
    <n v="3"/>
    <n v="2"/>
  </r>
  <r>
    <n v="42"/>
    <x v="1"/>
    <n v="555"/>
    <n v="26"/>
    <n v="404"/>
    <n v="3"/>
    <x v="0"/>
    <x v="0"/>
    <n v="2"/>
    <x v="1"/>
    <x v="1"/>
    <n v="14"/>
    <n v="4"/>
    <n v="4"/>
  </r>
  <r>
    <n v="18"/>
    <x v="0"/>
    <n v="230"/>
    <n v="3"/>
    <n v="405"/>
    <n v="3"/>
    <x v="1"/>
    <x v="2"/>
    <n v="3"/>
    <x v="0"/>
    <x v="1"/>
    <n v="15.173076923076923"/>
    <n v="3"/>
    <n v="3"/>
  </r>
  <r>
    <n v="35"/>
    <x v="1"/>
    <n v="1232"/>
    <n v="16"/>
    <n v="406"/>
    <n v="3"/>
    <x v="1"/>
    <x v="0"/>
    <n v="2"/>
    <x v="1"/>
    <x v="1"/>
    <n v="14.945945945945946"/>
    <n v="3"/>
    <n v="2"/>
  </r>
  <r>
    <n v="36"/>
    <x v="1"/>
    <n v="566"/>
    <n v="18"/>
    <n v="407"/>
    <n v="3"/>
    <x v="1"/>
    <x v="2"/>
    <n v="4"/>
    <x v="1"/>
    <x v="1"/>
    <n v="15.173076923076923"/>
    <n v="4"/>
    <n v="3"/>
  </r>
  <r>
    <n v="51"/>
    <x v="1"/>
    <n v="1302"/>
    <n v="2"/>
    <n v="408"/>
    <n v="4"/>
    <x v="1"/>
    <x v="3"/>
    <n v="2"/>
    <x v="2"/>
    <x v="1"/>
    <n v="15.345132743362832"/>
    <n v="4"/>
    <n v="3"/>
  </r>
  <r>
    <n v="41"/>
    <x v="1"/>
    <n v="334"/>
    <n v="2"/>
    <n v="410"/>
    <n v="4"/>
    <x v="1"/>
    <x v="5"/>
    <n v="2"/>
    <x v="0"/>
    <x v="1"/>
    <n v="15.049382716049383"/>
    <n v="2"/>
    <n v="3"/>
  </r>
  <r>
    <n v="18"/>
    <x v="1"/>
    <n v="803.12121212121212"/>
    <n v="10"/>
    <n v="411"/>
    <n v="4"/>
    <x v="0"/>
    <x v="6"/>
    <n v="3"/>
    <x v="0"/>
    <x v="1"/>
    <n v="15.492537313432836"/>
    <n v="1"/>
    <n v="3"/>
  </r>
  <r>
    <n v="28"/>
    <x v="1"/>
    <n v="1476"/>
    <n v="16"/>
    <n v="412"/>
    <n v="2"/>
    <x v="1"/>
    <x v="4"/>
    <n v="1"/>
    <x v="0"/>
    <x v="1"/>
    <n v="19"/>
    <n v="3"/>
    <n v="3"/>
  </r>
  <r>
    <n v="31"/>
    <x v="1"/>
    <n v="218"/>
    <n v="7"/>
    <n v="416"/>
    <n v="2"/>
    <x v="1"/>
    <x v="0"/>
    <n v="4"/>
    <x v="1"/>
    <x v="1"/>
    <n v="11"/>
    <n v="2"/>
    <n v="2"/>
  </r>
  <r>
    <n v="39"/>
    <x v="1"/>
    <n v="1132"/>
    <n v="1"/>
    <n v="417"/>
    <n v="3"/>
    <x v="1"/>
    <x v="4"/>
    <n v="4"/>
    <x v="2"/>
    <x v="1"/>
    <n v="17"/>
    <n v="1"/>
    <n v="2"/>
  </r>
  <r>
    <n v="36"/>
    <x v="1"/>
    <n v="1105"/>
    <n v="24"/>
    <n v="419"/>
    <n v="2"/>
    <x v="0"/>
    <x v="2"/>
    <n v="2"/>
    <x v="1"/>
    <x v="1"/>
    <n v="15"/>
    <n v="3"/>
    <n v="3"/>
  </r>
  <r>
    <n v="32"/>
    <x v="1"/>
    <n v="906"/>
    <n v="7"/>
    <n v="420"/>
    <n v="4"/>
    <x v="1"/>
    <x v="0"/>
    <n v="3"/>
    <x v="1"/>
    <x v="1"/>
    <n v="14"/>
    <n v="3"/>
    <n v="2"/>
  </r>
  <r>
    <n v="38"/>
    <x v="1"/>
    <n v="849"/>
    <n v="25"/>
    <n v="421"/>
    <n v="1"/>
    <x v="0"/>
    <x v="7"/>
    <n v="2"/>
    <x v="1"/>
    <x v="1"/>
    <n v="17"/>
    <n v="3"/>
    <n v="3"/>
  </r>
  <r>
    <n v="58"/>
    <x v="1"/>
    <n v="390"/>
    <n v="1"/>
    <n v="422"/>
    <n v="4"/>
    <x v="1"/>
    <x v="4"/>
    <n v="3"/>
    <x v="2"/>
    <x v="0"/>
    <n v="13"/>
    <n v="4"/>
    <n v="3"/>
  </r>
  <r>
    <n v="31"/>
    <x v="1"/>
    <n v="691"/>
    <n v="5"/>
    <n v="423"/>
    <n v="3"/>
    <x v="1"/>
    <x v="1"/>
    <n v="4"/>
    <x v="1"/>
    <x v="0"/>
    <n v="12"/>
    <n v="3"/>
    <n v="3"/>
  </r>
  <r>
    <n v="31"/>
    <x v="1"/>
    <n v="106"/>
    <n v="2"/>
    <n v="424"/>
    <n v="1"/>
    <x v="1"/>
    <x v="8"/>
    <n v="1"/>
    <x v="1"/>
    <x v="1"/>
    <n v="12"/>
    <n v="4"/>
    <n v="3"/>
  </r>
  <r>
    <n v="45"/>
    <x v="1"/>
    <n v="1249"/>
    <n v="7"/>
    <n v="425"/>
    <n v="1"/>
    <x v="1"/>
    <x v="2"/>
    <n v="1"/>
    <x v="2"/>
    <x v="1"/>
    <n v="15.173076923076923"/>
    <n v="1"/>
    <n v="3"/>
  </r>
  <r>
    <n v="31"/>
    <x v="1"/>
    <n v="773.53418803418799"/>
    <n v="2"/>
    <n v="426"/>
    <n v="3"/>
    <x v="1"/>
    <x v="1"/>
    <n v="4"/>
    <x v="2"/>
    <x v="0"/>
    <n v="15.375527426160337"/>
    <n v="2"/>
    <n v="1"/>
  </r>
  <r>
    <n v="33"/>
    <x v="1"/>
    <n v="553"/>
    <n v="5"/>
    <n v="428"/>
    <n v="4"/>
    <x v="0"/>
    <x v="5"/>
    <n v="2"/>
    <x v="1"/>
    <x v="1"/>
    <n v="15.049382716049383"/>
    <n v="2"/>
    <n v="3"/>
  </r>
  <r>
    <n v="39"/>
    <x v="1"/>
    <n v="777.51162790697674"/>
    <n v="10"/>
    <n v="429"/>
    <n v="3"/>
    <x v="1"/>
    <x v="5"/>
    <n v="1"/>
    <x v="1"/>
    <x v="0"/>
    <n v="15.049382716049383"/>
    <n v="4"/>
    <n v="3"/>
  </r>
  <r>
    <n v="43"/>
    <x v="1"/>
    <n v="185"/>
    <n v="10"/>
    <n v="430"/>
    <n v="3"/>
    <x v="0"/>
    <x v="2"/>
    <n v="4"/>
    <x v="0"/>
    <x v="1"/>
    <n v="15.173076923076923"/>
    <n v="1"/>
    <n v="3"/>
  </r>
  <r>
    <n v="49"/>
    <x v="1"/>
    <n v="1091"/>
    <n v="1"/>
    <n v="431"/>
    <n v="3"/>
    <x v="0"/>
    <x v="4"/>
    <n v="3"/>
    <x v="0"/>
    <x v="0"/>
    <n v="15.69811320754717"/>
    <n v="4"/>
    <n v="3"/>
  </r>
  <r>
    <n v="52"/>
    <x v="0"/>
    <n v="723"/>
    <n v="8"/>
    <n v="433"/>
    <n v="3"/>
    <x v="1"/>
    <x v="1"/>
    <n v="2"/>
    <x v="1"/>
    <x v="1"/>
    <n v="15"/>
    <n v="1"/>
    <n v="2"/>
  </r>
  <r>
    <n v="27"/>
    <x v="1"/>
    <n v="773.53418803418799"/>
    <n v="5"/>
    <n v="434"/>
    <n v="3"/>
    <x v="0"/>
    <x v="1"/>
    <n v="2"/>
    <x v="0"/>
    <x v="0"/>
    <n v="12"/>
    <n v="2"/>
    <n v="2"/>
  </r>
  <r>
    <n v="32"/>
    <x v="1"/>
    <n v="588"/>
    <n v="8"/>
    <n v="436"/>
    <n v="3"/>
    <x v="0"/>
    <x v="0"/>
    <n v="2"/>
    <x v="1"/>
    <x v="0"/>
    <n v="11"/>
    <n v="4"/>
    <n v="3"/>
  </r>
  <r>
    <n v="27"/>
    <x v="1"/>
    <n v="787.54826254826253"/>
    <n v="2"/>
    <n v="437"/>
    <n v="4"/>
    <x v="1"/>
    <x v="0"/>
    <n v="3"/>
    <x v="0"/>
    <x v="0"/>
    <n v="11"/>
    <n v="1"/>
    <n v="3"/>
  </r>
  <r>
    <n v="31"/>
    <x v="1"/>
    <n v="691"/>
    <n v="7"/>
    <n v="438"/>
    <n v="4"/>
    <x v="1"/>
    <x v="0"/>
    <n v="4"/>
    <x v="2"/>
    <x v="1"/>
    <n v="12"/>
    <n v="4"/>
    <n v="3"/>
  </r>
  <r>
    <n v="32"/>
    <x v="1"/>
    <n v="1018"/>
    <n v="2"/>
    <n v="439"/>
    <n v="1"/>
    <x v="0"/>
    <x v="1"/>
    <n v="4"/>
    <x v="0"/>
    <x v="1"/>
    <n v="16"/>
    <n v="3"/>
    <n v="2"/>
  </r>
  <r>
    <n v="28"/>
    <x v="0"/>
    <n v="773.53418803418799"/>
    <n v="2"/>
    <n v="440"/>
    <n v="1"/>
    <x v="1"/>
    <x v="1"/>
    <n v="4"/>
    <x v="1"/>
    <x v="0"/>
    <n v="13"/>
    <n v="4"/>
    <n v="2"/>
  </r>
  <r>
    <n v="30"/>
    <x v="1"/>
    <n v="1275"/>
    <n v="28"/>
    <n v="441"/>
    <n v="4"/>
    <x v="0"/>
    <x v="1"/>
    <n v="4"/>
    <x v="1"/>
    <x v="1"/>
    <n v="13"/>
    <n v="4"/>
    <n v="3"/>
  </r>
  <r>
    <n v="31"/>
    <x v="1"/>
    <n v="805.3360655737705"/>
    <n v="7"/>
    <n v="442"/>
    <n v="3"/>
    <x v="0"/>
    <x v="3"/>
    <n v="3"/>
    <x v="1"/>
    <x v="1"/>
    <n v="24"/>
    <n v="1"/>
    <n v="3"/>
  </r>
  <r>
    <n v="39"/>
    <x v="1"/>
    <n v="672"/>
    <n v="7"/>
    <n v="444"/>
    <n v="3"/>
    <x v="1"/>
    <x v="5"/>
    <n v="4"/>
    <x v="1"/>
    <x v="1"/>
    <n v="15"/>
    <n v="1"/>
    <n v="3"/>
  </r>
  <r>
    <n v="39"/>
    <x v="0"/>
    <n v="787.54826254826253"/>
    <n v="3"/>
    <n v="445"/>
    <n v="4"/>
    <x v="0"/>
    <x v="0"/>
    <n v="3"/>
    <x v="1"/>
    <x v="0"/>
    <n v="18"/>
    <n v="1"/>
    <n v="2"/>
  </r>
  <r>
    <n v="33"/>
    <x v="1"/>
    <n v="508"/>
    <n v="10"/>
    <n v="446"/>
    <n v="2"/>
    <x v="1"/>
    <x v="0"/>
    <n v="4"/>
    <x v="0"/>
    <x v="1"/>
    <n v="14"/>
    <n v="3"/>
    <n v="2"/>
  </r>
  <r>
    <n v="47"/>
    <x v="1"/>
    <n v="1482"/>
    <n v="5"/>
    <n v="447"/>
    <n v="4"/>
    <x v="1"/>
    <x v="7"/>
    <n v="3"/>
    <x v="1"/>
    <x v="1"/>
    <n v="11"/>
    <n v="2"/>
    <n v="3"/>
  </r>
  <r>
    <n v="43"/>
    <x v="1"/>
    <n v="776.33181818181822"/>
    <n v="10"/>
    <n v="448"/>
    <n v="3"/>
    <x v="0"/>
    <x v="2"/>
    <n v="3"/>
    <x v="2"/>
    <x v="1"/>
    <n v="15.173076923076923"/>
    <n v="2"/>
    <n v="4"/>
  </r>
  <r>
    <n v="27"/>
    <x v="1"/>
    <n v="210"/>
    <n v="1"/>
    <n v="449"/>
    <n v="3"/>
    <x v="1"/>
    <x v="0"/>
    <n v="2"/>
    <x v="1"/>
    <x v="0"/>
    <n v="14.945945945945946"/>
    <n v="4"/>
    <n v="3"/>
  </r>
  <r>
    <n v="54"/>
    <x v="1"/>
    <n v="928"/>
    <n v="20"/>
    <n v="450"/>
    <n v="4"/>
    <x v="0"/>
    <x v="1"/>
    <n v="3"/>
    <x v="0"/>
    <x v="1"/>
    <n v="15.375527426160337"/>
    <n v="4"/>
    <n v="2"/>
  </r>
  <r>
    <n v="43"/>
    <x v="1"/>
    <n v="1001"/>
    <n v="7"/>
    <n v="451"/>
    <n v="3"/>
    <x v="0"/>
    <x v="4"/>
    <n v="1"/>
    <x v="1"/>
    <x v="1"/>
    <n v="15.69811320754717"/>
    <n v="1"/>
    <n v="2"/>
  </r>
  <r>
    <n v="45"/>
    <x v="1"/>
    <n v="549"/>
    <n v="8"/>
    <n v="452"/>
    <n v="4"/>
    <x v="1"/>
    <x v="1"/>
    <n v="4"/>
    <x v="1"/>
    <x v="1"/>
    <n v="15.375527426160337"/>
    <n v="1"/>
    <n v="3"/>
  </r>
  <r>
    <n v="40"/>
    <x v="1"/>
    <n v="1124"/>
    <n v="1"/>
    <n v="453"/>
    <n v="2"/>
    <x v="1"/>
    <x v="0"/>
    <n v="4"/>
    <x v="1"/>
    <x v="0"/>
    <n v="14.945945945945946"/>
    <n v="3"/>
    <n v="2"/>
  </r>
  <r>
    <n v="29"/>
    <x v="0"/>
    <n v="318"/>
    <n v="8"/>
    <n v="454"/>
    <n v="2"/>
    <x v="1"/>
    <x v="2"/>
    <n v="1"/>
    <x v="1"/>
    <x v="0"/>
    <n v="11"/>
    <n v="4"/>
    <n v="2"/>
  </r>
  <r>
    <n v="29"/>
    <x v="1"/>
    <n v="738"/>
    <n v="9"/>
    <n v="455"/>
    <n v="2"/>
    <x v="1"/>
    <x v="2"/>
    <n v="4"/>
    <x v="0"/>
    <x v="1"/>
    <n v="17"/>
    <n v="3"/>
    <n v="3"/>
  </r>
  <r>
    <n v="30"/>
    <x v="1"/>
    <n v="570"/>
    <n v="5"/>
    <n v="456"/>
    <n v="4"/>
    <x v="0"/>
    <x v="0"/>
    <n v="3"/>
    <x v="2"/>
    <x v="1"/>
    <n v="13"/>
    <n v="3"/>
    <n v="3"/>
  </r>
  <r>
    <n v="27"/>
    <x v="1"/>
    <n v="1130"/>
    <n v="8"/>
    <n v="458"/>
    <n v="2"/>
    <x v="0"/>
    <x v="0"/>
    <n v="2"/>
    <x v="1"/>
    <x v="1"/>
    <n v="18"/>
    <n v="1"/>
    <n v="3"/>
  </r>
  <r>
    <n v="37"/>
    <x v="1"/>
    <n v="1192"/>
    <n v="5"/>
    <n v="460"/>
    <n v="4"/>
    <x v="1"/>
    <x v="3"/>
    <n v="4"/>
    <x v="2"/>
    <x v="1"/>
    <n v="16"/>
    <n v="3"/>
    <n v="2"/>
  </r>
  <r>
    <n v="38"/>
    <x v="1"/>
    <n v="343"/>
    <n v="15"/>
    <n v="461"/>
    <n v="3"/>
    <x v="1"/>
    <x v="7"/>
    <n v="4"/>
    <x v="2"/>
    <x v="0"/>
    <n v="14"/>
    <n v="2"/>
    <n v="3"/>
  </r>
  <r>
    <n v="31"/>
    <x v="1"/>
    <n v="1232"/>
    <n v="7"/>
    <n v="462"/>
    <n v="3"/>
    <x v="0"/>
    <x v="3"/>
    <n v="4"/>
    <x v="0"/>
    <x v="0"/>
    <n v="14"/>
    <n v="3"/>
    <n v="2"/>
  </r>
  <r>
    <n v="29"/>
    <x v="1"/>
    <n v="144"/>
    <n v="10"/>
    <n v="463"/>
    <n v="4"/>
    <x v="0"/>
    <x v="0"/>
    <n v="2"/>
    <x v="2"/>
    <x v="0"/>
    <n v="14"/>
    <n v="1"/>
    <n v="3"/>
  </r>
  <r>
    <n v="35"/>
    <x v="1"/>
    <n v="1296"/>
    <n v="5"/>
    <n v="464"/>
    <n v="3"/>
    <x v="1"/>
    <x v="3"/>
    <n v="2"/>
    <x v="0"/>
    <x v="1"/>
    <n v="13"/>
    <n v="4"/>
    <n v="3"/>
  </r>
  <r>
    <n v="23"/>
    <x v="1"/>
    <n v="1309"/>
    <n v="26"/>
    <n v="465"/>
    <n v="3"/>
    <x v="1"/>
    <x v="1"/>
    <n v="4"/>
    <x v="2"/>
    <x v="1"/>
    <n v="12"/>
    <n v="3"/>
    <n v="2"/>
  </r>
  <r>
    <n v="41"/>
    <x v="1"/>
    <n v="483"/>
    <n v="6"/>
    <n v="466"/>
    <n v="4"/>
    <x v="1"/>
    <x v="3"/>
    <n v="2"/>
    <x v="0"/>
    <x v="0"/>
    <n v="15"/>
    <n v="4"/>
    <n v="3"/>
  </r>
  <r>
    <n v="47"/>
    <x v="1"/>
    <n v="803.12121212121212"/>
    <n v="4"/>
    <n v="467"/>
    <n v="2"/>
    <x v="1"/>
    <x v="6"/>
    <n v="3"/>
    <x v="0"/>
    <x v="1"/>
    <n v="19"/>
    <n v="1"/>
    <n v="3"/>
  </r>
  <r>
    <n v="42"/>
    <x v="1"/>
    <n v="810"/>
    <n v="23"/>
    <n v="468"/>
    <n v="1"/>
    <x v="0"/>
    <x v="7"/>
    <n v="4"/>
    <x v="0"/>
    <x v="1"/>
    <n v="14"/>
    <n v="2"/>
    <n v="3"/>
  </r>
  <r>
    <n v="29"/>
    <x v="1"/>
    <n v="746"/>
    <n v="2"/>
    <n v="469"/>
    <n v="4"/>
    <x v="1"/>
    <x v="0"/>
    <n v="3"/>
    <x v="1"/>
    <x v="1"/>
    <n v="14"/>
    <n v="1"/>
    <n v="2"/>
  </r>
  <r>
    <n v="42"/>
    <x v="1"/>
    <n v="544"/>
    <n v="2"/>
    <n v="470"/>
    <n v="3"/>
    <x v="1"/>
    <x v="8"/>
    <n v="3"/>
    <x v="2"/>
    <x v="0"/>
    <n v="11"/>
    <n v="3"/>
    <n v="3"/>
  </r>
  <r>
    <n v="32"/>
    <x v="1"/>
    <n v="1062"/>
    <n v="2"/>
    <n v="471"/>
    <n v="3"/>
    <x v="0"/>
    <x v="2"/>
    <n v="2"/>
    <x v="1"/>
    <x v="1"/>
    <n v="13"/>
    <n v="3"/>
    <n v="3"/>
  </r>
  <r>
    <n v="48"/>
    <x v="1"/>
    <n v="530"/>
    <n v="29"/>
    <n v="473"/>
    <n v="1"/>
    <x v="0"/>
    <x v="5"/>
    <n v="3"/>
    <x v="1"/>
    <x v="1"/>
    <n v="21"/>
    <n v="2"/>
    <n v="1"/>
  </r>
  <r>
    <n v="37"/>
    <x v="1"/>
    <n v="1319"/>
    <n v="6"/>
    <n v="474"/>
    <n v="3"/>
    <x v="1"/>
    <x v="1"/>
    <n v="1"/>
    <x v="2"/>
    <x v="0"/>
    <n v="15.375527426160337"/>
    <n v="1"/>
    <n v="3"/>
  </r>
  <r>
    <n v="30"/>
    <x v="1"/>
    <n v="641"/>
    <n v="25"/>
    <n v="475"/>
    <n v="4"/>
    <x v="0"/>
    <x v="0"/>
    <n v="3"/>
    <x v="1"/>
    <x v="0"/>
    <n v="14.945945945945946"/>
    <n v="2"/>
    <n v="4"/>
  </r>
  <r>
    <n v="26"/>
    <x v="1"/>
    <n v="933"/>
    <n v="1"/>
    <n v="476"/>
    <n v="3"/>
    <x v="1"/>
    <x v="0"/>
    <n v="3"/>
    <x v="1"/>
    <x v="1"/>
    <n v="14.945945945945946"/>
    <n v="2"/>
    <n v="3"/>
  </r>
  <r>
    <n v="42"/>
    <x v="1"/>
    <n v="1332"/>
    <n v="2"/>
    <n v="477"/>
    <n v="1"/>
    <x v="1"/>
    <x v="4"/>
    <n v="4"/>
    <x v="0"/>
    <x v="1"/>
    <n v="15.69811320754717"/>
    <n v="2"/>
    <n v="3"/>
  </r>
  <r>
    <n v="21"/>
    <x v="0"/>
    <n v="756"/>
    <n v="1"/>
    <n v="478"/>
    <n v="1"/>
    <x v="0"/>
    <x v="6"/>
    <n v="2"/>
    <x v="0"/>
    <x v="0"/>
    <n v="15.492537313432836"/>
    <n v="3"/>
    <n v="3"/>
  </r>
  <r>
    <n v="36"/>
    <x v="1"/>
    <n v="787.54826254826253"/>
    <n v="1"/>
    <n v="479"/>
    <n v="4"/>
    <x v="0"/>
    <x v="0"/>
    <n v="4"/>
    <x v="0"/>
    <x v="1"/>
    <n v="14.945945945945946"/>
    <n v="2"/>
    <n v="3"/>
  </r>
  <r>
    <n v="36"/>
    <x v="1"/>
    <n v="787.54826254826253"/>
    <n v="3"/>
    <n v="481"/>
    <n v="1"/>
    <x v="1"/>
    <x v="0"/>
    <n v="4"/>
    <x v="1"/>
    <x v="1"/>
    <n v="11"/>
    <n v="1"/>
    <n v="3"/>
  </r>
  <r>
    <n v="57"/>
    <x v="1"/>
    <n v="843.5826086956522"/>
    <n v="1"/>
    <n v="482"/>
    <n v="4"/>
    <x v="1"/>
    <x v="4"/>
    <n v="3"/>
    <x v="1"/>
    <x v="1"/>
    <n v="11"/>
    <n v="3"/>
    <n v="3"/>
  </r>
  <r>
    <n v="40"/>
    <x v="1"/>
    <n v="1171"/>
    <n v="10"/>
    <n v="483"/>
    <n v="4"/>
    <x v="0"/>
    <x v="2"/>
    <n v="3"/>
    <x v="1"/>
    <x v="0"/>
    <n v="13"/>
    <n v="3"/>
    <n v="3"/>
  </r>
  <r>
    <n v="21"/>
    <x v="1"/>
    <n v="895"/>
    <n v="9"/>
    <n v="484"/>
    <n v="1"/>
    <x v="1"/>
    <x v="6"/>
    <n v="4"/>
    <x v="0"/>
    <x v="1"/>
    <n v="24"/>
    <n v="3"/>
    <n v="2"/>
  </r>
  <r>
    <n v="33"/>
    <x v="0"/>
    <n v="350"/>
    <n v="5"/>
    <n v="485"/>
    <n v="4"/>
    <x v="0"/>
    <x v="6"/>
    <n v="3"/>
    <x v="0"/>
    <x v="0"/>
    <n v="13"/>
    <n v="2"/>
    <n v="3"/>
  </r>
  <r>
    <n v="37"/>
    <x v="1"/>
    <n v="921"/>
    <n v="10"/>
    <n v="486"/>
    <n v="3"/>
    <x v="0"/>
    <x v="2"/>
    <n v="1"/>
    <x v="1"/>
    <x v="1"/>
    <n v="20"/>
    <n v="2"/>
    <n v="3"/>
  </r>
  <r>
    <n v="46"/>
    <x v="1"/>
    <n v="1144"/>
    <n v="7"/>
    <n v="487"/>
    <n v="3"/>
    <x v="0"/>
    <x v="3"/>
    <n v="3"/>
    <x v="1"/>
    <x v="1"/>
    <n v="14"/>
    <n v="3"/>
    <n v="4"/>
  </r>
  <r>
    <n v="41"/>
    <x v="0"/>
    <n v="143"/>
    <n v="4"/>
    <n v="488"/>
    <n v="1"/>
    <x v="1"/>
    <x v="0"/>
    <n v="2"/>
    <x v="0"/>
    <x v="1"/>
    <n v="18"/>
    <n v="3"/>
    <n v="3"/>
  </r>
  <r>
    <n v="50"/>
    <x v="1"/>
    <n v="1046"/>
    <n v="10"/>
    <n v="491"/>
    <n v="4"/>
    <x v="1"/>
    <x v="4"/>
    <n v="4"/>
    <x v="0"/>
    <x v="1"/>
    <n v="15"/>
    <n v="4"/>
    <n v="3"/>
  </r>
  <r>
    <n v="40"/>
    <x v="0"/>
    <n v="575"/>
    <n v="22"/>
    <n v="492"/>
    <n v="3"/>
    <x v="1"/>
    <x v="0"/>
    <n v="3"/>
    <x v="1"/>
    <x v="0"/>
    <n v="12"/>
    <n v="1"/>
    <n v="3"/>
  </r>
  <r>
    <n v="31"/>
    <x v="1"/>
    <n v="408"/>
    <n v="9"/>
    <n v="493"/>
    <n v="3"/>
    <x v="1"/>
    <x v="1"/>
    <n v="2"/>
    <x v="0"/>
    <x v="0"/>
    <n v="16"/>
    <n v="4"/>
    <n v="3"/>
  </r>
  <r>
    <n v="21"/>
    <x v="0"/>
    <n v="156"/>
    <n v="12"/>
    <n v="494"/>
    <n v="3"/>
    <x v="0"/>
    <x v="6"/>
    <n v="2"/>
    <x v="0"/>
    <x v="1"/>
    <n v="15"/>
    <n v="4"/>
    <n v="3"/>
  </r>
  <r>
    <n v="29"/>
    <x v="1"/>
    <n v="1283"/>
    <n v="23"/>
    <n v="495"/>
    <n v="4"/>
    <x v="1"/>
    <x v="1"/>
    <n v="4"/>
    <x v="0"/>
    <x v="1"/>
    <n v="16"/>
    <n v="4"/>
    <n v="3"/>
  </r>
  <r>
    <n v="35"/>
    <x v="1"/>
    <n v="755"/>
    <n v="9"/>
    <n v="496"/>
    <n v="3"/>
    <x v="1"/>
    <x v="4"/>
    <n v="2"/>
    <x v="0"/>
    <x v="1"/>
    <n v="19"/>
    <n v="3"/>
    <n v="3"/>
  </r>
  <r>
    <n v="27"/>
    <x v="1"/>
    <n v="1469"/>
    <n v="1"/>
    <n v="497"/>
    <n v="4"/>
    <x v="1"/>
    <x v="2"/>
    <n v="2"/>
    <x v="2"/>
    <x v="1"/>
    <n v="11"/>
    <n v="2"/>
    <n v="3"/>
  </r>
  <r>
    <n v="28"/>
    <x v="1"/>
    <n v="304"/>
    <n v="9"/>
    <n v="498"/>
    <n v="2"/>
    <x v="1"/>
    <x v="0"/>
    <n v="4"/>
    <x v="0"/>
    <x v="1"/>
    <n v="14.945945945945946"/>
    <n v="4"/>
    <n v="3"/>
  </r>
  <r>
    <n v="49"/>
    <x v="1"/>
    <n v="1261"/>
    <n v="7"/>
    <n v="499"/>
    <n v="2"/>
    <x v="1"/>
    <x v="4"/>
    <n v="3"/>
    <x v="0"/>
    <x v="1"/>
    <n v="15.69811320754717"/>
    <n v="3"/>
    <n v="3"/>
  </r>
  <r>
    <n v="51"/>
    <x v="1"/>
    <n v="1178"/>
    <n v="14"/>
    <n v="500"/>
    <n v="3"/>
    <x v="0"/>
    <x v="0"/>
    <n v="4"/>
    <x v="1"/>
    <x v="1"/>
    <n v="14.945945945945946"/>
    <n v="3"/>
    <n v="2"/>
  </r>
  <r>
    <n v="36"/>
    <x v="1"/>
    <n v="329"/>
    <n v="2"/>
    <n v="501"/>
    <n v="4"/>
    <x v="0"/>
    <x v="1"/>
    <n v="3"/>
    <x v="1"/>
    <x v="1"/>
    <n v="15.375527426160337"/>
    <n v="2"/>
    <n v="3"/>
  </r>
  <r>
    <n v="34"/>
    <x v="0"/>
    <n v="1362"/>
    <n v="19"/>
    <n v="502"/>
    <n v="1"/>
    <x v="1"/>
    <x v="0"/>
    <n v="4"/>
    <x v="0"/>
    <x v="0"/>
    <n v="14.945945945945946"/>
    <n v="2"/>
    <n v="2"/>
  </r>
  <r>
    <n v="55"/>
    <x v="1"/>
    <n v="1311"/>
    <n v="2"/>
    <n v="505"/>
    <n v="3"/>
    <x v="0"/>
    <x v="5"/>
    <n v="4"/>
    <x v="0"/>
    <x v="0"/>
    <n v="13"/>
    <n v="3"/>
    <n v="3"/>
  </r>
  <r>
    <n v="24"/>
    <x v="1"/>
    <n v="1371"/>
    <n v="10"/>
    <n v="507"/>
    <n v="4"/>
    <x v="0"/>
    <x v="0"/>
    <n v="3"/>
    <x v="2"/>
    <x v="0"/>
    <n v="12"/>
    <n v="4"/>
    <n v="4"/>
  </r>
  <r>
    <n v="30"/>
    <x v="1"/>
    <n v="202"/>
    <n v="2"/>
    <n v="508"/>
    <n v="3"/>
    <x v="1"/>
    <x v="6"/>
    <n v="2"/>
    <x v="1"/>
    <x v="1"/>
    <n v="18"/>
    <n v="1"/>
    <n v="3"/>
  </r>
  <r>
    <n v="26"/>
    <x v="0"/>
    <n v="575"/>
    <n v="3"/>
    <n v="510"/>
    <n v="3"/>
    <x v="1"/>
    <x v="1"/>
    <n v="1"/>
    <x v="0"/>
    <x v="1"/>
    <n v="22"/>
    <n v="3"/>
    <n v="3"/>
  </r>
  <r>
    <n v="22"/>
    <x v="1"/>
    <n v="773.53418803418799"/>
    <n v="11"/>
    <n v="511"/>
    <n v="1"/>
    <x v="0"/>
    <x v="1"/>
    <n v="2"/>
    <x v="1"/>
    <x v="1"/>
    <n v="13"/>
    <n v="4"/>
    <n v="3"/>
  </r>
  <r>
    <n v="36"/>
    <x v="1"/>
    <n v="164"/>
    <n v="2"/>
    <n v="513"/>
    <n v="2"/>
    <x v="1"/>
    <x v="0"/>
    <n v="3"/>
    <x v="1"/>
    <x v="1"/>
    <n v="13"/>
    <n v="2"/>
    <n v="3"/>
  </r>
  <r>
    <n v="30"/>
    <x v="0"/>
    <n v="773.53418803418799"/>
    <n v="4"/>
    <n v="514"/>
    <n v="3"/>
    <x v="1"/>
    <x v="1"/>
    <n v="4"/>
    <x v="0"/>
    <x v="0"/>
    <n v="23"/>
    <n v="3"/>
    <n v="3"/>
  </r>
  <r>
    <n v="37"/>
    <x v="1"/>
    <n v="1107"/>
    <n v="14"/>
    <n v="515"/>
    <n v="4"/>
    <x v="0"/>
    <x v="2"/>
    <n v="1"/>
    <x v="2"/>
    <x v="1"/>
    <n v="12"/>
    <n v="3"/>
    <n v="2"/>
  </r>
  <r>
    <n v="40"/>
    <x v="1"/>
    <n v="787.54826254826253"/>
    <n v="2"/>
    <n v="516"/>
    <n v="4"/>
    <x v="0"/>
    <x v="0"/>
    <n v="2"/>
    <x v="2"/>
    <x v="1"/>
    <n v="12"/>
    <n v="3"/>
    <n v="3"/>
  </r>
  <r>
    <n v="42"/>
    <x v="1"/>
    <n v="776.33181818181822"/>
    <n v="1"/>
    <n v="517"/>
    <n v="2"/>
    <x v="0"/>
    <x v="2"/>
    <n v="1"/>
    <x v="2"/>
    <x v="1"/>
    <n v="16"/>
    <n v="2"/>
    <n v="3"/>
  </r>
  <r>
    <n v="37"/>
    <x v="1"/>
    <n v="805.3360655737705"/>
    <n v="10"/>
    <n v="518"/>
    <n v="3"/>
    <x v="1"/>
    <x v="3"/>
    <n v="2"/>
    <x v="0"/>
    <x v="0"/>
    <n v="12"/>
    <n v="4"/>
    <n v="2"/>
  </r>
  <r>
    <n v="43"/>
    <x v="1"/>
    <n v="776.57377049180332"/>
    <n v="12"/>
    <n v="520"/>
    <n v="1"/>
    <x v="1"/>
    <x v="7"/>
    <n v="2"/>
    <x v="2"/>
    <x v="1"/>
    <n v="11"/>
    <n v="3"/>
    <n v="3"/>
  </r>
  <r>
    <n v="40"/>
    <x v="1"/>
    <n v="555"/>
    <n v="2"/>
    <n v="521"/>
    <n v="2"/>
    <x v="0"/>
    <x v="2"/>
    <n v="3"/>
    <x v="1"/>
    <x v="1"/>
    <n v="22"/>
    <n v="2"/>
    <n v="3"/>
  </r>
  <r>
    <n v="54"/>
    <x v="1"/>
    <n v="821"/>
    <n v="5"/>
    <n v="522"/>
    <n v="1"/>
    <x v="1"/>
    <x v="7"/>
    <n v="1"/>
    <x v="1"/>
    <x v="1"/>
    <n v="11"/>
    <n v="3"/>
    <n v="2"/>
  </r>
  <r>
    <n v="34"/>
    <x v="1"/>
    <n v="1381"/>
    <n v="4"/>
    <n v="523"/>
    <n v="3"/>
    <x v="0"/>
    <x v="0"/>
    <n v="3"/>
    <x v="1"/>
    <x v="1"/>
    <n v="15"/>
    <n v="1"/>
    <n v="3"/>
  </r>
  <r>
    <n v="31"/>
    <x v="1"/>
    <n v="480"/>
    <n v="7"/>
    <n v="524"/>
    <n v="2"/>
    <x v="0"/>
    <x v="3"/>
    <n v="1"/>
    <x v="1"/>
    <x v="1"/>
    <n v="12"/>
    <n v="2"/>
    <n v="1"/>
  </r>
  <r>
    <n v="43"/>
    <x v="1"/>
    <n v="313"/>
    <n v="21"/>
    <n v="525"/>
    <n v="4"/>
    <x v="1"/>
    <x v="2"/>
    <n v="4"/>
    <x v="1"/>
    <x v="1"/>
    <n v="20"/>
    <n v="1"/>
    <n v="3"/>
  </r>
  <r>
    <n v="43"/>
    <x v="1"/>
    <n v="1473"/>
    <n v="8"/>
    <n v="526"/>
    <n v="3"/>
    <x v="0"/>
    <x v="4"/>
    <n v="3"/>
    <x v="2"/>
    <x v="0"/>
    <n v="14"/>
    <n v="4"/>
    <n v="3"/>
  </r>
  <r>
    <n v="25"/>
    <x v="1"/>
    <n v="891"/>
    <n v="4"/>
    <n v="527"/>
    <n v="2"/>
    <x v="0"/>
    <x v="0"/>
    <n v="4"/>
    <x v="0"/>
    <x v="0"/>
    <n v="11"/>
    <n v="2"/>
    <n v="3"/>
  </r>
  <r>
    <n v="37"/>
    <x v="1"/>
    <n v="1063"/>
    <n v="25"/>
    <n v="529"/>
    <n v="2"/>
    <x v="0"/>
    <x v="1"/>
    <n v="3"/>
    <x v="1"/>
    <x v="0"/>
    <n v="15"/>
    <n v="1"/>
    <n v="3"/>
  </r>
  <r>
    <n v="31"/>
    <x v="1"/>
    <n v="329"/>
    <n v="1"/>
    <n v="530"/>
    <n v="4"/>
    <x v="1"/>
    <x v="2"/>
    <n v="1"/>
    <x v="1"/>
    <x v="1"/>
    <n v="12"/>
    <n v="3"/>
    <n v="3"/>
  </r>
  <r>
    <n v="39"/>
    <x v="1"/>
    <n v="1218"/>
    <n v="1"/>
    <n v="531"/>
    <n v="2"/>
    <x v="1"/>
    <x v="5"/>
    <n v="3"/>
    <x v="2"/>
    <x v="0"/>
    <n v="14"/>
    <n v="3"/>
    <n v="3"/>
  </r>
  <r>
    <n v="56"/>
    <x v="1"/>
    <n v="787.54826254826253"/>
    <n v="6"/>
    <n v="532"/>
    <n v="3"/>
    <x v="0"/>
    <x v="0"/>
    <n v="1"/>
    <x v="1"/>
    <x v="1"/>
    <n v="11"/>
    <n v="4"/>
    <n v="2"/>
  </r>
  <r>
    <n v="30"/>
    <x v="1"/>
    <n v="1082"/>
    <n v="12"/>
    <n v="533"/>
    <n v="2"/>
    <x v="0"/>
    <x v="0"/>
    <n v="3"/>
    <x v="0"/>
    <x v="1"/>
    <n v="11"/>
    <n v="2"/>
    <n v="3"/>
  </r>
  <r>
    <n v="41"/>
    <x v="1"/>
    <n v="787.54826254826253"/>
    <n v="1"/>
    <n v="534"/>
    <n v="2"/>
    <x v="1"/>
    <x v="0"/>
    <n v="1"/>
    <x v="1"/>
    <x v="1"/>
    <n v="16"/>
    <n v="3"/>
    <n v="3"/>
  </r>
  <r>
    <n v="28"/>
    <x v="1"/>
    <n v="1300"/>
    <n v="17"/>
    <n v="536"/>
    <n v="3"/>
    <x v="1"/>
    <x v="2"/>
    <n v="1"/>
    <x v="2"/>
    <x v="1"/>
    <n v="12"/>
    <n v="4"/>
    <n v="3"/>
  </r>
  <r>
    <n v="25"/>
    <x v="0"/>
    <n v="688"/>
    <n v="3"/>
    <n v="538"/>
    <n v="1"/>
    <x v="1"/>
    <x v="2"/>
    <n v="1"/>
    <x v="1"/>
    <x v="1"/>
    <n v="13"/>
    <n v="3"/>
    <n v="3"/>
  </r>
  <r>
    <n v="52"/>
    <x v="1"/>
    <n v="319"/>
    <n v="3"/>
    <n v="543"/>
    <n v="4"/>
    <x v="1"/>
    <x v="3"/>
    <n v="3"/>
    <x v="1"/>
    <x v="0"/>
    <n v="14"/>
    <n v="3"/>
    <n v="3"/>
  </r>
  <r>
    <n v="45"/>
    <x v="1"/>
    <n v="192"/>
    <n v="10"/>
    <n v="544"/>
    <n v="1"/>
    <x v="1"/>
    <x v="1"/>
    <n v="4"/>
    <x v="1"/>
    <x v="1"/>
    <n v="15.375527426160337"/>
    <n v="4"/>
    <n v="2"/>
  </r>
  <r>
    <n v="52"/>
    <x v="1"/>
    <n v="1490"/>
    <n v="4"/>
    <n v="546"/>
    <n v="4"/>
    <x v="0"/>
    <x v="5"/>
    <n v="4"/>
    <x v="1"/>
    <x v="1"/>
    <n v="15.049382716049383"/>
    <n v="4"/>
    <n v="1"/>
  </r>
  <r>
    <n v="42"/>
    <x v="1"/>
    <n v="532"/>
    <n v="29"/>
    <n v="547"/>
    <n v="1"/>
    <x v="0"/>
    <x v="1"/>
    <n v="3"/>
    <x v="2"/>
    <x v="1"/>
    <n v="15.375527426160337"/>
    <n v="2"/>
    <n v="3"/>
  </r>
  <r>
    <n v="30"/>
    <x v="1"/>
    <n v="317"/>
    <n v="2"/>
    <n v="548"/>
    <n v="3"/>
    <x v="0"/>
    <x v="3"/>
    <n v="4"/>
    <x v="0"/>
    <x v="1"/>
    <n v="15.345132743362832"/>
    <n v="3"/>
    <n v="3"/>
  </r>
  <r>
    <n v="60"/>
    <x v="1"/>
    <n v="422"/>
    <n v="7"/>
    <n v="549"/>
    <n v="1"/>
    <x v="0"/>
    <x v="5"/>
    <n v="1"/>
    <x v="1"/>
    <x v="1"/>
    <n v="15.049382716049383"/>
    <n v="4"/>
    <n v="1"/>
  </r>
  <r>
    <n v="46"/>
    <x v="1"/>
    <n v="1485"/>
    <n v="18"/>
    <n v="550"/>
    <n v="3"/>
    <x v="0"/>
    <x v="3"/>
    <n v="3"/>
    <x v="2"/>
    <x v="1"/>
    <n v="15.345132743362832"/>
    <n v="3"/>
    <n v="2"/>
  </r>
  <r>
    <n v="42"/>
    <x v="1"/>
    <n v="1368"/>
    <n v="28"/>
    <n v="551"/>
    <n v="4"/>
    <x v="0"/>
    <x v="4"/>
    <n v="4"/>
    <x v="1"/>
    <x v="1"/>
    <n v="11"/>
    <n v="4"/>
    <n v="4"/>
  </r>
  <r>
    <n v="24"/>
    <x v="0"/>
    <n v="1448"/>
    <n v="1"/>
    <n v="554"/>
    <n v="1"/>
    <x v="0"/>
    <x v="6"/>
    <n v="2"/>
    <x v="0"/>
    <x v="0"/>
    <n v="16"/>
    <n v="2"/>
    <n v="3"/>
  </r>
  <r>
    <n v="34"/>
    <x v="0"/>
    <n v="803.12121212121212"/>
    <n v="6"/>
    <n v="555"/>
    <n v="4"/>
    <x v="0"/>
    <x v="6"/>
    <n v="3"/>
    <x v="2"/>
    <x v="1"/>
    <n v="16"/>
    <n v="4"/>
    <n v="2"/>
  </r>
  <r>
    <n v="38"/>
    <x v="1"/>
    <n v="776.33181818181822"/>
    <n v="2"/>
    <n v="556"/>
    <n v="4"/>
    <x v="1"/>
    <x v="2"/>
    <n v="4"/>
    <x v="1"/>
    <x v="0"/>
    <n v="23"/>
    <n v="3"/>
    <n v="3"/>
  </r>
  <r>
    <n v="40"/>
    <x v="1"/>
    <n v="1398"/>
    <n v="2"/>
    <n v="558"/>
    <n v="3"/>
    <x v="0"/>
    <x v="5"/>
    <n v="3"/>
    <x v="1"/>
    <x v="1"/>
    <n v="14"/>
    <n v="4"/>
    <n v="3"/>
  </r>
  <r>
    <n v="26"/>
    <x v="1"/>
    <n v="773.53418803418799"/>
    <n v="23"/>
    <n v="560"/>
    <n v="1"/>
    <x v="0"/>
    <x v="1"/>
    <n v="4"/>
    <x v="2"/>
    <x v="1"/>
    <n v="22"/>
    <n v="2"/>
    <n v="1"/>
  </r>
  <r>
    <n v="30"/>
    <x v="1"/>
    <n v="776.33181818181822"/>
    <n v="3"/>
    <n v="562"/>
    <n v="3"/>
    <x v="1"/>
    <x v="2"/>
    <n v="4"/>
    <x v="1"/>
    <x v="1"/>
    <n v="15"/>
    <n v="3"/>
    <n v="1"/>
  </r>
  <r>
    <n v="29"/>
    <x v="1"/>
    <n v="776.57377049180332"/>
    <n v="3"/>
    <n v="564"/>
    <n v="2"/>
    <x v="1"/>
    <x v="7"/>
    <n v="3"/>
    <x v="1"/>
    <x v="1"/>
    <n v="18"/>
    <n v="3"/>
    <n v="3"/>
  </r>
  <r>
    <n v="29"/>
    <x v="0"/>
    <n v="773.53418803418799"/>
    <n v="25"/>
    <n v="565"/>
    <n v="3"/>
    <x v="0"/>
    <x v="1"/>
    <n v="2"/>
    <x v="1"/>
    <x v="1"/>
    <n v="16"/>
    <n v="2"/>
    <n v="4"/>
  </r>
  <r>
    <n v="19"/>
    <x v="0"/>
    <n v="489"/>
    <n v="2"/>
    <n v="566"/>
    <n v="1"/>
    <x v="1"/>
    <x v="8"/>
    <n v="4"/>
    <x v="0"/>
    <x v="1"/>
    <n v="12"/>
    <n v="3"/>
    <n v="4"/>
  </r>
  <r>
    <n v="30"/>
    <x v="1"/>
    <n v="1398"/>
    <n v="22"/>
    <n v="567"/>
    <n v="3"/>
    <x v="0"/>
    <x v="0"/>
    <n v="1"/>
    <x v="1"/>
    <x v="1"/>
    <n v="11"/>
    <n v="3"/>
    <n v="3"/>
  </r>
  <r>
    <n v="57"/>
    <x v="1"/>
    <n v="210"/>
    <n v="29"/>
    <n v="568"/>
    <n v="1"/>
    <x v="1"/>
    <x v="5"/>
    <n v="4"/>
    <x v="2"/>
    <x v="1"/>
    <n v="12"/>
    <n v="3"/>
    <n v="2"/>
  </r>
  <r>
    <n v="50"/>
    <x v="1"/>
    <n v="1099"/>
    <n v="29"/>
    <n v="569"/>
    <n v="2"/>
    <x v="1"/>
    <x v="5"/>
    <n v="3"/>
    <x v="1"/>
    <x v="1"/>
    <n v="15"/>
    <n v="2"/>
    <n v="3"/>
  </r>
  <r>
    <n v="30"/>
    <x v="1"/>
    <n v="1116"/>
    <n v="2"/>
    <n v="571"/>
    <n v="3"/>
    <x v="0"/>
    <x v="2"/>
    <n v="4"/>
    <x v="0"/>
    <x v="1"/>
    <n v="14"/>
    <n v="3"/>
    <n v="2"/>
  </r>
  <r>
    <n v="60"/>
    <x v="1"/>
    <n v="1499"/>
    <n v="28"/>
    <n v="573"/>
    <n v="3"/>
    <x v="0"/>
    <x v="0"/>
    <n v="1"/>
    <x v="1"/>
    <x v="1"/>
    <n v="19"/>
    <n v="4"/>
    <n v="4"/>
  </r>
  <r>
    <n v="47"/>
    <x v="1"/>
    <n v="983"/>
    <n v="2"/>
    <n v="574"/>
    <n v="1"/>
    <x v="0"/>
    <x v="3"/>
    <n v="4"/>
    <x v="2"/>
    <x v="1"/>
    <n v="13"/>
    <n v="3"/>
    <n v="3"/>
  </r>
  <r>
    <n v="46"/>
    <x v="1"/>
    <n v="1009"/>
    <n v="2"/>
    <n v="575"/>
    <n v="1"/>
    <x v="1"/>
    <x v="7"/>
    <n v="3"/>
    <x v="1"/>
    <x v="1"/>
    <n v="13"/>
    <n v="3"/>
    <n v="1"/>
  </r>
  <r>
    <n v="35"/>
    <x v="1"/>
    <n v="144"/>
    <n v="22"/>
    <n v="577"/>
    <n v="4"/>
    <x v="1"/>
    <x v="2"/>
    <n v="3"/>
    <x v="0"/>
    <x v="1"/>
    <n v="15.173076923076923"/>
    <n v="3"/>
    <n v="3"/>
  </r>
  <r>
    <n v="54"/>
    <x v="1"/>
    <n v="548"/>
    <n v="8"/>
    <n v="578"/>
    <n v="3"/>
    <x v="0"/>
    <x v="2"/>
    <n v="3"/>
    <x v="0"/>
    <x v="1"/>
    <n v="15.173076923076923"/>
    <n v="3"/>
    <n v="3"/>
  </r>
  <r>
    <n v="34"/>
    <x v="1"/>
    <n v="1303"/>
    <n v="2"/>
    <n v="579"/>
    <n v="4"/>
    <x v="1"/>
    <x v="1"/>
    <n v="3"/>
    <x v="2"/>
    <x v="1"/>
    <n v="15.375527426160337"/>
    <n v="3"/>
    <n v="3"/>
  </r>
  <r>
    <n v="46"/>
    <x v="1"/>
    <n v="1125"/>
    <n v="10"/>
    <n v="580"/>
    <n v="3"/>
    <x v="0"/>
    <x v="0"/>
    <n v="4"/>
    <x v="1"/>
    <x v="0"/>
    <n v="14.945945945945946"/>
    <n v="3"/>
    <n v="3"/>
  </r>
  <r>
    <n v="31"/>
    <x v="1"/>
    <n v="1274"/>
    <n v="9"/>
    <n v="581"/>
    <n v="3"/>
    <x v="1"/>
    <x v="3"/>
    <n v="2"/>
    <x v="2"/>
    <x v="1"/>
    <n v="15.345132743362832"/>
    <n v="4"/>
    <n v="4"/>
  </r>
  <r>
    <n v="33"/>
    <x v="0"/>
    <n v="1277"/>
    <n v="15"/>
    <n v="582"/>
    <n v="2"/>
    <x v="1"/>
    <x v="5"/>
    <n v="3"/>
    <x v="1"/>
    <x v="0"/>
    <n v="15.049382716049383"/>
    <n v="4"/>
    <n v="4"/>
  </r>
  <r>
    <n v="33"/>
    <x v="0"/>
    <n v="776.33181818181822"/>
    <n v="10"/>
    <n v="584"/>
    <n v="1"/>
    <x v="1"/>
    <x v="2"/>
    <n v="4"/>
    <x v="2"/>
    <x v="1"/>
    <n v="15.173076923076923"/>
    <n v="1"/>
    <n v="3"/>
  </r>
  <r>
    <n v="30"/>
    <x v="1"/>
    <n v="803.12121212121212"/>
    <n v="7"/>
    <n v="585"/>
    <n v="4"/>
    <x v="1"/>
    <x v="6"/>
    <n v="2"/>
    <x v="0"/>
    <x v="1"/>
    <n v="15.492537313432836"/>
    <n v="1"/>
    <n v="3"/>
  </r>
  <r>
    <n v="35"/>
    <x v="1"/>
    <n v="1276"/>
    <n v="16"/>
    <n v="586"/>
    <n v="4"/>
    <x v="1"/>
    <x v="4"/>
    <n v="3"/>
    <x v="1"/>
    <x v="0"/>
    <n v="12"/>
    <n v="3"/>
    <n v="3"/>
  </r>
  <r>
    <n v="31"/>
    <x v="0"/>
    <n v="534"/>
    <n v="20"/>
    <n v="587"/>
    <n v="1"/>
    <x v="1"/>
    <x v="4"/>
    <n v="3"/>
    <x v="1"/>
    <x v="1"/>
    <n v="12"/>
    <n v="1"/>
    <n v="3"/>
  </r>
  <r>
    <n v="34"/>
    <x v="0"/>
    <n v="988"/>
    <n v="23"/>
    <n v="590"/>
    <n v="2"/>
    <x v="0"/>
    <x v="8"/>
    <n v="1"/>
    <x v="2"/>
    <x v="0"/>
    <n v="15"/>
    <n v="3"/>
    <n v="3"/>
  </r>
  <r>
    <n v="42"/>
    <x v="1"/>
    <n v="1474"/>
    <n v="5"/>
    <n v="591"/>
    <n v="2"/>
    <x v="1"/>
    <x v="2"/>
    <n v="3"/>
    <x v="1"/>
    <x v="1"/>
    <n v="17"/>
    <n v="4"/>
    <n v="3"/>
  </r>
  <r>
    <n v="36"/>
    <x v="1"/>
    <n v="635"/>
    <n v="10"/>
    <n v="592"/>
    <n v="2"/>
    <x v="1"/>
    <x v="0"/>
    <n v="4"/>
    <x v="0"/>
    <x v="1"/>
    <n v="14"/>
    <n v="4"/>
    <n v="2"/>
  </r>
  <r>
    <n v="22"/>
    <x v="0"/>
    <n v="1368"/>
    <n v="4"/>
    <n v="593"/>
    <n v="3"/>
    <x v="1"/>
    <x v="2"/>
    <n v="3"/>
    <x v="0"/>
    <x v="1"/>
    <n v="16"/>
    <n v="3"/>
    <n v="3"/>
  </r>
  <r>
    <n v="48"/>
    <x v="1"/>
    <n v="163"/>
    <n v="2"/>
    <n v="595"/>
    <n v="2"/>
    <x v="0"/>
    <x v="0"/>
    <n v="4"/>
    <x v="1"/>
    <x v="1"/>
    <n v="14"/>
    <n v="1"/>
    <n v="3"/>
  </r>
  <r>
    <n v="55"/>
    <x v="1"/>
    <n v="1117"/>
    <n v="18"/>
    <n v="597"/>
    <n v="1"/>
    <x v="0"/>
    <x v="5"/>
    <n v="2"/>
    <x v="0"/>
    <x v="1"/>
    <n v="23"/>
    <n v="4"/>
    <n v="3"/>
  </r>
  <r>
    <n v="41"/>
    <x v="1"/>
    <n v="267"/>
    <n v="10"/>
    <n v="599"/>
    <n v="4"/>
    <x v="1"/>
    <x v="0"/>
    <n v="4"/>
    <x v="0"/>
    <x v="1"/>
    <n v="14"/>
    <n v="4"/>
    <n v="3"/>
  </r>
  <r>
    <n v="35"/>
    <x v="1"/>
    <n v="619"/>
    <n v="1"/>
    <n v="600"/>
    <n v="2"/>
    <x v="1"/>
    <x v="0"/>
    <n v="3"/>
    <x v="1"/>
    <x v="1"/>
    <n v="11"/>
    <n v="3"/>
    <n v="3"/>
  </r>
  <r>
    <n v="40"/>
    <x v="1"/>
    <n v="302"/>
    <n v="6"/>
    <n v="601"/>
    <n v="2"/>
    <x v="0"/>
    <x v="3"/>
    <n v="3"/>
    <x v="0"/>
    <x v="1"/>
    <n v="15"/>
    <n v="3"/>
    <n v="3"/>
  </r>
  <r>
    <n v="39"/>
    <x v="1"/>
    <n v="443"/>
    <n v="8"/>
    <n v="602"/>
    <n v="3"/>
    <x v="0"/>
    <x v="2"/>
    <n v="3"/>
    <x v="1"/>
    <x v="1"/>
    <n v="11"/>
    <n v="1"/>
    <n v="3"/>
  </r>
  <r>
    <n v="31"/>
    <x v="1"/>
    <n v="828"/>
    <n v="2"/>
    <n v="604"/>
    <n v="2"/>
    <x v="1"/>
    <x v="0"/>
    <n v="4"/>
    <x v="0"/>
    <x v="0"/>
    <n v="13"/>
    <n v="3"/>
    <n v="4"/>
  </r>
  <r>
    <n v="42"/>
    <x v="1"/>
    <n v="805.3360655737705"/>
    <n v="24"/>
    <n v="605"/>
    <n v="4"/>
    <x v="1"/>
    <x v="3"/>
    <n v="1"/>
    <x v="1"/>
    <x v="0"/>
    <n v="21"/>
    <n v="4"/>
    <n v="2"/>
  </r>
  <r>
    <n v="45"/>
    <x v="1"/>
    <n v="561"/>
    <n v="2"/>
    <n v="606"/>
    <n v="4"/>
    <x v="1"/>
    <x v="0"/>
    <n v="2"/>
    <x v="1"/>
    <x v="1"/>
    <n v="19"/>
    <n v="2"/>
    <n v="4"/>
  </r>
  <r>
    <n v="26"/>
    <x v="0"/>
    <n v="735.95555555555552"/>
    <n v="17"/>
    <n v="608"/>
    <n v="2"/>
    <x v="0"/>
    <x v="8"/>
    <n v="3"/>
    <x v="2"/>
    <x v="0"/>
    <n v="11"/>
    <n v="2"/>
    <n v="2"/>
  </r>
  <r>
    <n v="29"/>
    <x v="1"/>
    <n v="232"/>
    <n v="19"/>
    <n v="611"/>
    <n v="4"/>
    <x v="1"/>
    <x v="3"/>
    <n v="4"/>
    <x v="2"/>
    <x v="1"/>
    <n v="12"/>
    <n v="2"/>
    <n v="4"/>
  </r>
  <r>
    <n v="33"/>
    <x v="1"/>
    <n v="922"/>
    <n v="1"/>
    <n v="612"/>
    <n v="1"/>
    <x v="0"/>
    <x v="7"/>
    <n v="3"/>
    <x v="2"/>
    <x v="1"/>
    <n v="19"/>
    <n v="3"/>
    <n v="3"/>
  </r>
  <r>
    <n v="31"/>
    <x v="1"/>
    <n v="777.51162790697674"/>
    <n v="7"/>
    <n v="613"/>
    <n v="3"/>
    <x v="1"/>
    <x v="5"/>
    <n v="4"/>
    <x v="2"/>
    <x v="1"/>
    <n v="21"/>
    <n v="3"/>
    <n v="2"/>
  </r>
  <r>
    <n v="18"/>
    <x v="0"/>
    <n v="1306"/>
    <n v="5"/>
    <n v="614"/>
    <n v="2"/>
    <x v="1"/>
    <x v="6"/>
    <n v="2"/>
    <x v="0"/>
    <x v="0"/>
    <n v="14"/>
    <n v="4"/>
    <n v="3"/>
  </r>
  <r>
    <n v="40"/>
    <x v="1"/>
    <n v="787.54826254826253"/>
    <n v="28"/>
    <n v="615"/>
    <n v="3"/>
    <x v="1"/>
    <x v="0"/>
    <n v="1"/>
    <x v="2"/>
    <x v="1"/>
    <n v="15"/>
    <n v="3"/>
    <n v="3"/>
  </r>
  <r>
    <n v="41"/>
    <x v="1"/>
    <n v="509"/>
    <n v="2"/>
    <n v="616"/>
    <n v="1"/>
    <x v="0"/>
    <x v="4"/>
    <n v="3"/>
    <x v="0"/>
    <x v="0"/>
    <n v="17"/>
    <n v="1"/>
    <n v="3"/>
  </r>
  <r>
    <n v="26"/>
    <x v="1"/>
    <n v="775"/>
    <n v="29"/>
    <n v="618"/>
    <n v="1"/>
    <x v="1"/>
    <x v="0"/>
    <n v="3"/>
    <x v="2"/>
    <x v="1"/>
    <n v="12"/>
    <n v="1"/>
    <n v="3"/>
  </r>
  <r>
    <n v="35"/>
    <x v="1"/>
    <n v="195"/>
    <n v="1"/>
    <n v="620"/>
    <n v="1"/>
    <x v="0"/>
    <x v="0"/>
    <n v="3"/>
    <x v="0"/>
    <x v="1"/>
    <n v="14.945945945945946"/>
    <n v="4"/>
    <n v="3"/>
  </r>
  <r>
    <n v="34"/>
    <x v="1"/>
    <n v="258"/>
    <n v="21"/>
    <n v="621"/>
    <n v="4"/>
    <x v="1"/>
    <x v="0"/>
    <n v="4"/>
    <x v="0"/>
    <x v="1"/>
    <n v="14.945945945945946"/>
    <n v="4"/>
    <n v="3"/>
  </r>
  <r>
    <n v="26"/>
    <x v="0"/>
    <n v="471"/>
    <n v="24"/>
    <n v="622"/>
    <n v="3"/>
    <x v="1"/>
    <x v="2"/>
    <n v="4"/>
    <x v="0"/>
    <x v="0"/>
    <n v="15.173076923076923"/>
    <n v="2"/>
    <n v="1"/>
  </r>
  <r>
    <n v="37"/>
    <x v="1"/>
    <n v="799"/>
    <n v="1"/>
    <n v="623"/>
    <n v="2"/>
    <x v="0"/>
    <x v="3"/>
    <n v="4"/>
    <x v="0"/>
    <x v="1"/>
    <n v="15.345132743362832"/>
    <n v="4"/>
    <n v="4"/>
  </r>
  <r>
    <n v="46"/>
    <x v="1"/>
    <n v="1034"/>
    <n v="18"/>
    <n v="624"/>
    <n v="1"/>
    <x v="0"/>
    <x v="4"/>
    <n v="3"/>
    <x v="1"/>
    <x v="1"/>
    <n v="15.69811320754717"/>
    <n v="4"/>
    <n v="2"/>
  </r>
  <r>
    <n v="41"/>
    <x v="1"/>
    <n v="777.51162790697674"/>
    <n v="2"/>
    <n v="625"/>
    <n v="2"/>
    <x v="0"/>
    <x v="5"/>
    <n v="1"/>
    <x v="1"/>
    <x v="1"/>
    <n v="15.049382716049383"/>
    <n v="2"/>
    <n v="3"/>
  </r>
  <r>
    <n v="37"/>
    <x v="1"/>
    <n v="142"/>
    <n v="9"/>
    <n v="626"/>
    <n v="1"/>
    <x v="1"/>
    <x v="0"/>
    <n v="2"/>
    <x v="2"/>
    <x v="1"/>
    <n v="14.945945945945946"/>
    <n v="4"/>
    <n v="3"/>
  </r>
  <r>
    <n v="52"/>
    <x v="1"/>
    <n v="773.53418803418799"/>
    <n v="6"/>
    <n v="630"/>
    <n v="4"/>
    <x v="1"/>
    <x v="1"/>
    <n v="1"/>
    <x v="2"/>
    <x v="0"/>
    <n v="12"/>
    <n v="2"/>
    <n v="3"/>
  </r>
  <r>
    <n v="32"/>
    <x v="0"/>
    <n v="1474"/>
    <n v="11"/>
    <n v="631"/>
    <n v="4"/>
    <x v="1"/>
    <x v="0"/>
    <n v="3"/>
    <x v="1"/>
    <x v="1"/>
    <n v="12"/>
    <n v="4"/>
    <n v="3"/>
  </r>
  <r>
    <n v="24"/>
    <x v="1"/>
    <n v="535"/>
    <n v="24"/>
    <n v="632"/>
    <n v="4"/>
    <x v="1"/>
    <x v="6"/>
    <n v="4"/>
    <x v="1"/>
    <x v="1"/>
    <n v="13"/>
    <n v="3"/>
    <n v="3"/>
  </r>
  <r>
    <n v="38"/>
    <x v="1"/>
    <n v="843.5826086956522"/>
    <n v="10"/>
    <n v="634"/>
    <n v="3"/>
    <x v="0"/>
    <x v="4"/>
    <n v="3"/>
    <x v="1"/>
    <x v="1"/>
    <n v="19"/>
    <n v="3"/>
    <n v="3"/>
  </r>
  <r>
    <n v="37"/>
    <x v="1"/>
    <n v="446"/>
    <n v="1"/>
    <n v="635"/>
    <n v="2"/>
    <x v="0"/>
    <x v="3"/>
    <n v="2"/>
    <x v="1"/>
    <x v="1"/>
    <n v="12"/>
    <n v="2"/>
    <n v="2"/>
  </r>
  <r>
    <n v="49"/>
    <x v="1"/>
    <n v="1245"/>
    <n v="18"/>
    <n v="638"/>
    <n v="4"/>
    <x v="1"/>
    <x v="7"/>
    <n v="3"/>
    <x v="2"/>
    <x v="0"/>
    <n v="17"/>
    <n v="3"/>
    <n v="3"/>
  </r>
  <r>
    <n v="24"/>
    <x v="1"/>
    <n v="773.53418803418799"/>
    <n v="23"/>
    <n v="639"/>
    <n v="2"/>
    <x v="1"/>
    <x v="1"/>
    <n v="4"/>
    <x v="1"/>
    <x v="0"/>
    <n v="11"/>
    <n v="2"/>
    <n v="3"/>
  </r>
  <r>
    <n v="26"/>
    <x v="1"/>
    <n v="787.54826254826253"/>
    <n v="28"/>
    <n v="641"/>
    <n v="1"/>
    <x v="1"/>
    <x v="0"/>
    <n v="2"/>
    <x v="1"/>
    <x v="1"/>
    <n v="20"/>
    <n v="4"/>
    <n v="4"/>
  </r>
  <r>
    <n v="24"/>
    <x v="1"/>
    <n v="823"/>
    <n v="17"/>
    <n v="643"/>
    <n v="4"/>
    <x v="1"/>
    <x v="2"/>
    <n v="2"/>
    <x v="1"/>
    <x v="1"/>
    <n v="21"/>
    <n v="4"/>
    <n v="3"/>
  </r>
  <r>
    <n v="50"/>
    <x v="1"/>
    <n v="777.51162790697674"/>
    <n v="3"/>
    <n v="644"/>
    <n v="1"/>
    <x v="1"/>
    <x v="5"/>
    <n v="2"/>
    <x v="1"/>
    <x v="1"/>
    <n v="11"/>
    <n v="3"/>
    <n v="3"/>
  </r>
  <r>
    <n v="25"/>
    <x v="1"/>
    <n v="622"/>
    <n v="13"/>
    <n v="645"/>
    <n v="2"/>
    <x v="1"/>
    <x v="6"/>
    <n v="3"/>
    <x v="1"/>
    <x v="1"/>
    <n v="11"/>
    <n v="3"/>
    <n v="3"/>
  </r>
  <r>
    <n v="24"/>
    <x v="0"/>
    <n v="1287"/>
    <n v="7"/>
    <n v="647"/>
    <n v="1"/>
    <x v="0"/>
    <x v="2"/>
    <n v="3"/>
    <x v="1"/>
    <x v="0"/>
    <n v="16"/>
    <n v="4"/>
    <n v="3"/>
  </r>
  <r>
    <n v="30"/>
    <x v="0"/>
    <n v="448"/>
    <n v="12"/>
    <n v="648"/>
    <n v="2"/>
    <x v="1"/>
    <x v="6"/>
    <n v="1"/>
    <x v="1"/>
    <x v="1"/>
    <n v="18"/>
    <n v="3"/>
    <n v="4"/>
  </r>
  <r>
    <n v="34"/>
    <x v="1"/>
    <n v="254"/>
    <n v="1"/>
    <n v="649"/>
    <n v="2"/>
    <x v="1"/>
    <x v="1"/>
    <n v="4"/>
    <x v="1"/>
    <x v="0"/>
    <n v="13"/>
    <n v="4"/>
    <n v="3"/>
  </r>
  <r>
    <n v="31"/>
    <x v="0"/>
    <n v="1365"/>
    <n v="13"/>
    <n v="650"/>
    <n v="2"/>
    <x v="1"/>
    <x v="0"/>
    <n v="1"/>
    <x v="2"/>
    <x v="1"/>
    <n v="17"/>
    <n v="3"/>
    <n v="1"/>
  </r>
  <r>
    <n v="35"/>
    <x v="1"/>
    <n v="538"/>
    <n v="25"/>
    <n v="652"/>
    <n v="1"/>
    <x v="1"/>
    <x v="2"/>
    <n v="4"/>
    <x v="0"/>
    <x v="1"/>
    <n v="14"/>
    <n v="4"/>
    <n v="3"/>
  </r>
  <r>
    <n v="31"/>
    <x v="1"/>
    <n v="525"/>
    <n v="6"/>
    <n v="653"/>
    <n v="1"/>
    <x v="1"/>
    <x v="0"/>
    <n v="4"/>
    <x v="2"/>
    <x v="1"/>
    <n v="22"/>
    <n v="4"/>
    <n v="4"/>
  </r>
  <r>
    <n v="27"/>
    <x v="1"/>
    <n v="798"/>
    <n v="6"/>
    <n v="655"/>
    <n v="1"/>
    <x v="0"/>
    <x v="1"/>
    <n v="3"/>
    <x v="2"/>
    <x v="1"/>
    <n v="12"/>
    <n v="3"/>
    <n v="2"/>
  </r>
  <r>
    <n v="37"/>
    <x v="1"/>
    <n v="558"/>
    <n v="2"/>
    <n v="656"/>
    <n v="4"/>
    <x v="1"/>
    <x v="0"/>
    <n v="3"/>
    <x v="1"/>
    <x v="0"/>
    <n v="11"/>
    <n v="3"/>
    <n v="2"/>
  </r>
  <r>
    <n v="20"/>
    <x v="1"/>
    <n v="773.53418803418799"/>
    <n v="1"/>
    <n v="657"/>
    <n v="4"/>
    <x v="0"/>
    <x v="1"/>
    <n v="2"/>
    <x v="0"/>
    <x v="1"/>
    <n v="13"/>
    <n v="4"/>
    <n v="4"/>
  </r>
  <r>
    <n v="42"/>
    <x v="1"/>
    <n v="622"/>
    <n v="2"/>
    <n v="659"/>
    <n v="3"/>
    <x v="0"/>
    <x v="4"/>
    <n v="4"/>
    <x v="1"/>
    <x v="1"/>
    <n v="13"/>
    <n v="2"/>
    <n v="3"/>
  </r>
  <r>
    <n v="43"/>
    <x v="1"/>
    <n v="782"/>
    <n v="6"/>
    <n v="661"/>
    <n v="2"/>
    <x v="1"/>
    <x v="7"/>
    <n v="4"/>
    <x v="2"/>
    <x v="0"/>
    <n v="14"/>
    <n v="3"/>
    <n v="2"/>
  </r>
  <r>
    <n v="38"/>
    <x v="1"/>
    <n v="362"/>
    <n v="1"/>
    <n v="662"/>
    <n v="3"/>
    <x v="0"/>
    <x v="1"/>
    <n v="1"/>
    <x v="0"/>
    <x v="1"/>
    <n v="17"/>
    <n v="4"/>
    <n v="2"/>
  </r>
  <r>
    <n v="43"/>
    <x v="1"/>
    <n v="1001"/>
    <n v="9"/>
    <n v="663"/>
    <n v="4"/>
    <x v="1"/>
    <x v="2"/>
    <n v="3"/>
    <x v="2"/>
    <x v="0"/>
    <n v="13"/>
    <n v="2"/>
    <n v="3"/>
  </r>
  <r>
    <n v="48"/>
    <x v="1"/>
    <n v="777.51162790697674"/>
    <n v="1"/>
    <n v="664"/>
    <n v="4"/>
    <x v="0"/>
    <x v="5"/>
    <n v="1"/>
    <x v="1"/>
    <x v="1"/>
    <n v="11"/>
    <n v="1"/>
    <n v="1"/>
  </r>
  <r>
    <n v="44"/>
    <x v="1"/>
    <n v="735.95555555555552"/>
    <n v="1"/>
    <n v="665"/>
    <n v="1"/>
    <x v="0"/>
    <x v="8"/>
    <n v="3"/>
    <x v="0"/>
    <x v="1"/>
    <n v="11"/>
    <n v="2"/>
    <n v="4"/>
  </r>
  <r>
    <n v="34"/>
    <x v="1"/>
    <n v="803.12121212121212"/>
    <n v="14"/>
    <n v="666"/>
    <n v="3"/>
    <x v="0"/>
    <x v="6"/>
    <n v="3"/>
    <x v="2"/>
    <x v="0"/>
    <n v="18"/>
    <n v="4"/>
    <n v="3"/>
  </r>
  <r>
    <n v="27"/>
    <x v="0"/>
    <n v="1420"/>
    <n v="2"/>
    <n v="667"/>
    <n v="3"/>
    <x v="1"/>
    <x v="6"/>
    <n v="1"/>
    <x v="2"/>
    <x v="1"/>
    <n v="11"/>
    <n v="2"/>
    <n v="3"/>
  </r>
  <r>
    <n v="21"/>
    <x v="1"/>
    <n v="1343"/>
    <n v="22"/>
    <n v="669"/>
    <n v="3"/>
    <x v="1"/>
    <x v="6"/>
    <n v="3"/>
    <x v="0"/>
    <x v="1"/>
    <n v="15.492537313432836"/>
    <n v="3"/>
    <n v="3"/>
  </r>
  <r>
    <n v="44"/>
    <x v="1"/>
    <n v="1315"/>
    <n v="3"/>
    <n v="671"/>
    <n v="4"/>
    <x v="1"/>
    <x v="5"/>
    <n v="4"/>
    <x v="1"/>
    <x v="0"/>
    <n v="12"/>
    <n v="1"/>
    <n v="4"/>
  </r>
  <r>
    <n v="22"/>
    <x v="1"/>
    <n v="604"/>
    <n v="6"/>
    <n v="675"/>
    <n v="1"/>
    <x v="1"/>
    <x v="1"/>
    <n v="3"/>
    <x v="1"/>
    <x v="1"/>
    <n v="15.375527426160337"/>
    <n v="4"/>
    <n v="3"/>
  </r>
  <r>
    <n v="33"/>
    <x v="1"/>
    <n v="1216"/>
    <n v="8"/>
    <n v="677"/>
    <n v="3"/>
    <x v="1"/>
    <x v="0"/>
    <n v="3"/>
    <x v="2"/>
    <x v="1"/>
    <n v="14.945945945945946"/>
    <n v="4"/>
    <n v="3"/>
  </r>
  <r>
    <n v="32"/>
    <x v="1"/>
    <n v="646"/>
    <n v="9"/>
    <n v="679"/>
    <n v="1"/>
    <x v="0"/>
    <x v="1"/>
    <n v="4"/>
    <x v="1"/>
    <x v="0"/>
    <n v="15.375527426160337"/>
    <n v="4"/>
    <n v="2"/>
  </r>
  <r>
    <n v="30"/>
    <x v="1"/>
    <n v="160"/>
    <n v="3"/>
    <n v="680"/>
    <n v="3"/>
    <x v="0"/>
    <x v="1"/>
    <n v="3"/>
    <x v="2"/>
    <x v="1"/>
    <n v="15.375527426160337"/>
    <n v="3"/>
    <n v="3"/>
  </r>
  <r>
    <n v="53"/>
    <x v="1"/>
    <n v="238"/>
    <n v="1"/>
    <n v="682"/>
    <n v="4"/>
    <x v="0"/>
    <x v="0"/>
    <n v="1"/>
    <x v="0"/>
    <x v="1"/>
    <n v="14.945945945945946"/>
    <n v="4"/>
    <n v="4"/>
  </r>
  <r>
    <n v="34"/>
    <x v="1"/>
    <n v="773.53418803418799"/>
    <n v="1"/>
    <n v="683"/>
    <n v="2"/>
    <x v="1"/>
    <x v="1"/>
    <n v="4"/>
    <x v="1"/>
    <x v="1"/>
    <n v="12"/>
    <n v="4"/>
    <n v="2"/>
  </r>
  <r>
    <n v="45"/>
    <x v="0"/>
    <n v="787.54826254826253"/>
    <n v="26"/>
    <n v="684"/>
    <n v="1"/>
    <x v="0"/>
    <x v="0"/>
    <n v="1"/>
    <x v="1"/>
    <x v="1"/>
    <n v="14"/>
    <n v="4"/>
    <n v="3"/>
  </r>
  <r>
    <n v="26"/>
    <x v="1"/>
    <n v="991"/>
    <n v="6"/>
    <n v="686"/>
    <n v="3"/>
    <x v="0"/>
    <x v="2"/>
    <n v="4"/>
    <x v="1"/>
    <x v="0"/>
    <n v="13"/>
    <n v="3"/>
    <n v="3"/>
  </r>
  <r>
    <n v="37"/>
    <x v="1"/>
    <n v="482"/>
    <n v="3"/>
    <n v="689"/>
    <n v="3"/>
    <x v="1"/>
    <x v="3"/>
    <n v="3"/>
    <x v="1"/>
    <x v="1"/>
    <n v="15"/>
    <n v="3"/>
    <n v="3"/>
  </r>
  <r>
    <n v="29"/>
    <x v="1"/>
    <n v="1176"/>
    <n v="3"/>
    <n v="690"/>
    <n v="2"/>
    <x v="0"/>
    <x v="0"/>
    <n v="3"/>
    <x v="1"/>
    <x v="1"/>
    <n v="14"/>
    <n v="1"/>
    <n v="2"/>
  </r>
  <r>
    <n v="35"/>
    <x v="1"/>
    <n v="1017"/>
    <n v="6"/>
    <n v="691"/>
    <n v="2"/>
    <x v="1"/>
    <x v="1"/>
    <n v="4"/>
    <x v="0"/>
    <x v="1"/>
    <n v="13"/>
    <n v="2"/>
    <n v="3"/>
  </r>
  <r>
    <n v="33"/>
    <x v="1"/>
    <n v="1296"/>
    <n v="6"/>
    <n v="692"/>
    <n v="3"/>
    <x v="1"/>
    <x v="4"/>
    <n v="4"/>
    <x v="2"/>
    <x v="1"/>
    <n v="23"/>
    <n v="3"/>
    <n v="1"/>
  </r>
  <r>
    <n v="54"/>
    <x v="1"/>
    <n v="397"/>
    <n v="19"/>
    <n v="698"/>
    <n v="3"/>
    <x v="1"/>
    <x v="8"/>
    <n v="2"/>
    <x v="1"/>
    <x v="1"/>
    <n v="15"/>
    <n v="3"/>
    <n v="4"/>
  </r>
  <r>
    <n v="36"/>
    <x v="1"/>
    <n v="913"/>
    <n v="9"/>
    <n v="699"/>
    <n v="2"/>
    <x v="1"/>
    <x v="3"/>
    <n v="2"/>
    <x v="2"/>
    <x v="0"/>
    <n v="11"/>
    <n v="3"/>
    <n v="3"/>
  </r>
  <r>
    <n v="27"/>
    <x v="1"/>
    <n v="1115"/>
    <n v="3"/>
    <n v="700"/>
    <n v="1"/>
    <x v="1"/>
    <x v="1"/>
    <n v="4"/>
    <x v="0"/>
    <x v="1"/>
    <n v="13"/>
    <n v="4"/>
    <n v="3"/>
  </r>
  <r>
    <n v="20"/>
    <x v="0"/>
    <n v="1362"/>
    <n v="10"/>
    <n v="701"/>
    <n v="4"/>
    <x v="1"/>
    <x v="1"/>
    <n v="3"/>
    <x v="0"/>
    <x v="0"/>
    <n v="11"/>
    <n v="4"/>
    <n v="3"/>
  </r>
  <r>
    <n v="33"/>
    <x v="0"/>
    <n v="1076"/>
    <n v="3"/>
    <n v="702"/>
    <n v="1"/>
    <x v="1"/>
    <x v="1"/>
    <n v="1"/>
    <x v="0"/>
    <x v="0"/>
    <n v="11"/>
    <n v="1"/>
    <n v="3"/>
  </r>
  <r>
    <n v="35"/>
    <x v="1"/>
    <n v="727"/>
    <n v="3"/>
    <n v="704"/>
    <n v="3"/>
    <x v="1"/>
    <x v="2"/>
    <n v="3"/>
    <x v="1"/>
    <x v="1"/>
    <n v="18"/>
    <n v="3"/>
    <n v="3"/>
  </r>
  <r>
    <n v="23"/>
    <x v="1"/>
    <n v="885"/>
    <n v="4"/>
    <n v="705"/>
    <n v="1"/>
    <x v="1"/>
    <x v="1"/>
    <n v="1"/>
    <x v="1"/>
    <x v="1"/>
    <n v="16"/>
    <n v="1"/>
    <n v="4"/>
  </r>
  <r>
    <n v="25"/>
    <x v="1"/>
    <n v="787.54826254826253"/>
    <n v="8"/>
    <n v="707"/>
    <n v="4"/>
    <x v="1"/>
    <x v="0"/>
    <n v="2"/>
    <x v="1"/>
    <x v="1"/>
    <n v="22"/>
    <n v="3"/>
    <n v="3"/>
  </r>
  <r>
    <n v="38"/>
    <x v="1"/>
    <n v="787.54826254826253"/>
    <n v="7"/>
    <n v="709"/>
    <n v="4"/>
    <x v="0"/>
    <x v="0"/>
    <n v="4"/>
    <x v="0"/>
    <x v="1"/>
    <n v="20"/>
    <n v="1"/>
    <n v="3"/>
  </r>
  <r>
    <n v="29"/>
    <x v="1"/>
    <n v="806"/>
    <n v="1"/>
    <n v="710"/>
    <n v="2"/>
    <x v="1"/>
    <x v="1"/>
    <n v="4"/>
    <x v="2"/>
    <x v="1"/>
    <n v="18"/>
    <n v="4"/>
    <n v="3"/>
  </r>
  <r>
    <n v="48"/>
    <x v="1"/>
    <n v="817"/>
    <n v="2"/>
    <n v="712"/>
    <n v="2"/>
    <x v="1"/>
    <x v="0"/>
    <n v="2"/>
    <x v="1"/>
    <x v="1"/>
    <n v="12"/>
    <n v="4"/>
    <n v="3"/>
  </r>
  <r>
    <n v="27"/>
    <x v="1"/>
    <n v="1410"/>
    <n v="3"/>
    <n v="714"/>
    <n v="4"/>
    <x v="0"/>
    <x v="0"/>
    <n v="4"/>
    <x v="2"/>
    <x v="0"/>
    <n v="20"/>
    <n v="2"/>
    <n v="3"/>
  </r>
  <r>
    <n v="37"/>
    <x v="1"/>
    <n v="1225"/>
    <n v="10"/>
    <n v="715"/>
    <n v="4"/>
    <x v="1"/>
    <x v="1"/>
    <n v="4"/>
    <x v="0"/>
    <x v="1"/>
    <n v="17"/>
    <n v="1"/>
    <n v="3"/>
  </r>
  <r>
    <n v="50"/>
    <x v="1"/>
    <n v="1207"/>
    <n v="28"/>
    <n v="716"/>
    <n v="4"/>
    <x v="1"/>
    <x v="2"/>
    <n v="3"/>
    <x v="1"/>
    <x v="0"/>
    <n v="11"/>
    <n v="3"/>
    <n v="3"/>
  </r>
  <r>
    <n v="34"/>
    <x v="1"/>
    <n v="1442"/>
    <n v="9"/>
    <n v="717"/>
    <n v="4"/>
    <x v="0"/>
    <x v="4"/>
    <n v="2"/>
    <x v="0"/>
    <x v="1"/>
    <n v="14"/>
    <n v="2"/>
    <n v="4"/>
  </r>
  <r>
    <n v="24"/>
    <x v="0"/>
    <n v="693"/>
    <n v="3"/>
    <n v="720"/>
    <n v="1"/>
    <x v="0"/>
    <x v="0"/>
    <n v="3"/>
    <x v="0"/>
    <x v="1"/>
    <n v="14"/>
    <n v="1"/>
    <n v="3"/>
  </r>
  <r>
    <n v="39"/>
    <x v="1"/>
    <n v="408"/>
    <n v="2"/>
    <n v="721"/>
    <n v="4"/>
    <x v="0"/>
    <x v="4"/>
    <n v="3"/>
    <x v="0"/>
    <x v="1"/>
    <n v="11"/>
    <n v="1"/>
    <n v="3"/>
  </r>
  <r>
    <n v="32"/>
    <x v="1"/>
    <n v="929"/>
    <n v="10"/>
    <n v="722"/>
    <n v="4"/>
    <x v="1"/>
    <x v="0"/>
    <n v="4"/>
    <x v="0"/>
    <x v="1"/>
    <n v="14.945945945945946"/>
    <n v="4"/>
    <n v="2"/>
  </r>
  <r>
    <n v="50"/>
    <x v="0"/>
    <n v="562"/>
    <n v="8"/>
    <n v="723"/>
    <n v="2"/>
    <x v="1"/>
    <x v="0"/>
    <n v="3"/>
    <x v="1"/>
    <x v="0"/>
    <n v="14.945945945945946"/>
    <n v="1"/>
    <n v="3"/>
  </r>
  <r>
    <n v="38"/>
    <x v="1"/>
    <n v="827"/>
    <n v="1"/>
    <n v="724"/>
    <n v="2"/>
    <x v="0"/>
    <x v="4"/>
    <n v="4"/>
    <x v="0"/>
    <x v="1"/>
    <n v="15.69811320754717"/>
    <n v="3"/>
    <n v="2"/>
  </r>
  <r>
    <n v="27"/>
    <x v="1"/>
    <n v="608"/>
    <n v="1"/>
    <n v="725"/>
    <n v="3"/>
    <x v="0"/>
    <x v="3"/>
    <n v="1"/>
    <x v="1"/>
    <x v="1"/>
    <n v="15.345132743362832"/>
    <n v="4"/>
    <n v="3"/>
  </r>
  <r>
    <n v="32"/>
    <x v="1"/>
    <n v="776.57377049180332"/>
    <n v="3"/>
    <n v="727"/>
    <n v="3"/>
    <x v="0"/>
    <x v="7"/>
    <n v="4"/>
    <x v="0"/>
    <x v="1"/>
    <n v="15.079365079365079"/>
    <n v="4"/>
    <n v="3"/>
  </r>
  <r>
    <n v="47"/>
    <x v="1"/>
    <n v="787.54826254826253"/>
    <n v="14"/>
    <n v="728"/>
    <n v="4"/>
    <x v="1"/>
    <x v="0"/>
    <n v="1"/>
    <x v="0"/>
    <x v="1"/>
    <n v="12"/>
    <n v="4"/>
    <n v="3"/>
  </r>
  <r>
    <n v="40"/>
    <x v="1"/>
    <n v="580"/>
    <n v="5"/>
    <n v="729"/>
    <n v="4"/>
    <x v="1"/>
    <x v="0"/>
    <n v="1"/>
    <x v="1"/>
    <x v="0"/>
    <n v="21"/>
    <n v="3"/>
    <n v="3"/>
  </r>
  <r>
    <n v="53"/>
    <x v="1"/>
    <n v="970"/>
    <n v="7"/>
    <n v="730"/>
    <n v="3"/>
    <x v="1"/>
    <x v="7"/>
    <n v="3"/>
    <x v="1"/>
    <x v="1"/>
    <n v="19"/>
    <n v="3"/>
    <n v="3"/>
  </r>
  <r>
    <n v="41"/>
    <x v="1"/>
    <n v="427"/>
    <n v="10"/>
    <n v="731"/>
    <n v="2"/>
    <x v="1"/>
    <x v="5"/>
    <n v="4"/>
    <x v="2"/>
    <x v="1"/>
    <n v="15"/>
    <n v="2"/>
    <n v="2"/>
  </r>
  <r>
    <n v="60"/>
    <x v="1"/>
    <n v="1179"/>
    <n v="16"/>
    <n v="732"/>
    <n v="1"/>
    <x v="1"/>
    <x v="0"/>
    <n v="1"/>
    <x v="0"/>
    <x v="1"/>
    <n v="14"/>
    <n v="4"/>
    <n v="3"/>
  </r>
  <r>
    <n v="27"/>
    <x v="1"/>
    <n v="294"/>
    <n v="10"/>
    <n v="733"/>
    <n v="4"/>
    <x v="1"/>
    <x v="3"/>
    <n v="1"/>
    <x v="2"/>
    <x v="1"/>
    <n v="21"/>
    <n v="3"/>
    <n v="2"/>
  </r>
  <r>
    <n v="41"/>
    <x v="1"/>
    <n v="314"/>
    <n v="1"/>
    <n v="734"/>
    <n v="4"/>
    <x v="1"/>
    <x v="5"/>
    <n v="3"/>
    <x v="1"/>
    <x v="1"/>
    <n v="12"/>
    <n v="2"/>
    <n v="3"/>
  </r>
  <r>
    <n v="50"/>
    <x v="1"/>
    <n v="316"/>
    <n v="8"/>
    <n v="738"/>
    <n v="4"/>
    <x v="1"/>
    <x v="6"/>
    <n v="2"/>
    <x v="1"/>
    <x v="1"/>
    <n v="15"/>
    <n v="4"/>
    <n v="3"/>
  </r>
  <r>
    <n v="28"/>
    <x v="0"/>
    <n v="654"/>
    <n v="1"/>
    <n v="741"/>
    <n v="1"/>
    <x v="0"/>
    <x v="1"/>
    <n v="2"/>
    <x v="0"/>
    <x v="0"/>
    <n v="13"/>
    <n v="4"/>
    <n v="3"/>
  </r>
  <r>
    <n v="36"/>
    <x v="1"/>
    <n v="427"/>
    <n v="8"/>
    <n v="742"/>
    <n v="1"/>
    <x v="0"/>
    <x v="7"/>
    <n v="1"/>
    <x v="1"/>
    <x v="1"/>
    <n v="14"/>
    <n v="1"/>
    <n v="3"/>
  </r>
  <r>
    <n v="38"/>
    <x v="1"/>
    <n v="168"/>
    <n v="1"/>
    <n v="743"/>
    <n v="3"/>
    <x v="0"/>
    <x v="3"/>
    <n v="3"/>
    <x v="0"/>
    <x v="0"/>
    <n v="14"/>
    <n v="4"/>
    <n v="4"/>
  </r>
  <r>
    <n v="44"/>
    <x v="1"/>
    <n v="381"/>
    <n v="24"/>
    <n v="744"/>
    <n v="1"/>
    <x v="1"/>
    <x v="2"/>
    <n v="3"/>
    <x v="0"/>
    <x v="1"/>
    <n v="14"/>
    <n v="3"/>
    <n v="3"/>
  </r>
  <r>
    <n v="47"/>
    <x v="1"/>
    <n v="787.54826254826253"/>
    <n v="3"/>
    <n v="746"/>
    <n v="4"/>
    <x v="0"/>
    <x v="0"/>
    <n v="3"/>
    <x v="2"/>
    <x v="0"/>
    <n v="12"/>
    <n v="4"/>
    <n v="2"/>
  </r>
  <r>
    <n v="30"/>
    <x v="1"/>
    <n v="787.54826254826253"/>
    <n v="27"/>
    <n v="747"/>
    <n v="3"/>
    <x v="1"/>
    <x v="0"/>
    <n v="4"/>
    <x v="2"/>
    <x v="1"/>
    <n v="23"/>
    <n v="4"/>
    <n v="2"/>
  </r>
  <r>
    <n v="29"/>
    <x v="1"/>
    <n v="803.12121212121212"/>
    <n v="10"/>
    <n v="749"/>
    <n v="3"/>
    <x v="1"/>
    <x v="6"/>
    <n v="3"/>
    <x v="0"/>
    <x v="1"/>
    <n v="11"/>
    <n v="3"/>
    <n v="3"/>
  </r>
  <r>
    <n v="42"/>
    <x v="0"/>
    <n v="933"/>
    <n v="19"/>
    <n v="752"/>
    <n v="3"/>
    <x v="1"/>
    <x v="1"/>
    <n v="3"/>
    <x v="2"/>
    <x v="0"/>
    <n v="12"/>
    <n v="4"/>
    <n v="3"/>
  </r>
  <r>
    <n v="43"/>
    <x v="1"/>
    <n v="775"/>
    <n v="15"/>
    <n v="754"/>
    <n v="4"/>
    <x v="1"/>
    <x v="0"/>
    <n v="4"/>
    <x v="1"/>
    <x v="1"/>
    <n v="18"/>
    <n v="3"/>
    <n v="3"/>
  </r>
  <r>
    <n v="34"/>
    <x v="1"/>
    <n v="970"/>
    <n v="8"/>
    <n v="757"/>
    <n v="2"/>
    <x v="0"/>
    <x v="4"/>
    <n v="3"/>
    <x v="0"/>
    <x v="1"/>
    <n v="11"/>
    <n v="4"/>
    <n v="3"/>
  </r>
  <r>
    <n v="23"/>
    <x v="1"/>
    <n v="650"/>
    <n v="9"/>
    <n v="758"/>
    <n v="2"/>
    <x v="1"/>
    <x v="2"/>
    <n v="1"/>
    <x v="1"/>
    <x v="1"/>
    <n v="14"/>
    <n v="4"/>
    <n v="4"/>
  </r>
  <r>
    <n v="39"/>
    <x v="1"/>
    <n v="141"/>
    <n v="3"/>
    <n v="760"/>
    <n v="3"/>
    <x v="0"/>
    <x v="8"/>
    <n v="2"/>
    <x v="1"/>
    <x v="1"/>
    <n v="15"/>
    <n v="3"/>
    <n v="1"/>
  </r>
  <r>
    <n v="56"/>
    <x v="1"/>
    <n v="832"/>
    <n v="9"/>
    <n v="762"/>
    <n v="3"/>
    <x v="1"/>
    <x v="4"/>
    <n v="4"/>
    <x v="1"/>
    <x v="1"/>
    <n v="11"/>
    <n v="3"/>
    <n v="2"/>
  </r>
  <r>
    <n v="40"/>
    <x v="1"/>
    <n v="804"/>
    <n v="2"/>
    <n v="763"/>
    <n v="4"/>
    <x v="0"/>
    <x v="1"/>
    <n v="4"/>
    <x v="0"/>
    <x v="0"/>
    <n v="20"/>
    <n v="4"/>
    <n v="2"/>
  </r>
  <r>
    <n v="27"/>
    <x v="1"/>
    <n v="975"/>
    <n v="7"/>
    <n v="764"/>
    <n v="4"/>
    <x v="0"/>
    <x v="4"/>
    <n v="1"/>
    <x v="0"/>
    <x v="1"/>
    <n v="19"/>
    <n v="1"/>
    <n v="1"/>
  </r>
  <r>
    <n v="29"/>
    <x v="1"/>
    <n v="1090"/>
    <n v="10"/>
    <n v="766"/>
    <n v="4"/>
    <x v="1"/>
    <x v="6"/>
    <n v="2"/>
    <x v="2"/>
    <x v="1"/>
    <n v="14"/>
    <n v="4"/>
    <n v="3"/>
  </r>
  <r>
    <n v="53"/>
    <x v="1"/>
    <n v="346"/>
    <n v="6"/>
    <n v="769"/>
    <n v="4"/>
    <x v="1"/>
    <x v="2"/>
    <n v="4"/>
    <x v="0"/>
    <x v="1"/>
    <n v="17"/>
    <n v="4"/>
    <n v="3"/>
  </r>
  <r>
    <n v="35"/>
    <x v="1"/>
    <n v="1225"/>
    <n v="2"/>
    <n v="771"/>
    <n v="4"/>
    <x v="0"/>
    <x v="4"/>
    <n v="1"/>
    <x v="2"/>
    <x v="1"/>
    <n v="11"/>
    <n v="1"/>
    <n v="4"/>
  </r>
  <r>
    <n v="32"/>
    <x v="1"/>
    <n v="430"/>
    <n v="24"/>
    <n v="772"/>
    <n v="1"/>
    <x v="1"/>
    <x v="2"/>
    <n v="4"/>
    <x v="1"/>
    <x v="1"/>
    <n v="15"/>
    <n v="4"/>
    <n v="3"/>
  </r>
  <r>
    <n v="38"/>
    <x v="1"/>
    <n v="268"/>
    <n v="2"/>
    <n v="773"/>
    <n v="4"/>
    <x v="1"/>
    <x v="1"/>
    <n v="3"/>
    <x v="1"/>
    <x v="0"/>
    <n v="13"/>
    <n v="2"/>
    <n v="1"/>
  </r>
  <r>
    <n v="34"/>
    <x v="1"/>
    <n v="167"/>
    <n v="8"/>
    <n v="775"/>
    <n v="2"/>
    <x v="0"/>
    <x v="3"/>
    <n v="1"/>
    <x v="2"/>
    <x v="1"/>
    <n v="14"/>
    <n v="3"/>
    <n v="3"/>
  </r>
  <r>
    <n v="52"/>
    <x v="1"/>
    <n v="621"/>
    <n v="3"/>
    <n v="776"/>
    <n v="3"/>
    <x v="1"/>
    <x v="5"/>
    <n v="1"/>
    <x v="1"/>
    <x v="1"/>
    <n v="11"/>
    <n v="1"/>
    <n v="4"/>
  </r>
  <r>
    <n v="33"/>
    <x v="0"/>
    <n v="527"/>
    <n v="1"/>
    <n v="780"/>
    <n v="4"/>
    <x v="1"/>
    <x v="1"/>
    <n v="4"/>
    <x v="0"/>
    <x v="0"/>
    <n v="13"/>
    <n v="3"/>
    <n v="2"/>
  </r>
  <r>
    <n v="25"/>
    <x v="1"/>
    <n v="883"/>
    <n v="26"/>
    <n v="781"/>
    <n v="3"/>
    <x v="0"/>
    <x v="0"/>
    <n v="4"/>
    <x v="0"/>
    <x v="1"/>
    <n v="23"/>
    <n v="2"/>
    <n v="2"/>
  </r>
  <r>
    <n v="45"/>
    <x v="1"/>
    <n v="954"/>
    <n v="2"/>
    <n v="783"/>
    <n v="2"/>
    <x v="1"/>
    <x v="6"/>
    <n v="3"/>
    <x v="0"/>
    <x v="1"/>
    <n v="13"/>
    <n v="1"/>
    <n v="3"/>
  </r>
  <r>
    <n v="23"/>
    <x v="1"/>
    <n v="773.53418803418799"/>
    <n v="10"/>
    <n v="784"/>
    <n v="1"/>
    <x v="1"/>
    <x v="1"/>
    <n v="3"/>
    <x v="0"/>
    <x v="1"/>
    <n v="18"/>
    <n v="4"/>
    <n v="3"/>
  </r>
  <r>
    <n v="47"/>
    <x v="0"/>
    <n v="787.54826254826253"/>
    <n v="27"/>
    <n v="785"/>
    <n v="2"/>
    <x v="0"/>
    <x v="0"/>
    <n v="3"/>
    <x v="0"/>
    <x v="0"/>
    <n v="12"/>
    <n v="4"/>
    <n v="3"/>
  </r>
  <r>
    <n v="34"/>
    <x v="1"/>
    <n v="304"/>
    <n v="2"/>
    <n v="786"/>
    <n v="4"/>
    <x v="1"/>
    <x v="0"/>
    <n v="4"/>
    <x v="0"/>
    <x v="1"/>
    <n v="14.945945945945946"/>
    <n v="3"/>
    <n v="3"/>
  </r>
  <r>
    <n v="55"/>
    <x v="0"/>
    <n v="725"/>
    <n v="2"/>
    <n v="787"/>
    <n v="4"/>
    <x v="1"/>
    <x v="5"/>
    <n v="1"/>
    <x v="1"/>
    <x v="0"/>
    <n v="15.049382716049383"/>
    <n v="4"/>
    <n v="3"/>
  </r>
  <r>
    <n v="36"/>
    <x v="1"/>
    <n v="1434"/>
    <n v="8"/>
    <n v="789"/>
    <n v="1"/>
    <x v="1"/>
    <x v="0"/>
    <n v="1"/>
    <x v="0"/>
    <x v="1"/>
    <n v="14.945945945945946"/>
    <n v="2"/>
    <n v="3"/>
  </r>
  <r>
    <n v="52"/>
    <x v="1"/>
    <n v="715"/>
    <n v="19"/>
    <n v="791"/>
    <n v="4"/>
    <x v="1"/>
    <x v="1"/>
    <n v="4"/>
    <x v="1"/>
    <x v="1"/>
    <n v="15.375527426160337"/>
    <n v="1"/>
    <n v="3"/>
  </r>
  <r>
    <n v="26"/>
    <x v="1"/>
    <n v="575"/>
    <n v="1"/>
    <n v="792"/>
    <n v="1"/>
    <x v="0"/>
    <x v="2"/>
    <n v="4"/>
    <x v="2"/>
    <x v="1"/>
    <n v="15.173076923076923"/>
    <n v="1"/>
    <n v="3"/>
  </r>
  <r>
    <n v="29"/>
    <x v="1"/>
    <n v="657"/>
    <n v="27"/>
    <n v="793"/>
    <n v="2"/>
    <x v="0"/>
    <x v="4"/>
    <n v="3"/>
    <x v="1"/>
    <x v="1"/>
    <n v="12"/>
    <n v="1"/>
    <n v="2"/>
  </r>
  <r>
    <n v="26"/>
    <x v="0"/>
    <n v="1146"/>
    <n v="8"/>
    <n v="796"/>
    <n v="4"/>
    <x v="1"/>
    <x v="0"/>
    <n v="1"/>
    <x v="0"/>
    <x v="1"/>
    <n v="17"/>
    <n v="3"/>
    <n v="2"/>
  </r>
  <r>
    <n v="34"/>
    <x v="1"/>
    <n v="182"/>
    <n v="1"/>
    <n v="797"/>
    <n v="2"/>
    <x v="0"/>
    <x v="1"/>
    <n v="4"/>
    <x v="0"/>
    <x v="1"/>
    <n v="16"/>
    <n v="3"/>
    <n v="3"/>
  </r>
  <r>
    <n v="54"/>
    <x v="1"/>
    <n v="376"/>
    <n v="19"/>
    <n v="799"/>
    <n v="4"/>
    <x v="0"/>
    <x v="3"/>
    <n v="1"/>
    <x v="2"/>
    <x v="0"/>
    <n v="11"/>
    <n v="2"/>
    <n v="3"/>
  </r>
  <r>
    <n v="27"/>
    <x v="1"/>
    <n v="829"/>
    <n v="8"/>
    <n v="800"/>
    <n v="3"/>
    <x v="1"/>
    <x v="0"/>
    <n v="4"/>
    <x v="1"/>
    <x v="1"/>
    <n v="19"/>
    <n v="2"/>
    <n v="3"/>
  </r>
  <r>
    <n v="37"/>
    <x v="1"/>
    <n v="571"/>
    <n v="10"/>
    <n v="802"/>
    <n v="4"/>
    <x v="0"/>
    <x v="1"/>
    <n v="1"/>
    <x v="2"/>
    <x v="0"/>
    <n v="13"/>
    <n v="2"/>
    <n v="2"/>
  </r>
  <r>
    <n v="38"/>
    <x v="1"/>
    <n v="805.3360655737705"/>
    <n v="2"/>
    <n v="803"/>
    <n v="1"/>
    <x v="0"/>
    <x v="3"/>
    <n v="1"/>
    <x v="0"/>
    <x v="0"/>
    <n v="12"/>
    <n v="4"/>
    <n v="3"/>
  </r>
  <r>
    <n v="34"/>
    <x v="1"/>
    <n v="121"/>
    <n v="2"/>
    <n v="804"/>
    <n v="3"/>
    <x v="0"/>
    <x v="1"/>
    <n v="1"/>
    <x v="0"/>
    <x v="1"/>
    <n v="11"/>
    <n v="3"/>
    <n v="3"/>
  </r>
  <r>
    <n v="35"/>
    <x v="1"/>
    <n v="803.12121212121212"/>
    <n v="8"/>
    <n v="805"/>
    <n v="1"/>
    <x v="0"/>
    <x v="6"/>
    <n v="4"/>
    <x v="1"/>
    <x v="1"/>
    <n v="16"/>
    <n v="2"/>
    <n v="2"/>
  </r>
  <r>
    <n v="30"/>
    <x v="1"/>
    <n v="921"/>
    <n v="1"/>
    <n v="806"/>
    <n v="4"/>
    <x v="1"/>
    <x v="2"/>
    <n v="3"/>
    <x v="1"/>
    <x v="1"/>
    <n v="21"/>
    <n v="3"/>
    <n v="3"/>
  </r>
  <r>
    <n v="40"/>
    <x v="1"/>
    <n v="791"/>
    <n v="2"/>
    <n v="807"/>
    <n v="3"/>
    <x v="0"/>
    <x v="4"/>
    <n v="2"/>
    <x v="1"/>
    <x v="1"/>
    <n v="24"/>
    <n v="4"/>
    <n v="3"/>
  </r>
  <r>
    <n v="34"/>
    <x v="1"/>
    <n v="1111"/>
    <n v="8"/>
    <n v="808"/>
    <n v="3"/>
    <x v="0"/>
    <x v="0"/>
    <n v="1"/>
    <x v="1"/>
    <x v="1"/>
    <n v="17"/>
    <n v="2"/>
    <n v="3"/>
  </r>
  <r>
    <n v="42"/>
    <x v="1"/>
    <n v="570"/>
    <n v="8"/>
    <n v="809"/>
    <n v="2"/>
    <x v="1"/>
    <x v="5"/>
    <n v="4"/>
    <x v="2"/>
    <x v="1"/>
    <n v="13"/>
    <n v="2"/>
    <n v="2"/>
  </r>
  <r>
    <n v="23"/>
    <x v="0"/>
    <n v="1243"/>
    <n v="6"/>
    <n v="811"/>
    <n v="3"/>
    <x v="1"/>
    <x v="2"/>
    <n v="1"/>
    <x v="1"/>
    <x v="0"/>
    <n v="21"/>
    <n v="3"/>
    <n v="3"/>
  </r>
  <r>
    <n v="24"/>
    <x v="1"/>
    <n v="1092"/>
    <n v="9"/>
    <n v="812"/>
    <n v="3"/>
    <x v="1"/>
    <x v="2"/>
    <n v="2"/>
    <x v="2"/>
    <x v="1"/>
    <n v="11"/>
    <n v="3"/>
    <n v="3"/>
  </r>
  <r>
    <n v="52"/>
    <x v="1"/>
    <n v="1325"/>
    <n v="11"/>
    <n v="813"/>
    <n v="4"/>
    <x v="0"/>
    <x v="2"/>
    <n v="3"/>
    <x v="1"/>
    <x v="1"/>
    <n v="20"/>
    <n v="2"/>
    <n v="3"/>
  </r>
  <r>
    <n v="50"/>
    <x v="1"/>
    <n v="691"/>
    <n v="2"/>
    <n v="815"/>
    <n v="3"/>
    <x v="1"/>
    <x v="7"/>
    <n v="3"/>
    <x v="1"/>
    <x v="1"/>
    <n v="16"/>
    <n v="4"/>
    <n v="3"/>
  </r>
  <r>
    <n v="29"/>
    <x v="0"/>
    <n v="805"/>
    <n v="1"/>
    <n v="816"/>
    <n v="2"/>
    <x v="0"/>
    <x v="2"/>
    <n v="1"/>
    <x v="1"/>
    <x v="0"/>
    <n v="11"/>
    <n v="4"/>
    <n v="3"/>
  </r>
  <r>
    <n v="33"/>
    <x v="1"/>
    <n v="213"/>
    <n v="7"/>
    <n v="817"/>
    <n v="3"/>
    <x v="1"/>
    <x v="7"/>
    <n v="3"/>
    <x v="1"/>
    <x v="1"/>
    <n v="11"/>
    <n v="4"/>
    <n v="4"/>
  </r>
  <r>
    <n v="33"/>
    <x v="0"/>
    <n v="118"/>
    <n v="16"/>
    <n v="819"/>
    <n v="1"/>
    <x v="0"/>
    <x v="0"/>
    <n v="1"/>
    <x v="0"/>
    <x v="1"/>
    <n v="15"/>
    <n v="3"/>
    <n v="3"/>
  </r>
  <r>
    <n v="47"/>
    <x v="1"/>
    <n v="202"/>
    <n v="2"/>
    <n v="820"/>
    <n v="3"/>
    <x v="0"/>
    <x v="5"/>
    <n v="4"/>
    <x v="1"/>
    <x v="0"/>
    <n v="11"/>
    <n v="3"/>
    <n v="2"/>
  </r>
  <r>
    <n v="36"/>
    <x v="1"/>
    <n v="805.3360655737705"/>
    <n v="1"/>
    <n v="823"/>
    <n v="3"/>
    <x v="0"/>
    <x v="3"/>
    <n v="2"/>
    <x v="1"/>
    <x v="1"/>
    <n v="15"/>
    <n v="1"/>
    <n v="3"/>
  </r>
  <r>
    <n v="29"/>
    <x v="1"/>
    <n v="773.53418803418799"/>
    <n v="23"/>
    <n v="824"/>
    <n v="3"/>
    <x v="1"/>
    <x v="1"/>
    <n v="3"/>
    <x v="1"/>
    <x v="1"/>
    <n v="24"/>
    <n v="3"/>
    <n v="3"/>
  </r>
  <r>
    <n v="58"/>
    <x v="0"/>
    <n v="776.57377049180332"/>
    <n v="2"/>
    <n v="825"/>
    <n v="4"/>
    <x v="1"/>
    <x v="7"/>
    <n v="2"/>
    <x v="0"/>
    <x v="0"/>
    <n v="12"/>
    <n v="4"/>
    <n v="3"/>
  </r>
  <r>
    <n v="35"/>
    <x v="1"/>
    <n v="1258"/>
    <n v="1"/>
    <n v="826"/>
    <n v="4"/>
    <x v="0"/>
    <x v="1"/>
    <n v="3"/>
    <x v="0"/>
    <x v="1"/>
    <n v="13"/>
    <n v="3"/>
    <n v="3"/>
  </r>
  <r>
    <n v="42"/>
    <x v="1"/>
    <n v="932"/>
    <n v="1"/>
    <n v="827"/>
    <n v="4"/>
    <x v="0"/>
    <x v="3"/>
    <n v="4"/>
    <x v="1"/>
    <x v="0"/>
    <n v="13"/>
    <n v="4"/>
    <n v="3"/>
  </r>
  <r>
    <n v="28"/>
    <x v="0"/>
    <n v="773.53418803418799"/>
    <n v="2"/>
    <n v="828"/>
    <n v="3"/>
    <x v="1"/>
    <x v="1"/>
    <n v="3"/>
    <x v="0"/>
    <x v="1"/>
    <n v="17"/>
    <n v="4"/>
    <n v="2"/>
  </r>
  <r>
    <n v="36"/>
    <x v="1"/>
    <n v="1041"/>
    <n v="13"/>
    <n v="829"/>
    <n v="3"/>
    <x v="1"/>
    <x v="8"/>
    <n v="2"/>
    <x v="1"/>
    <x v="1"/>
    <n v="13"/>
    <n v="2"/>
    <n v="3"/>
  </r>
  <r>
    <n v="32"/>
    <x v="1"/>
    <n v="805.3360655737705"/>
    <n v="4"/>
    <n v="830"/>
    <n v="3"/>
    <x v="0"/>
    <x v="3"/>
    <n v="3"/>
    <x v="1"/>
    <x v="1"/>
    <n v="12"/>
    <n v="3"/>
    <n v="3"/>
  </r>
  <r>
    <n v="40"/>
    <x v="1"/>
    <n v="720"/>
    <n v="16"/>
    <n v="832"/>
    <n v="1"/>
    <x v="1"/>
    <x v="2"/>
    <n v="3"/>
    <x v="0"/>
    <x v="1"/>
    <n v="14"/>
    <n v="4"/>
    <n v="3"/>
  </r>
  <r>
    <n v="30"/>
    <x v="1"/>
    <n v="805.3360655737705"/>
    <n v="2"/>
    <n v="833"/>
    <n v="3"/>
    <x v="0"/>
    <x v="3"/>
    <n v="4"/>
    <x v="0"/>
    <x v="0"/>
    <n v="15.345132743362832"/>
    <n v="2"/>
    <n v="2"/>
  </r>
  <r>
    <n v="45"/>
    <x v="1"/>
    <n v="773.53418803418799"/>
    <n v="2"/>
    <n v="834"/>
    <n v="2"/>
    <x v="0"/>
    <x v="1"/>
    <n v="3"/>
    <x v="0"/>
    <x v="1"/>
    <n v="15.375527426160337"/>
    <n v="4"/>
    <n v="3"/>
  </r>
  <r>
    <n v="42"/>
    <x v="1"/>
    <n v="933"/>
    <n v="29"/>
    <n v="836"/>
    <n v="2"/>
    <x v="1"/>
    <x v="3"/>
    <n v="2"/>
    <x v="1"/>
    <x v="1"/>
    <n v="15.345132743362832"/>
    <n v="4"/>
    <n v="2"/>
  </r>
  <r>
    <n v="38"/>
    <x v="1"/>
    <n v="843.5826086956522"/>
    <n v="12"/>
    <n v="837"/>
    <n v="1"/>
    <x v="1"/>
    <x v="4"/>
    <n v="1"/>
    <x v="2"/>
    <x v="1"/>
    <n v="15.69811320754717"/>
    <n v="3"/>
    <n v="2"/>
  </r>
  <r>
    <n v="34"/>
    <x v="1"/>
    <n v="773.53418803418799"/>
    <n v="16"/>
    <n v="838"/>
    <n v="3"/>
    <x v="0"/>
    <x v="1"/>
    <n v="4"/>
    <x v="0"/>
    <x v="1"/>
    <n v="15.375527426160337"/>
    <n v="3"/>
    <n v="3"/>
  </r>
  <r>
    <n v="49"/>
    <x v="0"/>
    <n v="1184"/>
    <n v="11"/>
    <n v="840"/>
    <n v="3"/>
    <x v="0"/>
    <x v="0"/>
    <n v="4"/>
    <x v="1"/>
    <x v="1"/>
    <n v="14.945945945945946"/>
    <n v="1"/>
    <n v="4"/>
  </r>
  <r>
    <n v="55"/>
    <x v="0"/>
    <n v="436"/>
    <n v="2"/>
    <n v="842"/>
    <n v="3"/>
    <x v="1"/>
    <x v="0"/>
    <n v="4"/>
    <x v="0"/>
    <x v="1"/>
    <n v="14.945945945945946"/>
    <n v="3"/>
    <n v="2"/>
  </r>
  <r>
    <n v="43"/>
    <x v="1"/>
    <n v="589"/>
    <n v="14"/>
    <n v="843"/>
    <n v="2"/>
    <x v="1"/>
    <x v="7"/>
    <n v="1"/>
    <x v="1"/>
    <x v="1"/>
    <n v="24"/>
    <n v="3"/>
    <n v="3"/>
  </r>
  <r>
    <n v="27"/>
    <x v="1"/>
    <n v="269"/>
    <n v="5"/>
    <n v="844"/>
    <n v="3"/>
    <x v="1"/>
    <x v="7"/>
    <n v="4"/>
    <x v="2"/>
    <x v="0"/>
    <n v="16"/>
    <n v="2"/>
    <n v="3"/>
  </r>
  <r>
    <n v="35"/>
    <x v="1"/>
    <n v="950"/>
    <n v="7"/>
    <n v="845"/>
    <n v="3"/>
    <x v="1"/>
    <x v="3"/>
    <n v="3"/>
    <x v="0"/>
    <x v="1"/>
    <n v="21"/>
    <n v="2"/>
    <n v="4"/>
  </r>
  <r>
    <n v="28"/>
    <x v="1"/>
    <n v="760"/>
    <n v="2"/>
    <n v="846"/>
    <n v="2"/>
    <x v="0"/>
    <x v="0"/>
    <n v="2"/>
    <x v="1"/>
    <x v="0"/>
    <n v="20"/>
    <n v="1"/>
    <n v="3"/>
  </r>
  <r>
    <n v="34"/>
    <x v="1"/>
    <n v="829"/>
    <n v="3"/>
    <n v="847"/>
    <n v="3"/>
    <x v="1"/>
    <x v="8"/>
    <n v="4"/>
    <x v="1"/>
    <x v="1"/>
    <n v="19"/>
    <n v="3"/>
    <n v="1"/>
  </r>
  <r>
    <n v="26"/>
    <x v="0"/>
    <n v="887"/>
    <n v="5"/>
    <n v="848"/>
    <n v="3"/>
    <x v="0"/>
    <x v="1"/>
    <n v="3"/>
    <x v="1"/>
    <x v="0"/>
    <n v="14"/>
    <n v="1"/>
    <n v="3"/>
  </r>
  <r>
    <n v="27"/>
    <x v="1"/>
    <n v="443"/>
    <n v="3"/>
    <n v="850"/>
    <n v="4"/>
    <x v="1"/>
    <x v="1"/>
    <n v="4"/>
    <x v="1"/>
    <x v="1"/>
    <n v="11"/>
    <n v="3"/>
    <n v="2"/>
  </r>
  <r>
    <n v="51"/>
    <x v="1"/>
    <n v="1318"/>
    <n v="26"/>
    <n v="851"/>
    <n v="1"/>
    <x v="0"/>
    <x v="5"/>
    <n v="3"/>
    <x v="1"/>
    <x v="1"/>
    <n v="14"/>
    <n v="3"/>
    <n v="2"/>
  </r>
  <r>
    <n v="44"/>
    <x v="1"/>
    <n v="625"/>
    <n v="4"/>
    <n v="852"/>
    <n v="4"/>
    <x v="1"/>
    <x v="4"/>
    <n v="2"/>
    <x v="0"/>
    <x v="1"/>
    <n v="12"/>
    <n v="4"/>
    <n v="2"/>
  </r>
  <r>
    <n v="25"/>
    <x v="1"/>
    <n v="180"/>
    <n v="2"/>
    <n v="854"/>
    <n v="1"/>
    <x v="1"/>
    <x v="1"/>
    <n v="1"/>
    <x v="0"/>
    <x v="1"/>
    <n v="13"/>
    <n v="3"/>
    <n v="2"/>
  </r>
  <r>
    <n v="33"/>
    <x v="1"/>
    <n v="586"/>
    <n v="1"/>
    <n v="855"/>
    <n v="1"/>
    <x v="1"/>
    <x v="0"/>
    <n v="1"/>
    <x v="2"/>
    <x v="1"/>
    <n v="22"/>
    <n v="1"/>
    <n v="3"/>
  </r>
  <r>
    <n v="35"/>
    <x v="1"/>
    <n v="773.53418803418799"/>
    <n v="27"/>
    <n v="856"/>
    <n v="3"/>
    <x v="0"/>
    <x v="1"/>
    <n v="1"/>
    <x v="0"/>
    <x v="1"/>
    <n v="11"/>
    <n v="4"/>
    <n v="2"/>
  </r>
  <r>
    <n v="36"/>
    <x v="1"/>
    <n v="928"/>
    <n v="1"/>
    <n v="857"/>
    <n v="2"/>
    <x v="1"/>
    <x v="0"/>
    <n v="4"/>
    <x v="1"/>
    <x v="0"/>
    <n v="14"/>
    <n v="4"/>
    <n v="2"/>
  </r>
  <r>
    <n v="32"/>
    <x v="1"/>
    <n v="117"/>
    <n v="13"/>
    <n v="859"/>
    <n v="2"/>
    <x v="1"/>
    <x v="0"/>
    <n v="4"/>
    <x v="2"/>
    <x v="1"/>
    <n v="11"/>
    <n v="3"/>
    <n v="2"/>
  </r>
  <r>
    <n v="30"/>
    <x v="1"/>
    <n v="773.53418803418799"/>
    <n v="5"/>
    <n v="861"/>
    <n v="2"/>
    <x v="1"/>
    <x v="1"/>
    <n v="4"/>
    <x v="2"/>
    <x v="1"/>
    <n v="12"/>
    <n v="2"/>
    <n v="2"/>
  </r>
  <r>
    <n v="53"/>
    <x v="1"/>
    <n v="661"/>
    <n v="7"/>
    <n v="862"/>
    <n v="1"/>
    <x v="0"/>
    <x v="0"/>
    <n v="4"/>
    <x v="1"/>
    <x v="0"/>
    <n v="18"/>
    <n v="4"/>
    <n v="3"/>
  </r>
  <r>
    <n v="45"/>
    <x v="1"/>
    <n v="787.54826254826253"/>
    <n v="9"/>
    <n v="864"/>
    <n v="4"/>
    <x v="1"/>
    <x v="0"/>
    <n v="1"/>
    <x v="2"/>
    <x v="0"/>
    <n v="12"/>
    <n v="3"/>
    <n v="3"/>
  </r>
  <r>
    <n v="32"/>
    <x v="1"/>
    <n v="638"/>
    <n v="8"/>
    <n v="865"/>
    <n v="3"/>
    <x v="0"/>
    <x v="1"/>
    <n v="3"/>
    <x v="1"/>
    <x v="1"/>
    <n v="12"/>
    <n v="3"/>
    <n v="2"/>
  </r>
  <r>
    <n v="52"/>
    <x v="1"/>
    <n v="890"/>
    <n v="25"/>
    <n v="867"/>
    <n v="3"/>
    <x v="0"/>
    <x v="3"/>
    <n v="4"/>
    <x v="1"/>
    <x v="1"/>
    <n v="22"/>
    <n v="3"/>
    <n v="3"/>
  </r>
  <r>
    <n v="37"/>
    <x v="1"/>
    <n v="787.54826254826253"/>
    <n v="16"/>
    <n v="868"/>
    <n v="4"/>
    <x v="1"/>
    <x v="0"/>
    <n v="3"/>
    <x v="2"/>
    <x v="1"/>
    <n v="19"/>
    <n v="4"/>
    <n v="3"/>
  </r>
  <r>
    <n v="28"/>
    <x v="1"/>
    <n v="1169"/>
    <n v="8"/>
    <n v="869"/>
    <n v="2"/>
    <x v="1"/>
    <x v="8"/>
    <n v="4"/>
    <x v="2"/>
    <x v="1"/>
    <n v="13"/>
    <n v="4"/>
    <n v="3"/>
  </r>
  <r>
    <n v="22"/>
    <x v="1"/>
    <n v="1230"/>
    <n v="1"/>
    <n v="872"/>
    <n v="4"/>
    <x v="1"/>
    <x v="3"/>
    <n v="4"/>
    <x v="1"/>
    <x v="1"/>
    <n v="22"/>
    <n v="1"/>
    <n v="1"/>
  </r>
  <r>
    <n v="44"/>
    <x v="1"/>
    <n v="986"/>
    <n v="8"/>
    <n v="874"/>
    <n v="1"/>
    <x v="1"/>
    <x v="2"/>
    <n v="4"/>
    <x v="1"/>
    <x v="0"/>
    <n v="24"/>
    <n v="3"/>
    <n v="2"/>
  </r>
  <r>
    <n v="42"/>
    <x v="1"/>
    <n v="1271"/>
    <n v="2"/>
    <n v="875"/>
    <n v="2"/>
    <x v="1"/>
    <x v="1"/>
    <n v="4"/>
    <x v="0"/>
    <x v="0"/>
    <n v="14"/>
    <n v="4"/>
    <n v="3"/>
  </r>
  <r>
    <n v="36"/>
    <x v="1"/>
    <n v="1278"/>
    <n v="8"/>
    <n v="878"/>
    <n v="1"/>
    <x v="1"/>
    <x v="8"/>
    <n v="1"/>
    <x v="1"/>
    <x v="1"/>
    <n v="21"/>
    <n v="3"/>
    <n v="3"/>
  </r>
  <r>
    <n v="25"/>
    <x v="1"/>
    <n v="141"/>
    <n v="3"/>
    <n v="879"/>
    <n v="3"/>
    <x v="1"/>
    <x v="0"/>
    <n v="1"/>
    <x v="1"/>
    <x v="0"/>
    <n v="18"/>
    <n v="4"/>
    <n v="3"/>
  </r>
  <r>
    <n v="35"/>
    <x v="1"/>
    <n v="607"/>
    <n v="9"/>
    <n v="880"/>
    <n v="4"/>
    <x v="0"/>
    <x v="3"/>
    <n v="3"/>
    <x v="1"/>
    <x v="0"/>
    <n v="20"/>
    <n v="2"/>
    <n v="3"/>
  </r>
  <r>
    <n v="35"/>
    <x v="0"/>
    <n v="130"/>
    <n v="25"/>
    <n v="881"/>
    <n v="4"/>
    <x v="0"/>
    <x v="1"/>
    <n v="2"/>
    <x v="2"/>
    <x v="0"/>
    <n v="19"/>
    <n v="1"/>
    <n v="2"/>
  </r>
  <r>
    <n v="32"/>
    <x v="1"/>
    <n v="300"/>
    <n v="1"/>
    <n v="882"/>
    <n v="4"/>
    <x v="1"/>
    <x v="2"/>
    <n v="4"/>
    <x v="2"/>
    <x v="1"/>
    <n v="12"/>
    <n v="2"/>
    <n v="3"/>
  </r>
  <r>
    <n v="25"/>
    <x v="1"/>
    <n v="583"/>
    <n v="4"/>
    <n v="885"/>
    <n v="3"/>
    <x v="1"/>
    <x v="0"/>
    <n v="1"/>
    <x v="1"/>
    <x v="1"/>
    <n v="12"/>
    <n v="1"/>
    <n v="4"/>
  </r>
  <r>
    <n v="49"/>
    <x v="1"/>
    <n v="1418"/>
    <n v="1"/>
    <n v="887"/>
    <n v="3"/>
    <x v="0"/>
    <x v="1"/>
    <n v="1"/>
    <x v="1"/>
    <x v="1"/>
    <n v="16"/>
    <n v="2"/>
    <n v="3"/>
  </r>
  <r>
    <n v="24"/>
    <x v="1"/>
    <n v="1269"/>
    <n v="4"/>
    <n v="888"/>
    <n v="1"/>
    <x v="1"/>
    <x v="2"/>
    <n v="4"/>
    <x v="1"/>
    <x v="1"/>
    <n v="17"/>
    <n v="4"/>
    <n v="2"/>
  </r>
  <r>
    <n v="32"/>
    <x v="1"/>
    <n v="787.54826254826253"/>
    <n v="5"/>
    <n v="889"/>
    <n v="2"/>
    <x v="1"/>
    <x v="0"/>
    <n v="2"/>
    <x v="1"/>
    <x v="1"/>
    <n v="14"/>
    <n v="4"/>
    <n v="3"/>
  </r>
  <r>
    <n v="38"/>
    <x v="1"/>
    <n v="395"/>
    <n v="9"/>
    <n v="893"/>
    <n v="2"/>
    <x v="1"/>
    <x v="6"/>
    <n v="2"/>
    <x v="1"/>
    <x v="1"/>
    <n v="15.492537313432836"/>
    <n v="4"/>
    <n v="3"/>
  </r>
  <r>
    <n v="42"/>
    <x v="1"/>
    <n v="1265"/>
    <n v="3"/>
    <n v="894"/>
    <n v="3"/>
    <x v="0"/>
    <x v="2"/>
    <n v="4"/>
    <x v="1"/>
    <x v="0"/>
    <n v="15.173076923076923"/>
    <n v="2"/>
    <n v="2"/>
  </r>
  <r>
    <n v="31"/>
    <x v="1"/>
    <n v="1222"/>
    <n v="11"/>
    <n v="895"/>
    <n v="4"/>
    <x v="1"/>
    <x v="1"/>
    <n v="4"/>
    <x v="1"/>
    <x v="0"/>
    <n v="15.375527426160337"/>
    <n v="2"/>
    <n v="3"/>
  </r>
  <r>
    <n v="29"/>
    <x v="0"/>
    <n v="341"/>
    <n v="1"/>
    <n v="896"/>
    <n v="2"/>
    <x v="0"/>
    <x v="6"/>
    <n v="3"/>
    <x v="2"/>
    <x v="0"/>
    <n v="15.492537313432836"/>
    <n v="3"/>
    <n v="3"/>
  </r>
  <r>
    <n v="53"/>
    <x v="1"/>
    <n v="868"/>
    <n v="8"/>
    <n v="897"/>
    <n v="1"/>
    <x v="1"/>
    <x v="0"/>
    <n v="4"/>
    <x v="1"/>
    <x v="1"/>
    <n v="14.945945945945946"/>
    <n v="3"/>
    <n v="3"/>
  </r>
  <r>
    <n v="35"/>
    <x v="1"/>
    <n v="672"/>
    <n v="25"/>
    <n v="899"/>
    <n v="4"/>
    <x v="1"/>
    <x v="3"/>
    <n v="2"/>
    <x v="1"/>
    <x v="1"/>
    <n v="15.345132743362832"/>
    <n v="1"/>
    <n v="3"/>
  </r>
  <r>
    <n v="37"/>
    <x v="1"/>
    <n v="1231"/>
    <n v="21"/>
    <n v="900"/>
    <n v="3"/>
    <x v="0"/>
    <x v="6"/>
    <n v="4"/>
    <x v="1"/>
    <x v="1"/>
    <n v="15.492537313432836"/>
    <n v="2"/>
    <n v="3"/>
  </r>
  <r>
    <n v="53"/>
    <x v="1"/>
    <n v="102"/>
    <n v="23"/>
    <n v="901"/>
    <n v="4"/>
    <x v="0"/>
    <x v="7"/>
    <n v="4"/>
    <x v="0"/>
    <x v="1"/>
    <n v="15.079365079365079"/>
    <n v="3"/>
    <n v="3"/>
  </r>
  <r>
    <n v="43"/>
    <x v="1"/>
    <n v="422"/>
    <n v="1"/>
    <n v="902"/>
    <n v="4"/>
    <x v="0"/>
    <x v="4"/>
    <n v="4"/>
    <x v="1"/>
    <x v="1"/>
    <n v="15.69811320754717"/>
    <n v="2"/>
    <n v="2"/>
  </r>
  <r>
    <n v="47"/>
    <x v="1"/>
    <n v="249"/>
    <n v="2"/>
    <n v="903"/>
    <n v="3"/>
    <x v="0"/>
    <x v="0"/>
    <n v="4"/>
    <x v="1"/>
    <x v="0"/>
    <n v="22"/>
    <n v="1"/>
    <n v="3"/>
  </r>
  <r>
    <n v="37"/>
    <x v="1"/>
    <n v="1252"/>
    <n v="19"/>
    <n v="904"/>
    <n v="1"/>
    <x v="1"/>
    <x v="0"/>
    <n v="2"/>
    <x v="0"/>
    <x v="0"/>
    <n v="13"/>
    <n v="4"/>
    <n v="3"/>
  </r>
  <r>
    <n v="50"/>
    <x v="1"/>
    <n v="881"/>
    <n v="2"/>
    <n v="905"/>
    <n v="1"/>
    <x v="1"/>
    <x v="5"/>
    <n v="1"/>
    <x v="2"/>
    <x v="1"/>
    <n v="11"/>
    <n v="4"/>
    <n v="3"/>
  </r>
  <r>
    <n v="39"/>
    <x v="1"/>
    <n v="1383"/>
    <n v="2"/>
    <n v="909"/>
    <n v="4"/>
    <x v="0"/>
    <x v="8"/>
    <n v="4"/>
    <x v="1"/>
    <x v="1"/>
    <n v="11"/>
    <n v="3"/>
    <n v="3"/>
  </r>
  <r>
    <n v="33"/>
    <x v="1"/>
    <n v="735.95555555555552"/>
    <n v="3"/>
    <n v="910"/>
    <n v="4"/>
    <x v="1"/>
    <x v="8"/>
    <n v="2"/>
    <x v="2"/>
    <x v="0"/>
    <n v="11"/>
    <n v="3"/>
    <n v="4"/>
  </r>
  <r>
    <n v="32"/>
    <x v="0"/>
    <n v="374"/>
    <n v="25"/>
    <n v="911"/>
    <n v="1"/>
    <x v="1"/>
    <x v="2"/>
    <n v="4"/>
    <x v="0"/>
    <x v="0"/>
    <n v="24"/>
    <n v="3"/>
    <n v="1"/>
  </r>
  <r>
    <n v="29"/>
    <x v="1"/>
    <n v="776.33181818181822"/>
    <n v="7"/>
    <n v="912"/>
    <n v="1"/>
    <x v="0"/>
    <x v="2"/>
    <n v="4"/>
    <x v="2"/>
    <x v="1"/>
    <n v="14"/>
    <n v="3"/>
    <n v="3"/>
  </r>
  <r>
    <n v="44"/>
    <x v="1"/>
    <n v="661"/>
    <n v="9"/>
    <n v="913"/>
    <n v="2"/>
    <x v="1"/>
    <x v="1"/>
    <n v="1"/>
    <x v="1"/>
    <x v="0"/>
    <n v="13"/>
    <n v="4"/>
    <n v="3"/>
  </r>
  <r>
    <n v="28"/>
    <x v="1"/>
    <n v="821"/>
    <n v="5"/>
    <n v="916"/>
    <n v="1"/>
    <x v="1"/>
    <x v="0"/>
    <n v="4"/>
    <x v="0"/>
    <x v="1"/>
    <n v="14"/>
    <n v="2"/>
    <n v="3"/>
  </r>
  <r>
    <n v="58"/>
    <x v="0"/>
    <n v="781"/>
    <n v="2"/>
    <n v="918"/>
    <n v="4"/>
    <x v="1"/>
    <x v="2"/>
    <n v="4"/>
    <x v="2"/>
    <x v="0"/>
    <n v="14"/>
    <n v="4"/>
    <n v="2"/>
  </r>
  <r>
    <n v="43"/>
    <x v="1"/>
    <n v="177"/>
    <n v="8"/>
    <n v="920"/>
    <n v="1"/>
    <x v="0"/>
    <x v="3"/>
    <n v="2"/>
    <x v="2"/>
    <x v="1"/>
    <n v="21"/>
    <n v="3"/>
    <n v="4"/>
  </r>
  <r>
    <n v="20"/>
    <x v="0"/>
    <n v="500"/>
    <n v="2"/>
    <n v="922"/>
    <n v="3"/>
    <x v="0"/>
    <x v="6"/>
    <n v="3"/>
    <x v="0"/>
    <x v="1"/>
    <n v="13"/>
    <n v="4"/>
    <n v="2"/>
  </r>
  <r>
    <n v="21"/>
    <x v="0"/>
    <n v="1427"/>
    <n v="18"/>
    <n v="923"/>
    <n v="4"/>
    <x v="0"/>
    <x v="1"/>
    <n v="4"/>
    <x v="0"/>
    <x v="1"/>
    <n v="19"/>
    <n v="1"/>
    <n v="2"/>
  </r>
  <r>
    <n v="36"/>
    <x v="1"/>
    <n v="1425"/>
    <n v="14"/>
    <n v="924"/>
    <n v="3"/>
    <x v="1"/>
    <x v="4"/>
    <n v="4"/>
    <x v="1"/>
    <x v="0"/>
    <n v="17"/>
    <n v="1"/>
    <n v="2"/>
  </r>
  <r>
    <n v="47"/>
    <x v="1"/>
    <n v="1454"/>
    <n v="2"/>
    <n v="925"/>
    <n v="4"/>
    <x v="0"/>
    <x v="6"/>
    <n v="4"/>
    <x v="0"/>
    <x v="0"/>
    <n v="18"/>
    <n v="1"/>
    <n v="2"/>
  </r>
  <r>
    <n v="22"/>
    <x v="0"/>
    <n v="617"/>
    <n v="3"/>
    <n v="926"/>
    <n v="2"/>
    <x v="0"/>
    <x v="3"/>
    <n v="3"/>
    <x v="1"/>
    <x v="0"/>
    <n v="19"/>
    <n v="1"/>
    <n v="4"/>
  </r>
  <r>
    <n v="41"/>
    <x v="0"/>
    <n v="1085"/>
    <n v="2"/>
    <n v="927"/>
    <n v="2"/>
    <x v="0"/>
    <x v="2"/>
    <n v="4"/>
    <x v="2"/>
    <x v="0"/>
    <n v="13"/>
    <n v="3"/>
    <n v="2"/>
  </r>
  <r>
    <n v="28"/>
    <x v="1"/>
    <n v="995"/>
    <n v="9"/>
    <n v="930"/>
    <n v="3"/>
    <x v="0"/>
    <x v="1"/>
    <n v="3"/>
    <x v="2"/>
    <x v="1"/>
    <n v="18"/>
    <n v="2"/>
    <n v="3"/>
  </r>
  <r>
    <n v="39"/>
    <x v="0"/>
    <n v="1122"/>
    <n v="6"/>
    <n v="932"/>
    <n v="4"/>
    <x v="1"/>
    <x v="2"/>
    <n v="1"/>
    <x v="1"/>
    <x v="0"/>
    <n v="21"/>
    <n v="4"/>
    <n v="1"/>
  </r>
  <r>
    <n v="27"/>
    <x v="1"/>
    <n v="618"/>
    <n v="4"/>
    <n v="933"/>
    <n v="2"/>
    <x v="0"/>
    <x v="1"/>
    <n v="3"/>
    <x v="0"/>
    <x v="1"/>
    <n v="19"/>
    <n v="3"/>
    <n v="3"/>
  </r>
  <r>
    <n v="34"/>
    <x v="1"/>
    <n v="546"/>
    <n v="10"/>
    <n v="934"/>
    <n v="2"/>
    <x v="1"/>
    <x v="2"/>
    <n v="2"/>
    <x v="2"/>
    <x v="1"/>
    <n v="14"/>
    <n v="2"/>
    <n v="3"/>
  </r>
  <r>
    <n v="42"/>
    <x v="1"/>
    <n v="787.54826254826253"/>
    <n v="14"/>
    <n v="936"/>
    <n v="3"/>
    <x v="0"/>
    <x v="0"/>
    <n v="3"/>
    <x v="0"/>
    <x v="1"/>
    <n v="17"/>
    <n v="1"/>
    <n v="3"/>
  </r>
  <r>
    <n v="33"/>
    <x v="1"/>
    <n v="1198"/>
    <n v="1"/>
    <n v="939"/>
    <n v="3"/>
    <x v="1"/>
    <x v="1"/>
    <n v="1"/>
    <x v="0"/>
    <x v="0"/>
    <n v="11"/>
    <n v="2"/>
    <n v="3"/>
  </r>
  <r>
    <n v="58"/>
    <x v="1"/>
    <n v="1272"/>
    <n v="5"/>
    <n v="940"/>
    <n v="3"/>
    <x v="0"/>
    <x v="4"/>
    <n v="2"/>
    <x v="2"/>
    <x v="0"/>
    <n v="13"/>
    <n v="4"/>
    <n v="3"/>
  </r>
  <r>
    <n v="31"/>
    <x v="1"/>
    <n v="154"/>
    <n v="7"/>
    <n v="941"/>
    <n v="2"/>
    <x v="1"/>
    <x v="6"/>
    <n v="3"/>
    <x v="1"/>
    <x v="1"/>
    <n v="15"/>
    <n v="2"/>
    <n v="4"/>
  </r>
  <r>
    <n v="35"/>
    <x v="1"/>
    <n v="1137"/>
    <n v="21"/>
    <n v="942"/>
    <n v="4"/>
    <x v="0"/>
    <x v="4"/>
    <n v="4"/>
    <x v="1"/>
    <x v="0"/>
    <n v="25"/>
    <n v="4"/>
    <n v="1"/>
  </r>
  <r>
    <n v="49"/>
    <x v="1"/>
    <n v="527"/>
    <n v="8"/>
    <n v="944"/>
    <n v="1"/>
    <x v="0"/>
    <x v="2"/>
    <n v="2"/>
    <x v="1"/>
    <x v="1"/>
    <n v="11"/>
    <n v="3"/>
    <n v="2"/>
  </r>
  <r>
    <n v="48"/>
    <x v="1"/>
    <n v="1469"/>
    <n v="20"/>
    <n v="945"/>
    <n v="4"/>
    <x v="1"/>
    <x v="1"/>
    <n v="3"/>
    <x v="1"/>
    <x v="1"/>
    <n v="17"/>
    <n v="1"/>
    <n v="2"/>
  </r>
  <r>
    <n v="31"/>
    <x v="1"/>
    <n v="1188"/>
    <n v="20"/>
    <n v="947"/>
    <n v="4"/>
    <x v="0"/>
    <x v="0"/>
    <n v="3"/>
    <x v="1"/>
    <x v="1"/>
    <n v="13"/>
    <n v="4"/>
    <n v="2"/>
  </r>
  <r>
    <n v="36"/>
    <x v="1"/>
    <n v="188"/>
    <n v="7"/>
    <n v="949"/>
    <n v="2"/>
    <x v="1"/>
    <x v="1"/>
    <n v="4"/>
    <x v="0"/>
    <x v="1"/>
    <n v="18"/>
    <n v="3"/>
    <n v="3"/>
  </r>
  <r>
    <n v="38"/>
    <x v="1"/>
    <n v="1333"/>
    <n v="1"/>
    <n v="950"/>
    <n v="4"/>
    <x v="0"/>
    <x v="7"/>
    <n v="1"/>
    <x v="1"/>
    <x v="1"/>
    <n v="13"/>
    <n v="2"/>
    <n v="3"/>
  </r>
  <r>
    <n v="32"/>
    <x v="1"/>
    <n v="1184"/>
    <n v="1"/>
    <n v="951"/>
    <n v="3"/>
    <x v="0"/>
    <x v="2"/>
    <n v="2"/>
    <x v="1"/>
    <x v="1"/>
    <n v="20"/>
    <n v="3"/>
    <n v="3"/>
  </r>
  <r>
    <n v="25"/>
    <x v="0"/>
    <n v="867"/>
    <n v="19"/>
    <n v="952"/>
    <n v="3"/>
    <x v="1"/>
    <x v="6"/>
    <n v="2"/>
    <x v="1"/>
    <x v="0"/>
    <n v="18"/>
    <n v="3"/>
    <n v="3"/>
  </r>
  <r>
    <n v="40"/>
    <x v="1"/>
    <n v="658"/>
    <n v="10"/>
    <n v="954"/>
    <n v="1"/>
    <x v="1"/>
    <x v="0"/>
    <n v="2"/>
    <x v="2"/>
    <x v="1"/>
    <n v="12"/>
    <n v="2"/>
    <n v="2"/>
  </r>
  <r>
    <n v="26"/>
    <x v="1"/>
    <n v="787.54826254826253"/>
    <n v="1"/>
    <n v="956"/>
    <n v="3"/>
    <x v="1"/>
    <x v="0"/>
    <n v="1"/>
    <x v="0"/>
    <x v="1"/>
    <n v="14.945945945945946"/>
    <n v="2"/>
    <n v="3"/>
  </r>
  <r>
    <n v="41"/>
    <x v="1"/>
    <n v="776.33181818181822"/>
    <n v="6"/>
    <n v="957"/>
    <n v="4"/>
    <x v="1"/>
    <x v="2"/>
    <n v="1"/>
    <x v="0"/>
    <x v="0"/>
    <n v="15.173076923076923"/>
    <n v="3"/>
    <n v="3"/>
  </r>
  <r>
    <n v="36"/>
    <x v="1"/>
    <n v="938"/>
    <n v="2"/>
    <n v="958"/>
    <n v="3"/>
    <x v="1"/>
    <x v="2"/>
    <n v="3"/>
    <x v="0"/>
    <x v="1"/>
    <n v="15.173076923076923"/>
    <n v="3"/>
    <n v="3"/>
  </r>
  <r>
    <n v="19"/>
    <x v="0"/>
    <n v="419"/>
    <n v="21"/>
    <n v="959"/>
    <n v="4"/>
    <x v="1"/>
    <x v="6"/>
    <n v="2"/>
    <x v="0"/>
    <x v="0"/>
    <n v="15.492537313432836"/>
    <n v="2"/>
    <n v="4"/>
  </r>
  <r>
    <n v="20"/>
    <x v="0"/>
    <n v="129"/>
    <n v="4"/>
    <n v="960"/>
    <n v="1"/>
    <x v="1"/>
    <x v="2"/>
    <n v="1"/>
    <x v="0"/>
    <x v="1"/>
    <n v="15.173076923076923"/>
    <n v="2"/>
    <n v="3"/>
  </r>
  <r>
    <n v="31"/>
    <x v="1"/>
    <n v="616"/>
    <n v="12"/>
    <n v="961"/>
    <n v="4"/>
    <x v="0"/>
    <x v="4"/>
    <n v="4"/>
    <x v="1"/>
    <x v="0"/>
    <n v="15.69811320754717"/>
    <n v="3"/>
    <n v="1"/>
  </r>
  <r>
    <n v="40"/>
    <x v="1"/>
    <n v="1469"/>
    <n v="9"/>
    <n v="964"/>
    <n v="4"/>
    <x v="1"/>
    <x v="1"/>
    <n v="2"/>
    <x v="2"/>
    <x v="0"/>
    <n v="14"/>
    <n v="4"/>
    <n v="3"/>
  </r>
  <r>
    <n v="32"/>
    <x v="1"/>
    <n v="498"/>
    <n v="3"/>
    <n v="966"/>
    <n v="3"/>
    <x v="0"/>
    <x v="3"/>
    <n v="1"/>
    <x v="1"/>
    <x v="1"/>
    <n v="12"/>
    <n v="3"/>
    <n v="4"/>
  </r>
  <r>
    <n v="36"/>
    <x v="0"/>
    <n v="530"/>
    <n v="3"/>
    <n v="967"/>
    <n v="3"/>
    <x v="1"/>
    <x v="0"/>
    <n v="4"/>
    <x v="1"/>
    <x v="0"/>
    <n v="11"/>
    <n v="1"/>
    <n v="3"/>
  </r>
  <r>
    <n v="33"/>
    <x v="1"/>
    <n v="1069"/>
    <n v="1"/>
    <n v="969"/>
    <n v="2"/>
    <x v="0"/>
    <x v="4"/>
    <n v="4"/>
    <x v="0"/>
    <x v="1"/>
    <n v="14"/>
    <n v="1"/>
    <n v="3"/>
  </r>
  <r>
    <n v="37"/>
    <x v="0"/>
    <n v="625"/>
    <n v="1"/>
    <n v="970"/>
    <n v="1"/>
    <x v="1"/>
    <x v="0"/>
    <n v="3"/>
    <x v="1"/>
    <x v="1"/>
    <n v="11"/>
    <n v="3"/>
    <n v="1"/>
  </r>
  <r>
    <n v="45"/>
    <x v="1"/>
    <n v="805"/>
    <n v="4"/>
    <n v="972"/>
    <n v="3"/>
    <x v="1"/>
    <x v="2"/>
    <n v="2"/>
    <x v="1"/>
    <x v="1"/>
    <n v="12"/>
    <n v="2"/>
    <n v="2"/>
  </r>
  <r>
    <n v="29"/>
    <x v="1"/>
    <n v="803.12121212121212"/>
    <n v="20"/>
    <n v="974"/>
    <n v="3"/>
    <x v="0"/>
    <x v="6"/>
    <n v="4"/>
    <x v="1"/>
    <x v="1"/>
    <n v="15"/>
    <n v="2"/>
    <n v="3"/>
  </r>
  <r>
    <n v="35"/>
    <x v="1"/>
    <n v="1219"/>
    <n v="18"/>
    <n v="975"/>
    <n v="3"/>
    <x v="0"/>
    <x v="0"/>
    <n v="3"/>
    <x v="1"/>
    <x v="1"/>
    <n v="16"/>
    <n v="2"/>
    <n v="3"/>
  </r>
  <r>
    <n v="52"/>
    <x v="1"/>
    <n v="1053"/>
    <n v="1"/>
    <n v="976"/>
    <n v="4"/>
    <x v="1"/>
    <x v="5"/>
    <n v="4"/>
    <x v="1"/>
    <x v="1"/>
    <n v="15"/>
    <n v="2"/>
    <n v="2"/>
  </r>
  <r>
    <n v="58"/>
    <x v="0"/>
    <n v="289"/>
    <n v="2"/>
    <n v="977"/>
    <n v="4"/>
    <x v="1"/>
    <x v="1"/>
    <n v="3"/>
    <x v="0"/>
    <x v="1"/>
    <n v="24"/>
    <n v="1"/>
    <n v="3"/>
  </r>
  <r>
    <n v="53"/>
    <x v="1"/>
    <n v="1376"/>
    <n v="2"/>
    <n v="981"/>
    <n v="3"/>
    <x v="1"/>
    <x v="5"/>
    <n v="3"/>
    <x v="2"/>
    <x v="1"/>
    <n v="13"/>
    <n v="3"/>
    <n v="4"/>
  </r>
  <r>
    <n v="30"/>
    <x v="1"/>
    <n v="231"/>
    <n v="8"/>
    <n v="982"/>
    <n v="3"/>
    <x v="1"/>
    <x v="0"/>
    <n v="3"/>
    <x v="2"/>
    <x v="1"/>
    <n v="11"/>
    <n v="1"/>
    <n v="4"/>
  </r>
  <r>
    <n v="38"/>
    <x v="1"/>
    <n v="152"/>
    <n v="10"/>
    <n v="983"/>
    <n v="3"/>
    <x v="0"/>
    <x v="0"/>
    <n v="4"/>
    <x v="0"/>
    <x v="0"/>
    <n v="13"/>
    <n v="2"/>
    <n v="3"/>
  </r>
  <r>
    <n v="35"/>
    <x v="1"/>
    <n v="882"/>
    <n v="3"/>
    <n v="984"/>
    <n v="4"/>
    <x v="1"/>
    <x v="0"/>
    <n v="4"/>
    <x v="2"/>
    <x v="1"/>
    <n v="13"/>
    <n v="2"/>
    <n v="3"/>
  </r>
  <r>
    <n v="39"/>
    <x v="1"/>
    <n v="903"/>
    <n v="2"/>
    <n v="985"/>
    <n v="1"/>
    <x v="1"/>
    <x v="0"/>
    <n v="3"/>
    <x v="0"/>
    <x v="1"/>
    <n v="18"/>
    <n v="4"/>
    <n v="3"/>
  </r>
  <r>
    <n v="40"/>
    <x v="0"/>
    <n v="1479"/>
    <n v="24"/>
    <n v="986"/>
    <n v="2"/>
    <x v="0"/>
    <x v="0"/>
    <n v="2"/>
    <x v="0"/>
    <x v="0"/>
    <n v="16"/>
    <n v="4"/>
    <n v="2"/>
  </r>
  <r>
    <n v="47"/>
    <x v="1"/>
    <n v="1379"/>
    <n v="16"/>
    <n v="987"/>
    <n v="3"/>
    <x v="1"/>
    <x v="3"/>
    <n v="3"/>
    <x v="2"/>
    <x v="0"/>
    <n v="19"/>
    <n v="3"/>
    <n v="4"/>
  </r>
  <r>
    <n v="36"/>
    <x v="1"/>
    <n v="1229"/>
    <n v="8"/>
    <n v="990"/>
    <n v="1"/>
    <x v="1"/>
    <x v="0"/>
    <n v="4"/>
    <x v="2"/>
    <x v="1"/>
    <n v="13"/>
    <n v="4"/>
    <n v="3"/>
  </r>
  <r>
    <n v="31"/>
    <x v="0"/>
    <n v="773.53418803418799"/>
    <n v="9"/>
    <n v="991"/>
    <n v="3"/>
    <x v="1"/>
    <x v="1"/>
    <n v="1"/>
    <x v="0"/>
    <x v="0"/>
    <n v="22"/>
    <n v="1"/>
    <n v="3"/>
  </r>
  <r>
    <n v="33"/>
    <x v="1"/>
    <n v="722"/>
    <n v="17"/>
    <n v="992"/>
    <n v="4"/>
    <x v="1"/>
    <x v="5"/>
    <n v="3"/>
    <x v="0"/>
    <x v="1"/>
    <n v="11"/>
    <n v="4"/>
    <n v="3"/>
  </r>
  <r>
    <n v="29"/>
    <x v="0"/>
    <n v="906"/>
    <n v="10"/>
    <n v="994"/>
    <n v="4"/>
    <x v="0"/>
    <x v="1"/>
    <n v="1"/>
    <x v="0"/>
    <x v="0"/>
    <n v="20"/>
    <n v="3"/>
    <n v="3"/>
  </r>
  <r>
    <n v="33"/>
    <x v="1"/>
    <n v="461"/>
    <n v="13"/>
    <n v="995"/>
    <n v="2"/>
    <x v="0"/>
    <x v="1"/>
    <n v="4"/>
    <x v="0"/>
    <x v="1"/>
    <n v="18"/>
    <n v="1"/>
    <n v="3"/>
  </r>
  <r>
    <n v="45"/>
    <x v="1"/>
    <n v="974"/>
    <n v="1"/>
    <n v="996"/>
    <n v="4"/>
    <x v="0"/>
    <x v="2"/>
    <n v="4"/>
    <x v="2"/>
    <x v="1"/>
    <n v="14"/>
    <n v="4"/>
    <n v="3"/>
  </r>
  <r>
    <n v="50"/>
    <x v="1"/>
    <n v="1126"/>
    <n v="1"/>
    <n v="997"/>
    <n v="4"/>
    <x v="1"/>
    <x v="7"/>
    <n v="4"/>
    <x v="2"/>
    <x v="1"/>
    <n v="22"/>
    <n v="3"/>
    <n v="2"/>
  </r>
  <r>
    <n v="33"/>
    <x v="1"/>
    <n v="827"/>
    <n v="1"/>
    <n v="998"/>
    <n v="3"/>
    <x v="0"/>
    <x v="4"/>
    <n v="2"/>
    <x v="1"/>
    <x v="0"/>
    <n v="13"/>
    <n v="1"/>
    <n v="3"/>
  </r>
  <r>
    <n v="41"/>
    <x v="1"/>
    <n v="840"/>
    <n v="9"/>
    <n v="999"/>
    <n v="1"/>
    <x v="1"/>
    <x v="7"/>
    <n v="3"/>
    <x v="2"/>
    <x v="1"/>
    <n v="17"/>
    <n v="2"/>
    <n v="4"/>
  </r>
  <r>
    <n v="27"/>
    <x v="1"/>
    <n v="1134"/>
    <n v="16"/>
    <n v="1001"/>
    <n v="3"/>
    <x v="0"/>
    <x v="2"/>
    <n v="2"/>
    <x v="1"/>
    <x v="1"/>
    <n v="14"/>
    <n v="2"/>
    <n v="3"/>
  </r>
  <r>
    <n v="45"/>
    <x v="1"/>
    <n v="248"/>
    <n v="23"/>
    <n v="1002"/>
    <n v="4"/>
    <x v="1"/>
    <x v="2"/>
    <n v="1"/>
    <x v="1"/>
    <x v="0"/>
    <n v="15"/>
    <n v="3"/>
    <n v="3"/>
  </r>
  <r>
    <n v="47"/>
    <x v="1"/>
    <n v="955"/>
    <n v="4"/>
    <n v="1003"/>
    <n v="4"/>
    <x v="0"/>
    <x v="0"/>
    <n v="4"/>
    <x v="0"/>
    <x v="0"/>
    <n v="17"/>
    <n v="3"/>
    <n v="3"/>
  </r>
  <r>
    <n v="30"/>
    <x v="0"/>
    <n v="138"/>
    <n v="22"/>
    <n v="1004"/>
    <n v="1"/>
    <x v="0"/>
    <x v="1"/>
    <n v="3"/>
    <x v="1"/>
    <x v="0"/>
    <n v="11"/>
    <n v="2"/>
    <n v="3"/>
  </r>
  <r>
    <n v="50"/>
    <x v="1"/>
    <n v="939"/>
    <n v="24"/>
    <n v="1005"/>
    <n v="4"/>
    <x v="1"/>
    <x v="3"/>
    <n v="3"/>
    <x v="1"/>
    <x v="0"/>
    <n v="18"/>
    <n v="4"/>
    <n v="3"/>
  </r>
  <r>
    <n v="38"/>
    <x v="1"/>
    <n v="773.53418803418799"/>
    <n v="10"/>
    <n v="1006"/>
    <n v="3"/>
    <x v="1"/>
    <x v="1"/>
    <n v="3"/>
    <x v="1"/>
    <x v="1"/>
    <n v="17"/>
    <n v="2"/>
    <n v="2"/>
  </r>
  <r>
    <n v="46"/>
    <x v="1"/>
    <n v="805.3360655737705"/>
    <n v="7"/>
    <n v="1007"/>
    <n v="4"/>
    <x v="1"/>
    <x v="3"/>
    <n v="3"/>
    <x v="2"/>
    <x v="1"/>
    <n v="13"/>
    <n v="2"/>
    <n v="3"/>
  </r>
  <r>
    <n v="24"/>
    <x v="1"/>
    <n v="1206"/>
    <n v="17"/>
    <n v="1009"/>
    <n v="4"/>
    <x v="0"/>
    <x v="3"/>
    <n v="3"/>
    <x v="2"/>
    <x v="1"/>
    <n v="15"/>
    <n v="2"/>
    <n v="3"/>
  </r>
  <r>
    <n v="35"/>
    <x v="0"/>
    <n v="622"/>
    <n v="14"/>
    <n v="1010"/>
    <n v="3"/>
    <x v="1"/>
    <x v="2"/>
    <n v="2"/>
    <x v="2"/>
    <x v="0"/>
    <n v="24"/>
    <n v="4"/>
    <n v="1"/>
  </r>
  <r>
    <n v="31"/>
    <x v="1"/>
    <n v="853"/>
    <n v="1"/>
    <n v="1011"/>
    <n v="3"/>
    <x v="0"/>
    <x v="3"/>
    <n v="1"/>
    <x v="1"/>
    <x v="1"/>
    <n v="12"/>
    <n v="3"/>
    <n v="3"/>
  </r>
  <r>
    <n v="18"/>
    <x v="1"/>
    <n v="287"/>
    <n v="5"/>
    <n v="1012"/>
    <n v="2"/>
    <x v="1"/>
    <x v="1"/>
    <n v="4"/>
    <x v="0"/>
    <x v="1"/>
    <n v="15"/>
    <n v="4"/>
    <n v="3"/>
  </r>
  <r>
    <n v="54"/>
    <x v="1"/>
    <n v="1441"/>
    <n v="17"/>
    <n v="1013"/>
    <n v="3"/>
    <x v="0"/>
    <x v="3"/>
    <n v="3"/>
    <x v="1"/>
    <x v="1"/>
    <n v="11"/>
    <n v="3"/>
    <n v="3"/>
  </r>
  <r>
    <n v="35"/>
    <x v="1"/>
    <n v="583"/>
    <n v="25"/>
    <n v="1014"/>
    <n v="3"/>
    <x v="0"/>
    <x v="4"/>
    <n v="3"/>
    <x v="2"/>
    <x v="0"/>
    <n v="15.69811320754717"/>
    <n v="3"/>
    <n v="2"/>
  </r>
  <r>
    <n v="30"/>
    <x v="1"/>
    <n v="153"/>
    <n v="8"/>
    <n v="1015"/>
    <n v="2"/>
    <x v="0"/>
    <x v="7"/>
    <n v="1"/>
    <x v="1"/>
    <x v="0"/>
    <n v="15.079365079365079"/>
    <n v="3"/>
    <n v="2"/>
  </r>
  <r>
    <n v="20"/>
    <x v="0"/>
    <n v="1097"/>
    <n v="11"/>
    <n v="1016"/>
    <n v="4"/>
    <x v="0"/>
    <x v="1"/>
    <n v="1"/>
    <x v="0"/>
    <x v="0"/>
    <n v="15.375527426160337"/>
    <n v="1"/>
    <n v="3"/>
  </r>
  <r>
    <n v="30"/>
    <x v="0"/>
    <n v="109"/>
    <n v="5"/>
    <n v="1017"/>
    <n v="2"/>
    <x v="0"/>
    <x v="2"/>
    <n v="2"/>
    <x v="0"/>
    <x v="1"/>
    <n v="15.173076923076923"/>
    <n v="1"/>
    <n v="3"/>
  </r>
  <r>
    <n v="26"/>
    <x v="1"/>
    <n v="805.3360655737705"/>
    <n v="2"/>
    <n v="1018"/>
    <n v="4"/>
    <x v="1"/>
    <x v="3"/>
    <n v="4"/>
    <x v="1"/>
    <x v="1"/>
    <n v="15.345132743362832"/>
    <n v="2"/>
    <n v="3"/>
  </r>
  <r>
    <n v="22"/>
    <x v="1"/>
    <n v="217"/>
    <n v="8"/>
    <n v="1019"/>
    <n v="2"/>
    <x v="1"/>
    <x v="2"/>
    <n v="1"/>
    <x v="1"/>
    <x v="1"/>
    <n v="15"/>
    <n v="1"/>
    <n v="2"/>
  </r>
  <r>
    <n v="48"/>
    <x v="1"/>
    <n v="277"/>
    <n v="6"/>
    <n v="1022"/>
    <n v="1"/>
    <x v="1"/>
    <x v="4"/>
    <n v="3"/>
    <x v="0"/>
    <x v="1"/>
    <n v="13"/>
    <n v="4"/>
    <n v="3"/>
  </r>
  <r>
    <n v="48"/>
    <x v="1"/>
    <n v="1355"/>
    <n v="4"/>
    <n v="1024"/>
    <n v="3"/>
    <x v="1"/>
    <x v="4"/>
    <n v="3"/>
    <x v="0"/>
    <x v="1"/>
    <n v="14"/>
    <n v="2"/>
    <n v="3"/>
  </r>
  <r>
    <n v="41"/>
    <x v="1"/>
    <n v="549"/>
    <n v="7"/>
    <n v="1025"/>
    <n v="4"/>
    <x v="0"/>
    <x v="3"/>
    <n v="3"/>
    <x v="0"/>
    <x v="1"/>
    <n v="14"/>
    <n v="2"/>
    <n v="3"/>
  </r>
  <r>
    <n v="39"/>
    <x v="1"/>
    <n v="466"/>
    <n v="1"/>
    <n v="1026"/>
    <n v="4"/>
    <x v="0"/>
    <x v="3"/>
    <n v="4"/>
    <x v="1"/>
    <x v="1"/>
    <n v="16"/>
    <n v="3"/>
    <n v="3"/>
  </r>
  <r>
    <n v="27"/>
    <x v="1"/>
    <n v="1055"/>
    <n v="2"/>
    <n v="1027"/>
    <n v="1"/>
    <x v="0"/>
    <x v="3"/>
    <n v="4"/>
    <x v="1"/>
    <x v="1"/>
    <n v="18"/>
    <n v="2"/>
    <n v="3"/>
  </r>
  <r>
    <n v="35"/>
    <x v="1"/>
    <n v="802"/>
    <n v="10"/>
    <n v="1028"/>
    <n v="2"/>
    <x v="1"/>
    <x v="2"/>
    <n v="4"/>
    <x v="2"/>
    <x v="1"/>
    <n v="20"/>
    <n v="1"/>
    <n v="2"/>
  </r>
  <r>
    <n v="42"/>
    <x v="1"/>
    <n v="265"/>
    <n v="5"/>
    <n v="1029"/>
    <n v="4"/>
    <x v="1"/>
    <x v="5"/>
    <n v="3"/>
    <x v="1"/>
    <x v="1"/>
    <n v="13"/>
    <n v="2"/>
    <n v="4"/>
  </r>
  <r>
    <n v="50"/>
    <x v="1"/>
    <n v="804"/>
    <n v="9"/>
    <n v="1030"/>
    <n v="1"/>
    <x v="1"/>
    <x v="2"/>
    <n v="4"/>
    <x v="1"/>
    <x v="1"/>
    <n v="18"/>
    <n v="2"/>
    <n v="3"/>
  </r>
  <r>
    <n v="59"/>
    <x v="1"/>
    <n v="715"/>
    <n v="2"/>
    <n v="1032"/>
    <n v="3"/>
    <x v="0"/>
    <x v="3"/>
    <n v="4"/>
    <x v="0"/>
    <x v="0"/>
    <n v="13"/>
    <n v="1"/>
    <n v="3"/>
  </r>
  <r>
    <n v="37"/>
    <x v="0"/>
    <n v="1141"/>
    <n v="11"/>
    <n v="1033"/>
    <n v="1"/>
    <x v="0"/>
    <x v="4"/>
    <n v="2"/>
    <x v="1"/>
    <x v="1"/>
    <n v="15"/>
    <n v="1"/>
    <n v="1"/>
  </r>
  <r>
    <n v="55"/>
    <x v="1"/>
    <n v="843.5826086956522"/>
    <n v="18"/>
    <n v="1034"/>
    <n v="3"/>
    <x v="1"/>
    <x v="4"/>
    <n v="2"/>
    <x v="1"/>
    <x v="0"/>
    <n v="14"/>
    <n v="4"/>
    <n v="3"/>
  </r>
  <r>
    <n v="41"/>
    <x v="1"/>
    <n v="247"/>
    <n v="7"/>
    <n v="1035"/>
    <n v="2"/>
    <x v="0"/>
    <x v="7"/>
    <n v="3"/>
    <x v="2"/>
    <x v="1"/>
    <n v="22"/>
    <n v="2"/>
    <n v="3"/>
  </r>
  <r>
    <n v="38"/>
    <x v="1"/>
    <n v="1035"/>
    <n v="3"/>
    <n v="1036"/>
    <n v="2"/>
    <x v="1"/>
    <x v="0"/>
    <n v="4"/>
    <x v="0"/>
    <x v="0"/>
    <n v="12"/>
    <n v="3"/>
    <n v="3"/>
  </r>
  <r>
    <n v="26"/>
    <x v="0"/>
    <n v="787.54826254826253"/>
    <n v="29"/>
    <n v="1037"/>
    <n v="2"/>
    <x v="1"/>
    <x v="0"/>
    <n v="1"/>
    <x v="0"/>
    <x v="1"/>
    <n v="18"/>
    <n v="4"/>
    <n v="3"/>
  </r>
  <r>
    <n v="52"/>
    <x v="0"/>
    <n v="777.51162790697674"/>
    <n v="2"/>
    <n v="1038"/>
    <n v="1"/>
    <x v="0"/>
    <x v="5"/>
    <n v="4"/>
    <x v="1"/>
    <x v="1"/>
    <n v="15"/>
    <n v="4"/>
    <n v="3"/>
  </r>
  <r>
    <n v="44"/>
    <x v="1"/>
    <n v="1448"/>
    <n v="28"/>
    <n v="1039"/>
    <n v="4"/>
    <x v="0"/>
    <x v="0"/>
    <n v="4"/>
    <x v="1"/>
    <x v="0"/>
    <n v="18"/>
    <n v="3"/>
    <n v="3"/>
  </r>
  <r>
    <n v="50"/>
    <x v="1"/>
    <n v="145"/>
    <n v="1"/>
    <n v="1040"/>
    <n v="4"/>
    <x v="0"/>
    <x v="0"/>
    <n v="3"/>
    <x v="1"/>
    <x v="1"/>
    <n v="12"/>
    <n v="1"/>
    <n v="3"/>
  </r>
  <r>
    <n v="36"/>
    <x v="0"/>
    <n v="776.33181818181822"/>
    <n v="16"/>
    <n v="1042"/>
    <n v="3"/>
    <x v="0"/>
    <x v="2"/>
    <n v="1"/>
    <x v="0"/>
    <x v="1"/>
    <n v="16"/>
    <n v="3"/>
    <n v="3"/>
  </r>
  <r>
    <n v="39"/>
    <x v="1"/>
    <n v="945"/>
    <n v="22"/>
    <n v="1043"/>
    <n v="4"/>
    <x v="0"/>
    <x v="3"/>
    <n v="1"/>
    <x v="0"/>
    <x v="0"/>
    <n v="13"/>
    <n v="3"/>
    <n v="3"/>
  </r>
  <r>
    <n v="33"/>
    <x v="1"/>
    <n v="1038"/>
    <n v="8"/>
    <n v="1044"/>
    <n v="2"/>
    <x v="0"/>
    <x v="6"/>
    <n v="4"/>
    <x v="0"/>
    <x v="1"/>
    <n v="19"/>
    <n v="4"/>
    <n v="2"/>
  </r>
  <r>
    <n v="45"/>
    <x v="1"/>
    <n v="1234"/>
    <n v="11"/>
    <n v="1045"/>
    <n v="4"/>
    <x v="0"/>
    <x v="5"/>
    <n v="4"/>
    <x v="1"/>
    <x v="1"/>
    <n v="13"/>
    <n v="2"/>
    <n v="4"/>
  </r>
  <r>
    <n v="32"/>
    <x v="1"/>
    <n v="1109"/>
    <n v="29"/>
    <n v="1046"/>
    <n v="4"/>
    <x v="0"/>
    <x v="2"/>
    <n v="3"/>
    <x v="0"/>
    <x v="1"/>
    <n v="12"/>
    <n v="2"/>
    <n v="3"/>
  </r>
  <r>
    <n v="34"/>
    <x v="1"/>
    <n v="216"/>
    <n v="1"/>
    <n v="1047"/>
    <n v="2"/>
    <x v="1"/>
    <x v="0"/>
    <n v="4"/>
    <x v="2"/>
    <x v="1"/>
    <n v="11"/>
    <n v="4"/>
    <n v="2"/>
  </r>
  <r>
    <n v="59"/>
    <x v="1"/>
    <n v="1089"/>
    <n v="1"/>
    <n v="1048"/>
    <n v="2"/>
    <x v="1"/>
    <x v="5"/>
    <n v="4"/>
    <x v="1"/>
    <x v="0"/>
    <n v="14"/>
    <n v="3"/>
    <n v="1"/>
  </r>
  <r>
    <n v="45"/>
    <x v="1"/>
    <n v="788"/>
    <n v="24"/>
    <n v="1049"/>
    <n v="2"/>
    <x v="1"/>
    <x v="8"/>
    <n v="2"/>
    <x v="0"/>
    <x v="1"/>
    <n v="16"/>
    <n v="1"/>
    <n v="3"/>
  </r>
  <r>
    <n v="53"/>
    <x v="1"/>
    <n v="124"/>
    <n v="2"/>
    <n v="1050"/>
    <n v="3"/>
    <x v="0"/>
    <x v="0"/>
    <n v="2"/>
    <x v="1"/>
    <x v="1"/>
    <n v="12"/>
    <n v="1"/>
    <n v="3"/>
  </r>
  <r>
    <n v="36"/>
    <x v="0"/>
    <n v="660"/>
    <n v="15"/>
    <n v="1052"/>
    <n v="1"/>
    <x v="1"/>
    <x v="2"/>
    <n v="3"/>
    <x v="2"/>
    <x v="1"/>
    <n v="14"/>
    <n v="2"/>
    <n v="2"/>
  </r>
  <r>
    <n v="26"/>
    <x v="0"/>
    <n v="773.53418803418799"/>
    <n v="2"/>
    <n v="1053"/>
    <n v="1"/>
    <x v="1"/>
    <x v="1"/>
    <n v="1"/>
    <x v="1"/>
    <x v="0"/>
    <n v="14"/>
    <n v="2"/>
    <n v="3"/>
  </r>
  <r>
    <n v="34"/>
    <x v="1"/>
    <n v="1333"/>
    <n v="10"/>
    <n v="1055"/>
    <n v="3"/>
    <x v="0"/>
    <x v="6"/>
    <n v="3"/>
    <x v="1"/>
    <x v="0"/>
    <n v="15.492537313432836"/>
    <n v="4"/>
    <n v="3"/>
  </r>
  <r>
    <n v="28"/>
    <x v="1"/>
    <n v="803.12121212121212"/>
    <n v="10"/>
    <n v="1056"/>
    <n v="4"/>
    <x v="1"/>
    <x v="6"/>
    <n v="2"/>
    <x v="1"/>
    <x v="1"/>
    <n v="15.492537313432836"/>
    <n v="2"/>
    <n v="3"/>
  </r>
  <r>
    <n v="38"/>
    <x v="1"/>
    <n v="1186"/>
    <n v="3"/>
    <n v="1060"/>
    <n v="3"/>
    <x v="1"/>
    <x v="1"/>
    <n v="3"/>
    <x v="1"/>
    <x v="1"/>
    <n v="16"/>
    <n v="1"/>
    <n v="3"/>
  </r>
  <r>
    <n v="50"/>
    <x v="1"/>
    <n v="1464"/>
    <n v="2"/>
    <n v="1061"/>
    <n v="2"/>
    <x v="1"/>
    <x v="7"/>
    <n v="3"/>
    <x v="1"/>
    <x v="0"/>
    <n v="15.079365079365079"/>
    <n v="4"/>
    <n v="2"/>
  </r>
  <r>
    <n v="37"/>
    <x v="1"/>
    <n v="124"/>
    <n v="3"/>
    <n v="1062"/>
    <n v="4"/>
    <x v="0"/>
    <x v="4"/>
    <n v="2"/>
    <x v="0"/>
    <x v="1"/>
    <n v="15"/>
    <n v="1"/>
    <n v="2"/>
  </r>
  <r>
    <n v="40"/>
    <x v="1"/>
    <n v="300"/>
    <n v="26"/>
    <n v="1066"/>
    <n v="3"/>
    <x v="1"/>
    <x v="0"/>
    <n v="1"/>
    <x v="1"/>
    <x v="1"/>
    <n v="14.945945945945946"/>
    <n v="2"/>
    <n v="2"/>
  </r>
  <r>
    <n v="26"/>
    <x v="1"/>
    <n v="921"/>
    <n v="1"/>
    <n v="1068"/>
    <n v="1"/>
    <x v="0"/>
    <x v="1"/>
    <n v="3"/>
    <x v="2"/>
    <x v="1"/>
    <n v="13"/>
    <n v="3"/>
    <n v="3"/>
  </r>
  <r>
    <n v="46"/>
    <x v="1"/>
    <n v="430"/>
    <n v="1"/>
    <n v="1069"/>
    <n v="4"/>
    <x v="1"/>
    <x v="7"/>
    <n v="4"/>
    <x v="2"/>
    <x v="1"/>
    <n v="17"/>
    <n v="4"/>
    <n v="3"/>
  </r>
  <r>
    <n v="54"/>
    <x v="1"/>
    <n v="1082"/>
    <n v="2"/>
    <n v="1070"/>
    <n v="3"/>
    <x v="0"/>
    <x v="0"/>
    <n v="3"/>
    <x v="1"/>
    <x v="1"/>
    <n v="11"/>
    <n v="2"/>
    <n v="3"/>
  </r>
  <r>
    <n v="56"/>
    <x v="1"/>
    <n v="1240"/>
    <n v="9"/>
    <n v="1071"/>
    <n v="1"/>
    <x v="0"/>
    <x v="1"/>
    <n v="3"/>
    <x v="1"/>
    <x v="1"/>
    <n v="19"/>
    <n v="2"/>
    <n v="3"/>
  </r>
  <r>
    <n v="36"/>
    <x v="1"/>
    <n v="796"/>
    <n v="12"/>
    <n v="1073"/>
    <n v="4"/>
    <x v="0"/>
    <x v="3"/>
    <n v="4"/>
    <x v="0"/>
    <x v="1"/>
    <n v="11"/>
    <n v="2"/>
    <n v="2"/>
  </r>
  <r>
    <n v="55"/>
    <x v="1"/>
    <n v="777.51162790697674"/>
    <n v="2"/>
    <n v="1074"/>
    <n v="3"/>
    <x v="1"/>
    <x v="5"/>
    <n v="1"/>
    <x v="0"/>
    <x v="1"/>
    <n v="15"/>
    <n v="2"/>
    <n v="4"/>
  </r>
  <r>
    <n v="43"/>
    <x v="1"/>
    <n v="415"/>
    <n v="25"/>
    <n v="1076"/>
    <n v="3"/>
    <x v="1"/>
    <x v="0"/>
    <n v="4"/>
    <x v="2"/>
    <x v="1"/>
    <n v="13"/>
    <n v="3"/>
    <n v="3"/>
  </r>
  <r>
    <n v="20"/>
    <x v="0"/>
    <n v="769"/>
    <n v="9"/>
    <n v="1077"/>
    <n v="4"/>
    <x v="0"/>
    <x v="6"/>
    <n v="4"/>
    <x v="0"/>
    <x v="0"/>
    <n v="14"/>
    <n v="2"/>
    <n v="3"/>
  </r>
  <r>
    <n v="21"/>
    <x v="0"/>
    <n v="776.33181818181822"/>
    <n v="10"/>
    <n v="1079"/>
    <n v="3"/>
    <x v="0"/>
    <x v="2"/>
    <n v="1"/>
    <x v="0"/>
    <x v="1"/>
    <n v="13"/>
    <n v="1"/>
    <n v="2"/>
  </r>
  <r>
    <n v="46"/>
    <x v="1"/>
    <n v="1003"/>
    <n v="8"/>
    <n v="1080"/>
    <n v="4"/>
    <x v="0"/>
    <x v="1"/>
    <n v="1"/>
    <x v="2"/>
    <x v="0"/>
    <n v="23"/>
    <n v="1"/>
    <n v="3"/>
  </r>
  <r>
    <n v="51"/>
    <x v="0"/>
    <n v="1323"/>
    <n v="4"/>
    <n v="1081"/>
    <n v="1"/>
    <x v="1"/>
    <x v="1"/>
    <n v="3"/>
    <x v="1"/>
    <x v="0"/>
    <n v="12"/>
    <n v="3"/>
    <n v="4"/>
  </r>
  <r>
    <n v="28"/>
    <x v="0"/>
    <n v="1366"/>
    <n v="24"/>
    <n v="1082"/>
    <n v="2"/>
    <x v="1"/>
    <x v="4"/>
    <n v="1"/>
    <x v="0"/>
    <x v="1"/>
    <n v="12"/>
    <n v="1"/>
    <n v="2"/>
  </r>
  <r>
    <n v="26"/>
    <x v="1"/>
    <n v="192"/>
    <n v="1"/>
    <n v="1083"/>
    <n v="1"/>
    <x v="1"/>
    <x v="2"/>
    <n v="1"/>
    <x v="1"/>
    <x v="1"/>
    <n v="16"/>
    <n v="1"/>
    <n v="3"/>
  </r>
  <r>
    <n v="30"/>
    <x v="1"/>
    <n v="1176"/>
    <n v="20"/>
    <n v="1084"/>
    <n v="3"/>
    <x v="1"/>
    <x v="3"/>
    <n v="1"/>
    <x v="1"/>
    <x v="1"/>
    <n v="15"/>
    <n v="3"/>
    <n v="2"/>
  </r>
  <r>
    <n v="41"/>
    <x v="1"/>
    <n v="509"/>
    <n v="7"/>
    <n v="1085"/>
    <n v="2"/>
    <x v="0"/>
    <x v="1"/>
    <n v="3"/>
    <x v="1"/>
    <x v="1"/>
    <n v="13"/>
    <n v="3"/>
    <n v="3"/>
  </r>
  <r>
    <n v="38"/>
    <x v="1"/>
    <n v="330"/>
    <n v="17"/>
    <n v="1088"/>
    <n v="3"/>
    <x v="0"/>
    <x v="4"/>
    <n v="3"/>
    <x v="1"/>
    <x v="1"/>
    <n v="18"/>
    <n v="1"/>
    <n v="2"/>
  </r>
  <r>
    <n v="40"/>
    <x v="1"/>
    <n v="1492"/>
    <n v="20"/>
    <n v="1092"/>
    <n v="1"/>
    <x v="1"/>
    <x v="4"/>
    <n v="4"/>
    <x v="1"/>
    <x v="1"/>
    <n v="20"/>
    <n v="4"/>
    <n v="3"/>
  </r>
  <r>
    <n v="27"/>
    <x v="1"/>
    <n v="776.33181818181822"/>
    <n v="8"/>
    <n v="1094"/>
    <n v="1"/>
    <x v="1"/>
    <x v="2"/>
    <n v="3"/>
    <x v="1"/>
    <x v="1"/>
    <n v="19"/>
    <n v="4"/>
    <n v="3"/>
  </r>
  <r>
    <n v="55"/>
    <x v="1"/>
    <n v="1091"/>
    <n v="2"/>
    <n v="1096"/>
    <n v="4"/>
    <x v="1"/>
    <x v="3"/>
    <n v="2"/>
    <x v="1"/>
    <x v="1"/>
    <n v="18"/>
    <n v="2"/>
    <n v="3"/>
  </r>
  <r>
    <n v="28"/>
    <x v="1"/>
    <n v="857"/>
    <n v="10"/>
    <n v="1097"/>
    <n v="3"/>
    <x v="0"/>
    <x v="1"/>
    <n v="3"/>
    <x v="0"/>
    <x v="1"/>
    <n v="13"/>
    <n v="4"/>
    <n v="4"/>
  </r>
  <r>
    <n v="44"/>
    <x v="0"/>
    <n v="1376"/>
    <n v="1"/>
    <n v="1098"/>
    <n v="2"/>
    <x v="1"/>
    <x v="8"/>
    <n v="1"/>
    <x v="1"/>
    <x v="1"/>
    <n v="14"/>
    <n v="4"/>
    <n v="3"/>
  </r>
  <r>
    <n v="33"/>
    <x v="1"/>
    <n v="654"/>
    <n v="5"/>
    <n v="1099"/>
    <n v="4"/>
    <x v="1"/>
    <x v="4"/>
    <n v="4"/>
    <x v="2"/>
    <x v="1"/>
    <n v="15"/>
    <n v="3"/>
    <n v="3"/>
  </r>
  <r>
    <n v="35"/>
    <x v="0"/>
    <n v="1204"/>
    <n v="4"/>
    <n v="1100"/>
    <n v="4"/>
    <x v="1"/>
    <x v="0"/>
    <n v="1"/>
    <x v="0"/>
    <x v="0"/>
    <n v="22"/>
    <n v="1"/>
    <n v="3"/>
  </r>
  <r>
    <n v="33"/>
    <x v="0"/>
    <n v="827"/>
    <n v="29"/>
    <n v="1101"/>
    <n v="1"/>
    <x v="0"/>
    <x v="1"/>
    <n v="3"/>
    <x v="0"/>
    <x v="1"/>
    <n v="22"/>
    <n v="2"/>
    <n v="3"/>
  </r>
  <r>
    <n v="28"/>
    <x v="1"/>
    <n v="895"/>
    <n v="15"/>
    <n v="1102"/>
    <n v="1"/>
    <x v="1"/>
    <x v="2"/>
    <n v="3"/>
    <x v="2"/>
    <x v="1"/>
    <n v="16"/>
    <n v="4"/>
    <n v="2"/>
  </r>
  <r>
    <n v="34"/>
    <x v="1"/>
    <n v="618"/>
    <n v="3"/>
    <n v="1103"/>
    <n v="1"/>
    <x v="1"/>
    <x v="4"/>
    <n v="4"/>
    <x v="0"/>
    <x v="1"/>
    <n v="17"/>
    <n v="3"/>
    <n v="2"/>
  </r>
  <r>
    <n v="37"/>
    <x v="1"/>
    <n v="309"/>
    <n v="10"/>
    <n v="1105"/>
    <n v="4"/>
    <x v="0"/>
    <x v="0"/>
    <n v="4"/>
    <x v="2"/>
    <x v="0"/>
    <n v="14"/>
    <n v="3"/>
    <n v="3"/>
  </r>
  <r>
    <n v="25"/>
    <x v="0"/>
    <n v="1219"/>
    <n v="4"/>
    <n v="1106"/>
    <n v="4"/>
    <x v="1"/>
    <x v="2"/>
    <n v="4"/>
    <x v="1"/>
    <x v="0"/>
    <n v="15"/>
    <n v="2"/>
    <n v="4"/>
  </r>
  <r>
    <n v="26"/>
    <x v="0"/>
    <n v="776.33181818181822"/>
    <n v="21"/>
    <n v="1107"/>
    <n v="1"/>
    <x v="1"/>
    <x v="2"/>
    <n v="3"/>
    <x v="2"/>
    <x v="1"/>
    <n v="15.173076923076923"/>
    <n v="3"/>
    <n v="2"/>
  </r>
  <r>
    <n v="33"/>
    <x v="0"/>
    <n v="1017"/>
    <n v="25"/>
    <n v="1108"/>
    <n v="1"/>
    <x v="1"/>
    <x v="1"/>
    <n v="2"/>
    <x v="0"/>
    <x v="0"/>
    <n v="20"/>
    <n v="2"/>
    <n v="3"/>
  </r>
  <r>
    <n v="42"/>
    <x v="1"/>
    <n v="469"/>
    <n v="2"/>
    <n v="1109"/>
    <n v="4"/>
    <x v="1"/>
    <x v="5"/>
    <n v="1"/>
    <x v="1"/>
    <x v="1"/>
    <n v="17"/>
    <n v="4"/>
    <n v="3"/>
  </r>
  <r>
    <n v="28"/>
    <x v="0"/>
    <n v="1009"/>
    <n v="1"/>
    <n v="1111"/>
    <n v="1"/>
    <x v="1"/>
    <x v="2"/>
    <n v="2"/>
    <x v="2"/>
    <x v="1"/>
    <n v="15"/>
    <n v="1"/>
    <n v="3"/>
  </r>
  <r>
    <n v="50"/>
    <x v="0"/>
    <n v="959"/>
    <n v="1"/>
    <n v="1113"/>
    <n v="4"/>
    <x v="1"/>
    <x v="0"/>
    <n v="3"/>
    <x v="0"/>
    <x v="0"/>
    <n v="14.945945945945946"/>
    <n v="4"/>
    <n v="3"/>
  </r>
  <r>
    <n v="33"/>
    <x v="1"/>
    <n v="970"/>
    <n v="7"/>
    <n v="1114"/>
    <n v="4"/>
    <x v="0"/>
    <x v="0"/>
    <n v="2"/>
    <x v="1"/>
    <x v="1"/>
    <n v="17"/>
    <n v="3"/>
    <n v="3"/>
  </r>
  <r>
    <n v="34"/>
    <x v="1"/>
    <n v="697"/>
    <n v="3"/>
    <n v="1115"/>
    <n v="3"/>
    <x v="1"/>
    <x v="1"/>
    <n v="4"/>
    <x v="1"/>
    <x v="1"/>
    <n v="15.375527426160337"/>
    <n v="4"/>
    <n v="3"/>
  </r>
  <r>
    <n v="48"/>
    <x v="1"/>
    <n v="1262"/>
    <n v="1"/>
    <n v="1116"/>
    <n v="1"/>
    <x v="1"/>
    <x v="5"/>
    <n v="4"/>
    <x v="0"/>
    <x v="1"/>
    <n v="22"/>
    <n v="3"/>
    <n v="2"/>
  </r>
  <r>
    <n v="45"/>
    <x v="1"/>
    <n v="1050"/>
    <n v="9"/>
    <n v="1117"/>
    <n v="2"/>
    <x v="0"/>
    <x v="0"/>
    <n v="3"/>
    <x v="1"/>
    <x v="1"/>
    <n v="13"/>
    <n v="4"/>
    <n v="3"/>
  </r>
  <r>
    <n v="52"/>
    <x v="1"/>
    <n v="994"/>
    <n v="7"/>
    <n v="1118"/>
    <n v="2"/>
    <x v="1"/>
    <x v="4"/>
    <n v="2"/>
    <x v="0"/>
    <x v="1"/>
    <n v="19"/>
    <n v="4"/>
    <n v="3"/>
  </r>
  <r>
    <n v="38"/>
    <x v="1"/>
    <n v="770"/>
    <n v="10"/>
    <n v="1119"/>
    <n v="3"/>
    <x v="1"/>
    <x v="0"/>
    <n v="3"/>
    <x v="2"/>
    <x v="0"/>
    <n v="14"/>
    <n v="2"/>
    <n v="3"/>
  </r>
  <r>
    <n v="29"/>
    <x v="1"/>
    <n v="1107"/>
    <n v="28"/>
    <n v="1120"/>
    <n v="3"/>
    <x v="0"/>
    <x v="1"/>
    <n v="4"/>
    <x v="2"/>
    <x v="1"/>
    <n v="22"/>
    <n v="1"/>
    <n v="3"/>
  </r>
  <r>
    <n v="28"/>
    <x v="1"/>
    <n v="950"/>
    <n v="3"/>
    <n v="1121"/>
    <n v="4"/>
    <x v="0"/>
    <x v="3"/>
    <n v="2"/>
    <x v="2"/>
    <x v="1"/>
    <n v="17"/>
    <n v="2"/>
    <n v="2"/>
  </r>
  <r>
    <n v="46"/>
    <x v="1"/>
    <n v="406"/>
    <n v="3"/>
    <n v="1124"/>
    <n v="1"/>
    <x v="1"/>
    <x v="5"/>
    <n v="3"/>
    <x v="1"/>
    <x v="1"/>
    <n v="12"/>
    <n v="4"/>
    <n v="3"/>
  </r>
  <r>
    <n v="38"/>
    <x v="1"/>
    <n v="130"/>
    <n v="2"/>
    <n v="1125"/>
    <n v="4"/>
    <x v="1"/>
    <x v="0"/>
    <n v="2"/>
    <x v="0"/>
    <x v="1"/>
    <n v="16"/>
    <n v="3"/>
    <n v="3"/>
  </r>
  <r>
    <n v="43"/>
    <x v="1"/>
    <n v="1082"/>
    <n v="27"/>
    <n v="1126"/>
    <n v="3"/>
    <x v="0"/>
    <x v="3"/>
    <n v="1"/>
    <x v="1"/>
    <x v="1"/>
    <n v="11"/>
    <n v="3"/>
    <n v="3"/>
  </r>
  <r>
    <n v="39"/>
    <x v="0"/>
    <n v="203"/>
    <n v="2"/>
    <n v="1127"/>
    <n v="1"/>
    <x v="1"/>
    <x v="4"/>
    <n v="4"/>
    <x v="2"/>
    <x v="1"/>
    <n v="15.69811320754717"/>
    <n v="4"/>
    <n v="3"/>
  </r>
  <r>
    <n v="40"/>
    <x v="1"/>
    <n v="1308"/>
    <n v="14"/>
    <n v="1128"/>
    <n v="3"/>
    <x v="1"/>
    <x v="7"/>
    <n v="3"/>
    <x v="0"/>
    <x v="1"/>
    <n v="14"/>
    <n v="1"/>
    <n v="4"/>
  </r>
  <r>
    <n v="21"/>
    <x v="1"/>
    <n v="984"/>
    <n v="1"/>
    <n v="1131"/>
    <n v="4"/>
    <x v="0"/>
    <x v="1"/>
    <n v="2"/>
    <x v="0"/>
    <x v="0"/>
    <n v="15.375527426160337"/>
    <n v="3"/>
    <n v="4"/>
  </r>
  <r>
    <n v="39"/>
    <x v="1"/>
    <n v="439"/>
    <n v="9"/>
    <n v="1132"/>
    <n v="3"/>
    <x v="1"/>
    <x v="2"/>
    <n v="2"/>
    <x v="0"/>
    <x v="1"/>
    <n v="15.173076923076923"/>
    <n v="3"/>
    <n v="2"/>
  </r>
  <r>
    <n v="36"/>
    <x v="1"/>
    <n v="805.3360655737705"/>
    <n v="18"/>
    <n v="1133"/>
    <n v="1"/>
    <x v="1"/>
    <x v="3"/>
    <n v="4"/>
    <x v="0"/>
    <x v="1"/>
    <n v="20"/>
    <n v="1"/>
    <n v="3"/>
  </r>
  <r>
    <n v="31"/>
    <x v="1"/>
    <n v="793"/>
    <n v="20"/>
    <n v="1135"/>
    <n v="3"/>
    <x v="1"/>
    <x v="6"/>
    <n v="4"/>
    <x v="1"/>
    <x v="1"/>
    <n v="12"/>
    <n v="1"/>
    <n v="3"/>
  </r>
  <r>
    <n v="28"/>
    <x v="1"/>
    <n v="1451"/>
    <n v="2"/>
    <n v="1136"/>
    <n v="1"/>
    <x v="1"/>
    <x v="1"/>
    <n v="2"/>
    <x v="1"/>
    <x v="1"/>
    <n v="17"/>
    <n v="1"/>
    <n v="1"/>
  </r>
  <r>
    <n v="35"/>
    <x v="1"/>
    <n v="1182"/>
    <n v="11"/>
    <n v="1137"/>
    <n v="4"/>
    <x v="1"/>
    <x v="0"/>
    <n v="4"/>
    <x v="2"/>
    <x v="1"/>
    <n v="11"/>
    <n v="4"/>
    <n v="3"/>
  </r>
  <r>
    <n v="49"/>
    <x v="1"/>
    <n v="174"/>
    <n v="8"/>
    <n v="1138"/>
    <n v="4"/>
    <x v="1"/>
    <x v="0"/>
    <n v="2"/>
    <x v="1"/>
    <x v="1"/>
    <n v="17"/>
    <n v="2"/>
    <n v="3"/>
  </r>
  <r>
    <n v="34"/>
    <x v="1"/>
    <n v="1003"/>
    <n v="2"/>
    <n v="1140"/>
    <n v="4"/>
    <x v="1"/>
    <x v="3"/>
    <n v="3"/>
    <x v="0"/>
    <x v="1"/>
    <n v="11"/>
    <n v="4"/>
    <n v="2"/>
  </r>
  <r>
    <n v="29"/>
    <x v="1"/>
    <n v="490"/>
    <n v="10"/>
    <n v="1143"/>
    <n v="4"/>
    <x v="0"/>
    <x v="1"/>
    <n v="2"/>
    <x v="2"/>
    <x v="1"/>
    <n v="14"/>
    <n v="4"/>
    <n v="2"/>
  </r>
  <r>
    <n v="42"/>
    <x v="1"/>
    <n v="188"/>
    <n v="29"/>
    <n v="1148"/>
    <n v="2"/>
    <x v="1"/>
    <x v="2"/>
    <n v="4"/>
    <x v="0"/>
    <x v="1"/>
    <n v="19"/>
    <n v="1"/>
    <n v="3"/>
  </r>
  <r>
    <n v="29"/>
    <x v="1"/>
    <n v="718"/>
    <n v="8"/>
    <n v="1150"/>
    <n v="2"/>
    <x v="1"/>
    <x v="3"/>
    <n v="4"/>
    <x v="1"/>
    <x v="0"/>
    <n v="15"/>
    <n v="3"/>
    <n v="2"/>
  </r>
  <r>
    <n v="38"/>
    <x v="1"/>
    <n v="433"/>
    <n v="1"/>
    <n v="1152"/>
    <n v="3"/>
    <x v="1"/>
    <x v="8"/>
    <n v="3"/>
    <x v="1"/>
    <x v="1"/>
    <n v="13"/>
    <n v="4"/>
    <n v="4"/>
  </r>
  <r>
    <n v="28"/>
    <x v="1"/>
    <n v="773"/>
    <n v="6"/>
    <n v="1154"/>
    <n v="3"/>
    <x v="1"/>
    <x v="1"/>
    <n v="3"/>
    <x v="2"/>
    <x v="0"/>
    <n v="14"/>
    <n v="4"/>
    <n v="3"/>
  </r>
  <r>
    <n v="18"/>
    <x v="0"/>
    <n v="247"/>
    <n v="8"/>
    <n v="1156"/>
    <n v="3"/>
    <x v="1"/>
    <x v="2"/>
    <n v="3"/>
    <x v="0"/>
    <x v="1"/>
    <n v="12"/>
    <n v="4"/>
    <n v="3"/>
  </r>
  <r>
    <n v="33"/>
    <x v="0"/>
    <n v="603"/>
    <n v="9"/>
    <n v="1157"/>
    <n v="1"/>
    <x v="0"/>
    <x v="0"/>
    <n v="1"/>
    <x v="0"/>
    <x v="0"/>
    <n v="17"/>
    <n v="1"/>
    <n v="3"/>
  </r>
  <r>
    <n v="41"/>
    <x v="1"/>
    <n v="167"/>
    <n v="12"/>
    <n v="1158"/>
    <n v="2"/>
    <x v="1"/>
    <x v="2"/>
    <n v="4"/>
    <x v="1"/>
    <x v="0"/>
    <n v="11"/>
    <n v="1"/>
    <n v="3"/>
  </r>
  <r>
    <n v="31"/>
    <x v="0"/>
    <n v="874"/>
    <n v="15"/>
    <n v="1160"/>
    <n v="3"/>
    <x v="1"/>
    <x v="2"/>
    <n v="3"/>
    <x v="1"/>
    <x v="1"/>
    <n v="12"/>
    <n v="3"/>
    <n v="2"/>
  </r>
  <r>
    <n v="37"/>
    <x v="1"/>
    <n v="367"/>
    <n v="25"/>
    <n v="1161"/>
    <n v="3"/>
    <x v="0"/>
    <x v="4"/>
    <n v="4"/>
    <x v="2"/>
    <x v="1"/>
    <n v="13"/>
    <n v="3"/>
    <n v="3"/>
  </r>
  <r>
    <n v="27"/>
    <x v="1"/>
    <n v="199"/>
    <n v="6"/>
    <n v="1162"/>
    <n v="4"/>
    <x v="1"/>
    <x v="1"/>
    <n v="3"/>
    <x v="1"/>
    <x v="1"/>
    <n v="13"/>
    <n v="3"/>
    <n v="3"/>
  </r>
  <r>
    <n v="34"/>
    <x v="1"/>
    <n v="787.54826254826253"/>
    <n v="9"/>
    <n v="1163"/>
    <n v="2"/>
    <x v="0"/>
    <x v="0"/>
    <n v="3"/>
    <x v="1"/>
    <x v="1"/>
    <n v="20"/>
    <n v="1"/>
    <n v="2"/>
  </r>
  <r>
    <n v="35"/>
    <x v="1"/>
    <n v="735.95555555555552"/>
    <n v="8"/>
    <n v="1164"/>
    <n v="3"/>
    <x v="1"/>
    <x v="8"/>
    <n v="3"/>
    <x v="0"/>
    <x v="1"/>
    <n v="17"/>
    <n v="2"/>
    <n v="1"/>
  </r>
  <r>
    <n v="29"/>
    <x v="0"/>
    <n v="787.54826254826253"/>
    <n v="23"/>
    <n v="1165"/>
    <n v="4"/>
    <x v="0"/>
    <x v="0"/>
    <n v="1"/>
    <x v="1"/>
    <x v="1"/>
    <n v="14.945945945945946"/>
    <n v="1"/>
    <n v="1"/>
  </r>
  <r>
    <n v="40"/>
    <x v="1"/>
    <n v="776.57377049180332"/>
    <n v="9"/>
    <n v="1166"/>
    <n v="2"/>
    <x v="0"/>
    <x v="7"/>
    <n v="3"/>
    <x v="0"/>
    <x v="1"/>
    <n v="15.079365079365079"/>
    <n v="3"/>
    <n v="2"/>
  </r>
  <r>
    <n v="42"/>
    <x v="0"/>
    <n v="787.54826254826253"/>
    <n v="12"/>
    <n v="1167"/>
    <n v="3"/>
    <x v="1"/>
    <x v="0"/>
    <n v="1"/>
    <x v="0"/>
    <x v="0"/>
    <n v="14.945945945945946"/>
    <n v="2"/>
    <n v="2"/>
  </r>
  <r>
    <n v="42"/>
    <x v="1"/>
    <n v="647"/>
    <n v="4"/>
    <n v="1171"/>
    <n v="2"/>
    <x v="1"/>
    <x v="0"/>
    <n v="1"/>
    <x v="0"/>
    <x v="1"/>
    <n v="14.945945945945946"/>
    <n v="4"/>
    <n v="4"/>
  </r>
  <r>
    <n v="35"/>
    <x v="1"/>
    <n v="982"/>
    <n v="1"/>
    <n v="1172"/>
    <n v="4"/>
    <x v="1"/>
    <x v="2"/>
    <n v="3"/>
    <x v="1"/>
    <x v="1"/>
    <n v="15.173076923076923"/>
    <n v="2"/>
    <n v="3"/>
  </r>
  <r>
    <n v="24"/>
    <x v="1"/>
    <n v="477"/>
    <n v="24"/>
    <n v="1173"/>
    <n v="4"/>
    <x v="1"/>
    <x v="2"/>
    <n v="2"/>
    <x v="0"/>
    <x v="1"/>
    <n v="22"/>
    <n v="4"/>
    <n v="3"/>
  </r>
  <r>
    <n v="28"/>
    <x v="0"/>
    <n v="1485"/>
    <n v="12"/>
    <n v="1175"/>
    <n v="3"/>
    <x v="0"/>
    <x v="2"/>
    <n v="4"/>
    <x v="1"/>
    <x v="0"/>
    <n v="15.173076923076923"/>
    <n v="4"/>
    <n v="2"/>
  </r>
  <r>
    <n v="26"/>
    <x v="1"/>
    <n v="1384"/>
    <n v="3"/>
    <n v="1177"/>
    <n v="1"/>
    <x v="1"/>
    <x v="2"/>
    <n v="4"/>
    <x v="1"/>
    <x v="1"/>
    <n v="22"/>
    <n v="2"/>
    <n v="3"/>
  </r>
  <r>
    <n v="30"/>
    <x v="1"/>
    <n v="852"/>
    <n v="10"/>
    <n v="1179"/>
    <n v="3"/>
    <x v="1"/>
    <x v="0"/>
    <n v="3"/>
    <x v="1"/>
    <x v="1"/>
    <n v="18"/>
    <n v="1"/>
    <n v="3"/>
  </r>
  <r>
    <n v="40"/>
    <x v="1"/>
    <n v="902"/>
    <n v="26"/>
    <n v="1180"/>
    <n v="3"/>
    <x v="0"/>
    <x v="1"/>
    <n v="4"/>
    <x v="1"/>
    <x v="0"/>
    <n v="13"/>
    <n v="4"/>
    <n v="1"/>
  </r>
  <r>
    <n v="35"/>
    <x v="1"/>
    <n v="819"/>
    <n v="2"/>
    <n v="1182"/>
    <n v="3"/>
    <x v="1"/>
    <x v="3"/>
    <n v="2"/>
    <x v="2"/>
    <x v="1"/>
    <n v="18"/>
    <n v="2"/>
    <n v="4"/>
  </r>
  <r>
    <n v="34"/>
    <x v="1"/>
    <n v="669"/>
    <n v="1"/>
    <n v="1184"/>
    <n v="4"/>
    <x v="1"/>
    <x v="4"/>
    <n v="1"/>
    <x v="0"/>
    <x v="1"/>
    <n v="20"/>
    <n v="3"/>
    <n v="3"/>
  </r>
  <r>
    <n v="35"/>
    <x v="1"/>
    <n v="636"/>
    <n v="4"/>
    <n v="1185"/>
    <n v="4"/>
    <x v="1"/>
    <x v="2"/>
    <n v="4"/>
    <x v="1"/>
    <x v="1"/>
    <n v="13"/>
    <n v="2"/>
    <n v="4"/>
  </r>
  <r>
    <n v="43"/>
    <x v="0"/>
    <n v="787.54826254826253"/>
    <n v="9"/>
    <n v="1188"/>
    <n v="1"/>
    <x v="0"/>
    <x v="0"/>
    <n v="3"/>
    <x v="0"/>
    <x v="1"/>
    <n v="13"/>
    <n v="2"/>
    <n v="2"/>
  </r>
  <r>
    <n v="32"/>
    <x v="1"/>
    <n v="803.12121212121212"/>
    <n v="2"/>
    <n v="1190"/>
    <n v="3"/>
    <x v="0"/>
    <x v="6"/>
    <n v="1"/>
    <x v="2"/>
    <x v="1"/>
    <n v="12"/>
    <n v="3"/>
    <n v="3"/>
  </r>
  <r>
    <n v="56"/>
    <x v="1"/>
    <n v="718"/>
    <n v="4"/>
    <n v="1191"/>
    <n v="4"/>
    <x v="0"/>
    <x v="5"/>
    <n v="1"/>
    <x v="2"/>
    <x v="1"/>
    <n v="13"/>
    <n v="4"/>
    <n v="3"/>
  </r>
  <r>
    <n v="29"/>
    <x v="1"/>
    <n v="776.33181818181822"/>
    <n v="6"/>
    <n v="1192"/>
    <n v="2"/>
    <x v="0"/>
    <x v="2"/>
    <n v="4"/>
    <x v="1"/>
    <x v="1"/>
    <n v="13"/>
    <n v="1"/>
    <n v="3"/>
  </r>
  <r>
    <n v="19"/>
    <x v="1"/>
    <n v="645"/>
    <n v="9"/>
    <n v="1193"/>
    <n v="3"/>
    <x v="1"/>
    <x v="1"/>
    <n v="1"/>
    <x v="0"/>
    <x v="1"/>
    <n v="25"/>
    <n v="3"/>
    <n v="3"/>
  </r>
  <r>
    <n v="45"/>
    <x v="1"/>
    <n v="773.53418803418799"/>
    <n v="7"/>
    <n v="1195"/>
    <n v="1"/>
    <x v="0"/>
    <x v="1"/>
    <n v="3"/>
    <x v="1"/>
    <x v="0"/>
    <n v="19"/>
    <n v="3"/>
    <n v="2"/>
  </r>
  <r>
    <n v="37"/>
    <x v="1"/>
    <n v="977"/>
    <n v="1"/>
    <n v="1196"/>
    <n v="4"/>
    <x v="0"/>
    <x v="3"/>
    <n v="4"/>
    <x v="1"/>
    <x v="1"/>
    <n v="13"/>
    <n v="2"/>
    <n v="2"/>
  </r>
  <r>
    <n v="20"/>
    <x v="1"/>
    <n v="805"/>
    <n v="3"/>
    <n v="1198"/>
    <n v="1"/>
    <x v="1"/>
    <x v="2"/>
    <n v="3"/>
    <x v="0"/>
    <x v="1"/>
    <n v="12"/>
    <n v="1"/>
    <n v="2"/>
  </r>
  <r>
    <n v="44"/>
    <x v="0"/>
    <n v="1097"/>
    <n v="10"/>
    <n v="1200"/>
    <n v="3"/>
    <x v="1"/>
    <x v="1"/>
    <n v="3"/>
    <x v="0"/>
    <x v="0"/>
    <n v="11"/>
    <n v="3"/>
    <n v="3"/>
  </r>
  <r>
    <n v="53"/>
    <x v="1"/>
    <n v="1223"/>
    <n v="7"/>
    <n v="1201"/>
    <n v="4"/>
    <x v="0"/>
    <x v="5"/>
    <n v="3"/>
    <x v="2"/>
    <x v="1"/>
    <n v="18"/>
    <n v="2"/>
    <n v="3"/>
  </r>
  <r>
    <n v="29"/>
    <x v="1"/>
    <n v="942"/>
    <n v="15"/>
    <n v="1202"/>
    <n v="2"/>
    <x v="0"/>
    <x v="1"/>
    <n v="4"/>
    <x v="1"/>
    <x v="0"/>
    <n v="18"/>
    <n v="1"/>
    <n v="2"/>
  </r>
  <r>
    <n v="22"/>
    <x v="0"/>
    <n v="1256"/>
    <n v="3"/>
    <n v="1203"/>
    <n v="3"/>
    <x v="1"/>
    <x v="1"/>
    <n v="4"/>
    <x v="1"/>
    <x v="0"/>
    <n v="11"/>
    <n v="2"/>
    <n v="3"/>
  </r>
  <r>
    <n v="46"/>
    <x v="1"/>
    <n v="1402"/>
    <n v="2"/>
    <n v="1204"/>
    <n v="3"/>
    <x v="0"/>
    <x v="5"/>
    <n v="1"/>
    <x v="1"/>
    <x v="1"/>
    <n v="23"/>
    <n v="1"/>
    <n v="3"/>
  </r>
  <r>
    <n v="44"/>
    <x v="1"/>
    <n v="111"/>
    <n v="17"/>
    <n v="1206"/>
    <n v="4"/>
    <x v="1"/>
    <x v="1"/>
    <n v="3"/>
    <x v="0"/>
    <x v="1"/>
    <n v="13"/>
    <n v="4"/>
    <n v="3"/>
  </r>
  <r>
    <n v="33"/>
    <x v="1"/>
    <n v="147"/>
    <n v="2"/>
    <n v="1207"/>
    <n v="2"/>
    <x v="1"/>
    <x v="8"/>
    <n v="3"/>
    <x v="1"/>
    <x v="1"/>
    <n v="14.760869565217391"/>
    <n v="4"/>
    <n v="3"/>
  </r>
  <r>
    <n v="41"/>
    <x v="0"/>
    <n v="906"/>
    <n v="5"/>
    <n v="1210"/>
    <n v="1"/>
    <x v="1"/>
    <x v="1"/>
    <n v="1"/>
    <x v="2"/>
    <x v="1"/>
    <n v="17"/>
    <n v="1"/>
    <n v="1"/>
  </r>
  <r>
    <n v="30"/>
    <x v="1"/>
    <n v="1329"/>
    <n v="29"/>
    <n v="1211"/>
    <n v="3"/>
    <x v="1"/>
    <x v="0"/>
    <n v="1"/>
    <x v="2"/>
    <x v="1"/>
    <n v="19"/>
    <n v="3"/>
    <n v="3"/>
  </r>
  <r>
    <n v="40"/>
    <x v="1"/>
    <n v="1184"/>
    <n v="2"/>
    <n v="1212"/>
    <n v="2"/>
    <x v="1"/>
    <x v="0"/>
    <n v="2"/>
    <x v="1"/>
    <x v="1"/>
    <n v="12"/>
    <n v="4"/>
    <n v="3"/>
  </r>
  <r>
    <n v="50"/>
    <x v="1"/>
    <n v="777.51162790697674"/>
    <n v="2"/>
    <n v="1215"/>
    <n v="4"/>
    <x v="0"/>
    <x v="5"/>
    <n v="1"/>
    <x v="1"/>
    <x v="1"/>
    <n v="22"/>
    <n v="3"/>
    <n v="3"/>
  </r>
  <r>
    <n v="28"/>
    <x v="1"/>
    <n v="776.33181818181822"/>
    <n v="19"/>
    <n v="1216"/>
    <n v="4"/>
    <x v="1"/>
    <x v="2"/>
    <n v="1"/>
    <x v="1"/>
    <x v="1"/>
    <n v="15.173076923076923"/>
    <n v="3"/>
    <n v="3"/>
  </r>
  <r>
    <n v="46"/>
    <x v="1"/>
    <n v="776.57377049180332"/>
    <n v="15"/>
    <n v="1217"/>
    <n v="4"/>
    <x v="1"/>
    <x v="7"/>
    <n v="2"/>
    <x v="1"/>
    <x v="1"/>
    <n v="15.079365079365079"/>
    <n v="1"/>
    <n v="3"/>
  </r>
  <r>
    <n v="35"/>
    <x v="1"/>
    <n v="787.54826254826253"/>
    <n v="17"/>
    <n v="1218"/>
    <n v="3"/>
    <x v="1"/>
    <x v="0"/>
    <n v="1"/>
    <x v="1"/>
    <x v="0"/>
    <n v="14.945945945945946"/>
    <n v="4"/>
    <n v="3"/>
  </r>
  <r>
    <n v="24"/>
    <x v="0"/>
    <n v="776.33181818181822"/>
    <n v="17"/>
    <n v="1219"/>
    <n v="4"/>
    <x v="0"/>
    <x v="2"/>
    <n v="2"/>
    <x v="1"/>
    <x v="1"/>
    <n v="15.173076923076923"/>
    <n v="1"/>
    <n v="1"/>
  </r>
  <r>
    <n v="33"/>
    <x v="1"/>
    <n v="787.54826254826253"/>
    <n v="25"/>
    <n v="1220"/>
    <n v="2"/>
    <x v="0"/>
    <x v="0"/>
    <n v="3"/>
    <x v="1"/>
    <x v="1"/>
    <n v="12"/>
    <n v="1"/>
    <n v="2"/>
  </r>
  <r>
    <n v="36"/>
    <x v="1"/>
    <n v="776.33181818181822"/>
    <n v="6"/>
    <n v="1221"/>
    <n v="3"/>
    <x v="1"/>
    <x v="2"/>
    <n v="3"/>
    <x v="2"/>
    <x v="1"/>
    <n v="14"/>
    <n v="3"/>
    <n v="3"/>
  </r>
  <r>
    <n v="30"/>
    <x v="1"/>
    <n v="853"/>
    <n v="7"/>
    <n v="1224"/>
    <n v="3"/>
    <x v="1"/>
    <x v="2"/>
    <n v="3"/>
    <x v="2"/>
    <x v="1"/>
    <n v="13"/>
    <n v="1"/>
    <n v="2"/>
  </r>
  <r>
    <n v="44"/>
    <x v="1"/>
    <n v="200"/>
    <n v="29"/>
    <n v="1225"/>
    <n v="4"/>
    <x v="1"/>
    <x v="1"/>
    <n v="4"/>
    <x v="0"/>
    <x v="1"/>
    <n v="25"/>
    <n v="2"/>
    <n v="3"/>
  </r>
  <r>
    <n v="20"/>
    <x v="1"/>
    <n v="654"/>
    <n v="21"/>
    <n v="1226"/>
    <n v="3"/>
    <x v="1"/>
    <x v="6"/>
    <n v="4"/>
    <x v="0"/>
    <x v="1"/>
    <n v="17"/>
    <n v="4"/>
    <n v="3"/>
  </r>
  <r>
    <n v="46"/>
    <x v="1"/>
    <n v="150"/>
    <n v="2"/>
    <n v="1228"/>
    <n v="4"/>
    <x v="1"/>
    <x v="3"/>
    <n v="4"/>
    <x v="2"/>
    <x v="1"/>
    <n v="11"/>
    <n v="3"/>
    <n v="2"/>
  </r>
  <r>
    <n v="42"/>
    <x v="1"/>
    <n v="179"/>
    <n v="2"/>
    <n v="1231"/>
    <n v="4"/>
    <x v="1"/>
    <x v="8"/>
    <n v="1"/>
    <x v="1"/>
    <x v="1"/>
    <n v="16"/>
    <n v="1"/>
    <n v="4"/>
  </r>
  <r>
    <n v="60"/>
    <x v="1"/>
    <n v="696"/>
    <n v="7"/>
    <n v="1233"/>
    <n v="2"/>
    <x v="1"/>
    <x v="0"/>
    <n v="4"/>
    <x v="2"/>
    <x v="0"/>
    <n v="18"/>
    <n v="2"/>
    <n v="3"/>
  </r>
  <r>
    <n v="32"/>
    <x v="1"/>
    <n v="116"/>
    <n v="13"/>
    <n v="1234"/>
    <n v="3"/>
    <x v="0"/>
    <x v="2"/>
    <n v="2"/>
    <x v="1"/>
    <x v="1"/>
    <n v="20"/>
    <n v="3"/>
    <n v="3"/>
  </r>
  <r>
    <n v="32"/>
    <x v="1"/>
    <n v="1316"/>
    <n v="2"/>
    <n v="1235"/>
    <n v="4"/>
    <x v="0"/>
    <x v="1"/>
    <n v="3"/>
    <x v="0"/>
    <x v="0"/>
    <n v="14"/>
    <n v="4"/>
    <n v="3"/>
  </r>
  <r>
    <n v="36"/>
    <x v="1"/>
    <n v="363"/>
    <n v="1"/>
    <n v="1237"/>
    <n v="3"/>
    <x v="0"/>
    <x v="3"/>
    <n v="1"/>
    <x v="2"/>
    <x v="0"/>
    <n v="21"/>
    <n v="3"/>
    <n v="3"/>
  </r>
  <r>
    <n v="33"/>
    <x v="1"/>
    <n v="117"/>
    <n v="9"/>
    <n v="1238"/>
    <n v="1"/>
    <x v="1"/>
    <x v="1"/>
    <n v="4"/>
    <x v="1"/>
    <x v="1"/>
    <n v="13"/>
    <n v="2"/>
    <n v="3"/>
  </r>
  <r>
    <n v="40"/>
    <x v="1"/>
    <n v="107"/>
    <n v="10"/>
    <n v="1239"/>
    <n v="2"/>
    <x v="0"/>
    <x v="0"/>
    <n v="2"/>
    <x v="2"/>
    <x v="1"/>
    <n v="12"/>
    <n v="2"/>
    <n v="4"/>
  </r>
  <r>
    <n v="25"/>
    <x v="1"/>
    <n v="1356"/>
    <n v="10"/>
    <n v="1240"/>
    <n v="3"/>
    <x v="1"/>
    <x v="0"/>
    <n v="4"/>
    <x v="0"/>
    <x v="1"/>
    <n v="14.945945945945946"/>
    <n v="2"/>
    <n v="3"/>
  </r>
  <r>
    <n v="30"/>
    <x v="1"/>
    <n v="1465"/>
    <n v="1"/>
    <n v="1241"/>
    <n v="4"/>
    <x v="1"/>
    <x v="1"/>
    <n v="2"/>
    <x v="1"/>
    <x v="0"/>
    <n v="15.375527426160337"/>
    <n v="1"/>
    <n v="3"/>
  </r>
  <r>
    <n v="42"/>
    <x v="1"/>
    <n v="458"/>
    <n v="26"/>
    <n v="1242"/>
    <n v="1"/>
    <x v="0"/>
    <x v="7"/>
    <n v="1"/>
    <x v="1"/>
    <x v="0"/>
    <n v="15.079365079365079"/>
    <n v="3"/>
    <n v="3"/>
  </r>
  <r>
    <n v="35"/>
    <x v="1"/>
    <n v="1212"/>
    <n v="8"/>
    <n v="1243"/>
    <n v="3"/>
    <x v="0"/>
    <x v="0"/>
    <n v="4"/>
    <x v="1"/>
    <x v="0"/>
    <n v="14.945945945945946"/>
    <n v="2"/>
    <n v="2"/>
  </r>
  <r>
    <n v="27"/>
    <x v="1"/>
    <n v="773.53418803418799"/>
    <n v="14"/>
    <n v="1244"/>
    <n v="1"/>
    <x v="1"/>
    <x v="1"/>
    <n v="1"/>
    <x v="1"/>
    <x v="0"/>
    <n v="15.375527426160337"/>
    <n v="4"/>
    <n v="2"/>
  </r>
  <r>
    <n v="54"/>
    <x v="1"/>
    <n v="805.3360655737705"/>
    <n v="1"/>
    <n v="1245"/>
    <n v="4"/>
    <x v="0"/>
    <x v="3"/>
    <n v="3"/>
    <x v="2"/>
    <x v="1"/>
    <n v="15.345132743362832"/>
    <n v="1"/>
    <n v="1"/>
  </r>
  <r>
    <n v="44"/>
    <x v="1"/>
    <n v="773.53418803418799"/>
    <n v="2"/>
    <n v="1246"/>
    <n v="1"/>
    <x v="0"/>
    <x v="1"/>
    <n v="4"/>
    <x v="1"/>
    <x v="1"/>
    <n v="13"/>
    <n v="4"/>
    <n v="3"/>
  </r>
  <r>
    <n v="19"/>
    <x v="0"/>
    <n v="773.53418803418799"/>
    <n v="10"/>
    <n v="1248"/>
    <n v="1"/>
    <x v="0"/>
    <x v="1"/>
    <n v="2"/>
    <x v="0"/>
    <x v="0"/>
    <n v="25"/>
    <n v="2"/>
    <n v="4"/>
  </r>
  <r>
    <n v="29"/>
    <x v="1"/>
    <n v="773.53418803418799"/>
    <n v="1"/>
    <n v="1249"/>
    <n v="1"/>
    <x v="0"/>
    <x v="1"/>
    <n v="4"/>
    <x v="2"/>
    <x v="1"/>
    <n v="15"/>
    <n v="1"/>
    <n v="3"/>
  </r>
  <r>
    <n v="54"/>
    <x v="1"/>
    <n v="776.57377049180332"/>
    <n v="3"/>
    <n v="1250"/>
    <n v="4"/>
    <x v="1"/>
    <x v="7"/>
    <n v="4"/>
    <x v="1"/>
    <x v="1"/>
    <n v="14"/>
    <n v="1"/>
    <n v="3"/>
  </r>
  <r>
    <n v="31"/>
    <x v="1"/>
    <n v="843.5826086956522"/>
    <n v="11"/>
    <n v="1251"/>
    <n v="3"/>
    <x v="1"/>
    <x v="4"/>
    <n v="1"/>
    <x v="1"/>
    <x v="0"/>
    <n v="12"/>
    <n v="4"/>
    <n v="2"/>
  </r>
  <r>
    <n v="31"/>
    <x v="1"/>
    <n v="1062"/>
    <n v="24"/>
    <n v="1252"/>
    <n v="3"/>
    <x v="0"/>
    <x v="4"/>
    <n v="1"/>
    <x v="0"/>
    <x v="1"/>
    <n v="19"/>
    <n v="2"/>
    <n v="3"/>
  </r>
  <r>
    <n v="59"/>
    <x v="1"/>
    <n v="326"/>
    <n v="3"/>
    <n v="1254"/>
    <n v="3"/>
    <x v="0"/>
    <x v="0"/>
    <n v="4"/>
    <x v="0"/>
    <x v="1"/>
    <n v="17"/>
    <n v="4"/>
    <n v="3"/>
  </r>
  <r>
    <n v="43"/>
    <x v="1"/>
    <n v="920"/>
    <n v="3"/>
    <n v="1255"/>
    <n v="3"/>
    <x v="1"/>
    <x v="7"/>
    <n v="4"/>
    <x v="1"/>
    <x v="1"/>
    <n v="14"/>
    <n v="2"/>
    <n v="3"/>
  </r>
  <r>
    <n v="49"/>
    <x v="1"/>
    <n v="1098"/>
    <n v="4"/>
    <n v="1256"/>
    <n v="1"/>
    <x v="1"/>
    <x v="5"/>
    <n v="3"/>
    <x v="1"/>
    <x v="1"/>
    <n v="13"/>
    <n v="3"/>
    <n v="4"/>
  </r>
  <r>
    <n v="36"/>
    <x v="1"/>
    <n v="469"/>
    <n v="3"/>
    <n v="1257"/>
    <n v="3"/>
    <x v="1"/>
    <x v="1"/>
    <n v="2"/>
    <x v="1"/>
    <x v="1"/>
    <n v="12"/>
    <n v="3"/>
    <n v="2"/>
  </r>
  <r>
    <n v="48"/>
    <x v="1"/>
    <n v="969"/>
    <n v="2"/>
    <n v="1258"/>
    <n v="4"/>
    <x v="1"/>
    <x v="2"/>
    <n v="2"/>
    <x v="0"/>
    <x v="1"/>
    <n v="11"/>
    <n v="3"/>
    <n v="2"/>
  </r>
  <r>
    <n v="27"/>
    <x v="1"/>
    <n v="773.53418803418799"/>
    <n v="4"/>
    <n v="1259"/>
    <n v="1"/>
    <x v="1"/>
    <x v="1"/>
    <n v="3"/>
    <x v="2"/>
    <x v="1"/>
    <n v="11"/>
    <n v="2"/>
    <n v="3"/>
  </r>
  <r>
    <n v="29"/>
    <x v="1"/>
    <n v="843.5826086956522"/>
    <n v="7"/>
    <n v="1260"/>
    <n v="3"/>
    <x v="1"/>
    <x v="4"/>
    <n v="4"/>
    <x v="2"/>
    <x v="0"/>
    <n v="11"/>
    <n v="2"/>
    <n v="3"/>
  </r>
  <r>
    <n v="48"/>
    <x v="1"/>
    <n v="776.57377049180332"/>
    <n v="1"/>
    <n v="1263"/>
    <n v="4"/>
    <x v="1"/>
    <x v="7"/>
    <n v="4"/>
    <x v="0"/>
    <x v="1"/>
    <n v="12"/>
    <n v="3"/>
    <n v="4"/>
  </r>
  <r>
    <n v="29"/>
    <x v="1"/>
    <n v="776.57377049180332"/>
    <n v="1"/>
    <n v="1264"/>
    <n v="4"/>
    <x v="0"/>
    <x v="7"/>
    <n v="4"/>
    <x v="2"/>
    <x v="1"/>
    <n v="14"/>
    <n v="2"/>
    <n v="2"/>
  </r>
  <r>
    <n v="34"/>
    <x v="1"/>
    <n v="1320"/>
    <n v="20"/>
    <n v="1265"/>
    <n v="3"/>
    <x v="0"/>
    <x v="1"/>
    <n v="3"/>
    <x v="1"/>
    <x v="1"/>
    <n v="17"/>
    <n v="4"/>
    <n v="2"/>
  </r>
  <r>
    <n v="44"/>
    <x v="1"/>
    <n v="777.51162790697674"/>
    <n v="5"/>
    <n v="1267"/>
    <n v="2"/>
    <x v="1"/>
    <x v="5"/>
    <n v="2"/>
    <x v="1"/>
    <x v="1"/>
    <n v="11"/>
    <n v="3"/>
    <n v="3"/>
  </r>
  <r>
    <n v="33"/>
    <x v="1"/>
    <n v="536"/>
    <n v="10"/>
    <n v="1268"/>
    <n v="4"/>
    <x v="1"/>
    <x v="0"/>
    <n v="3"/>
    <x v="2"/>
    <x v="0"/>
    <n v="14"/>
    <n v="4"/>
    <n v="3"/>
  </r>
  <r>
    <n v="19"/>
    <x v="1"/>
    <n v="265"/>
    <n v="25"/>
    <n v="1269"/>
    <n v="2"/>
    <x v="0"/>
    <x v="1"/>
    <n v="4"/>
    <x v="0"/>
    <x v="0"/>
    <n v="12"/>
    <n v="4"/>
    <n v="3"/>
  </r>
  <r>
    <n v="23"/>
    <x v="1"/>
    <n v="373"/>
    <n v="1"/>
    <n v="1270"/>
    <n v="4"/>
    <x v="1"/>
    <x v="1"/>
    <n v="3"/>
    <x v="1"/>
    <x v="1"/>
    <n v="22"/>
    <n v="4"/>
    <n v="3"/>
  </r>
  <r>
    <n v="25"/>
    <x v="0"/>
    <n v="599"/>
    <n v="24"/>
    <n v="1273"/>
    <n v="3"/>
    <x v="1"/>
    <x v="6"/>
    <n v="4"/>
    <x v="0"/>
    <x v="0"/>
    <n v="14"/>
    <n v="4"/>
    <n v="3"/>
  </r>
  <r>
    <n v="26"/>
    <x v="1"/>
    <n v="583"/>
    <n v="4"/>
    <n v="1275"/>
    <n v="3"/>
    <x v="1"/>
    <x v="1"/>
    <n v="4"/>
    <x v="0"/>
    <x v="0"/>
    <n v="15.375527426160337"/>
    <n v="2"/>
    <n v="2"/>
  </r>
  <r>
    <n v="45"/>
    <x v="0"/>
    <n v="1449"/>
    <n v="2"/>
    <n v="1277"/>
    <n v="1"/>
    <x v="0"/>
    <x v="5"/>
    <n v="2"/>
    <x v="0"/>
    <x v="0"/>
    <n v="15.049382716049383"/>
    <n v="1"/>
    <n v="3"/>
  </r>
  <r>
    <n v="55"/>
    <x v="1"/>
    <n v="177"/>
    <n v="8"/>
    <n v="1278"/>
    <n v="4"/>
    <x v="1"/>
    <x v="4"/>
    <n v="2"/>
    <x v="2"/>
    <x v="0"/>
    <n v="15.69811320754717"/>
    <n v="4"/>
    <n v="3"/>
  </r>
  <r>
    <n v="21"/>
    <x v="0"/>
    <n v="251"/>
    <n v="10"/>
    <n v="1279"/>
    <n v="1"/>
    <x v="0"/>
    <x v="2"/>
    <n v="3"/>
    <x v="0"/>
    <x v="1"/>
    <n v="15.173076923076923"/>
    <n v="3"/>
    <n v="1"/>
  </r>
  <r>
    <n v="46"/>
    <x v="1"/>
    <n v="168"/>
    <n v="4"/>
    <n v="1280"/>
    <n v="4"/>
    <x v="0"/>
    <x v="5"/>
    <n v="2"/>
    <x v="1"/>
    <x v="1"/>
    <n v="15.049382716049383"/>
    <n v="3"/>
    <n v="3"/>
  </r>
  <r>
    <n v="34"/>
    <x v="1"/>
    <n v="131"/>
    <n v="2"/>
    <n v="1281"/>
    <n v="3"/>
    <x v="0"/>
    <x v="0"/>
    <n v="1"/>
    <x v="0"/>
    <x v="0"/>
    <n v="14.945945945945946"/>
    <n v="4"/>
    <n v="3"/>
  </r>
  <r>
    <n v="51"/>
    <x v="1"/>
    <n v="237"/>
    <n v="9"/>
    <n v="1282"/>
    <n v="4"/>
    <x v="1"/>
    <x v="5"/>
    <n v="2"/>
    <x v="2"/>
    <x v="0"/>
    <n v="15.049382716049383"/>
    <n v="1"/>
    <n v="2"/>
  </r>
  <r>
    <n v="59"/>
    <x v="1"/>
    <n v="1429"/>
    <n v="18"/>
    <n v="1283"/>
    <n v="4"/>
    <x v="1"/>
    <x v="3"/>
    <n v="4"/>
    <x v="0"/>
    <x v="1"/>
    <n v="15.345132743362832"/>
    <n v="4"/>
    <n v="2"/>
  </r>
  <r>
    <n v="34"/>
    <x v="1"/>
    <n v="135"/>
    <n v="19"/>
    <n v="1285"/>
    <n v="3"/>
    <x v="0"/>
    <x v="2"/>
    <n v="2"/>
    <x v="2"/>
    <x v="1"/>
    <n v="13"/>
    <n v="3"/>
    <n v="4"/>
  </r>
  <r>
    <n v="28"/>
    <x v="1"/>
    <n v="791"/>
    <n v="1"/>
    <n v="1286"/>
    <n v="4"/>
    <x v="1"/>
    <x v="2"/>
    <n v="3"/>
    <x v="0"/>
    <x v="0"/>
    <n v="11"/>
    <n v="3"/>
    <n v="2"/>
  </r>
  <r>
    <n v="44"/>
    <x v="1"/>
    <n v="1199"/>
    <n v="4"/>
    <n v="1288"/>
    <n v="3"/>
    <x v="1"/>
    <x v="5"/>
    <n v="1"/>
    <x v="2"/>
    <x v="1"/>
    <n v="14"/>
    <n v="4"/>
    <n v="2"/>
  </r>
  <r>
    <n v="34"/>
    <x v="1"/>
    <n v="648"/>
    <n v="11"/>
    <n v="1289"/>
    <n v="3"/>
    <x v="1"/>
    <x v="8"/>
    <n v="2"/>
    <x v="1"/>
    <x v="1"/>
    <n v="11"/>
    <n v="4"/>
    <n v="4"/>
  </r>
  <r>
    <n v="35"/>
    <x v="1"/>
    <n v="773.53418803418799"/>
    <n v="6"/>
    <n v="1291"/>
    <n v="3"/>
    <x v="1"/>
    <x v="1"/>
    <n v="3"/>
    <x v="1"/>
    <x v="0"/>
    <n v="14"/>
    <n v="4"/>
    <n v="3"/>
  </r>
  <r>
    <n v="42"/>
    <x v="1"/>
    <n v="773.53418803418799"/>
    <n v="7"/>
    <n v="1292"/>
    <n v="2"/>
    <x v="0"/>
    <x v="1"/>
    <n v="2"/>
    <x v="1"/>
    <x v="0"/>
    <n v="16"/>
    <n v="4"/>
    <n v="3"/>
  </r>
  <r>
    <n v="43"/>
    <x v="1"/>
    <n v="531"/>
    <n v="4"/>
    <n v="1293"/>
    <n v="4"/>
    <x v="0"/>
    <x v="0"/>
    <n v="4"/>
    <x v="0"/>
    <x v="1"/>
    <n v="14"/>
    <n v="4"/>
    <n v="4"/>
  </r>
  <r>
    <n v="36"/>
    <x v="1"/>
    <n v="429"/>
    <n v="2"/>
    <n v="1294"/>
    <n v="3"/>
    <x v="0"/>
    <x v="3"/>
    <n v="2"/>
    <x v="0"/>
    <x v="0"/>
    <n v="11"/>
    <n v="4"/>
    <n v="3"/>
  </r>
  <r>
    <n v="44"/>
    <x v="0"/>
    <n v="621"/>
    <n v="15"/>
    <n v="1295"/>
    <n v="1"/>
    <x v="0"/>
    <x v="4"/>
    <n v="4"/>
    <x v="1"/>
    <x v="1"/>
    <n v="11"/>
    <n v="4"/>
    <n v="3"/>
  </r>
  <r>
    <n v="28"/>
    <x v="1"/>
    <n v="193"/>
    <n v="2"/>
    <n v="1296"/>
    <n v="4"/>
    <x v="1"/>
    <x v="2"/>
    <n v="4"/>
    <x v="1"/>
    <x v="0"/>
    <n v="12"/>
    <n v="2"/>
    <n v="3"/>
  </r>
  <r>
    <n v="51"/>
    <x v="1"/>
    <n v="776.33181818181822"/>
    <n v="6"/>
    <n v="1297"/>
    <n v="2"/>
    <x v="0"/>
    <x v="2"/>
    <n v="3"/>
    <x v="0"/>
    <x v="1"/>
    <n v="14"/>
    <n v="2"/>
    <n v="2"/>
  </r>
  <r>
    <n v="30"/>
    <x v="1"/>
    <n v="805.3360655737705"/>
    <n v="9"/>
    <n v="1298"/>
    <n v="3"/>
    <x v="0"/>
    <x v="3"/>
    <n v="3"/>
    <x v="0"/>
    <x v="0"/>
    <n v="18"/>
    <n v="3"/>
    <n v="3"/>
  </r>
  <r>
    <n v="29"/>
    <x v="0"/>
    <n v="806"/>
    <n v="7"/>
    <n v="1299"/>
    <n v="2"/>
    <x v="0"/>
    <x v="2"/>
    <n v="3"/>
    <x v="2"/>
    <x v="0"/>
    <n v="13"/>
    <n v="1"/>
    <n v="3"/>
  </r>
  <r>
    <n v="28"/>
    <x v="1"/>
    <n v="640"/>
    <n v="1"/>
    <n v="1301"/>
    <n v="4"/>
    <x v="1"/>
    <x v="1"/>
    <n v="1"/>
    <x v="0"/>
    <x v="1"/>
    <n v="11"/>
    <n v="2"/>
    <n v="2"/>
  </r>
  <r>
    <n v="25"/>
    <x v="1"/>
    <n v="266"/>
    <n v="1"/>
    <n v="1303"/>
    <n v="4"/>
    <x v="0"/>
    <x v="1"/>
    <n v="2"/>
    <x v="0"/>
    <x v="1"/>
    <n v="18"/>
    <n v="4"/>
    <n v="2"/>
  </r>
  <r>
    <n v="32"/>
    <x v="1"/>
    <n v="604"/>
    <n v="8"/>
    <n v="1304"/>
    <n v="3"/>
    <x v="1"/>
    <x v="0"/>
    <n v="4"/>
    <x v="1"/>
    <x v="1"/>
    <n v="15"/>
    <n v="3"/>
    <n v="4"/>
  </r>
  <r>
    <n v="45"/>
    <x v="1"/>
    <n v="364"/>
    <n v="25"/>
    <n v="1306"/>
    <n v="2"/>
    <x v="0"/>
    <x v="5"/>
    <n v="2"/>
    <x v="0"/>
    <x v="1"/>
    <n v="22"/>
    <n v="3"/>
    <n v="3"/>
  </r>
  <r>
    <n v="39"/>
    <x v="1"/>
    <n v="412"/>
    <n v="13"/>
    <n v="1307"/>
    <n v="3"/>
    <x v="0"/>
    <x v="5"/>
    <n v="2"/>
    <x v="2"/>
    <x v="0"/>
    <n v="13"/>
    <n v="4"/>
    <n v="3"/>
  </r>
  <r>
    <n v="58"/>
    <x v="1"/>
    <n v="848"/>
    <n v="23"/>
    <n v="1308"/>
    <n v="1"/>
    <x v="1"/>
    <x v="1"/>
    <n v="3"/>
    <x v="2"/>
    <x v="1"/>
    <n v="12"/>
    <n v="4"/>
    <n v="3"/>
  </r>
  <r>
    <n v="32"/>
    <x v="0"/>
    <n v="1089"/>
    <n v="7"/>
    <n v="1309"/>
    <n v="4"/>
    <x v="1"/>
    <x v="2"/>
    <n v="3"/>
    <x v="1"/>
    <x v="1"/>
    <n v="18"/>
    <n v="1"/>
    <n v="3"/>
  </r>
  <r>
    <n v="39"/>
    <x v="0"/>
    <n v="360"/>
    <n v="23"/>
    <n v="1310"/>
    <n v="3"/>
    <x v="1"/>
    <x v="1"/>
    <n v="1"/>
    <x v="0"/>
    <x v="1"/>
    <n v="13"/>
    <n v="1"/>
    <n v="3"/>
  </r>
  <r>
    <n v="30"/>
    <x v="1"/>
    <n v="1138"/>
    <n v="6"/>
    <n v="1311"/>
    <n v="1"/>
    <x v="0"/>
    <x v="2"/>
    <n v="4"/>
    <x v="1"/>
    <x v="1"/>
    <n v="12"/>
    <n v="1"/>
    <n v="3"/>
  </r>
  <r>
    <n v="36"/>
    <x v="1"/>
    <n v="325"/>
    <n v="10"/>
    <n v="1312"/>
    <n v="4"/>
    <x v="0"/>
    <x v="4"/>
    <n v="3"/>
    <x v="1"/>
    <x v="1"/>
    <n v="15.69811320754717"/>
    <n v="1"/>
    <n v="3"/>
  </r>
  <r>
    <n v="46"/>
    <x v="1"/>
    <n v="735.95555555555552"/>
    <n v="1"/>
    <n v="1314"/>
    <n v="4"/>
    <x v="0"/>
    <x v="8"/>
    <n v="1"/>
    <x v="0"/>
    <x v="1"/>
    <n v="14.760869565217391"/>
    <n v="3"/>
    <n v="4"/>
  </r>
  <r>
    <n v="28"/>
    <x v="1"/>
    <n v="776.33181818181822"/>
    <n v="1"/>
    <n v="1315"/>
    <n v="3"/>
    <x v="0"/>
    <x v="2"/>
    <n v="4"/>
    <x v="1"/>
    <x v="1"/>
    <n v="15.173076923076923"/>
    <n v="1"/>
    <n v="3"/>
  </r>
  <r>
    <n v="50"/>
    <x v="1"/>
    <n v="776.57377049180332"/>
    <n v="28"/>
    <n v="1317"/>
    <n v="4"/>
    <x v="0"/>
    <x v="7"/>
    <n v="1"/>
    <x v="1"/>
    <x v="0"/>
    <n v="15.079365079365079"/>
    <n v="2"/>
    <n v="3"/>
  </r>
  <r>
    <n v="40"/>
    <x v="0"/>
    <n v="787.54826254826253"/>
    <n v="25"/>
    <n v="1318"/>
    <n v="4"/>
    <x v="1"/>
    <x v="0"/>
    <n v="2"/>
    <x v="0"/>
    <x v="0"/>
    <n v="14.945945945945946"/>
    <n v="3"/>
    <n v="3"/>
  </r>
  <r>
    <n v="52"/>
    <x v="0"/>
    <n v="787.54826254826253"/>
    <n v="5"/>
    <n v="1319"/>
    <n v="2"/>
    <x v="1"/>
    <x v="0"/>
    <n v="2"/>
    <x v="0"/>
    <x v="0"/>
    <n v="19"/>
    <n v="3"/>
    <n v="2"/>
  </r>
  <r>
    <n v="30"/>
    <x v="1"/>
    <n v="777.51162790697674"/>
    <n v="17"/>
    <n v="1321"/>
    <n v="2"/>
    <x v="0"/>
    <x v="5"/>
    <n v="1"/>
    <x v="1"/>
    <x v="0"/>
    <n v="23"/>
    <n v="4"/>
    <n v="3"/>
  </r>
  <r>
    <n v="39"/>
    <x v="1"/>
    <n v="524"/>
    <n v="18"/>
    <n v="1322"/>
    <n v="1"/>
    <x v="1"/>
    <x v="3"/>
    <n v="3"/>
    <x v="0"/>
    <x v="1"/>
    <n v="11"/>
    <n v="1"/>
    <n v="3"/>
  </r>
  <r>
    <n v="31"/>
    <x v="1"/>
    <n v="587"/>
    <n v="2"/>
    <n v="1324"/>
    <n v="4"/>
    <x v="0"/>
    <x v="0"/>
    <n v="3"/>
    <x v="2"/>
    <x v="0"/>
    <n v="19"/>
    <n v="1"/>
    <n v="2"/>
  </r>
  <r>
    <n v="41"/>
    <x v="1"/>
    <n v="256"/>
    <n v="10"/>
    <n v="1329"/>
    <n v="3"/>
    <x v="1"/>
    <x v="0"/>
    <n v="2"/>
    <x v="0"/>
    <x v="1"/>
    <n v="13"/>
    <n v="1"/>
    <n v="3"/>
  </r>
  <r>
    <n v="31"/>
    <x v="0"/>
    <n v="1060"/>
    <n v="1"/>
    <n v="1331"/>
    <n v="4"/>
    <x v="0"/>
    <x v="6"/>
    <n v="2"/>
    <x v="0"/>
    <x v="0"/>
    <n v="11"/>
    <n v="1"/>
    <n v="4"/>
  </r>
  <r>
    <n v="44"/>
    <x v="0"/>
    <n v="935"/>
    <n v="3"/>
    <n v="1333"/>
    <n v="1"/>
    <x v="1"/>
    <x v="2"/>
    <n v="1"/>
    <x v="1"/>
    <x v="1"/>
    <n v="12"/>
    <n v="3"/>
    <n v="4"/>
  </r>
  <r>
    <n v="42"/>
    <x v="1"/>
    <n v="495"/>
    <n v="2"/>
    <n v="1334"/>
    <n v="3"/>
    <x v="1"/>
    <x v="5"/>
    <n v="3"/>
    <x v="1"/>
    <x v="0"/>
    <n v="13"/>
    <n v="4"/>
    <n v="2"/>
  </r>
  <r>
    <n v="55"/>
    <x v="1"/>
    <n v="282"/>
    <n v="2"/>
    <n v="1336"/>
    <n v="4"/>
    <x v="0"/>
    <x v="5"/>
    <n v="3"/>
    <x v="1"/>
    <x v="1"/>
    <n v="14"/>
    <n v="4"/>
    <n v="3"/>
  </r>
  <r>
    <n v="56"/>
    <x v="1"/>
    <n v="206"/>
    <n v="8"/>
    <n v="1338"/>
    <n v="4"/>
    <x v="1"/>
    <x v="5"/>
    <n v="2"/>
    <x v="0"/>
    <x v="1"/>
    <n v="14"/>
    <n v="1"/>
    <n v="3"/>
  </r>
  <r>
    <n v="40"/>
    <x v="1"/>
    <n v="458"/>
    <n v="16"/>
    <n v="1340"/>
    <n v="3"/>
    <x v="1"/>
    <x v="1"/>
    <n v="3"/>
    <x v="2"/>
    <x v="1"/>
    <n v="16"/>
    <n v="2"/>
    <n v="3"/>
  </r>
  <r>
    <n v="34"/>
    <x v="1"/>
    <n v="943"/>
    <n v="9"/>
    <n v="1344"/>
    <n v="4"/>
    <x v="1"/>
    <x v="4"/>
    <n v="4"/>
    <x v="2"/>
    <x v="1"/>
    <n v="11"/>
    <n v="4"/>
    <n v="2"/>
  </r>
  <r>
    <n v="40"/>
    <x v="1"/>
    <n v="523"/>
    <n v="2"/>
    <n v="1346"/>
    <n v="3"/>
    <x v="1"/>
    <x v="1"/>
    <n v="4"/>
    <x v="0"/>
    <x v="1"/>
    <n v="13"/>
    <n v="3"/>
    <n v="3"/>
  </r>
  <r>
    <n v="41"/>
    <x v="1"/>
    <n v="1018"/>
    <n v="1"/>
    <n v="1349"/>
    <n v="3"/>
    <x v="0"/>
    <x v="0"/>
    <n v="1"/>
    <x v="2"/>
    <x v="1"/>
    <n v="17"/>
    <n v="4"/>
    <n v="3"/>
  </r>
  <r>
    <n v="35"/>
    <x v="1"/>
    <n v="482"/>
    <n v="4"/>
    <n v="1350"/>
    <n v="3"/>
    <x v="1"/>
    <x v="1"/>
    <n v="3"/>
    <x v="0"/>
    <x v="0"/>
    <n v="11"/>
    <n v="2"/>
    <n v="3"/>
  </r>
  <r>
    <n v="51"/>
    <x v="1"/>
    <n v="770"/>
    <n v="5"/>
    <n v="1352"/>
    <n v="3"/>
    <x v="1"/>
    <x v="5"/>
    <n v="2"/>
    <x v="2"/>
    <x v="0"/>
    <n v="11"/>
    <n v="2"/>
    <n v="3"/>
  </r>
  <r>
    <n v="38"/>
    <x v="1"/>
    <n v="1009"/>
    <n v="2"/>
    <n v="1355"/>
    <n v="2"/>
    <x v="0"/>
    <x v="0"/>
    <n v="1"/>
    <x v="2"/>
    <x v="1"/>
    <n v="15"/>
    <n v="4"/>
    <n v="3"/>
  </r>
  <r>
    <n v="34"/>
    <x v="1"/>
    <n v="507"/>
    <n v="15"/>
    <n v="1356"/>
    <n v="3"/>
    <x v="0"/>
    <x v="0"/>
    <n v="1"/>
    <x v="0"/>
    <x v="1"/>
    <n v="12"/>
    <n v="4"/>
    <n v="4"/>
  </r>
  <r>
    <n v="25"/>
    <x v="1"/>
    <n v="882"/>
    <n v="19"/>
    <n v="1358"/>
    <n v="4"/>
    <x v="1"/>
    <x v="2"/>
    <n v="4"/>
    <x v="1"/>
    <x v="1"/>
    <n v="11"/>
    <n v="3"/>
    <n v="2"/>
  </r>
  <r>
    <n v="58"/>
    <x v="0"/>
    <n v="601"/>
    <n v="7"/>
    <n v="1360"/>
    <n v="3"/>
    <x v="0"/>
    <x v="3"/>
    <n v="1"/>
    <x v="1"/>
    <x v="0"/>
    <n v="14"/>
    <n v="4"/>
    <n v="2"/>
  </r>
  <r>
    <n v="40"/>
    <x v="1"/>
    <n v="329"/>
    <n v="1"/>
    <n v="1361"/>
    <n v="2"/>
    <x v="1"/>
    <x v="2"/>
    <n v="2"/>
    <x v="1"/>
    <x v="1"/>
    <n v="22"/>
    <n v="3"/>
    <n v="3"/>
  </r>
  <r>
    <n v="36"/>
    <x v="1"/>
    <n v="607"/>
    <n v="7"/>
    <n v="1362"/>
    <n v="1"/>
    <x v="0"/>
    <x v="0"/>
    <n v="1"/>
    <x v="1"/>
    <x v="1"/>
    <n v="16"/>
    <n v="4"/>
    <n v="2"/>
  </r>
  <r>
    <n v="48"/>
    <x v="1"/>
    <n v="855"/>
    <n v="4"/>
    <n v="1363"/>
    <n v="4"/>
    <x v="1"/>
    <x v="3"/>
    <n v="4"/>
    <x v="0"/>
    <x v="1"/>
    <n v="11"/>
    <n v="3"/>
    <n v="3"/>
  </r>
  <r>
    <n v="27"/>
    <x v="1"/>
    <n v="1291"/>
    <n v="11"/>
    <n v="1364"/>
    <n v="3"/>
    <x v="0"/>
    <x v="6"/>
    <n v="4"/>
    <x v="1"/>
    <x v="1"/>
    <n v="14"/>
    <n v="2"/>
    <n v="3"/>
  </r>
  <r>
    <n v="51"/>
    <x v="1"/>
    <n v="1405"/>
    <n v="11"/>
    <n v="1367"/>
    <n v="4"/>
    <x v="0"/>
    <x v="3"/>
    <n v="2"/>
    <x v="0"/>
    <x v="1"/>
    <n v="15.345132743362832"/>
    <n v="2"/>
    <n v="2"/>
  </r>
  <r>
    <n v="18"/>
    <x v="1"/>
    <n v="1124"/>
    <n v="1"/>
    <n v="1368"/>
    <n v="4"/>
    <x v="0"/>
    <x v="2"/>
    <n v="4"/>
    <x v="0"/>
    <x v="1"/>
    <n v="15.173076923076923"/>
    <n v="3"/>
    <n v="4"/>
  </r>
  <r>
    <n v="35"/>
    <x v="1"/>
    <n v="817"/>
    <n v="1"/>
    <n v="1369"/>
    <n v="4"/>
    <x v="0"/>
    <x v="2"/>
    <n v="4"/>
    <x v="1"/>
    <x v="1"/>
    <n v="15.173076923076923"/>
    <n v="2"/>
    <n v="3"/>
  </r>
  <r>
    <n v="27"/>
    <x v="1"/>
    <n v="793"/>
    <n v="2"/>
    <n v="1371"/>
    <n v="4"/>
    <x v="1"/>
    <x v="0"/>
    <n v="4"/>
    <x v="0"/>
    <x v="1"/>
    <n v="14.945945945945946"/>
    <n v="2"/>
    <n v="3"/>
  </r>
  <r>
    <n v="55"/>
    <x v="0"/>
    <n v="267"/>
    <n v="13"/>
    <n v="1372"/>
    <n v="1"/>
    <x v="1"/>
    <x v="0"/>
    <n v="3"/>
    <x v="0"/>
    <x v="0"/>
    <n v="14.945945945945946"/>
    <n v="3"/>
    <n v="2"/>
  </r>
  <r>
    <n v="56"/>
    <x v="1"/>
    <n v="1369"/>
    <n v="23"/>
    <n v="1373"/>
    <n v="4"/>
    <x v="1"/>
    <x v="3"/>
    <n v="2"/>
    <x v="1"/>
    <x v="0"/>
    <n v="15.345132743362832"/>
    <n v="1"/>
    <n v="3"/>
  </r>
  <r>
    <n v="34"/>
    <x v="1"/>
    <n v="999"/>
    <n v="26"/>
    <n v="1374"/>
    <n v="1"/>
    <x v="0"/>
    <x v="1"/>
    <n v="3"/>
    <x v="2"/>
    <x v="1"/>
    <n v="15.375527426160337"/>
    <n v="3"/>
    <n v="3"/>
  </r>
  <r>
    <n v="40"/>
    <x v="1"/>
    <n v="1202"/>
    <n v="2"/>
    <n v="1375"/>
    <n v="2"/>
    <x v="0"/>
    <x v="4"/>
    <n v="3"/>
    <x v="2"/>
    <x v="1"/>
    <n v="20"/>
    <n v="2"/>
    <n v="3"/>
  </r>
  <r>
    <n v="34"/>
    <x v="1"/>
    <n v="285"/>
    <n v="29"/>
    <n v="1377"/>
    <n v="2"/>
    <x v="1"/>
    <x v="2"/>
    <n v="3"/>
    <x v="1"/>
    <x v="1"/>
    <n v="13"/>
    <n v="1"/>
    <n v="3"/>
  </r>
  <r>
    <n v="31"/>
    <x v="0"/>
    <n v="803.12121212121212"/>
    <n v="2"/>
    <n v="1379"/>
    <n v="3"/>
    <x v="0"/>
    <x v="6"/>
    <n v="4"/>
    <x v="0"/>
    <x v="1"/>
    <n v="14"/>
    <n v="3"/>
    <n v="4"/>
  </r>
  <r>
    <n v="35"/>
    <x v="0"/>
    <n v="787.54826254826253"/>
    <n v="18"/>
    <n v="1380"/>
    <n v="4"/>
    <x v="0"/>
    <x v="0"/>
    <n v="3"/>
    <x v="1"/>
    <x v="0"/>
    <n v="18"/>
    <n v="3"/>
    <n v="2"/>
  </r>
  <r>
    <n v="38"/>
    <x v="1"/>
    <n v="773.53418803418799"/>
    <n v="7"/>
    <n v="1382"/>
    <n v="4"/>
    <x v="1"/>
    <x v="1"/>
    <n v="3"/>
    <x v="2"/>
    <x v="1"/>
    <n v="11"/>
    <n v="4"/>
    <n v="3"/>
  </r>
  <r>
    <n v="34"/>
    <x v="1"/>
    <n v="843.5826086956522"/>
    <n v="2"/>
    <n v="1383"/>
    <n v="3"/>
    <x v="0"/>
    <x v="4"/>
    <n v="4"/>
    <x v="0"/>
    <x v="1"/>
    <n v="11"/>
    <n v="4"/>
    <n v="4"/>
  </r>
  <r>
    <n v="28"/>
    <x v="1"/>
    <n v="736"/>
    <n v="26"/>
    <n v="1387"/>
    <n v="3"/>
    <x v="1"/>
    <x v="0"/>
    <n v="1"/>
    <x v="1"/>
    <x v="1"/>
    <n v="11"/>
    <n v="3"/>
    <n v="3"/>
  </r>
  <r>
    <n v="31"/>
    <x v="0"/>
    <n v="330"/>
    <n v="22"/>
    <n v="1389"/>
    <n v="4"/>
    <x v="1"/>
    <x v="3"/>
    <n v="3"/>
    <x v="1"/>
    <x v="0"/>
    <n v="15"/>
    <n v="4"/>
    <n v="2"/>
  </r>
  <r>
    <n v="39"/>
    <x v="1"/>
    <n v="1498"/>
    <n v="21"/>
    <n v="1390"/>
    <n v="1"/>
    <x v="1"/>
    <x v="0"/>
    <n v="4"/>
    <x v="1"/>
    <x v="0"/>
    <n v="12"/>
    <n v="4"/>
    <n v="4"/>
  </r>
  <r>
    <n v="51"/>
    <x v="1"/>
    <n v="541"/>
    <n v="2"/>
    <n v="1391"/>
    <n v="2"/>
    <x v="1"/>
    <x v="0"/>
    <n v="2"/>
    <x v="1"/>
    <x v="1"/>
    <n v="11"/>
    <n v="2"/>
    <n v="3"/>
  </r>
  <r>
    <n v="41"/>
    <x v="1"/>
    <n v="1200"/>
    <n v="22"/>
    <n v="1392"/>
    <n v="4"/>
    <x v="0"/>
    <x v="1"/>
    <n v="4"/>
    <x v="2"/>
    <x v="0"/>
    <n v="14"/>
    <n v="1"/>
    <n v="2"/>
  </r>
  <r>
    <n v="37"/>
    <x v="1"/>
    <n v="1439"/>
    <n v="4"/>
    <n v="1394"/>
    <n v="3"/>
    <x v="1"/>
    <x v="1"/>
    <n v="3"/>
    <x v="1"/>
    <x v="0"/>
    <n v="15"/>
    <n v="4"/>
    <n v="3"/>
  </r>
  <r>
    <n v="33"/>
    <x v="1"/>
    <n v="1111"/>
    <n v="5"/>
    <n v="1395"/>
    <n v="2"/>
    <x v="1"/>
    <x v="0"/>
    <n v="4"/>
    <x v="1"/>
    <x v="1"/>
    <n v="13"/>
    <n v="1"/>
    <n v="4"/>
  </r>
  <r>
    <n v="32"/>
    <x v="1"/>
    <n v="499"/>
    <n v="2"/>
    <n v="1396"/>
    <n v="3"/>
    <x v="1"/>
    <x v="0"/>
    <n v="2"/>
    <x v="1"/>
    <x v="0"/>
    <n v="13"/>
    <n v="1"/>
    <n v="2"/>
  </r>
  <r>
    <n v="39"/>
    <x v="1"/>
    <n v="1485"/>
    <n v="25"/>
    <n v="1397"/>
    <n v="3"/>
    <x v="1"/>
    <x v="4"/>
    <n v="3"/>
    <x v="1"/>
    <x v="1"/>
    <n v="21"/>
    <n v="2"/>
    <n v="3"/>
  </r>
  <r>
    <n v="25"/>
    <x v="1"/>
    <n v="1372"/>
    <n v="18"/>
    <n v="1399"/>
    <n v="1"/>
    <x v="1"/>
    <x v="0"/>
    <n v="3"/>
    <x v="1"/>
    <x v="1"/>
    <n v="14.945945945945946"/>
    <n v="2"/>
    <n v="2"/>
  </r>
  <r>
    <n v="52"/>
    <x v="1"/>
    <n v="322"/>
    <n v="28"/>
    <n v="1401"/>
    <n v="4"/>
    <x v="0"/>
    <x v="3"/>
    <n v="3"/>
    <x v="1"/>
    <x v="0"/>
    <n v="15.345132743362832"/>
    <n v="2"/>
    <n v="2"/>
  </r>
  <r>
    <n v="43"/>
    <x v="1"/>
    <n v="930"/>
    <n v="6"/>
    <n v="1402"/>
    <n v="1"/>
    <x v="0"/>
    <x v="1"/>
    <n v="3"/>
    <x v="0"/>
    <x v="0"/>
    <n v="15.375527426160337"/>
    <n v="1"/>
    <n v="1"/>
  </r>
  <r>
    <n v="27"/>
    <x v="1"/>
    <n v="205"/>
    <n v="10"/>
    <n v="1403"/>
    <n v="4"/>
    <x v="0"/>
    <x v="0"/>
    <n v="4"/>
    <x v="1"/>
    <x v="0"/>
    <n v="14.945945945945946"/>
    <n v="4"/>
    <n v="3"/>
  </r>
  <r>
    <n v="27"/>
    <x v="0"/>
    <n v="135"/>
    <n v="17"/>
    <n v="1405"/>
    <n v="4"/>
    <x v="0"/>
    <x v="1"/>
    <n v="3"/>
    <x v="0"/>
    <x v="0"/>
    <n v="15.375527426160337"/>
    <n v="4"/>
    <n v="3"/>
  </r>
  <r>
    <n v="26"/>
    <x v="1"/>
    <n v="683"/>
    <n v="2"/>
    <n v="1407"/>
    <n v="1"/>
    <x v="1"/>
    <x v="1"/>
    <n v="4"/>
    <x v="0"/>
    <x v="1"/>
    <n v="15.375527426160337"/>
    <n v="4"/>
    <n v="3"/>
  </r>
  <r>
    <n v="42"/>
    <x v="1"/>
    <n v="1147"/>
    <n v="10"/>
    <n v="1408"/>
    <n v="3"/>
    <x v="0"/>
    <x v="5"/>
    <n v="1"/>
    <x v="1"/>
    <x v="1"/>
    <n v="15.049382716049383"/>
    <n v="3"/>
    <n v="3"/>
  </r>
  <r>
    <n v="52"/>
    <x v="1"/>
    <n v="258"/>
    <n v="8"/>
    <n v="1409"/>
    <n v="3"/>
    <x v="0"/>
    <x v="2"/>
    <n v="1"/>
    <x v="1"/>
    <x v="1"/>
    <n v="13"/>
    <n v="3"/>
    <n v="1"/>
  </r>
  <r>
    <n v="37"/>
    <x v="1"/>
    <n v="1462"/>
    <n v="11"/>
    <n v="1411"/>
    <n v="1"/>
    <x v="0"/>
    <x v="2"/>
    <n v="3"/>
    <x v="0"/>
    <x v="1"/>
    <n v="18"/>
    <n v="1"/>
    <n v="3"/>
  </r>
  <r>
    <n v="35"/>
    <x v="1"/>
    <n v="200"/>
    <n v="18"/>
    <n v="1412"/>
    <n v="3"/>
    <x v="1"/>
    <x v="3"/>
    <n v="4"/>
    <x v="0"/>
    <x v="1"/>
    <n v="11"/>
    <n v="3"/>
    <n v="3"/>
  </r>
  <r>
    <n v="25"/>
    <x v="1"/>
    <n v="949"/>
    <n v="1"/>
    <n v="1415"/>
    <n v="1"/>
    <x v="1"/>
    <x v="2"/>
    <n v="4"/>
    <x v="1"/>
    <x v="1"/>
    <n v="11"/>
    <n v="2"/>
    <n v="2"/>
  </r>
  <r>
    <n v="26"/>
    <x v="1"/>
    <n v="652"/>
    <n v="7"/>
    <n v="1417"/>
    <n v="3"/>
    <x v="1"/>
    <x v="2"/>
    <n v="1"/>
    <x v="0"/>
    <x v="1"/>
    <n v="12"/>
    <n v="4"/>
    <n v="3"/>
  </r>
  <r>
    <n v="29"/>
    <x v="1"/>
    <n v="332"/>
    <n v="17"/>
    <n v="1419"/>
    <n v="2"/>
    <x v="1"/>
    <x v="8"/>
    <n v="1"/>
    <x v="0"/>
    <x v="1"/>
    <n v="13"/>
    <n v="1"/>
    <n v="2"/>
  </r>
  <r>
    <n v="49"/>
    <x v="0"/>
    <n v="1475"/>
    <n v="28"/>
    <n v="1420"/>
    <n v="1"/>
    <x v="1"/>
    <x v="2"/>
    <n v="1"/>
    <x v="0"/>
    <x v="1"/>
    <n v="20"/>
    <n v="1"/>
    <n v="3"/>
  </r>
  <r>
    <n v="29"/>
    <x v="0"/>
    <n v="337"/>
    <n v="14"/>
    <n v="1421"/>
    <n v="3"/>
    <x v="0"/>
    <x v="4"/>
    <n v="4"/>
    <x v="0"/>
    <x v="0"/>
    <n v="12"/>
    <n v="1"/>
    <n v="3"/>
  </r>
  <r>
    <n v="54"/>
    <x v="1"/>
    <n v="971"/>
    <n v="1"/>
    <n v="1422"/>
    <n v="4"/>
    <x v="0"/>
    <x v="7"/>
    <n v="4"/>
    <x v="0"/>
    <x v="1"/>
    <n v="19"/>
    <n v="4"/>
    <n v="2"/>
  </r>
  <r>
    <n v="58"/>
    <x v="1"/>
    <n v="1055"/>
    <n v="1"/>
    <n v="1423"/>
    <n v="4"/>
    <x v="0"/>
    <x v="7"/>
    <n v="1"/>
    <x v="1"/>
    <x v="0"/>
    <n v="21"/>
    <n v="3"/>
    <n v="3"/>
  </r>
  <r>
    <n v="55"/>
    <x v="1"/>
    <n v="1136"/>
    <n v="1"/>
    <n v="1424"/>
    <n v="2"/>
    <x v="1"/>
    <x v="7"/>
    <n v="4"/>
    <x v="2"/>
    <x v="1"/>
    <n v="13"/>
    <n v="4"/>
    <n v="4"/>
  </r>
  <r>
    <n v="36"/>
    <x v="1"/>
    <n v="1174"/>
    <n v="3"/>
    <n v="1425"/>
    <n v="1"/>
    <x v="0"/>
    <x v="0"/>
    <n v="2"/>
    <x v="0"/>
    <x v="0"/>
    <n v="16"/>
    <n v="4"/>
    <n v="3"/>
  </r>
  <r>
    <n v="31"/>
    <x v="0"/>
    <n v="667"/>
    <n v="1"/>
    <n v="1427"/>
    <n v="2"/>
    <x v="0"/>
    <x v="6"/>
    <n v="3"/>
    <x v="0"/>
    <x v="1"/>
    <n v="12"/>
    <n v="2"/>
    <n v="3"/>
  </r>
  <r>
    <n v="30"/>
    <x v="1"/>
    <n v="855"/>
    <n v="7"/>
    <n v="1428"/>
    <n v="4"/>
    <x v="0"/>
    <x v="0"/>
    <n v="1"/>
    <x v="2"/>
    <x v="1"/>
    <n v="14"/>
    <n v="2"/>
    <n v="3"/>
  </r>
  <r>
    <n v="31"/>
    <x v="1"/>
    <n v="182"/>
    <n v="8"/>
    <n v="1430"/>
    <n v="1"/>
    <x v="0"/>
    <x v="7"/>
    <n v="2"/>
    <x v="0"/>
    <x v="1"/>
    <n v="11"/>
    <n v="3"/>
    <n v="4"/>
  </r>
  <r>
    <n v="34"/>
    <x v="1"/>
    <n v="560"/>
    <n v="1"/>
    <n v="1431"/>
    <n v="4"/>
    <x v="1"/>
    <x v="1"/>
    <n v="1"/>
    <x v="2"/>
    <x v="1"/>
    <n v="15.375527426160337"/>
    <n v="3"/>
    <n v="3"/>
  </r>
  <r>
    <n v="31"/>
    <x v="0"/>
    <n v="202"/>
    <n v="8"/>
    <n v="1433"/>
    <n v="1"/>
    <x v="0"/>
    <x v="1"/>
    <n v="2"/>
    <x v="0"/>
    <x v="1"/>
    <n v="15.375527426160337"/>
    <n v="3"/>
    <n v="4"/>
  </r>
  <r>
    <n v="27"/>
    <x v="1"/>
    <n v="1377"/>
    <n v="11"/>
    <n v="1434"/>
    <n v="2"/>
    <x v="1"/>
    <x v="2"/>
    <n v="1"/>
    <x v="1"/>
    <x v="1"/>
    <n v="15.173076923076923"/>
    <n v="2"/>
    <n v="4"/>
  </r>
  <r>
    <n v="36"/>
    <x v="1"/>
    <n v="172"/>
    <n v="4"/>
    <n v="1435"/>
    <n v="1"/>
    <x v="1"/>
    <x v="2"/>
    <n v="4"/>
    <x v="0"/>
    <x v="1"/>
    <n v="15.173076923076923"/>
    <n v="3"/>
    <n v="2"/>
  </r>
  <r>
    <n v="36"/>
    <x v="1"/>
    <n v="329"/>
    <n v="16"/>
    <n v="1436"/>
    <n v="3"/>
    <x v="0"/>
    <x v="0"/>
    <n v="1"/>
    <x v="1"/>
    <x v="1"/>
    <n v="14.945945945945946"/>
    <n v="1"/>
    <n v="2"/>
  </r>
  <r>
    <n v="47"/>
    <x v="1"/>
    <n v="465"/>
    <n v="1"/>
    <n v="1438"/>
    <n v="1"/>
    <x v="1"/>
    <x v="1"/>
    <n v="4"/>
    <x v="1"/>
    <x v="1"/>
    <n v="15.375527426160337"/>
    <n v="3"/>
    <n v="2"/>
  </r>
  <r>
    <n v="25"/>
    <x v="0"/>
    <n v="383"/>
    <n v="9"/>
    <n v="1439"/>
    <n v="1"/>
    <x v="1"/>
    <x v="6"/>
    <n v="1"/>
    <x v="1"/>
    <x v="1"/>
    <n v="12"/>
    <n v="1"/>
    <n v="3"/>
  </r>
  <r>
    <n v="37"/>
    <x v="1"/>
    <n v="1413"/>
    <n v="5"/>
    <n v="1440"/>
    <n v="3"/>
    <x v="1"/>
    <x v="2"/>
    <n v="3"/>
    <x v="0"/>
    <x v="1"/>
    <n v="14"/>
    <n v="1"/>
    <n v="1"/>
  </r>
  <r>
    <n v="56"/>
    <x v="1"/>
    <n v="1255"/>
    <n v="1"/>
    <n v="1441"/>
    <n v="1"/>
    <x v="0"/>
    <x v="1"/>
    <n v="1"/>
    <x v="1"/>
    <x v="1"/>
    <n v="22"/>
    <n v="4"/>
    <n v="4"/>
  </r>
  <r>
    <n v="47"/>
    <x v="1"/>
    <n v="776.57377049180332"/>
    <n v="2"/>
    <n v="1443"/>
    <n v="1"/>
    <x v="0"/>
    <x v="7"/>
    <n v="3"/>
    <x v="1"/>
    <x v="1"/>
    <n v="19"/>
    <n v="2"/>
    <n v="4"/>
  </r>
  <r>
    <n v="24"/>
    <x v="1"/>
    <n v="787.54826254826253"/>
    <n v="4"/>
    <n v="1445"/>
    <n v="4"/>
    <x v="0"/>
    <x v="0"/>
    <n v="3"/>
    <x v="1"/>
    <x v="0"/>
    <n v="12"/>
    <n v="3"/>
    <n v="3"/>
  </r>
  <r>
    <n v="32"/>
    <x v="1"/>
    <n v="787.54826254826253"/>
    <n v="7"/>
    <n v="1446"/>
    <n v="4"/>
    <x v="1"/>
    <x v="0"/>
    <n v="4"/>
    <x v="1"/>
    <x v="1"/>
    <n v="12"/>
    <n v="3"/>
    <n v="2"/>
  </r>
  <r>
    <n v="34"/>
    <x v="1"/>
    <n v="776.33181818181822"/>
    <n v="1"/>
    <n v="1447"/>
    <n v="4"/>
    <x v="0"/>
    <x v="2"/>
    <n v="2"/>
    <x v="1"/>
    <x v="1"/>
    <n v="17"/>
    <n v="1"/>
    <n v="2"/>
  </r>
  <r>
    <n v="41"/>
    <x v="1"/>
    <n v="773.53418803418799"/>
    <n v="5"/>
    <n v="1448"/>
    <n v="2"/>
    <x v="1"/>
    <x v="1"/>
    <n v="3"/>
    <x v="1"/>
    <x v="0"/>
    <n v="12"/>
    <n v="1"/>
    <n v="2"/>
  </r>
  <r>
    <n v="40"/>
    <x v="1"/>
    <n v="663"/>
    <n v="9"/>
    <n v="1449"/>
    <n v="3"/>
    <x v="1"/>
    <x v="2"/>
    <n v="3"/>
    <x v="2"/>
    <x v="1"/>
    <n v="11"/>
    <n v="3"/>
    <n v="4"/>
  </r>
  <r>
    <n v="31"/>
    <x v="1"/>
    <n v="326"/>
    <n v="8"/>
    <n v="1453"/>
    <n v="1"/>
    <x v="1"/>
    <x v="0"/>
    <n v="4"/>
    <x v="2"/>
    <x v="1"/>
    <n v="18"/>
    <n v="1"/>
    <n v="3"/>
  </r>
  <r>
    <n v="46"/>
    <x v="0"/>
    <n v="377"/>
    <n v="9"/>
    <n v="1457"/>
    <n v="1"/>
    <x v="1"/>
    <x v="0"/>
    <n v="4"/>
    <x v="2"/>
    <x v="1"/>
    <n v="11"/>
    <n v="1"/>
    <n v="4"/>
  </r>
  <r>
    <n v="39"/>
    <x v="0"/>
    <n v="592"/>
    <n v="2"/>
    <n v="1458"/>
    <n v="1"/>
    <x v="0"/>
    <x v="2"/>
    <n v="1"/>
    <x v="0"/>
    <x v="0"/>
    <n v="23"/>
    <n v="2"/>
    <n v="4"/>
  </r>
  <r>
    <n v="31"/>
    <x v="0"/>
    <n v="1445"/>
    <n v="1"/>
    <n v="1459"/>
    <n v="3"/>
    <x v="0"/>
    <x v="3"/>
    <n v="2"/>
    <x v="0"/>
    <x v="1"/>
    <n v="11"/>
    <n v="1"/>
    <n v="3"/>
  </r>
  <r>
    <n v="45"/>
    <x v="1"/>
    <n v="1038"/>
    <n v="20"/>
    <n v="1460"/>
    <n v="2"/>
    <x v="1"/>
    <x v="4"/>
    <n v="1"/>
    <x v="2"/>
    <x v="0"/>
    <n v="18"/>
    <n v="2"/>
    <n v="3"/>
  </r>
  <r>
    <n v="31"/>
    <x v="1"/>
    <n v="1398"/>
    <n v="8"/>
    <n v="1461"/>
    <n v="4"/>
    <x v="0"/>
    <x v="8"/>
    <n v="2"/>
    <x v="0"/>
    <x v="1"/>
    <n v="18"/>
    <n v="4"/>
    <n v="3"/>
  </r>
  <r>
    <n v="31"/>
    <x v="0"/>
    <n v="523"/>
    <n v="2"/>
    <n v="1464"/>
    <n v="2"/>
    <x v="1"/>
    <x v="2"/>
    <n v="4"/>
    <x v="1"/>
    <x v="0"/>
    <n v="15.173076923076923"/>
    <n v="3"/>
    <n v="1"/>
  </r>
  <r>
    <n v="45"/>
    <x v="1"/>
    <n v="1448"/>
    <n v="29"/>
    <n v="1465"/>
    <n v="2"/>
    <x v="1"/>
    <x v="3"/>
    <n v="4"/>
    <x v="1"/>
    <x v="0"/>
    <n v="15.345132743362832"/>
    <n v="4"/>
    <n v="4"/>
  </r>
  <r>
    <n v="48"/>
    <x v="1"/>
    <n v="1221"/>
    <n v="7"/>
    <n v="1466"/>
    <n v="3"/>
    <x v="1"/>
    <x v="0"/>
    <n v="1"/>
    <x v="2"/>
    <x v="1"/>
    <n v="14.945945945945946"/>
    <n v="1"/>
    <n v="3"/>
  </r>
  <r>
    <n v="34"/>
    <x v="0"/>
    <n v="1107"/>
    <n v="9"/>
    <n v="1467"/>
    <n v="1"/>
    <x v="0"/>
    <x v="8"/>
    <n v="3"/>
    <x v="1"/>
    <x v="1"/>
    <n v="14.760869565217391"/>
    <n v="4"/>
    <n v="3"/>
  </r>
  <r>
    <n v="40"/>
    <x v="1"/>
    <n v="218"/>
    <n v="8"/>
    <n v="1468"/>
    <n v="4"/>
    <x v="1"/>
    <x v="7"/>
    <n v="2"/>
    <x v="2"/>
    <x v="1"/>
    <n v="15.079365079365079"/>
    <n v="3"/>
    <n v="3"/>
  </r>
  <r>
    <n v="28"/>
    <x v="1"/>
    <n v="866"/>
    <n v="5"/>
    <n v="1469"/>
    <n v="4"/>
    <x v="1"/>
    <x v="0"/>
    <n v="1"/>
    <x v="0"/>
    <x v="1"/>
    <n v="14.945945945945946"/>
    <n v="4"/>
    <n v="3"/>
  </r>
  <r>
    <n v="44"/>
    <x v="1"/>
    <n v="981"/>
    <n v="5"/>
    <n v="1471"/>
    <n v="3"/>
    <x v="1"/>
    <x v="2"/>
    <n v="3"/>
    <x v="0"/>
    <x v="1"/>
    <n v="14"/>
    <n v="4"/>
    <n v="3"/>
  </r>
  <r>
    <n v="53"/>
    <x v="1"/>
    <n v="447"/>
    <n v="2"/>
    <n v="1472"/>
    <n v="4"/>
    <x v="1"/>
    <x v="7"/>
    <n v="2"/>
    <x v="0"/>
    <x v="1"/>
    <n v="12"/>
    <n v="2"/>
    <n v="2"/>
  </r>
  <r>
    <n v="49"/>
    <x v="1"/>
    <n v="1495"/>
    <n v="5"/>
    <n v="1473"/>
    <n v="1"/>
    <x v="1"/>
    <x v="4"/>
    <n v="3"/>
    <x v="1"/>
    <x v="1"/>
    <n v="14"/>
    <n v="2"/>
    <n v="2"/>
  </r>
  <r>
    <n v="40"/>
    <x v="1"/>
    <n v="896"/>
    <n v="2"/>
    <n v="1474"/>
    <n v="3"/>
    <x v="1"/>
    <x v="1"/>
    <n v="3"/>
    <x v="2"/>
    <x v="1"/>
    <n v="14"/>
    <n v="3"/>
    <n v="4"/>
  </r>
  <r>
    <n v="44"/>
    <x v="1"/>
    <n v="773.53418803418799"/>
    <n v="20"/>
    <n v="1475"/>
    <n v="4"/>
    <x v="1"/>
    <x v="1"/>
    <n v="2"/>
    <x v="0"/>
    <x v="1"/>
    <n v="13"/>
    <n v="3"/>
    <n v="2"/>
  </r>
  <r>
    <n v="33"/>
    <x v="1"/>
    <n v="430"/>
    <n v="7"/>
    <n v="1477"/>
    <n v="4"/>
    <x v="1"/>
    <x v="0"/>
    <n v="1"/>
    <x v="1"/>
    <x v="1"/>
    <n v="14"/>
    <n v="1"/>
    <n v="3"/>
  </r>
  <r>
    <n v="34"/>
    <x v="1"/>
    <n v="787.54826254826253"/>
    <n v="3"/>
    <n v="1478"/>
    <n v="4"/>
    <x v="1"/>
    <x v="0"/>
    <n v="1"/>
    <x v="0"/>
    <x v="1"/>
    <n v="18"/>
    <n v="4"/>
    <n v="3"/>
  </r>
  <r>
    <n v="30"/>
    <x v="1"/>
    <n v="787.54826254826253"/>
    <n v="16"/>
    <n v="1479"/>
    <n v="4"/>
    <x v="1"/>
    <x v="0"/>
    <n v="3"/>
    <x v="1"/>
    <x v="1"/>
    <n v="15"/>
    <n v="3"/>
    <n v="2"/>
  </r>
  <r>
    <n v="42"/>
    <x v="1"/>
    <n v="748"/>
    <n v="9"/>
    <n v="1480"/>
    <n v="1"/>
    <x v="0"/>
    <x v="2"/>
    <n v="4"/>
    <x v="0"/>
    <x v="1"/>
    <n v="13"/>
    <n v="3"/>
    <n v="3"/>
  </r>
  <r>
    <n v="44"/>
    <x v="1"/>
    <n v="787.54826254826253"/>
    <n v="1"/>
    <n v="1481"/>
    <n v="1"/>
    <x v="0"/>
    <x v="0"/>
    <n v="3"/>
    <x v="1"/>
    <x v="1"/>
    <n v="12"/>
    <n v="3"/>
    <n v="2"/>
  </r>
  <r>
    <n v="30"/>
    <x v="1"/>
    <n v="773.53418803418799"/>
    <n v="7"/>
    <n v="1482"/>
    <n v="3"/>
    <x v="1"/>
    <x v="1"/>
    <n v="3"/>
    <x v="2"/>
    <x v="1"/>
    <n v="13"/>
    <n v="2"/>
    <n v="2"/>
  </r>
  <r>
    <n v="57"/>
    <x v="1"/>
    <n v="405"/>
    <n v="1"/>
    <n v="1483"/>
    <n v="2"/>
    <x v="1"/>
    <x v="1"/>
    <n v="3"/>
    <x v="1"/>
    <x v="1"/>
    <n v="24"/>
    <n v="1"/>
    <n v="2"/>
  </r>
  <r>
    <n v="49"/>
    <x v="1"/>
    <n v="1490"/>
    <n v="7"/>
    <n v="1484"/>
    <n v="3"/>
    <x v="1"/>
    <x v="4"/>
    <n v="2"/>
    <x v="2"/>
    <x v="1"/>
    <n v="14"/>
    <n v="2"/>
    <n v="3"/>
  </r>
  <r>
    <n v="34"/>
    <x v="1"/>
    <n v="829"/>
    <n v="15"/>
    <n v="1485"/>
    <n v="2"/>
    <x v="1"/>
    <x v="7"/>
    <n v="1"/>
    <x v="2"/>
    <x v="1"/>
    <n v="14"/>
    <n v="4"/>
    <n v="2"/>
  </r>
  <r>
    <n v="28"/>
    <x v="0"/>
    <n v="1496"/>
    <n v="1"/>
    <n v="1486"/>
    <n v="1"/>
    <x v="1"/>
    <x v="6"/>
    <n v="3"/>
    <x v="1"/>
    <x v="1"/>
    <n v="15"/>
    <n v="4"/>
    <n v="4"/>
  </r>
  <r>
    <n v="29"/>
    <x v="0"/>
    <n v="115"/>
    <n v="13"/>
    <n v="1487"/>
    <n v="1"/>
    <x v="0"/>
    <x v="0"/>
    <n v="2"/>
    <x v="0"/>
    <x v="1"/>
    <n v="11"/>
    <n v="1"/>
    <n v="1"/>
  </r>
  <r>
    <n v="34"/>
    <x v="0"/>
    <n v="790"/>
    <n v="24"/>
    <n v="1489"/>
    <n v="1"/>
    <x v="0"/>
    <x v="0"/>
    <n v="2"/>
    <x v="0"/>
    <x v="0"/>
    <n v="23"/>
    <n v="3"/>
    <n v="4"/>
  </r>
  <r>
    <n v="35"/>
    <x v="1"/>
    <n v="660"/>
    <n v="7"/>
    <n v="1492"/>
    <n v="4"/>
    <x v="1"/>
    <x v="6"/>
    <n v="3"/>
    <x v="1"/>
    <x v="1"/>
    <n v="13"/>
    <n v="1"/>
    <n v="3"/>
  </r>
  <r>
    <n v="24"/>
    <x v="0"/>
    <n v="381"/>
    <n v="9"/>
    <n v="1494"/>
    <n v="2"/>
    <x v="1"/>
    <x v="2"/>
    <n v="1"/>
    <x v="0"/>
    <x v="0"/>
    <n v="11"/>
    <n v="3"/>
    <n v="2"/>
  </r>
  <r>
    <n v="24"/>
    <x v="1"/>
    <n v="830"/>
    <n v="13"/>
    <n v="1495"/>
    <n v="4"/>
    <x v="0"/>
    <x v="6"/>
    <n v="2"/>
    <x v="1"/>
    <x v="1"/>
    <n v="13"/>
    <n v="3"/>
    <n v="3"/>
  </r>
  <r>
    <n v="44"/>
    <x v="1"/>
    <n v="1193"/>
    <n v="2"/>
    <n v="1496"/>
    <n v="2"/>
    <x v="1"/>
    <x v="3"/>
    <n v="3"/>
    <x v="0"/>
    <x v="0"/>
    <n v="18"/>
    <n v="2"/>
    <n v="2"/>
  </r>
  <r>
    <n v="29"/>
    <x v="1"/>
    <n v="1246"/>
    <n v="19"/>
    <n v="1497"/>
    <n v="3"/>
    <x v="1"/>
    <x v="0"/>
    <n v="3"/>
    <x v="2"/>
    <x v="1"/>
    <n v="14"/>
    <n v="3"/>
    <n v="3"/>
  </r>
  <r>
    <n v="30"/>
    <x v="1"/>
    <n v="330"/>
    <n v="1"/>
    <n v="1499"/>
    <n v="3"/>
    <x v="1"/>
    <x v="8"/>
    <n v="3"/>
    <x v="2"/>
    <x v="1"/>
    <n v="14.760869565217391"/>
    <n v="1"/>
    <n v="4"/>
  </r>
  <r>
    <n v="55"/>
    <x v="1"/>
    <n v="1229"/>
    <n v="4"/>
    <n v="1501"/>
    <n v="4"/>
    <x v="1"/>
    <x v="4"/>
    <n v="3"/>
    <x v="1"/>
    <x v="0"/>
    <n v="15.69811320754717"/>
    <n v="2"/>
    <n v="3"/>
  </r>
  <r>
    <n v="33"/>
    <x v="1"/>
    <n v="1099"/>
    <n v="4"/>
    <n v="1502"/>
    <n v="1"/>
    <x v="0"/>
    <x v="2"/>
    <n v="2"/>
    <x v="1"/>
    <x v="1"/>
    <n v="15.173076923076923"/>
    <n v="4"/>
    <n v="3"/>
  </r>
  <r>
    <n v="47"/>
    <x v="1"/>
    <n v="571"/>
    <n v="14"/>
    <n v="1503"/>
    <n v="3"/>
    <x v="0"/>
    <x v="0"/>
    <n v="3"/>
    <x v="1"/>
    <x v="0"/>
    <n v="14.945945945945946"/>
    <n v="3"/>
    <n v="2"/>
  </r>
  <r>
    <n v="28"/>
    <x v="0"/>
    <n v="776.33181818181822"/>
    <n v="2"/>
    <n v="1504"/>
    <n v="3"/>
    <x v="1"/>
    <x v="2"/>
    <n v="1"/>
    <x v="0"/>
    <x v="1"/>
    <n v="15.173076923076923"/>
    <n v="3"/>
    <n v="2"/>
  </r>
  <r>
    <n v="28"/>
    <x v="1"/>
    <n v="773.53418803418799"/>
    <n v="1"/>
    <n v="1506"/>
    <n v="1"/>
    <x v="1"/>
    <x v="1"/>
    <n v="3"/>
    <x v="2"/>
    <x v="1"/>
    <n v="15.375527426160337"/>
    <n v="4"/>
    <n v="1"/>
  </r>
  <r>
    <n v="28"/>
    <x v="1"/>
    <n v="467"/>
    <n v="7"/>
    <n v="1507"/>
    <n v="3"/>
    <x v="1"/>
    <x v="0"/>
    <n v="1"/>
    <x v="0"/>
    <x v="1"/>
    <n v="14.945945945945946"/>
    <n v="4"/>
    <n v="3"/>
  </r>
  <r>
    <n v="49"/>
    <x v="1"/>
    <n v="271"/>
    <n v="3"/>
    <n v="1509"/>
    <n v="3"/>
    <x v="0"/>
    <x v="2"/>
    <n v="1"/>
    <x v="1"/>
    <x v="1"/>
    <n v="25"/>
    <n v="1"/>
    <n v="3"/>
  </r>
  <r>
    <n v="29"/>
    <x v="1"/>
    <n v="776.33181818181822"/>
    <n v="2"/>
    <n v="1513"/>
    <n v="4"/>
    <x v="0"/>
    <x v="2"/>
    <n v="2"/>
    <x v="1"/>
    <x v="1"/>
    <n v="13"/>
    <n v="3"/>
    <n v="3"/>
  </r>
  <r>
    <n v="28"/>
    <x v="1"/>
    <n v="1083"/>
    <n v="29"/>
    <n v="1514"/>
    <n v="3"/>
    <x v="1"/>
    <x v="3"/>
    <n v="2"/>
    <x v="1"/>
    <x v="1"/>
    <n v="14"/>
    <n v="2"/>
    <n v="2"/>
  </r>
  <r>
    <n v="33"/>
    <x v="1"/>
    <n v="516"/>
    <n v="8"/>
    <n v="1515"/>
    <n v="4"/>
    <x v="1"/>
    <x v="4"/>
    <n v="3"/>
    <x v="0"/>
    <x v="0"/>
    <n v="17"/>
    <n v="1"/>
    <n v="3"/>
  </r>
  <r>
    <n v="32"/>
    <x v="1"/>
    <n v="495"/>
    <n v="10"/>
    <n v="1516"/>
    <n v="3"/>
    <x v="1"/>
    <x v="5"/>
    <n v="4"/>
    <x v="0"/>
    <x v="1"/>
    <n v="25"/>
    <n v="2"/>
    <n v="4"/>
  </r>
  <r>
    <n v="54"/>
    <x v="1"/>
    <n v="777.51162790697674"/>
    <n v="11"/>
    <n v="1520"/>
    <n v="2"/>
    <x v="0"/>
    <x v="5"/>
    <n v="4"/>
    <x v="2"/>
    <x v="1"/>
    <n v="20"/>
    <n v="1"/>
    <n v="3"/>
  </r>
  <r>
    <n v="29"/>
    <x v="0"/>
    <n v="224"/>
    <n v="1"/>
    <n v="1522"/>
    <n v="1"/>
    <x v="1"/>
    <x v="1"/>
    <n v="1"/>
    <x v="0"/>
    <x v="1"/>
    <n v="13"/>
    <n v="3"/>
    <n v="1"/>
  </r>
  <r>
    <n v="44"/>
    <x v="1"/>
    <n v="136"/>
    <n v="28"/>
    <n v="1523"/>
    <n v="4"/>
    <x v="1"/>
    <x v="7"/>
    <n v="1"/>
    <x v="1"/>
    <x v="1"/>
    <n v="13"/>
    <n v="3"/>
    <n v="4"/>
  </r>
  <r>
    <n v="39"/>
    <x v="1"/>
    <n v="1089"/>
    <n v="6"/>
    <n v="1525"/>
    <n v="2"/>
    <x v="0"/>
    <x v="3"/>
    <n v="2"/>
    <x v="0"/>
    <x v="1"/>
    <n v="18"/>
    <n v="4"/>
    <n v="3"/>
  </r>
  <r>
    <n v="46"/>
    <x v="1"/>
    <n v="777.51162790697674"/>
    <n v="3"/>
    <n v="1527"/>
    <n v="3"/>
    <x v="0"/>
    <x v="5"/>
    <n v="2"/>
    <x v="1"/>
    <x v="1"/>
    <n v="12"/>
    <n v="4"/>
    <n v="4"/>
  </r>
  <r>
    <n v="35"/>
    <x v="1"/>
    <n v="1029"/>
    <n v="16"/>
    <n v="1529"/>
    <n v="4"/>
    <x v="0"/>
    <x v="4"/>
    <n v="2"/>
    <x v="0"/>
    <x v="1"/>
    <n v="19"/>
    <n v="4"/>
    <n v="1"/>
  </r>
  <r>
    <n v="23"/>
    <x v="1"/>
    <n v="507"/>
    <n v="20"/>
    <n v="1533"/>
    <n v="1"/>
    <x v="1"/>
    <x v="2"/>
    <n v="3"/>
    <x v="0"/>
    <x v="1"/>
    <n v="14"/>
    <n v="2"/>
    <n v="3"/>
  </r>
  <r>
    <n v="40"/>
    <x v="0"/>
    <n v="676"/>
    <n v="9"/>
    <n v="1534"/>
    <n v="4"/>
    <x v="1"/>
    <x v="2"/>
    <n v="1"/>
    <x v="0"/>
    <x v="1"/>
    <n v="14"/>
    <n v="2"/>
    <n v="1"/>
  </r>
  <r>
    <n v="34"/>
    <x v="1"/>
    <n v="787.54826254826253"/>
    <n v="1"/>
    <n v="1535"/>
    <n v="4"/>
    <x v="1"/>
    <x v="0"/>
    <n v="3"/>
    <x v="1"/>
    <x v="0"/>
    <n v="14"/>
    <n v="4"/>
    <n v="3"/>
  </r>
  <r>
    <n v="31"/>
    <x v="0"/>
    <n v="561"/>
    <n v="3"/>
    <n v="1537"/>
    <n v="4"/>
    <x v="0"/>
    <x v="1"/>
    <n v="3"/>
    <x v="0"/>
    <x v="1"/>
    <n v="12"/>
    <n v="1"/>
    <n v="1"/>
  </r>
  <r>
    <n v="50"/>
    <x v="1"/>
    <n v="333"/>
    <n v="22"/>
    <n v="1539"/>
    <n v="3"/>
    <x v="1"/>
    <x v="7"/>
    <n v="4"/>
    <x v="0"/>
    <x v="0"/>
    <n v="13"/>
    <n v="4"/>
    <n v="3"/>
  </r>
  <r>
    <n v="34"/>
    <x v="1"/>
    <n v="803.12121212121212"/>
    <n v="7"/>
    <n v="1541"/>
    <n v="2"/>
    <x v="1"/>
    <x v="6"/>
    <n v="3"/>
    <x v="1"/>
    <x v="0"/>
    <n v="25"/>
    <n v="2"/>
    <n v="3"/>
  </r>
  <r>
    <n v="42"/>
    <x v="1"/>
    <n v="1210"/>
    <n v="2"/>
    <n v="1542"/>
    <n v="3"/>
    <x v="1"/>
    <x v="2"/>
    <n v="2"/>
    <x v="1"/>
    <x v="1"/>
    <n v="14"/>
    <n v="2"/>
    <n v="3"/>
  </r>
  <r>
    <n v="37"/>
    <x v="1"/>
    <n v="674"/>
    <n v="13"/>
    <n v="1543"/>
    <n v="1"/>
    <x v="1"/>
    <x v="1"/>
    <n v="4"/>
    <x v="1"/>
    <x v="1"/>
    <n v="17"/>
    <n v="1"/>
    <n v="3"/>
  </r>
  <r>
    <n v="29"/>
    <x v="1"/>
    <n v="843.5826086956522"/>
    <n v="8"/>
    <n v="1544"/>
    <n v="3"/>
    <x v="0"/>
    <x v="4"/>
    <n v="1"/>
    <x v="1"/>
    <x v="1"/>
    <n v="13"/>
    <n v="3"/>
    <n v="3"/>
  </r>
  <r>
    <n v="33"/>
    <x v="1"/>
    <n v="575"/>
    <n v="25"/>
    <n v="1545"/>
    <n v="4"/>
    <x v="1"/>
    <x v="3"/>
    <n v="2"/>
    <x v="0"/>
    <x v="1"/>
    <n v="13"/>
    <n v="4"/>
    <n v="3"/>
  </r>
  <r>
    <n v="45"/>
    <x v="1"/>
    <n v="950"/>
    <n v="28"/>
    <n v="1546"/>
    <n v="4"/>
    <x v="1"/>
    <x v="1"/>
    <n v="4"/>
    <x v="1"/>
    <x v="1"/>
    <n v="20"/>
    <n v="4"/>
    <n v="3"/>
  </r>
  <r>
    <n v="42"/>
    <x v="1"/>
    <n v="288"/>
    <n v="2"/>
    <n v="1547"/>
    <n v="4"/>
    <x v="1"/>
    <x v="4"/>
    <n v="4"/>
    <x v="1"/>
    <x v="0"/>
    <n v="14"/>
    <n v="3"/>
    <n v="1"/>
  </r>
  <r>
    <n v="40"/>
    <x v="1"/>
    <n v="787.54826254826253"/>
    <n v="9"/>
    <n v="1548"/>
    <n v="1"/>
    <x v="1"/>
    <x v="0"/>
    <n v="1"/>
    <x v="1"/>
    <x v="1"/>
    <n v="12"/>
    <n v="4"/>
    <n v="4"/>
  </r>
  <r>
    <n v="33"/>
    <x v="1"/>
    <n v="776.33181818181822"/>
    <n v="28"/>
    <n v="1549"/>
    <n v="2"/>
    <x v="1"/>
    <x v="2"/>
    <n v="3"/>
    <x v="1"/>
    <x v="0"/>
    <n v="12"/>
    <n v="2"/>
    <n v="3"/>
  </r>
  <r>
    <n v="40"/>
    <x v="1"/>
    <n v="898"/>
    <n v="6"/>
    <n v="1550"/>
    <n v="3"/>
    <x v="1"/>
    <x v="5"/>
    <n v="4"/>
    <x v="0"/>
    <x v="0"/>
    <n v="15.049382716049383"/>
    <n v="4"/>
    <n v="3"/>
  </r>
  <r>
    <n v="24"/>
    <x v="1"/>
    <n v="350"/>
    <n v="21"/>
    <n v="1551"/>
    <n v="3"/>
    <x v="1"/>
    <x v="2"/>
    <n v="1"/>
    <x v="2"/>
    <x v="1"/>
    <n v="14"/>
    <n v="2"/>
    <n v="3"/>
  </r>
  <r>
    <n v="40"/>
    <x v="1"/>
    <n v="1142"/>
    <n v="8"/>
    <n v="1552"/>
    <n v="4"/>
    <x v="1"/>
    <x v="4"/>
    <n v="4"/>
    <x v="2"/>
    <x v="0"/>
    <n v="15.69811320754717"/>
    <n v="3"/>
    <n v="3"/>
  </r>
  <r>
    <n v="45"/>
    <x v="1"/>
    <n v="538"/>
    <n v="1"/>
    <n v="1553"/>
    <n v="1"/>
    <x v="1"/>
    <x v="4"/>
    <n v="2"/>
    <x v="2"/>
    <x v="1"/>
    <n v="15.69811320754717"/>
    <n v="1"/>
    <n v="3"/>
  </r>
  <r>
    <n v="35"/>
    <x v="1"/>
    <n v="1402"/>
    <n v="28"/>
    <n v="1554"/>
    <n v="2"/>
    <x v="0"/>
    <x v="6"/>
    <n v="3"/>
    <x v="1"/>
    <x v="1"/>
    <n v="15.492537313432836"/>
    <n v="1"/>
    <n v="3"/>
  </r>
  <r>
    <n v="32"/>
    <x v="1"/>
    <n v="824"/>
    <n v="5"/>
    <n v="1555"/>
    <n v="4"/>
    <x v="0"/>
    <x v="1"/>
    <n v="2"/>
    <x v="1"/>
    <x v="1"/>
    <n v="15.375527426160337"/>
    <n v="1"/>
    <n v="3"/>
  </r>
  <r>
    <n v="36"/>
    <x v="1"/>
    <n v="1157"/>
    <n v="2"/>
    <n v="1556"/>
    <n v="3"/>
    <x v="1"/>
    <x v="6"/>
    <n v="4"/>
    <x v="0"/>
    <x v="0"/>
    <n v="15.492537313432836"/>
    <n v="4"/>
    <n v="2"/>
  </r>
  <r>
    <n v="48"/>
    <x v="1"/>
    <n v="492"/>
    <n v="16"/>
    <n v="1557"/>
    <n v="3"/>
    <x v="0"/>
    <x v="0"/>
    <n v="3"/>
    <x v="2"/>
    <x v="1"/>
    <n v="14.945945945945946"/>
    <n v="3"/>
    <n v="3"/>
  </r>
  <r>
    <n v="29"/>
    <x v="1"/>
    <n v="598"/>
    <n v="9"/>
    <n v="1558"/>
    <n v="3"/>
    <x v="1"/>
    <x v="1"/>
    <n v="3"/>
    <x v="1"/>
    <x v="1"/>
    <n v="18"/>
    <n v="1"/>
    <n v="2"/>
  </r>
  <r>
    <n v="33"/>
    <x v="1"/>
    <n v="1242"/>
    <n v="8"/>
    <n v="1560"/>
    <n v="1"/>
    <x v="1"/>
    <x v="0"/>
    <n v="1"/>
    <x v="1"/>
    <x v="1"/>
    <n v="13"/>
    <n v="4"/>
    <n v="1"/>
  </r>
  <r>
    <n v="30"/>
    <x v="0"/>
    <n v="740"/>
    <n v="1"/>
    <n v="1562"/>
    <n v="2"/>
    <x v="1"/>
    <x v="0"/>
    <n v="1"/>
    <x v="1"/>
    <x v="1"/>
    <n v="11"/>
    <n v="4"/>
    <n v="3"/>
  </r>
  <r>
    <n v="38"/>
    <x v="1"/>
    <n v="888"/>
    <n v="10"/>
    <n v="1563"/>
    <n v="3"/>
    <x v="1"/>
    <x v="8"/>
    <n v="3"/>
    <x v="1"/>
    <x v="1"/>
    <n v="11"/>
    <n v="3"/>
    <n v="3"/>
  </r>
  <r>
    <n v="35"/>
    <x v="1"/>
    <n v="992"/>
    <n v="1"/>
    <n v="1564"/>
    <n v="4"/>
    <x v="1"/>
    <x v="2"/>
    <n v="1"/>
    <x v="0"/>
    <x v="1"/>
    <n v="19"/>
    <n v="2"/>
    <n v="3"/>
  </r>
  <r>
    <n v="30"/>
    <x v="1"/>
    <n v="1288"/>
    <n v="29"/>
    <n v="1568"/>
    <n v="3"/>
    <x v="1"/>
    <x v="0"/>
    <n v="2"/>
    <x v="1"/>
    <x v="1"/>
    <n v="12"/>
    <n v="2"/>
    <n v="3"/>
  </r>
  <r>
    <n v="35"/>
    <x v="0"/>
    <n v="104"/>
    <n v="2"/>
    <n v="1569"/>
    <n v="1"/>
    <x v="0"/>
    <x v="2"/>
    <n v="1"/>
    <x v="2"/>
    <x v="0"/>
    <n v="12"/>
    <n v="4"/>
    <n v="3"/>
  </r>
  <r>
    <n v="53"/>
    <x v="0"/>
    <n v="607"/>
    <n v="2"/>
    <n v="1572"/>
    <n v="3"/>
    <x v="0"/>
    <x v="3"/>
    <n v="4"/>
    <x v="1"/>
    <x v="1"/>
    <n v="16"/>
    <n v="2"/>
    <n v="3"/>
  </r>
  <r>
    <n v="38"/>
    <x v="0"/>
    <n v="903"/>
    <n v="2"/>
    <n v="1573"/>
    <n v="3"/>
    <x v="1"/>
    <x v="3"/>
    <n v="2"/>
    <x v="1"/>
    <x v="1"/>
    <n v="11"/>
    <n v="1"/>
    <n v="3"/>
  </r>
  <r>
    <n v="32"/>
    <x v="1"/>
    <n v="773.53418803418799"/>
    <n v="1"/>
    <n v="1574"/>
    <n v="4"/>
    <x v="1"/>
    <x v="1"/>
    <n v="1"/>
    <x v="1"/>
    <x v="1"/>
    <n v="14"/>
    <n v="2"/>
    <n v="2"/>
  </r>
  <r>
    <n v="48"/>
    <x v="1"/>
    <n v="1108"/>
    <n v="15"/>
    <n v="1576"/>
    <n v="3"/>
    <x v="0"/>
    <x v="1"/>
    <n v="1"/>
    <x v="1"/>
    <x v="1"/>
    <n v="12"/>
    <n v="4"/>
    <n v="2"/>
  </r>
  <r>
    <n v="34"/>
    <x v="1"/>
    <n v="773.53418803418799"/>
    <n v="7"/>
    <n v="1577"/>
    <n v="1"/>
    <x v="1"/>
    <x v="1"/>
    <n v="4"/>
    <x v="0"/>
    <x v="1"/>
    <n v="13"/>
    <n v="3"/>
    <n v="1"/>
  </r>
  <r>
    <n v="55"/>
    <x v="1"/>
    <n v="685"/>
    <n v="26"/>
    <n v="1578"/>
    <n v="3"/>
    <x v="1"/>
    <x v="5"/>
    <n v="4"/>
    <x v="1"/>
    <x v="1"/>
    <n v="21"/>
    <n v="3"/>
    <n v="3"/>
  </r>
  <r>
    <n v="34"/>
    <x v="1"/>
    <n v="1351"/>
    <n v="1"/>
    <n v="1580"/>
    <n v="2"/>
    <x v="1"/>
    <x v="1"/>
    <n v="4"/>
    <x v="1"/>
    <x v="1"/>
    <n v="17"/>
    <n v="2"/>
    <n v="2"/>
  </r>
  <r>
    <n v="26"/>
    <x v="1"/>
    <n v="474"/>
    <n v="3"/>
    <n v="1581"/>
    <n v="1"/>
    <x v="0"/>
    <x v="1"/>
    <n v="4"/>
    <x v="1"/>
    <x v="1"/>
    <n v="21"/>
    <n v="1"/>
    <n v="3"/>
  </r>
  <r>
    <n v="38"/>
    <x v="1"/>
    <n v="1245"/>
    <n v="14"/>
    <n v="1582"/>
    <n v="3"/>
    <x v="1"/>
    <x v="0"/>
    <n v="2"/>
    <x v="1"/>
    <x v="1"/>
    <n v="11"/>
    <n v="4"/>
    <n v="3"/>
  </r>
  <r>
    <n v="38"/>
    <x v="1"/>
    <n v="437"/>
    <n v="16"/>
    <n v="1583"/>
    <n v="2"/>
    <x v="0"/>
    <x v="0"/>
    <n v="2"/>
    <x v="0"/>
    <x v="1"/>
    <n v="12"/>
    <n v="2"/>
    <n v="4"/>
  </r>
  <r>
    <n v="36"/>
    <x v="1"/>
    <n v="884"/>
    <n v="1"/>
    <n v="1585"/>
    <n v="2"/>
    <x v="0"/>
    <x v="0"/>
    <n v="3"/>
    <x v="0"/>
    <x v="1"/>
    <n v="13"/>
    <n v="1"/>
    <n v="3"/>
  </r>
  <r>
    <n v="29"/>
    <x v="1"/>
    <n v="1370"/>
    <n v="3"/>
    <n v="1586"/>
    <n v="2"/>
    <x v="1"/>
    <x v="2"/>
    <n v="1"/>
    <x v="0"/>
    <x v="0"/>
    <n v="18"/>
    <n v="4"/>
    <n v="3"/>
  </r>
  <r>
    <n v="35"/>
    <x v="1"/>
    <n v="670"/>
    <n v="10"/>
    <n v="1587"/>
    <n v="1"/>
    <x v="0"/>
    <x v="4"/>
    <n v="3"/>
    <x v="0"/>
    <x v="0"/>
    <n v="16"/>
    <n v="3"/>
    <n v="3"/>
  </r>
  <r>
    <n v="39"/>
    <x v="1"/>
    <n v="1462"/>
    <n v="6"/>
    <n v="1588"/>
    <n v="4"/>
    <x v="1"/>
    <x v="0"/>
    <n v="3"/>
    <x v="1"/>
    <x v="1"/>
    <n v="11"/>
    <n v="1"/>
    <n v="3"/>
  </r>
  <r>
    <n v="29"/>
    <x v="1"/>
    <n v="995"/>
    <n v="2"/>
    <n v="1590"/>
    <n v="1"/>
    <x v="1"/>
    <x v="4"/>
    <n v="4"/>
    <x v="2"/>
    <x v="1"/>
    <n v="19"/>
    <n v="4"/>
    <n v="4"/>
  </r>
  <r>
    <n v="50"/>
    <x v="1"/>
    <n v="264"/>
    <n v="9"/>
    <n v="1591"/>
    <n v="3"/>
    <x v="1"/>
    <x v="5"/>
    <n v="3"/>
    <x v="1"/>
    <x v="0"/>
    <n v="16"/>
    <n v="3"/>
    <n v="3"/>
  </r>
  <r>
    <n v="23"/>
    <x v="1"/>
    <n v="773.53418803418799"/>
    <n v="10"/>
    <n v="1592"/>
    <n v="4"/>
    <x v="1"/>
    <x v="1"/>
    <n v="3"/>
    <x v="1"/>
    <x v="1"/>
    <n v="16"/>
    <n v="4"/>
    <n v="3"/>
  </r>
  <r>
    <n v="36"/>
    <x v="1"/>
    <n v="776.33181818181822"/>
    <n v="6"/>
    <n v="1594"/>
    <n v="1"/>
    <x v="1"/>
    <x v="2"/>
    <n v="1"/>
    <x v="1"/>
    <x v="0"/>
    <n v="13"/>
    <n v="4"/>
    <n v="3"/>
  </r>
  <r>
    <n v="42"/>
    <x v="1"/>
    <n v="1059"/>
    <n v="9"/>
    <n v="1595"/>
    <n v="4"/>
    <x v="1"/>
    <x v="5"/>
    <n v="4"/>
    <x v="0"/>
    <x v="1"/>
    <n v="22"/>
    <n v="4"/>
    <n v="3"/>
  </r>
  <r>
    <n v="35"/>
    <x v="1"/>
    <n v="750"/>
    <n v="28"/>
    <n v="1596"/>
    <n v="2"/>
    <x v="1"/>
    <x v="2"/>
    <n v="3"/>
    <x v="1"/>
    <x v="1"/>
    <n v="17"/>
    <n v="4"/>
    <n v="2"/>
  </r>
  <r>
    <n v="34"/>
    <x v="1"/>
    <n v="653"/>
    <n v="10"/>
    <n v="1597"/>
    <n v="4"/>
    <x v="1"/>
    <x v="4"/>
    <n v="3"/>
    <x v="1"/>
    <x v="1"/>
    <n v="14"/>
    <n v="2"/>
    <n v="2"/>
  </r>
  <r>
    <n v="40"/>
    <x v="1"/>
    <n v="118"/>
    <n v="14"/>
    <n v="1598"/>
    <n v="4"/>
    <x v="0"/>
    <x v="0"/>
    <n v="1"/>
    <x v="1"/>
    <x v="1"/>
    <n v="15"/>
    <n v="3"/>
    <n v="3"/>
  </r>
  <r>
    <n v="43"/>
    <x v="1"/>
    <n v="990"/>
    <n v="27"/>
    <n v="1599"/>
    <n v="4"/>
    <x v="1"/>
    <x v="2"/>
    <n v="2"/>
    <x v="2"/>
    <x v="1"/>
    <n v="12"/>
    <n v="3"/>
    <n v="3"/>
  </r>
  <r>
    <n v="35"/>
    <x v="1"/>
    <n v="1349"/>
    <n v="7"/>
    <n v="1601"/>
    <n v="3"/>
    <x v="1"/>
    <x v="2"/>
    <n v="4"/>
    <x v="1"/>
    <x v="1"/>
    <n v="18"/>
    <n v="4"/>
    <n v="2"/>
  </r>
  <r>
    <n v="46"/>
    <x v="1"/>
    <n v="563"/>
    <n v="1"/>
    <n v="1602"/>
    <n v="4"/>
    <x v="1"/>
    <x v="5"/>
    <n v="1"/>
    <x v="0"/>
    <x v="1"/>
    <n v="15"/>
    <n v="2"/>
    <n v="1"/>
  </r>
  <r>
    <n v="28"/>
    <x v="0"/>
    <n v="329"/>
    <n v="24"/>
    <n v="1604"/>
    <n v="3"/>
    <x v="1"/>
    <x v="2"/>
    <n v="2"/>
    <x v="1"/>
    <x v="0"/>
    <n v="17"/>
    <n v="3"/>
    <n v="3"/>
  </r>
  <r>
    <n v="22"/>
    <x v="1"/>
    <n v="457"/>
    <n v="26"/>
    <n v="1605"/>
    <n v="2"/>
    <x v="0"/>
    <x v="1"/>
    <n v="3"/>
    <x v="1"/>
    <x v="0"/>
    <n v="14"/>
    <n v="2"/>
    <n v="2"/>
  </r>
  <r>
    <n v="50"/>
    <x v="1"/>
    <n v="1234"/>
    <n v="20"/>
    <n v="1606"/>
    <n v="2"/>
    <x v="1"/>
    <x v="4"/>
    <n v="3"/>
    <x v="1"/>
    <x v="0"/>
    <n v="15"/>
    <n v="3"/>
    <n v="3"/>
  </r>
  <r>
    <n v="32"/>
    <x v="1"/>
    <n v="634"/>
    <n v="5"/>
    <n v="1607"/>
    <n v="2"/>
    <x v="0"/>
    <x v="1"/>
    <n v="4"/>
    <x v="1"/>
    <x v="1"/>
    <n v="17"/>
    <n v="4"/>
    <n v="3"/>
  </r>
  <r>
    <n v="44"/>
    <x v="1"/>
    <n v="776.57377049180332"/>
    <n v="7"/>
    <n v="1608"/>
    <n v="2"/>
    <x v="0"/>
    <x v="7"/>
    <n v="4"/>
    <x v="2"/>
    <x v="0"/>
    <n v="14"/>
    <n v="4"/>
    <n v="2"/>
  </r>
  <r>
    <n v="30"/>
    <x v="1"/>
    <n v="773.53418803418799"/>
    <n v="7"/>
    <n v="1609"/>
    <n v="2"/>
    <x v="1"/>
    <x v="1"/>
    <n v="2"/>
    <x v="1"/>
    <x v="1"/>
    <n v="12"/>
    <n v="2"/>
    <n v="2"/>
  </r>
  <r>
    <n v="45"/>
    <x v="1"/>
    <n v="1015"/>
    <n v="5"/>
    <n v="1611"/>
    <n v="3"/>
    <x v="0"/>
    <x v="2"/>
    <n v="1"/>
    <x v="0"/>
    <x v="0"/>
    <n v="14"/>
    <n v="1"/>
    <n v="3"/>
  </r>
  <r>
    <n v="45"/>
    <x v="1"/>
    <n v="336"/>
    <n v="26"/>
    <n v="1612"/>
    <n v="1"/>
    <x v="1"/>
    <x v="0"/>
    <n v="1"/>
    <x v="1"/>
    <x v="1"/>
    <n v="15"/>
    <n v="1"/>
    <n v="3"/>
  </r>
  <r>
    <n v="31"/>
    <x v="1"/>
    <n v="715"/>
    <n v="2"/>
    <n v="1613"/>
    <n v="4"/>
    <x v="1"/>
    <x v="0"/>
    <n v="1"/>
    <x v="0"/>
    <x v="1"/>
    <n v="13"/>
    <n v="4"/>
    <n v="3"/>
  </r>
  <r>
    <n v="36"/>
    <x v="1"/>
    <n v="559"/>
    <n v="12"/>
    <n v="1614"/>
    <n v="3"/>
    <x v="0"/>
    <x v="3"/>
    <n v="3"/>
    <x v="1"/>
    <x v="0"/>
    <n v="12"/>
    <n v="2"/>
    <n v="3"/>
  </r>
  <r>
    <n v="34"/>
    <x v="1"/>
    <n v="426"/>
    <n v="10"/>
    <n v="1615"/>
    <n v="3"/>
    <x v="1"/>
    <x v="3"/>
    <n v="4"/>
    <x v="2"/>
    <x v="1"/>
    <n v="13"/>
    <n v="1"/>
    <n v="3"/>
  </r>
  <r>
    <n v="49"/>
    <x v="1"/>
    <n v="722"/>
    <n v="25"/>
    <n v="1617"/>
    <n v="3"/>
    <x v="0"/>
    <x v="2"/>
    <n v="1"/>
    <x v="1"/>
    <x v="1"/>
    <n v="14"/>
    <n v="4"/>
    <n v="2"/>
  </r>
  <r>
    <n v="39"/>
    <x v="1"/>
    <n v="1387"/>
    <n v="10"/>
    <n v="1618"/>
    <n v="2"/>
    <x v="1"/>
    <x v="3"/>
    <n v="1"/>
    <x v="1"/>
    <x v="1"/>
    <n v="13"/>
    <n v="4"/>
    <n v="3"/>
  </r>
  <r>
    <n v="27"/>
    <x v="1"/>
    <n v="1302"/>
    <n v="19"/>
    <n v="1619"/>
    <n v="4"/>
    <x v="1"/>
    <x v="2"/>
    <n v="1"/>
    <x v="2"/>
    <x v="1"/>
    <n v="11"/>
    <n v="1"/>
    <n v="3"/>
  </r>
  <r>
    <n v="35"/>
    <x v="1"/>
    <n v="819"/>
    <n v="18"/>
    <n v="1621"/>
    <n v="2"/>
    <x v="1"/>
    <x v="1"/>
    <n v="1"/>
    <x v="1"/>
    <x v="1"/>
    <n v="11"/>
    <n v="4"/>
    <n v="3"/>
  </r>
  <r>
    <n v="28"/>
    <x v="1"/>
    <n v="580"/>
    <n v="27"/>
    <n v="1622"/>
    <n v="2"/>
    <x v="0"/>
    <x v="3"/>
    <n v="1"/>
    <x v="2"/>
    <x v="1"/>
    <n v="21"/>
    <n v="2"/>
    <n v="2"/>
  </r>
  <r>
    <n v="21"/>
    <x v="1"/>
    <n v="546"/>
    <n v="5"/>
    <n v="1623"/>
    <n v="3"/>
    <x v="1"/>
    <x v="1"/>
    <n v="4"/>
    <x v="0"/>
    <x v="1"/>
    <n v="18"/>
    <n v="3"/>
    <n v="3"/>
  </r>
  <r>
    <n v="18"/>
    <x v="0"/>
    <n v="544"/>
    <n v="3"/>
    <n v="1624"/>
    <n v="2"/>
    <x v="0"/>
    <x v="6"/>
    <n v="4"/>
    <x v="0"/>
    <x v="0"/>
    <n v="12"/>
    <n v="3"/>
    <n v="4"/>
  </r>
  <r>
    <n v="47"/>
    <x v="1"/>
    <n v="1176"/>
    <n v="26"/>
    <n v="1625"/>
    <n v="4"/>
    <x v="0"/>
    <x v="5"/>
    <n v="3"/>
    <x v="1"/>
    <x v="1"/>
    <n v="11"/>
    <n v="3"/>
    <n v="3"/>
  </r>
  <r>
    <n v="39"/>
    <x v="1"/>
    <n v="170"/>
    <n v="3"/>
    <n v="1627"/>
    <n v="3"/>
    <x v="1"/>
    <x v="2"/>
    <n v="3"/>
    <x v="2"/>
    <x v="1"/>
    <n v="15"/>
    <n v="4"/>
    <n v="3"/>
  </r>
  <r>
    <n v="40"/>
    <x v="1"/>
    <n v="884"/>
    <n v="15"/>
    <n v="1628"/>
    <n v="1"/>
    <x v="0"/>
    <x v="3"/>
    <n v="3"/>
    <x v="1"/>
    <x v="1"/>
    <n v="13"/>
    <n v="4"/>
    <n v="3"/>
  </r>
  <r>
    <n v="35"/>
    <x v="1"/>
    <n v="208"/>
    <n v="8"/>
    <n v="1630"/>
    <n v="3"/>
    <x v="0"/>
    <x v="4"/>
    <n v="3"/>
    <x v="1"/>
    <x v="1"/>
    <n v="12"/>
    <n v="4"/>
    <n v="3"/>
  </r>
  <r>
    <n v="37"/>
    <x v="1"/>
    <n v="671"/>
    <n v="19"/>
    <n v="1631"/>
    <n v="3"/>
    <x v="1"/>
    <x v="3"/>
    <n v="3"/>
    <x v="1"/>
    <x v="1"/>
    <n v="17"/>
    <n v="1"/>
    <n v="2"/>
  </r>
  <r>
    <n v="39"/>
    <x v="1"/>
    <n v="805.3360655737705"/>
    <n v="4"/>
    <n v="1633"/>
    <n v="1"/>
    <x v="0"/>
    <x v="3"/>
    <n v="3"/>
    <x v="0"/>
    <x v="1"/>
    <n v="13"/>
    <n v="4"/>
    <n v="1"/>
  </r>
  <r>
    <n v="45"/>
    <x v="1"/>
    <n v="1329"/>
    <n v="2"/>
    <n v="1635"/>
    <n v="4"/>
    <x v="0"/>
    <x v="3"/>
    <n v="4"/>
    <x v="2"/>
    <x v="1"/>
    <n v="19"/>
    <n v="1"/>
    <n v="3"/>
  </r>
  <r>
    <n v="38"/>
    <x v="1"/>
    <n v="397"/>
    <n v="2"/>
    <n v="1638"/>
    <n v="4"/>
    <x v="0"/>
    <x v="3"/>
    <n v="3"/>
    <x v="1"/>
    <x v="0"/>
    <n v="19"/>
    <n v="4"/>
    <n v="4"/>
  </r>
  <r>
    <n v="35"/>
    <x v="0"/>
    <n v="737"/>
    <n v="10"/>
    <n v="1639"/>
    <n v="4"/>
    <x v="1"/>
    <x v="0"/>
    <n v="1"/>
    <x v="1"/>
    <x v="1"/>
    <n v="17"/>
    <n v="3"/>
    <n v="3"/>
  </r>
  <r>
    <n v="37"/>
    <x v="1"/>
    <n v="1470"/>
    <n v="10"/>
    <n v="1640"/>
    <n v="2"/>
    <x v="0"/>
    <x v="1"/>
    <n v="2"/>
    <x v="1"/>
    <x v="1"/>
    <n v="11"/>
    <n v="1"/>
    <n v="1"/>
  </r>
  <r>
    <n v="40"/>
    <x v="1"/>
    <n v="448"/>
    <n v="16"/>
    <n v="1641"/>
    <n v="3"/>
    <x v="0"/>
    <x v="3"/>
    <n v="4"/>
    <x v="0"/>
    <x v="0"/>
    <n v="15"/>
    <n v="4"/>
    <n v="2"/>
  </r>
  <r>
    <n v="44"/>
    <x v="1"/>
    <n v="602"/>
    <n v="1"/>
    <n v="1642"/>
    <n v="1"/>
    <x v="1"/>
    <x v="8"/>
    <n v="4"/>
    <x v="1"/>
    <x v="0"/>
    <n v="11"/>
    <n v="3"/>
    <n v="3"/>
  </r>
  <r>
    <n v="48"/>
    <x v="1"/>
    <n v="365"/>
    <n v="4"/>
    <n v="1644"/>
    <n v="3"/>
    <x v="1"/>
    <x v="5"/>
    <n v="4"/>
    <x v="1"/>
    <x v="1"/>
    <n v="25"/>
    <n v="2"/>
    <n v="3"/>
  </r>
  <r>
    <n v="35"/>
    <x v="0"/>
    <n v="763"/>
    <n v="15"/>
    <n v="1645"/>
    <n v="1"/>
    <x v="1"/>
    <x v="0"/>
    <n v="4"/>
    <x v="2"/>
    <x v="0"/>
    <n v="14"/>
    <n v="4"/>
    <n v="2"/>
  </r>
  <r>
    <n v="24"/>
    <x v="1"/>
    <n v="567"/>
    <n v="2"/>
    <n v="1646"/>
    <n v="1"/>
    <x v="0"/>
    <x v="1"/>
    <n v="4"/>
    <x v="0"/>
    <x v="0"/>
    <n v="13"/>
    <n v="3"/>
    <n v="3"/>
  </r>
  <r>
    <n v="27"/>
    <x v="1"/>
    <n v="486"/>
    <n v="8"/>
    <n v="1647"/>
    <n v="2"/>
    <x v="0"/>
    <x v="1"/>
    <n v="3"/>
    <x v="1"/>
    <x v="1"/>
    <n v="17"/>
    <n v="1"/>
    <n v="3"/>
  </r>
  <r>
    <n v="27"/>
    <x v="1"/>
    <n v="591"/>
    <n v="2"/>
    <n v="1648"/>
    <n v="4"/>
    <x v="1"/>
    <x v="1"/>
    <n v="4"/>
    <x v="0"/>
    <x v="1"/>
    <n v="13"/>
    <n v="3"/>
    <n v="2"/>
  </r>
  <r>
    <n v="40"/>
    <x v="0"/>
    <n v="1329"/>
    <n v="7"/>
    <n v="1649"/>
    <n v="1"/>
    <x v="1"/>
    <x v="2"/>
    <n v="1"/>
    <x v="0"/>
    <x v="0"/>
    <n v="14"/>
    <n v="2"/>
    <n v="1"/>
  </r>
  <r>
    <n v="29"/>
    <x v="1"/>
    <n v="469"/>
    <n v="10"/>
    <n v="1650"/>
    <n v="3"/>
    <x v="1"/>
    <x v="0"/>
    <n v="3"/>
    <x v="0"/>
    <x v="1"/>
    <n v="14.945945945945946"/>
    <n v="3"/>
    <n v="3"/>
  </r>
  <r>
    <n v="36"/>
    <x v="1"/>
    <n v="711"/>
    <n v="5"/>
    <n v="1651"/>
    <n v="2"/>
    <x v="0"/>
    <x v="4"/>
    <n v="1"/>
    <x v="1"/>
    <x v="1"/>
    <n v="15.69811320754717"/>
    <n v="3"/>
    <n v="3"/>
  </r>
  <r>
    <n v="25"/>
    <x v="1"/>
    <n v="772"/>
    <n v="2"/>
    <n v="1653"/>
    <n v="4"/>
    <x v="1"/>
    <x v="3"/>
    <n v="3"/>
    <x v="2"/>
    <x v="1"/>
    <n v="15.345132743362832"/>
    <n v="3"/>
    <n v="3"/>
  </r>
  <r>
    <n v="39"/>
    <x v="1"/>
    <n v="492"/>
    <n v="12"/>
    <n v="1654"/>
    <n v="4"/>
    <x v="1"/>
    <x v="3"/>
    <n v="2"/>
    <x v="1"/>
    <x v="1"/>
    <n v="15.345132743362832"/>
    <n v="3"/>
    <n v="3"/>
  </r>
  <r>
    <n v="49"/>
    <x v="1"/>
    <n v="301"/>
    <n v="22"/>
    <n v="1655"/>
    <n v="1"/>
    <x v="0"/>
    <x v="7"/>
    <n v="2"/>
    <x v="1"/>
    <x v="1"/>
    <n v="15.079365079365079"/>
    <n v="2"/>
    <n v="3"/>
  </r>
  <r>
    <n v="50"/>
    <x v="1"/>
    <n v="813"/>
    <n v="17"/>
    <n v="1656"/>
    <n v="4"/>
    <x v="0"/>
    <x v="7"/>
    <n v="1"/>
    <x v="2"/>
    <x v="1"/>
    <n v="15.079365079365079"/>
    <n v="3"/>
    <n v="3"/>
  </r>
  <r>
    <n v="20"/>
    <x v="1"/>
    <n v="1141"/>
    <n v="2"/>
    <n v="1657"/>
    <n v="3"/>
    <x v="0"/>
    <x v="6"/>
    <n v="3"/>
    <x v="0"/>
    <x v="1"/>
    <n v="19"/>
    <n v="1"/>
    <n v="3"/>
  </r>
  <r>
    <n v="34"/>
    <x v="1"/>
    <n v="1130"/>
    <n v="3"/>
    <n v="1658"/>
    <n v="4"/>
    <x v="0"/>
    <x v="1"/>
    <n v="2"/>
    <x v="2"/>
    <x v="1"/>
    <n v="12"/>
    <n v="3"/>
    <n v="3"/>
  </r>
  <r>
    <n v="36"/>
    <x v="1"/>
    <n v="311"/>
    <n v="7"/>
    <n v="1659"/>
    <n v="1"/>
    <x v="1"/>
    <x v="2"/>
    <n v="2"/>
    <x v="0"/>
    <x v="1"/>
    <n v="11"/>
    <n v="3"/>
    <n v="3"/>
  </r>
  <r>
    <n v="49"/>
    <x v="1"/>
    <n v="465"/>
    <n v="6"/>
    <n v="1661"/>
    <n v="3"/>
    <x v="0"/>
    <x v="4"/>
    <n v="3"/>
    <x v="1"/>
    <x v="0"/>
    <n v="19"/>
    <n v="2"/>
    <n v="3"/>
  </r>
  <r>
    <n v="36"/>
    <x v="1"/>
    <n v="894"/>
    <n v="1"/>
    <n v="1662"/>
    <n v="4"/>
    <x v="0"/>
    <x v="3"/>
    <n v="3"/>
    <x v="1"/>
    <x v="1"/>
    <n v="15"/>
    <n v="3"/>
    <n v="3"/>
  </r>
  <r>
    <n v="36"/>
    <x v="1"/>
    <n v="1040"/>
    <n v="3"/>
    <n v="1664"/>
    <n v="4"/>
    <x v="1"/>
    <x v="4"/>
    <n v="1"/>
    <x v="2"/>
    <x v="1"/>
    <n v="20"/>
    <n v="1"/>
    <n v="3"/>
  </r>
  <r>
    <n v="54"/>
    <x v="1"/>
    <n v="584"/>
    <n v="22"/>
    <n v="1665"/>
    <n v="2"/>
    <x v="0"/>
    <x v="5"/>
    <n v="3"/>
    <x v="1"/>
    <x v="1"/>
    <n v="25"/>
    <n v="3"/>
    <n v="3"/>
  </r>
  <r>
    <n v="43"/>
    <x v="1"/>
    <n v="1291"/>
    <n v="15"/>
    <n v="1666"/>
    <n v="3"/>
    <x v="1"/>
    <x v="7"/>
    <n v="3"/>
    <x v="1"/>
    <x v="1"/>
    <n v="24"/>
    <n v="1"/>
    <n v="3"/>
  </r>
  <r>
    <n v="35"/>
    <x v="0"/>
    <n v="880"/>
    <n v="12"/>
    <n v="1667"/>
    <n v="4"/>
    <x v="1"/>
    <x v="0"/>
    <n v="4"/>
    <x v="0"/>
    <x v="0"/>
    <n v="24"/>
    <n v="1"/>
    <n v="4"/>
  </r>
  <r>
    <n v="38"/>
    <x v="1"/>
    <n v="1189"/>
    <n v="1"/>
    <n v="1668"/>
    <n v="4"/>
    <x v="1"/>
    <x v="1"/>
    <n v="4"/>
    <x v="1"/>
    <x v="1"/>
    <n v="15"/>
    <n v="4"/>
    <n v="4"/>
  </r>
  <r>
    <n v="29"/>
    <x v="1"/>
    <n v="991"/>
    <n v="5"/>
    <n v="1669"/>
    <n v="1"/>
    <x v="1"/>
    <x v="0"/>
    <n v="2"/>
    <x v="2"/>
    <x v="0"/>
    <n v="13"/>
    <n v="2"/>
    <n v="2"/>
  </r>
  <r>
    <n v="33"/>
    <x v="1"/>
    <n v="392"/>
    <n v="2"/>
    <n v="1670"/>
    <n v="4"/>
    <x v="1"/>
    <x v="0"/>
    <n v="4"/>
    <x v="2"/>
    <x v="1"/>
    <n v="14"/>
    <n v="3"/>
    <n v="3"/>
  </r>
  <r>
    <n v="32"/>
    <x v="1"/>
    <n v="977"/>
    <n v="2"/>
    <n v="1671"/>
    <n v="4"/>
    <x v="1"/>
    <x v="1"/>
    <n v="2"/>
    <x v="2"/>
    <x v="1"/>
    <n v="13"/>
    <n v="3"/>
    <n v="2"/>
  </r>
  <r>
    <n v="31"/>
    <x v="1"/>
    <n v="787.54826254826253"/>
    <n v="5"/>
    <n v="1673"/>
    <n v="1"/>
    <x v="0"/>
    <x v="0"/>
    <n v="4"/>
    <x v="1"/>
    <x v="1"/>
    <n v="11"/>
    <n v="1"/>
    <n v="3"/>
  </r>
  <r>
    <n v="49"/>
    <x v="1"/>
    <n v="464"/>
    <n v="16"/>
    <n v="1674"/>
    <n v="4"/>
    <x v="0"/>
    <x v="2"/>
    <n v="1"/>
    <x v="2"/>
    <x v="0"/>
    <n v="16"/>
    <n v="2"/>
    <n v="2"/>
  </r>
  <r>
    <n v="38"/>
    <x v="1"/>
    <n v="148"/>
    <n v="2"/>
    <n v="1675"/>
    <n v="4"/>
    <x v="0"/>
    <x v="2"/>
    <n v="2"/>
    <x v="0"/>
    <x v="1"/>
    <n v="22"/>
    <n v="2"/>
    <n v="3"/>
  </r>
  <r>
    <n v="47"/>
    <x v="1"/>
    <n v="1225"/>
    <n v="2"/>
    <n v="1676"/>
    <n v="2"/>
    <x v="0"/>
    <x v="5"/>
    <n v="2"/>
    <x v="2"/>
    <x v="1"/>
    <n v="14"/>
    <n v="3"/>
    <n v="3"/>
  </r>
  <r>
    <n v="49"/>
    <x v="1"/>
    <n v="809"/>
    <n v="1"/>
    <n v="1677"/>
    <n v="3"/>
    <x v="1"/>
    <x v="5"/>
    <n v="3"/>
    <x v="0"/>
    <x v="1"/>
    <n v="14"/>
    <n v="1"/>
    <n v="3"/>
  </r>
  <r>
    <n v="41"/>
    <x v="1"/>
    <n v="1206"/>
    <n v="23"/>
    <n v="1678"/>
    <n v="4"/>
    <x v="1"/>
    <x v="0"/>
    <n v="3"/>
    <x v="0"/>
    <x v="0"/>
    <n v="16"/>
    <n v="4"/>
    <n v="3"/>
  </r>
  <r>
    <n v="20"/>
    <x v="1"/>
    <n v="727"/>
    <n v="9"/>
    <n v="1680"/>
    <n v="4"/>
    <x v="1"/>
    <x v="6"/>
    <n v="1"/>
    <x v="0"/>
    <x v="1"/>
    <n v="11"/>
    <n v="1"/>
    <n v="3"/>
  </r>
  <r>
    <n v="33"/>
    <x v="1"/>
    <n v="530"/>
    <n v="16"/>
    <n v="1681"/>
    <n v="3"/>
    <x v="0"/>
    <x v="0"/>
    <n v="4"/>
    <x v="2"/>
    <x v="0"/>
    <n v="25"/>
    <n v="3"/>
    <n v="3"/>
  </r>
  <r>
    <n v="36"/>
    <x v="1"/>
    <n v="1351"/>
    <n v="26"/>
    <n v="1682"/>
    <n v="1"/>
    <x v="1"/>
    <x v="4"/>
    <n v="3"/>
    <x v="1"/>
    <x v="1"/>
    <n v="14"/>
    <n v="2"/>
    <n v="2"/>
  </r>
  <r>
    <n v="44"/>
    <x v="1"/>
    <n v="528"/>
    <n v="1"/>
    <n v="1683"/>
    <n v="3"/>
    <x v="0"/>
    <x v="8"/>
    <n v="4"/>
    <x v="2"/>
    <x v="0"/>
    <n v="18"/>
    <n v="1"/>
    <n v="3"/>
  </r>
  <r>
    <n v="23"/>
    <x v="0"/>
    <n v="776.33181818181822"/>
    <n v="8"/>
    <n v="1684"/>
    <n v="4"/>
    <x v="1"/>
    <x v="2"/>
    <n v="3"/>
    <x v="0"/>
    <x v="0"/>
    <n v="15.173076923076923"/>
    <n v="1"/>
    <n v="3"/>
  </r>
  <r>
    <n v="38"/>
    <x v="1"/>
    <n v="1495"/>
    <n v="4"/>
    <n v="1687"/>
    <n v="4"/>
    <x v="0"/>
    <x v="2"/>
    <n v="3"/>
    <x v="1"/>
    <x v="1"/>
    <n v="15.173076923076923"/>
    <n v="4"/>
    <n v="2"/>
  </r>
  <r>
    <n v="53"/>
    <x v="1"/>
    <n v="843.5826086956522"/>
    <n v="24"/>
    <n v="1689"/>
    <n v="2"/>
    <x v="1"/>
    <x v="4"/>
    <n v="4"/>
    <x v="1"/>
    <x v="1"/>
    <n v="15.69811320754717"/>
    <n v="3"/>
    <n v="3"/>
  </r>
  <r>
    <n v="48"/>
    <x v="0"/>
    <n v="708"/>
    <n v="7"/>
    <n v="1691"/>
    <n v="4"/>
    <x v="0"/>
    <x v="6"/>
    <n v="3"/>
    <x v="1"/>
    <x v="0"/>
    <n v="15.492537313432836"/>
    <n v="3"/>
    <n v="3"/>
  </r>
  <r>
    <n v="32"/>
    <x v="0"/>
    <n v="1259"/>
    <n v="2"/>
    <n v="1692"/>
    <n v="4"/>
    <x v="1"/>
    <x v="2"/>
    <n v="2"/>
    <x v="0"/>
    <x v="1"/>
    <n v="15.173076923076923"/>
    <n v="1"/>
    <n v="3"/>
  </r>
  <r>
    <n v="26"/>
    <x v="1"/>
    <n v="786"/>
    <n v="7"/>
    <n v="1693"/>
    <n v="4"/>
    <x v="1"/>
    <x v="2"/>
    <n v="4"/>
    <x v="0"/>
    <x v="1"/>
    <n v="20"/>
    <n v="3"/>
    <n v="3"/>
  </r>
  <r>
    <n v="55"/>
    <x v="1"/>
    <n v="1441"/>
    <n v="22"/>
    <n v="1694"/>
    <n v="1"/>
    <x v="1"/>
    <x v="1"/>
    <n v="2"/>
    <x v="2"/>
    <x v="1"/>
    <n v="12"/>
    <n v="4"/>
    <n v="3"/>
  </r>
  <r>
    <n v="34"/>
    <x v="1"/>
    <n v="1157"/>
    <n v="5"/>
    <n v="1696"/>
    <n v="2"/>
    <x v="1"/>
    <x v="2"/>
    <n v="4"/>
    <x v="1"/>
    <x v="1"/>
    <n v="14"/>
    <n v="3"/>
    <n v="4"/>
  </r>
  <r>
    <n v="60"/>
    <x v="1"/>
    <n v="370"/>
    <n v="1"/>
    <n v="1697"/>
    <n v="3"/>
    <x v="1"/>
    <x v="4"/>
    <n v="4"/>
    <x v="2"/>
    <x v="1"/>
    <n v="20"/>
    <n v="3"/>
    <n v="4"/>
  </r>
  <r>
    <n v="33"/>
    <x v="1"/>
    <n v="267"/>
    <n v="21"/>
    <n v="1698"/>
    <n v="2"/>
    <x v="1"/>
    <x v="2"/>
    <n v="2"/>
    <x v="1"/>
    <x v="1"/>
    <n v="18"/>
    <n v="4"/>
    <n v="3"/>
  </r>
  <r>
    <n v="37"/>
    <x v="1"/>
    <n v="1278"/>
    <n v="1"/>
    <n v="1700"/>
    <n v="3"/>
    <x v="1"/>
    <x v="0"/>
    <n v="4"/>
    <x v="2"/>
    <x v="1"/>
    <n v="14"/>
    <n v="3"/>
    <n v="2"/>
  </r>
  <r>
    <n v="34"/>
    <x v="1"/>
    <n v="678"/>
    <n v="19"/>
    <n v="1701"/>
    <n v="2"/>
    <x v="0"/>
    <x v="1"/>
    <n v="4"/>
    <x v="1"/>
    <x v="1"/>
    <n v="12"/>
    <n v="2"/>
    <n v="3"/>
  </r>
  <r>
    <n v="23"/>
    <x v="0"/>
    <n v="427"/>
    <n v="7"/>
    <n v="1702"/>
    <n v="3"/>
    <x v="1"/>
    <x v="6"/>
    <n v="4"/>
    <x v="2"/>
    <x v="0"/>
    <n v="21"/>
    <n v="2"/>
    <n v="3"/>
  </r>
  <r>
    <n v="44"/>
    <x v="1"/>
    <n v="921"/>
    <n v="2"/>
    <n v="1703"/>
    <n v="3"/>
    <x v="0"/>
    <x v="4"/>
    <n v="4"/>
    <x v="1"/>
    <x v="0"/>
    <n v="19"/>
    <n v="2"/>
    <n v="3"/>
  </r>
  <r>
    <n v="35"/>
    <x v="1"/>
    <n v="146"/>
    <n v="2"/>
    <n v="1704"/>
    <n v="1"/>
    <x v="1"/>
    <x v="1"/>
    <n v="4"/>
    <x v="0"/>
    <x v="0"/>
    <n v="14"/>
    <n v="3"/>
    <n v="4"/>
  </r>
  <r>
    <n v="43"/>
    <x v="1"/>
    <n v="1179"/>
    <n v="2"/>
    <n v="1706"/>
    <n v="4"/>
    <x v="1"/>
    <x v="0"/>
    <n v="4"/>
    <x v="1"/>
    <x v="0"/>
    <n v="17"/>
    <n v="1"/>
    <n v="3"/>
  </r>
  <r>
    <n v="24"/>
    <x v="1"/>
    <n v="581"/>
    <n v="9"/>
    <n v="1707"/>
    <n v="3"/>
    <x v="1"/>
    <x v="1"/>
    <n v="3"/>
    <x v="1"/>
    <x v="1"/>
    <n v="16"/>
    <n v="4"/>
    <n v="3"/>
  </r>
  <r>
    <n v="41"/>
    <x v="1"/>
    <n v="918"/>
    <n v="6"/>
    <n v="1708"/>
    <n v="4"/>
    <x v="1"/>
    <x v="0"/>
    <n v="3"/>
    <x v="0"/>
    <x v="1"/>
    <n v="12"/>
    <n v="2"/>
    <n v="3"/>
  </r>
  <r>
    <n v="29"/>
    <x v="1"/>
    <n v="1082"/>
    <n v="9"/>
    <n v="1709"/>
    <n v="4"/>
    <x v="0"/>
    <x v="2"/>
    <n v="3"/>
    <x v="1"/>
    <x v="1"/>
    <n v="17"/>
    <n v="3"/>
    <n v="3"/>
  </r>
  <r>
    <n v="36"/>
    <x v="1"/>
    <n v="530"/>
    <n v="2"/>
    <n v="1710"/>
    <n v="3"/>
    <x v="0"/>
    <x v="6"/>
    <n v="4"/>
    <x v="0"/>
    <x v="1"/>
    <n v="15"/>
    <n v="3"/>
    <n v="2"/>
  </r>
  <r>
    <n v="45"/>
    <x v="1"/>
    <n v="843.5826086956522"/>
    <n v="1"/>
    <n v="1712"/>
    <n v="3"/>
    <x v="1"/>
    <x v="4"/>
    <n v="3"/>
    <x v="1"/>
    <x v="1"/>
    <n v="23"/>
    <n v="4"/>
    <n v="2"/>
  </r>
  <r>
    <n v="24"/>
    <x v="0"/>
    <n v="240"/>
    <n v="22"/>
    <n v="1714"/>
    <n v="4"/>
    <x v="1"/>
    <x v="8"/>
    <n v="3"/>
    <x v="1"/>
    <x v="1"/>
    <n v="11"/>
    <n v="3"/>
    <n v="3"/>
  </r>
  <r>
    <n v="47"/>
    <x v="0"/>
    <n v="1093"/>
    <n v="9"/>
    <n v="1716"/>
    <n v="3"/>
    <x v="1"/>
    <x v="0"/>
    <n v="3"/>
    <x v="1"/>
    <x v="1"/>
    <n v="11"/>
    <n v="3"/>
    <n v="1"/>
  </r>
  <r>
    <n v="26"/>
    <x v="1"/>
    <n v="390"/>
    <n v="17"/>
    <n v="1718"/>
    <n v="4"/>
    <x v="1"/>
    <x v="2"/>
    <n v="3"/>
    <x v="1"/>
    <x v="1"/>
    <n v="15"/>
    <n v="3"/>
    <n v="4"/>
  </r>
  <r>
    <n v="45"/>
    <x v="1"/>
    <n v="1005"/>
    <n v="28"/>
    <n v="1719"/>
    <n v="4"/>
    <x v="0"/>
    <x v="7"/>
    <n v="2"/>
    <x v="0"/>
    <x v="1"/>
    <n v="11"/>
    <n v="3"/>
    <n v="3"/>
  </r>
  <r>
    <n v="32"/>
    <x v="1"/>
    <n v="585"/>
    <n v="10"/>
    <n v="1720"/>
    <n v="1"/>
    <x v="1"/>
    <x v="1"/>
    <n v="3"/>
    <x v="1"/>
    <x v="1"/>
    <n v="15.375527426160337"/>
    <n v="1"/>
    <n v="2"/>
  </r>
  <r>
    <n v="31"/>
    <x v="1"/>
    <n v="741"/>
    <n v="2"/>
    <n v="1721"/>
    <n v="2"/>
    <x v="1"/>
    <x v="2"/>
    <n v="3"/>
    <x v="1"/>
    <x v="1"/>
    <n v="15.173076923076923"/>
    <n v="4"/>
    <n v="4"/>
  </r>
  <r>
    <n v="41"/>
    <x v="1"/>
    <n v="552"/>
    <n v="4"/>
    <n v="1722"/>
    <n v="3"/>
    <x v="1"/>
    <x v="8"/>
    <n v="2"/>
    <x v="1"/>
    <x v="1"/>
    <n v="14.760869565217391"/>
    <n v="2"/>
    <n v="3"/>
  </r>
  <r>
    <n v="40"/>
    <x v="1"/>
    <n v="369"/>
    <n v="8"/>
    <n v="1724"/>
    <n v="2"/>
    <x v="0"/>
    <x v="3"/>
    <n v="1"/>
    <x v="1"/>
    <x v="0"/>
    <n v="15.345132743362832"/>
    <n v="2"/>
    <n v="3"/>
  </r>
  <r>
    <n v="24"/>
    <x v="1"/>
    <n v="506"/>
    <n v="29"/>
    <n v="1725"/>
    <n v="2"/>
    <x v="1"/>
    <x v="2"/>
    <n v="1"/>
    <x v="2"/>
    <x v="1"/>
    <n v="13"/>
    <n v="2"/>
    <n v="4"/>
  </r>
  <r>
    <n v="46"/>
    <x v="1"/>
    <n v="717"/>
    <n v="13"/>
    <n v="1727"/>
    <n v="3"/>
    <x v="1"/>
    <x v="4"/>
    <n v="2"/>
    <x v="0"/>
    <x v="1"/>
    <n v="14"/>
    <n v="4"/>
    <n v="3"/>
  </r>
  <r>
    <n v="35"/>
    <x v="1"/>
    <n v="805.3360655737705"/>
    <n v="27"/>
    <n v="1728"/>
    <n v="4"/>
    <x v="1"/>
    <x v="3"/>
    <n v="3"/>
    <x v="1"/>
    <x v="1"/>
    <n v="16"/>
    <n v="2"/>
    <n v="3"/>
  </r>
  <r>
    <n v="30"/>
    <x v="1"/>
    <n v="793"/>
    <n v="16"/>
    <n v="1729"/>
    <n v="2"/>
    <x v="1"/>
    <x v="1"/>
    <n v="4"/>
    <x v="1"/>
    <x v="1"/>
    <n v="12"/>
    <n v="2"/>
    <n v="2"/>
  </r>
  <r>
    <n v="47"/>
    <x v="1"/>
    <n v="543"/>
    <n v="2"/>
    <n v="1731"/>
    <n v="3"/>
    <x v="1"/>
    <x v="0"/>
    <n v="2"/>
    <x v="1"/>
    <x v="1"/>
    <n v="11"/>
    <n v="4"/>
    <n v="1"/>
  </r>
  <r>
    <n v="46"/>
    <x v="1"/>
    <n v="1277"/>
    <n v="2"/>
    <n v="1732"/>
    <n v="3"/>
    <x v="1"/>
    <x v="0"/>
    <n v="4"/>
    <x v="2"/>
    <x v="0"/>
    <n v="12"/>
    <n v="2"/>
    <n v="2"/>
  </r>
  <r>
    <n v="36"/>
    <x v="0"/>
    <n v="1456"/>
    <n v="13"/>
    <n v="1733"/>
    <n v="2"/>
    <x v="1"/>
    <x v="0"/>
    <n v="1"/>
    <x v="2"/>
    <x v="0"/>
    <n v="13"/>
    <n v="2"/>
    <n v="3"/>
  </r>
  <r>
    <n v="32"/>
    <x v="0"/>
    <n v="964"/>
    <n v="1"/>
    <n v="1734"/>
    <n v="1"/>
    <x v="1"/>
    <x v="0"/>
    <n v="2"/>
    <x v="0"/>
    <x v="1"/>
    <n v="15"/>
    <n v="2"/>
    <n v="3"/>
  </r>
  <r>
    <n v="23"/>
    <x v="1"/>
    <n v="160"/>
    <n v="4"/>
    <n v="1735"/>
    <n v="3"/>
    <x v="0"/>
    <x v="2"/>
    <n v="2"/>
    <x v="0"/>
    <x v="1"/>
    <n v="13"/>
    <n v="3"/>
    <n v="1"/>
  </r>
  <r>
    <n v="31"/>
    <x v="1"/>
    <n v="163"/>
    <n v="24"/>
    <n v="1736"/>
    <n v="4"/>
    <x v="0"/>
    <x v="3"/>
    <n v="4"/>
    <x v="0"/>
    <x v="1"/>
    <n v="20"/>
    <n v="4"/>
    <n v="2"/>
  </r>
  <r>
    <n v="39"/>
    <x v="1"/>
    <n v="792"/>
    <n v="1"/>
    <n v="1737"/>
    <n v="4"/>
    <x v="1"/>
    <x v="2"/>
    <n v="4"/>
    <x v="1"/>
    <x v="0"/>
    <n v="15"/>
    <n v="4"/>
    <n v="3"/>
  </r>
  <r>
    <n v="32"/>
    <x v="1"/>
    <n v="787.54826254826253"/>
    <n v="19"/>
    <n v="1739"/>
    <n v="4"/>
    <x v="1"/>
    <x v="0"/>
    <n v="3"/>
    <x v="1"/>
    <x v="1"/>
    <n v="13"/>
    <n v="3"/>
    <n v="1"/>
  </r>
  <r>
    <n v="40"/>
    <x v="1"/>
    <n v="611"/>
    <n v="7"/>
    <n v="1740"/>
    <n v="2"/>
    <x v="1"/>
    <x v="5"/>
    <n v="2"/>
    <x v="0"/>
    <x v="1"/>
    <n v="14"/>
    <n v="2"/>
    <n v="2"/>
  </r>
  <r>
    <n v="45"/>
    <x v="1"/>
    <n v="176"/>
    <n v="4"/>
    <n v="1744"/>
    <n v="3"/>
    <x v="0"/>
    <x v="8"/>
    <n v="3"/>
    <x v="1"/>
    <x v="1"/>
    <n v="21"/>
    <n v="3"/>
    <n v="4"/>
  </r>
  <r>
    <n v="30"/>
    <x v="1"/>
    <n v="1312"/>
    <n v="2"/>
    <n v="1745"/>
    <n v="4"/>
    <x v="0"/>
    <x v="1"/>
    <n v="1"/>
    <x v="0"/>
    <x v="1"/>
    <n v="16"/>
    <n v="4"/>
    <n v="3"/>
  </r>
  <r>
    <n v="24"/>
    <x v="1"/>
    <n v="897"/>
    <n v="10"/>
    <n v="1746"/>
    <n v="1"/>
    <x v="1"/>
    <x v="8"/>
    <n v="4"/>
    <x v="1"/>
    <x v="1"/>
    <n v="14"/>
    <n v="4"/>
    <n v="3"/>
  </r>
  <r>
    <n v="30"/>
    <x v="0"/>
    <n v="600"/>
    <n v="8"/>
    <n v="1747"/>
    <n v="3"/>
    <x v="0"/>
    <x v="8"/>
    <n v="4"/>
    <x v="2"/>
    <x v="1"/>
    <n v="11"/>
    <n v="3"/>
    <n v="2"/>
  </r>
  <r>
    <n v="31"/>
    <x v="1"/>
    <n v="1003"/>
    <n v="5"/>
    <n v="1749"/>
    <n v="1"/>
    <x v="1"/>
    <x v="0"/>
    <n v="3"/>
    <x v="1"/>
    <x v="1"/>
    <n v="19"/>
    <n v="3"/>
    <n v="3"/>
  </r>
  <r>
    <n v="27"/>
    <x v="1"/>
    <n v="1054"/>
    <n v="8"/>
    <n v="1751"/>
    <n v="3"/>
    <x v="0"/>
    <x v="1"/>
    <n v="4"/>
    <x v="0"/>
    <x v="1"/>
    <n v="11"/>
    <n v="3"/>
    <n v="2"/>
  </r>
  <r>
    <n v="29"/>
    <x v="0"/>
    <n v="428"/>
    <n v="9"/>
    <n v="1752"/>
    <n v="2"/>
    <x v="0"/>
    <x v="6"/>
    <n v="2"/>
    <x v="0"/>
    <x v="1"/>
    <n v="13"/>
    <n v="3"/>
    <n v="3"/>
  </r>
  <r>
    <n v="29"/>
    <x v="1"/>
    <n v="461"/>
    <n v="1"/>
    <n v="1753"/>
    <n v="4"/>
    <x v="1"/>
    <x v="4"/>
    <n v="3"/>
    <x v="0"/>
    <x v="0"/>
    <n v="12"/>
    <n v="4"/>
    <n v="4"/>
  </r>
  <r>
    <n v="30"/>
    <x v="1"/>
    <n v="979"/>
    <n v="15"/>
    <n v="1754"/>
    <n v="3"/>
    <x v="1"/>
    <x v="0"/>
    <n v="1"/>
    <x v="2"/>
    <x v="1"/>
    <n v="11"/>
    <n v="1"/>
    <n v="3"/>
  </r>
  <r>
    <n v="34"/>
    <x v="1"/>
    <n v="181"/>
    <n v="2"/>
    <n v="1755"/>
    <n v="4"/>
    <x v="1"/>
    <x v="1"/>
    <n v="4"/>
    <x v="1"/>
    <x v="0"/>
    <n v="14"/>
    <n v="1"/>
    <n v="3"/>
  </r>
  <r>
    <n v="33"/>
    <x v="1"/>
    <n v="1283"/>
    <n v="2"/>
    <n v="1756"/>
    <n v="4"/>
    <x v="0"/>
    <x v="0"/>
    <n v="2"/>
    <x v="0"/>
    <x v="1"/>
    <n v="14.945945945945946"/>
    <n v="4"/>
    <n v="2"/>
  </r>
  <r>
    <n v="49"/>
    <x v="1"/>
    <n v="787.54826254826253"/>
    <n v="11"/>
    <n v="1757"/>
    <n v="4"/>
    <x v="0"/>
    <x v="0"/>
    <n v="4"/>
    <x v="0"/>
    <x v="1"/>
    <n v="14.945945945945946"/>
    <n v="3"/>
    <n v="4"/>
  </r>
  <r>
    <n v="33"/>
    <x v="0"/>
    <n v="211"/>
    <n v="16"/>
    <n v="1758"/>
    <n v="1"/>
    <x v="0"/>
    <x v="0"/>
    <n v="1"/>
    <x v="0"/>
    <x v="0"/>
    <n v="14.945945945945946"/>
    <n v="3"/>
    <n v="2"/>
  </r>
  <r>
    <n v="38"/>
    <x v="1"/>
    <n v="594"/>
    <n v="2"/>
    <n v="1760"/>
    <n v="3"/>
    <x v="0"/>
    <x v="2"/>
    <n v="2"/>
    <x v="1"/>
    <x v="1"/>
    <n v="15.173076923076923"/>
    <n v="2"/>
    <n v="2"/>
  </r>
  <r>
    <n v="31"/>
    <x v="0"/>
    <n v="1079"/>
    <n v="16"/>
    <n v="1761"/>
    <n v="1"/>
    <x v="1"/>
    <x v="0"/>
    <n v="3"/>
    <x v="1"/>
    <x v="1"/>
    <n v="14.945945945945946"/>
    <n v="1"/>
    <n v="3"/>
  </r>
  <r>
    <n v="29"/>
    <x v="1"/>
    <n v="590"/>
    <n v="4"/>
    <n v="1762"/>
    <n v="4"/>
    <x v="0"/>
    <x v="1"/>
    <n v="1"/>
    <x v="2"/>
    <x v="1"/>
    <n v="15.375527426160337"/>
    <n v="3"/>
    <n v="3"/>
  </r>
  <r>
    <n v="30"/>
    <x v="1"/>
    <n v="305"/>
    <n v="16"/>
    <n v="1763"/>
    <n v="3"/>
    <x v="1"/>
    <x v="4"/>
    <n v="3"/>
    <x v="1"/>
    <x v="1"/>
    <n v="16"/>
    <n v="3"/>
    <n v="3"/>
  </r>
  <r>
    <n v="32"/>
    <x v="1"/>
    <n v="953"/>
    <n v="5"/>
    <n v="1764"/>
    <n v="2"/>
    <x v="1"/>
    <x v="1"/>
    <n v="2"/>
    <x v="0"/>
    <x v="1"/>
    <n v="14"/>
    <n v="2"/>
    <n v="3"/>
  </r>
  <r>
    <n v="38"/>
    <x v="1"/>
    <n v="833"/>
    <n v="18"/>
    <n v="1766"/>
    <n v="2"/>
    <x v="1"/>
    <x v="4"/>
    <n v="4"/>
    <x v="1"/>
    <x v="0"/>
    <n v="16"/>
    <n v="3"/>
    <n v="3"/>
  </r>
  <r>
    <n v="43"/>
    <x v="0"/>
    <n v="807"/>
    <n v="17"/>
    <n v="1767"/>
    <n v="3"/>
    <x v="1"/>
    <x v="1"/>
    <n v="3"/>
    <x v="1"/>
    <x v="0"/>
    <n v="16"/>
    <n v="4"/>
    <n v="3"/>
  </r>
  <r>
    <n v="42"/>
    <x v="1"/>
    <n v="855"/>
    <n v="12"/>
    <n v="1768"/>
    <n v="2"/>
    <x v="1"/>
    <x v="2"/>
    <n v="2"/>
    <x v="2"/>
    <x v="1"/>
    <n v="22"/>
    <n v="2"/>
    <n v="2"/>
  </r>
  <r>
    <n v="55"/>
    <x v="1"/>
    <n v="478"/>
    <n v="2"/>
    <n v="1770"/>
    <n v="3"/>
    <x v="1"/>
    <x v="7"/>
    <n v="1"/>
    <x v="1"/>
    <x v="1"/>
    <n v="12"/>
    <n v="2"/>
    <n v="3"/>
  </r>
  <r>
    <n v="33"/>
    <x v="1"/>
    <n v="775"/>
    <n v="4"/>
    <n v="1771"/>
    <n v="4"/>
    <x v="1"/>
    <x v="1"/>
    <n v="2"/>
    <x v="2"/>
    <x v="1"/>
    <n v="15"/>
    <n v="4"/>
    <n v="2"/>
  </r>
  <r>
    <n v="41"/>
    <x v="1"/>
    <n v="548"/>
    <n v="9"/>
    <n v="1772"/>
    <n v="3"/>
    <x v="1"/>
    <x v="2"/>
    <n v="1"/>
    <x v="2"/>
    <x v="1"/>
    <n v="20"/>
    <n v="2"/>
    <n v="3"/>
  </r>
  <r>
    <n v="34"/>
    <x v="1"/>
    <n v="1375"/>
    <n v="10"/>
    <n v="1774"/>
    <n v="4"/>
    <x v="1"/>
    <x v="0"/>
    <n v="3"/>
    <x v="2"/>
    <x v="0"/>
    <n v="14"/>
    <n v="3"/>
    <n v="3"/>
  </r>
  <r>
    <n v="53"/>
    <x v="1"/>
    <n v="661"/>
    <n v="1"/>
    <n v="1775"/>
    <n v="1"/>
    <x v="0"/>
    <x v="3"/>
    <n v="3"/>
    <x v="1"/>
    <x v="0"/>
    <n v="20"/>
    <n v="4"/>
    <n v="2"/>
  </r>
  <r>
    <n v="43"/>
    <x v="1"/>
    <n v="244"/>
    <n v="2"/>
    <n v="1778"/>
    <n v="2"/>
    <x v="1"/>
    <x v="8"/>
    <n v="4"/>
    <x v="0"/>
    <x v="1"/>
    <n v="13"/>
    <n v="2"/>
    <n v="3"/>
  </r>
  <r>
    <n v="34"/>
    <x v="1"/>
    <n v="787.54826254826253"/>
    <n v="3"/>
    <n v="1779"/>
    <n v="4"/>
    <x v="0"/>
    <x v="0"/>
    <n v="4"/>
    <x v="0"/>
    <x v="1"/>
    <n v="12"/>
    <n v="1"/>
    <n v="3"/>
  </r>
  <r>
    <n v="21"/>
    <x v="0"/>
    <n v="337"/>
    <n v="7"/>
    <n v="1780"/>
    <n v="2"/>
    <x v="1"/>
    <x v="6"/>
    <n v="2"/>
    <x v="0"/>
    <x v="1"/>
    <n v="13"/>
    <n v="2"/>
    <n v="3"/>
  </r>
  <r>
    <n v="38"/>
    <x v="1"/>
    <n v="1153"/>
    <n v="6"/>
    <n v="1782"/>
    <n v="4"/>
    <x v="0"/>
    <x v="2"/>
    <n v="3"/>
    <x v="1"/>
    <x v="1"/>
    <n v="11"/>
    <n v="2"/>
    <n v="3"/>
  </r>
  <r>
    <n v="22"/>
    <x v="0"/>
    <n v="1294"/>
    <n v="8"/>
    <n v="1783"/>
    <n v="3"/>
    <x v="0"/>
    <x v="2"/>
    <n v="1"/>
    <x v="1"/>
    <x v="0"/>
    <n v="17"/>
    <n v="3"/>
    <n v="3"/>
  </r>
  <r>
    <n v="31"/>
    <x v="1"/>
    <n v="196"/>
    <n v="29"/>
    <n v="1784"/>
    <n v="1"/>
    <x v="0"/>
    <x v="0"/>
    <n v="4"/>
    <x v="1"/>
    <x v="1"/>
    <n v="14"/>
    <n v="1"/>
    <n v="3"/>
  </r>
  <r>
    <n v="51"/>
    <x v="1"/>
    <n v="942"/>
    <n v="3"/>
    <n v="1786"/>
    <n v="1"/>
    <x v="0"/>
    <x v="5"/>
    <n v="3"/>
    <x v="1"/>
    <x v="1"/>
    <n v="11"/>
    <n v="4"/>
    <n v="3"/>
  </r>
  <r>
    <n v="37"/>
    <x v="1"/>
    <n v="589"/>
    <n v="9"/>
    <n v="1787"/>
    <n v="2"/>
    <x v="1"/>
    <x v="0"/>
    <n v="2"/>
    <x v="1"/>
    <x v="1"/>
    <n v="14"/>
    <n v="1"/>
    <n v="3"/>
  </r>
  <r>
    <n v="46"/>
    <x v="1"/>
    <n v="734"/>
    <n v="2"/>
    <n v="1789"/>
    <n v="3"/>
    <x v="1"/>
    <x v="7"/>
    <n v="4"/>
    <x v="2"/>
    <x v="0"/>
    <n v="17"/>
    <n v="3"/>
    <n v="3"/>
  </r>
  <r>
    <n v="36"/>
    <x v="1"/>
    <n v="1383"/>
    <n v="10"/>
    <n v="1790"/>
    <n v="4"/>
    <x v="1"/>
    <x v="4"/>
    <n v="1"/>
    <x v="1"/>
    <x v="0"/>
    <n v="13"/>
    <n v="4"/>
    <n v="3"/>
  </r>
  <r>
    <n v="44"/>
    <x v="0"/>
    <n v="429"/>
    <n v="1"/>
    <n v="1792"/>
    <n v="3"/>
    <x v="1"/>
    <x v="1"/>
    <n v="2"/>
    <x v="2"/>
    <x v="0"/>
    <n v="12"/>
    <n v="3"/>
    <n v="2"/>
  </r>
  <r>
    <n v="37"/>
    <x v="1"/>
    <n v="1239"/>
    <n v="8"/>
    <n v="1794"/>
    <n v="3"/>
    <x v="1"/>
    <x v="8"/>
    <n v="2"/>
    <x v="2"/>
    <x v="1"/>
    <n v="13"/>
    <n v="3"/>
    <n v="2"/>
  </r>
  <r>
    <n v="35"/>
    <x v="0"/>
    <n v="303"/>
    <n v="27"/>
    <n v="1797"/>
    <n v="3"/>
    <x v="1"/>
    <x v="0"/>
    <n v="4"/>
    <x v="0"/>
    <x v="0"/>
    <n v="18"/>
    <n v="4"/>
    <n v="3"/>
  </r>
  <r>
    <n v="33"/>
    <x v="1"/>
    <n v="867"/>
    <n v="8"/>
    <n v="1798"/>
    <n v="4"/>
    <x v="1"/>
    <x v="1"/>
    <n v="1"/>
    <x v="1"/>
    <x v="1"/>
    <n v="19"/>
    <n v="2"/>
    <n v="3"/>
  </r>
  <r>
    <n v="28"/>
    <x v="1"/>
    <n v="1181"/>
    <n v="1"/>
    <n v="1799"/>
    <n v="3"/>
    <x v="1"/>
    <x v="1"/>
    <n v="4"/>
    <x v="1"/>
    <x v="1"/>
    <n v="11"/>
    <n v="3"/>
    <n v="4"/>
  </r>
  <r>
    <n v="39"/>
    <x v="1"/>
    <n v="1253"/>
    <n v="10"/>
    <n v="1800"/>
    <n v="3"/>
    <x v="1"/>
    <x v="7"/>
    <n v="3"/>
    <x v="0"/>
    <x v="1"/>
    <n v="21"/>
    <n v="3"/>
    <n v="3"/>
  </r>
  <r>
    <n v="46"/>
    <x v="1"/>
    <n v="849"/>
    <n v="26"/>
    <n v="1801"/>
    <n v="2"/>
    <x v="1"/>
    <x v="0"/>
    <n v="2"/>
    <x v="0"/>
    <x v="1"/>
    <n v="15"/>
    <n v="3"/>
    <n v="3"/>
  </r>
  <r>
    <n v="40"/>
    <x v="1"/>
    <n v="776.33181818181822"/>
    <n v="2"/>
    <n v="1802"/>
    <n v="3"/>
    <x v="0"/>
    <x v="2"/>
    <n v="1"/>
    <x v="1"/>
    <x v="1"/>
    <n v="17"/>
    <n v="4"/>
    <n v="2"/>
  </r>
  <r>
    <n v="42"/>
    <x v="1"/>
    <n v="1128"/>
    <n v="13"/>
    <n v="1803"/>
    <n v="2"/>
    <x v="1"/>
    <x v="4"/>
    <n v="1"/>
    <x v="1"/>
    <x v="1"/>
    <n v="18"/>
    <n v="3"/>
    <n v="2"/>
  </r>
  <r>
    <n v="35"/>
    <x v="1"/>
    <n v="1180"/>
    <n v="2"/>
    <n v="1804"/>
    <n v="2"/>
    <x v="1"/>
    <x v="3"/>
    <n v="4"/>
    <x v="2"/>
    <x v="1"/>
    <n v="14"/>
    <n v="3"/>
    <n v="3"/>
  </r>
  <r>
    <n v="38"/>
    <x v="1"/>
    <n v="1336"/>
    <n v="2"/>
    <n v="1805"/>
    <n v="1"/>
    <x v="1"/>
    <x v="8"/>
    <n v="2"/>
    <x v="2"/>
    <x v="1"/>
    <n v="13"/>
    <n v="4"/>
    <n v="3"/>
  </r>
  <r>
    <n v="34"/>
    <x v="0"/>
    <n v="234"/>
    <n v="9"/>
    <n v="1807"/>
    <n v="4"/>
    <x v="1"/>
    <x v="2"/>
    <n v="1"/>
    <x v="1"/>
    <x v="1"/>
    <n v="17"/>
    <n v="3"/>
    <n v="2"/>
  </r>
  <r>
    <n v="37"/>
    <x v="0"/>
    <n v="370"/>
    <n v="10"/>
    <n v="1809"/>
    <n v="4"/>
    <x v="1"/>
    <x v="3"/>
    <n v="1"/>
    <x v="0"/>
    <x v="1"/>
    <n v="15"/>
    <n v="2"/>
    <n v="1"/>
  </r>
  <r>
    <n v="39"/>
    <x v="1"/>
    <n v="766"/>
    <n v="20"/>
    <n v="1812"/>
    <n v="3"/>
    <x v="1"/>
    <x v="0"/>
    <n v="4"/>
    <x v="2"/>
    <x v="1"/>
    <n v="18"/>
    <n v="4"/>
    <n v="3"/>
  </r>
  <r>
    <n v="43"/>
    <x v="1"/>
    <n v="343"/>
    <n v="9"/>
    <n v="1813"/>
    <n v="1"/>
    <x v="1"/>
    <x v="1"/>
    <n v="3"/>
    <x v="0"/>
    <x v="1"/>
    <n v="13"/>
    <n v="3"/>
    <n v="2"/>
  </r>
  <r>
    <n v="41"/>
    <x v="1"/>
    <n v="447"/>
    <n v="5"/>
    <n v="1814"/>
    <n v="2"/>
    <x v="1"/>
    <x v="4"/>
    <n v="2"/>
    <x v="0"/>
    <x v="1"/>
    <n v="12"/>
    <n v="1"/>
    <n v="1"/>
  </r>
  <r>
    <n v="41"/>
    <x v="1"/>
    <n v="796"/>
    <n v="4"/>
    <n v="1815"/>
    <n v="3"/>
    <x v="0"/>
    <x v="0"/>
    <n v="3"/>
    <x v="2"/>
    <x v="0"/>
    <n v="13"/>
    <n v="4"/>
    <n v="4"/>
  </r>
  <r>
    <n v="30"/>
    <x v="1"/>
    <n v="1092"/>
    <n v="10"/>
    <n v="1816"/>
    <n v="1"/>
    <x v="0"/>
    <x v="3"/>
    <n v="3"/>
    <x v="0"/>
    <x v="1"/>
    <n v="14"/>
    <n v="2"/>
    <n v="3"/>
  </r>
  <r>
    <n v="26"/>
    <x v="0"/>
    <n v="920"/>
    <n v="20"/>
    <n v="1818"/>
    <n v="4"/>
    <x v="0"/>
    <x v="8"/>
    <n v="2"/>
    <x v="1"/>
    <x v="0"/>
    <n v="11"/>
    <n v="3"/>
    <n v="3"/>
  </r>
  <r>
    <n v="46"/>
    <x v="0"/>
    <n v="261"/>
    <n v="21"/>
    <n v="1821"/>
    <n v="4"/>
    <x v="0"/>
    <x v="4"/>
    <n v="2"/>
    <x v="1"/>
    <x v="1"/>
    <n v="22"/>
    <n v="4"/>
    <n v="4"/>
  </r>
  <r>
    <n v="40"/>
    <x v="1"/>
    <n v="1194"/>
    <n v="1"/>
    <n v="1822"/>
    <n v="3"/>
    <x v="0"/>
    <x v="4"/>
    <n v="4"/>
    <x v="2"/>
    <x v="1"/>
    <n v="17"/>
    <n v="4"/>
    <n v="3"/>
  </r>
  <r>
    <n v="34"/>
    <x v="1"/>
    <n v="810"/>
    <n v="8"/>
    <n v="1823"/>
    <n v="2"/>
    <x v="1"/>
    <x v="0"/>
    <n v="3"/>
    <x v="1"/>
    <x v="1"/>
    <n v="21"/>
    <n v="3"/>
    <n v="3"/>
  </r>
  <r>
    <n v="58"/>
    <x v="1"/>
    <n v="777.51162790697674"/>
    <n v="2"/>
    <n v="1824"/>
    <n v="2"/>
    <x v="1"/>
    <x v="5"/>
    <n v="2"/>
    <x v="2"/>
    <x v="1"/>
    <n v="22"/>
    <n v="4"/>
    <n v="2"/>
  </r>
  <r>
    <n v="35"/>
    <x v="1"/>
    <n v="776.33181818181822"/>
    <n v="23"/>
    <n v="1826"/>
    <n v="2"/>
    <x v="1"/>
    <x v="2"/>
    <n v="3"/>
    <x v="1"/>
    <x v="1"/>
    <n v="16"/>
    <n v="2"/>
    <n v="4"/>
  </r>
  <r>
    <n v="47"/>
    <x v="1"/>
    <n v="1001"/>
    <n v="4"/>
    <n v="1827"/>
    <n v="3"/>
    <x v="0"/>
    <x v="3"/>
    <n v="2"/>
    <x v="2"/>
    <x v="0"/>
    <n v="12"/>
    <n v="3"/>
    <n v="3"/>
  </r>
  <r>
    <n v="40"/>
    <x v="1"/>
    <n v="843.5826086956522"/>
    <n v="12"/>
    <n v="1829"/>
    <n v="2"/>
    <x v="0"/>
    <x v="4"/>
    <n v="1"/>
    <x v="2"/>
    <x v="1"/>
    <n v="12"/>
    <n v="2"/>
    <n v="3"/>
  </r>
  <r>
    <n v="54"/>
    <x v="1"/>
    <n v="431"/>
    <n v="7"/>
    <n v="1830"/>
    <n v="4"/>
    <x v="0"/>
    <x v="1"/>
    <n v="4"/>
    <x v="1"/>
    <x v="1"/>
    <n v="15"/>
    <n v="2"/>
    <n v="2"/>
  </r>
  <r>
    <n v="31"/>
    <x v="1"/>
    <n v="1125"/>
    <n v="7"/>
    <n v="1833"/>
    <n v="1"/>
    <x v="0"/>
    <x v="0"/>
    <n v="1"/>
    <x v="1"/>
    <x v="1"/>
    <n v="14"/>
    <n v="4"/>
    <n v="3"/>
  </r>
  <r>
    <n v="28"/>
    <x v="1"/>
    <n v="1217"/>
    <n v="1"/>
    <n v="1834"/>
    <n v="3"/>
    <x v="0"/>
    <x v="1"/>
    <n v="1"/>
    <x v="1"/>
    <x v="1"/>
    <n v="25"/>
    <n v="3"/>
    <n v="3"/>
  </r>
  <r>
    <n v="38"/>
    <x v="1"/>
    <n v="723"/>
    <n v="2"/>
    <n v="1835"/>
    <n v="2"/>
    <x v="0"/>
    <x v="6"/>
    <n v="4"/>
    <x v="1"/>
    <x v="0"/>
    <n v="20"/>
    <n v="1"/>
    <n v="2"/>
  </r>
  <r>
    <n v="26"/>
    <x v="1"/>
    <n v="572"/>
    <n v="10"/>
    <n v="1836"/>
    <n v="3"/>
    <x v="1"/>
    <x v="0"/>
    <n v="4"/>
    <x v="0"/>
    <x v="1"/>
    <n v="13"/>
    <n v="1"/>
    <n v="3"/>
  </r>
  <r>
    <n v="58"/>
    <x v="1"/>
    <n v="1216"/>
    <n v="15"/>
    <n v="1837"/>
    <n v="1"/>
    <x v="1"/>
    <x v="7"/>
    <n v="3"/>
    <x v="1"/>
    <x v="0"/>
    <n v="14"/>
    <n v="2"/>
    <n v="3"/>
  </r>
  <r>
    <n v="18"/>
    <x v="1"/>
    <n v="1431"/>
    <n v="14"/>
    <n v="1839"/>
    <n v="2"/>
    <x v="0"/>
    <x v="1"/>
    <n v="3"/>
    <x v="0"/>
    <x v="1"/>
    <n v="16"/>
    <n v="3"/>
    <n v="1"/>
  </r>
  <r>
    <n v="31"/>
    <x v="0"/>
    <n v="359"/>
    <n v="18"/>
    <n v="1842"/>
    <n v="4"/>
    <x v="1"/>
    <x v="8"/>
    <n v="1"/>
    <x v="1"/>
    <x v="1"/>
    <n v="17"/>
    <n v="3"/>
    <n v="3"/>
  </r>
  <r>
    <n v="29"/>
    <x v="0"/>
    <n v="350"/>
    <n v="13"/>
    <n v="1844"/>
    <n v="1"/>
    <x v="1"/>
    <x v="8"/>
    <n v="1"/>
    <x v="2"/>
    <x v="0"/>
    <n v="15"/>
    <n v="4"/>
    <n v="3"/>
  </r>
  <r>
    <n v="45"/>
    <x v="1"/>
    <n v="589"/>
    <n v="2"/>
    <n v="1845"/>
    <n v="3"/>
    <x v="0"/>
    <x v="0"/>
    <n v="3"/>
    <x v="1"/>
    <x v="1"/>
    <n v="22"/>
    <n v="2"/>
    <n v="4"/>
  </r>
  <r>
    <n v="36"/>
    <x v="1"/>
    <n v="430"/>
    <n v="2"/>
    <n v="1847"/>
    <n v="4"/>
    <x v="0"/>
    <x v="1"/>
    <n v="2"/>
    <x v="1"/>
    <x v="0"/>
    <n v="22"/>
    <n v="4"/>
    <n v="3"/>
  </r>
  <r>
    <n v="43"/>
    <x v="1"/>
    <n v="1422"/>
    <n v="2"/>
    <n v="1849"/>
    <n v="1"/>
    <x v="1"/>
    <x v="0"/>
    <n v="4"/>
    <x v="1"/>
    <x v="1"/>
    <n v="20"/>
    <n v="3"/>
    <n v="3"/>
  </r>
  <r>
    <n v="27"/>
    <x v="1"/>
    <n v="1297"/>
    <n v="5"/>
    <n v="1850"/>
    <n v="4"/>
    <x v="0"/>
    <x v="2"/>
    <n v="4"/>
    <x v="0"/>
    <x v="0"/>
    <n v="14"/>
    <n v="3"/>
    <n v="2"/>
  </r>
  <r>
    <n v="29"/>
    <x v="1"/>
    <n v="574"/>
    <n v="20"/>
    <n v="1852"/>
    <n v="4"/>
    <x v="1"/>
    <x v="2"/>
    <n v="4"/>
    <x v="1"/>
    <x v="1"/>
    <n v="13"/>
    <n v="2"/>
    <n v="4"/>
  </r>
  <r>
    <n v="32"/>
    <x v="1"/>
    <n v="1318"/>
    <n v="10"/>
    <n v="1853"/>
    <n v="4"/>
    <x v="1"/>
    <x v="0"/>
    <n v="4"/>
    <x v="0"/>
    <x v="1"/>
    <n v="13"/>
    <n v="3"/>
    <n v="4"/>
  </r>
  <r>
    <n v="42"/>
    <x v="1"/>
    <n v="355"/>
    <n v="10"/>
    <n v="1854"/>
    <n v="3"/>
    <x v="1"/>
    <x v="1"/>
    <n v="3"/>
    <x v="1"/>
    <x v="1"/>
    <n v="22"/>
    <n v="2"/>
    <n v="2"/>
  </r>
  <r>
    <n v="47"/>
    <x v="1"/>
    <n v="207"/>
    <n v="9"/>
    <n v="1856"/>
    <n v="2"/>
    <x v="0"/>
    <x v="2"/>
    <n v="3"/>
    <x v="0"/>
    <x v="1"/>
    <n v="12"/>
    <n v="3"/>
    <n v="3"/>
  </r>
  <r>
    <n v="46"/>
    <x v="1"/>
    <n v="706"/>
    <n v="2"/>
    <n v="1857"/>
    <n v="4"/>
    <x v="1"/>
    <x v="3"/>
    <n v="4"/>
    <x v="2"/>
    <x v="1"/>
    <n v="14"/>
    <n v="3"/>
    <n v="2"/>
  </r>
  <r>
    <n v="28"/>
    <x v="1"/>
    <n v="280"/>
    <n v="1"/>
    <n v="1858"/>
    <n v="3"/>
    <x v="1"/>
    <x v="8"/>
    <n v="4"/>
    <x v="2"/>
    <x v="1"/>
    <n v="15"/>
    <n v="2"/>
    <n v="3"/>
  </r>
  <r>
    <n v="29"/>
    <x v="1"/>
    <n v="726"/>
    <n v="29"/>
    <n v="1859"/>
    <n v="4"/>
    <x v="1"/>
    <x v="4"/>
    <n v="3"/>
    <x v="2"/>
    <x v="1"/>
    <n v="17"/>
    <n v="4"/>
    <n v="3"/>
  </r>
  <r>
    <n v="42"/>
    <x v="1"/>
    <n v="1142"/>
    <n v="8"/>
    <n v="1860"/>
    <n v="4"/>
    <x v="1"/>
    <x v="2"/>
    <n v="3"/>
    <x v="0"/>
    <x v="1"/>
    <n v="13"/>
    <n v="4"/>
    <n v="3"/>
  </r>
  <r>
    <n v="32"/>
    <x v="0"/>
    <n v="414"/>
    <n v="2"/>
    <n v="1862"/>
    <n v="3"/>
    <x v="1"/>
    <x v="0"/>
    <n v="2"/>
    <x v="0"/>
    <x v="0"/>
    <n v="14.945945945945946"/>
    <n v="3"/>
    <n v="2"/>
  </r>
  <r>
    <n v="46"/>
    <x v="1"/>
    <n v="1319"/>
    <n v="3"/>
    <n v="1863"/>
    <n v="1"/>
    <x v="0"/>
    <x v="0"/>
    <n v="1"/>
    <x v="2"/>
    <x v="1"/>
    <n v="14.945945945945946"/>
    <n v="4"/>
    <n v="3"/>
  </r>
  <r>
    <n v="27"/>
    <x v="1"/>
    <n v="728"/>
    <n v="23"/>
    <n v="1864"/>
    <n v="2"/>
    <x v="0"/>
    <x v="6"/>
    <n v="3"/>
    <x v="1"/>
    <x v="1"/>
    <n v="15.492537313432836"/>
    <n v="4"/>
    <n v="3"/>
  </r>
  <r>
    <n v="29"/>
    <x v="1"/>
    <n v="352"/>
    <n v="6"/>
    <n v="1865"/>
    <n v="4"/>
    <x v="1"/>
    <x v="8"/>
    <n v="2"/>
    <x v="1"/>
    <x v="1"/>
    <n v="14.760869565217391"/>
    <n v="4"/>
    <n v="3"/>
  </r>
  <r>
    <n v="43"/>
    <x v="1"/>
    <n v="823"/>
    <n v="6"/>
    <n v="1866"/>
    <n v="1"/>
    <x v="0"/>
    <x v="5"/>
    <n v="3"/>
    <x v="1"/>
    <x v="1"/>
    <n v="15.049382716049383"/>
    <n v="4"/>
    <n v="3"/>
  </r>
  <r>
    <n v="48"/>
    <x v="1"/>
    <n v="1224"/>
    <n v="10"/>
    <n v="1867"/>
    <n v="4"/>
    <x v="1"/>
    <x v="7"/>
    <n v="2"/>
    <x v="1"/>
    <x v="1"/>
    <n v="15.079365079365079"/>
    <n v="4"/>
    <n v="3"/>
  </r>
  <r>
    <n v="29"/>
    <x v="0"/>
    <n v="459"/>
    <n v="24"/>
    <n v="1868"/>
    <n v="4"/>
    <x v="1"/>
    <x v="1"/>
    <n v="4"/>
    <x v="0"/>
    <x v="0"/>
    <n v="15.375527426160337"/>
    <n v="2"/>
    <n v="2"/>
  </r>
  <r>
    <n v="46"/>
    <x v="0"/>
    <n v="1254"/>
    <n v="10"/>
    <n v="1869"/>
    <n v="3"/>
    <x v="0"/>
    <x v="0"/>
    <n v="2"/>
    <x v="1"/>
    <x v="1"/>
    <n v="14.945945945945946"/>
    <n v="3"/>
    <n v="3"/>
  </r>
  <r>
    <n v="27"/>
    <x v="1"/>
    <n v="1131"/>
    <n v="15"/>
    <n v="1870"/>
    <n v="4"/>
    <x v="0"/>
    <x v="1"/>
    <n v="1"/>
    <x v="1"/>
    <x v="1"/>
    <n v="19"/>
    <n v="4"/>
    <n v="2"/>
  </r>
  <r>
    <n v="39"/>
    <x v="1"/>
    <n v="835"/>
    <n v="19"/>
    <n v="1871"/>
    <n v="4"/>
    <x v="1"/>
    <x v="1"/>
    <n v="4"/>
    <x v="2"/>
    <x v="1"/>
    <n v="14"/>
    <n v="2"/>
    <n v="3"/>
  </r>
  <r>
    <n v="55"/>
    <x v="1"/>
    <n v="836"/>
    <n v="2"/>
    <n v="1873"/>
    <n v="2"/>
    <x v="1"/>
    <x v="1"/>
    <n v="4"/>
    <x v="1"/>
    <x v="1"/>
    <n v="20"/>
    <n v="2"/>
    <n v="4"/>
  </r>
  <r>
    <n v="28"/>
    <x v="1"/>
    <n v="1172"/>
    <n v="3"/>
    <n v="1875"/>
    <n v="2"/>
    <x v="0"/>
    <x v="6"/>
    <n v="2"/>
    <x v="1"/>
    <x v="1"/>
    <n v="19"/>
    <n v="4"/>
    <n v="3"/>
  </r>
  <r>
    <n v="30"/>
    <x v="0"/>
    <n v="945"/>
    <n v="9"/>
    <n v="1876"/>
    <n v="2"/>
    <x v="1"/>
    <x v="6"/>
    <n v="4"/>
    <x v="0"/>
    <x v="1"/>
    <n v="13"/>
    <n v="3"/>
    <n v="2"/>
  </r>
  <r>
    <n v="22"/>
    <x v="0"/>
    <n v="391"/>
    <n v="7"/>
    <n v="1878"/>
    <n v="4"/>
    <x v="1"/>
    <x v="1"/>
    <n v="2"/>
    <x v="0"/>
    <x v="0"/>
    <n v="23"/>
    <n v="1"/>
    <n v="3"/>
  </r>
  <r>
    <n v="36"/>
    <x v="1"/>
    <n v="1266"/>
    <n v="10"/>
    <n v="1880"/>
    <n v="2"/>
    <x v="0"/>
    <x v="0"/>
    <n v="3"/>
    <x v="1"/>
    <x v="0"/>
    <n v="13"/>
    <n v="1"/>
    <n v="3"/>
  </r>
  <r>
    <n v="31"/>
    <x v="1"/>
    <n v="311"/>
    <n v="20"/>
    <n v="1881"/>
    <n v="2"/>
    <x v="1"/>
    <x v="2"/>
    <n v="3"/>
    <x v="2"/>
    <x v="1"/>
    <n v="11"/>
    <n v="1"/>
    <n v="3"/>
  </r>
  <r>
    <n v="34"/>
    <x v="1"/>
    <n v="1480"/>
    <n v="4"/>
    <n v="1882"/>
    <n v="3"/>
    <x v="1"/>
    <x v="0"/>
    <n v="4"/>
    <x v="1"/>
    <x v="0"/>
    <n v="13"/>
    <n v="4"/>
    <n v="3"/>
  </r>
  <r>
    <n v="29"/>
    <x v="1"/>
    <n v="592"/>
    <n v="7"/>
    <n v="1883"/>
    <n v="4"/>
    <x v="1"/>
    <x v="2"/>
    <n v="1"/>
    <x v="0"/>
    <x v="1"/>
    <n v="14"/>
    <n v="2"/>
    <n v="3"/>
  </r>
  <r>
    <n v="37"/>
    <x v="1"/>
    <n v="783"/>
    <n v="7"/>
    <n v="1885"/>
    <n v="4"/>
    <x v="1"/>
    <x v="1"/>
    <n v="1"/>
    <x v="1"/>
    <x v="0"/>
    <n v="22"/>
    <n v="3"/>
    <n v="3"/>
  </r>
  <r>
    <n v="35"/>
    <x v="1"/>
    <n v="219"/>
    <n v="16"/>
    <n v="1886"/>
    <n v="4"/>
    <x v="0"/>
    <x v="3"/>
    <n v="2"/>
    <x v="1"/>
    <x v="0"/>
    <n v="11"/>
    <n v="4"/>
    <n v="3"/>
  </r>
  <r>
    <n v="45"/>
    <x v="1"/>
    <n v="556"/>
    <n v="25"/>
    <n v="1888"/>
    <n v="2"/>
    <x v="0"/>
    <x v="3"/>
    <n v="4"/>
    <x v="1"/>
    <x v="1"/>
    <n v="13"/>
    <n v="4"/>
    <n v="2"/>
  </r>
  <r>
    <n v="36"/>
    <x v="1"/>
    <n v="1213"/>
    <n v="2"/>
    <n v="1890"/>
    <n v="2"/>
    <x v="1"/>
    <x v="8"/>
    <n v="4"/>
    <x v="0"/>
    <x v="1"/>
    <n v="21"/>
    <n v="4"/>
    <n v="2"/>
  </r>
  <r>
    <n v="40"/>
    <x v="1"/>
    <n v="777.51162790697674"/>
    <n v="1"/>
    <n v="1892"/>
    <n v="1"/>
    <x v="1"/>
    <x v="5"/>
    <n v="1"/>
    <x v="2"/>
    <x v="1"/>
    <n v="11"/>
    <n v="1"/>
    <n v="3"/>
  </r>
  <r>
    <n v="26"/>
    <x v="1"/>
    <n v="482"/>
    <n v="1"/>
    <n v="1893"/>
    <n v="2"/>
    <x v="0"/>
    <x v="1"/>
    <n v="3"/>
    <x v="1"/>
    <x v="0"/>
    <n v="13"/>
    <n v="3"/>
    <n v="2"/>
  </r>
  <r>
    <n v="27"/>
    <x v="1"/>
    <n v="511"/>
    <n v="2"/>
    <n v="1898"/>
    <n v="1"/>
    <x v="0"/>
    <x v="0"/>
    <n v="3"/>
    <x v="0"/>
    <x v="1"/>
    <n v="14"/>
    <n v="2"/>
    <n v="2"/>
  </r>
  <r>
    <n v="48"/>
    <x v="1"/>
    <n v="117"/>
    <n v="22"/>
    <n v="1900"/>
    <n v="4"/>
    <x v="0"/>
    <x v="5"/>
    <n v="4"/>
    <x v="2"/>
    <x v="1"/>
    <n v="11"/>
    <n v="2"/>
    <n v="3"/>
  </r>
  <r>
    <n v="44"/>
    <x v="1"/>
    <n v="170"/>
    <n v="1"/>
    <n v="1903"/>
    <n v="2"/>
    <x v="1"/>
    <x v="4"/>
    <n v="1"/>
    <x v="1"/>
    <x v="1"/>
    <n v="15"/>
    <n v="4"/>
    <n v="3"/>
  </r>
  <r>
    <n v="34"/>
    <x v="0"/>
    <n v="967"/>
    <n v="16"/>
    <n v="1905"/>
    <n v="4"/>
    <x v="1"/>
    <x v="1"/>
    <n v="1"/>
    <x v="1"/>
    <x v="0"/>
    <n v="15.375527426160337"/>
    <n v="2"/>
    <n v="3"/>
  </r>
  <r>
    <n v="56"/>
    <x v="0"/>
    <n v="1162"/>
    <n v="24"/>
    <n v="1907"/>
    <n v="1"/>
    <x v="1"/>
    <x v="2"/>
    <n v="4"/>
    <x v="0"/>
    <x v="1"/>
    <n v="15.173076923076923"/>
    <n v="4"/>
    <n v="3"/>
  </r>
  <r>
    <n v="36"/>
    <x v="1"/>
    <n v="335"/>
    <n v="17"/>
    <n v="1908"/>
    <n v="3"/>
    <x v="1"/>
    <x v="0"/>
    <n v="2"/>
    <x v="1"/>
    <x v="1"/>
    <n v="16"/>
    <n v="3"/>
    <n v="1"/>
  </r>
  <r>
    <n v="41"/>
    <x v="1"/>
    <n v="337"/>
    <n v="8"/>
    <n v="1909"/>
    <n v="3"/>
    <x v="0"/>
    <x v="0"/>
    <n v="2"/>
    <x v="1"/>
    <x v="1"/>
    <n v="14.945945945945946"/>
    <n v="3"/>
    <n v="3"/>
  </r>
  <r>
    <n v="42"/>
    <x v="1"/>
    <n v="1396"/>
    <n v="6"/>
    <n v="1911"/>
    <n v="3"/>
    <x v="1"/>
    <x v="7"/>
    <n v="1"/>
    <x v="1"/>
    <x v="1"/>
    <n v="15.079365079365079"/>
    <n v="2"/>
    <n v="4"/>
  </r>
  <r>
    <n v="31"/>
    <x v="1"/>
    <n v="1079"/>
    <n v="10"/>
    <n v="1912"/>
    <n v="3"/>
    <x v="0"/>
    <x v="0"/>
    <n v="4"/>
    <x v="2"/>
    <x v="0"/>
    <n v="14.945945945945946"/>
    <n v="4"/>
    <n v="3"/>
  </r>
  <r>
    <n v="34"/>
    <x v="1"/>
    <n v="735"/>
    <n v="3"/>
    <n v="1915"/>
    <n v="4"/>
    <x v="0"/>
    <x v="0"/>
    <n v="4"/>
    <x v="1"/>
    <x v="0"/>
    <n v="14.945945945945946"/>
    <n v="3"/>
    <n v="2"/>
  </r>
  <r>
    <n v="31"/>
    <x v="1"/>
    <n v="471"/>
    <n v="4"/>
    <n v="1916"/>
    <n v="1"/>
    <x v="0"/>
    <x v="2"/>
    <n v="3"/>
    <x v="2"/>
    <x v="1"/>
    <n v="15.173076923076923"/>
    <n v="2"/>
    <n v="2"/>
  </r>
  <r>
    <n v="26"/>
    <x v="1"/>
    <n v="1096"/>
    <n v="6"/>
    <n v="1918"/>
    <n v="3"/>
    <x v="1"/>
    <x v="2"/>
    <n v="4"/>
    <x v="1"/>
    <x v="1"/>
    <n v="15.173076923076923"/>
    <n v="1"/>
    <n v="3"/>
  </r>
  <r>
    <n v="45"/>
    <x v="1"/>
    <n v="843.5826086956522"/>
    <n v="1"/>
    <n v="1922"/>
    <n v="2"/>
    <x v="1"/>
    <x v="4"/>
    <n v="3"/>
    <x v="0"/>
    <x v="1"/>
    <n v="15.69811320754717"/>
    <n v="3"/>
    <n v="3"/>
  </r>
  <r>
    <n v="33"/>
    <x v="1"/>
    <n v="217"/>
    <n v="10"/>
    <n v="1924"/>
    <n v="2"/>
    <x v="1"/>
    <x v="0"/>
    <n v="3"/>
    <x v="0"/>
    <x v="1"/>
    <n v="14"/>
    <n v="2"/>
    <n v="2"/>
  </r>
  <r>
    <n v="28"/>
    <x v="1"/>
    <n v="783"/>
    <n v="1"/>
    <n v="1927"/>
    <n v="3"/>
    <x v="1"/>
    <x v="0"/>
    <n v="4"/>
    <x v="1"/>
    <x v="0"/>
    <n v="12"/>
    <n v="3"/>
    <n v="3"/>
  </r>
  <r>
    <n v="29"/>
    <x v="0"/>
    <n v="803.12121212121212"/>
    <n v="24"/>
    <n v="1928"/>
    <n v="3"/>
    <x v="1"/>
    <x v="6"/>
    <n v="1"/>
    <x v="0"/>
    <x v="1"/>
    <n v="17"/>
    <n v="4"/>
    <n v="3"/>
  </r>
  <r>
    <n v="39"/>
    <x v="1"/>
    <n v="787.54826254826253"/>
    <n v="21"/>
    <n v="1929"/>
    <n v="1"/>
    <x v="0"/>
    <x v="0"/>
    <n v="3"/>
    <x v="1"/>
    <x v="1"/>
    <n v="19"/>
    <n v="3"/>
    <n v="3"/>
  </r>
  <r>
    <n v="27"/>
    <x v="1"/>
    <n v="1354"/>
    <n v="2"/>
    <n v="1931"/>
    <n v="2"/>
    <x v="1"/>
    <x v="1"/>
    <n v="2"/>
    <x v="1"/>
    <x v="1"/>
    <n v="11"/>
    <n v="3"/>
    <n v="2"/>
  </r>
  <r>
    <n v="34"/>
    <x v="1"/>
    <n v="773.53418803418799"/>
    <n v="22"/>
    <n v="1932"/>
    <n v="3"/>
    <x v="1"/>
    <x v="1"/>
    <n v="4"/>
    <x v="1"/>
    <x v="0"/>
    <n v="15"/>
    <n v="2"/>
    <n v="3"/>
  </r>
  <r>
    <n v="28"/>
    <x v="0"/>
    <n v="1475"/>
    <n v="13"/>
    <n v="1933"/>
    <n v="4"/>
    <x v="0"/>
    <x v="0"/>
    <n v="3"/>
    <x v="0"/>
    <x v="0"/>
    <n v="11"/>
    <n v="4"/>
    <n v="3"/>
  </r>
  <r>
    <n v="47"/>
    <x v="1"/>
    <n v="1169"/>
    <n v="14"/>
    <n v="1934"/>
    <n v="3"/>
    <x v="1"/>
    <x v="1"/>
    <n v="2"/>
    <x v="1"/>
    <x v="1"/>
    <n v="18"/>
    <n v="3"/>
    <n v="4"/>
  </r>
  <r>
    <n v="56"/>
    <x v="1"/>
    <n v="1443"/>
    <n v="11"/>
    <n v="1935"/>
    <n v="4"/>
    <x v="0"/>
    <x v="0"/>
    <n v="1"/>
    <x v="1"/>
    <x v="1"/>
    <n v="16"/>
    <n v="3"/>
    <n v="3"/>
  </r>
  <r>
    <n v="39"/>
    <x v="1"/>
    <n v="805.3360655737705"/>
    <n v="9"/>
    <n v="1936"/>
    <n v="1"/>
    <x v="1"/>
    <x v="3"/>
    <n v="1"/>
    <x v="1"/>
    <x v="1"/>
    <n v="25"/>
    <n v="4"/>
    <n v="3"/>
  </r>
  <r>
    <n v="38"/>
    <x v="1"/>
    <n v="773.53418803418799"/>
    <n v="8"/>
    <n v="1937"/>
    <n v="4"/>
    <x v="0"/>
    <x v="1"/>
    <n v="2"/>
    <x v="2"/>
    <x v="0"/>
    <n v="16"/>
    <n v="3"/>
    <n v="3"/>
  </r>
  <r>
    <n v="58"/>
    <x v="1"/>
    <n v="605"/>
    <n v="21"/>
    <n v="1938"/>
    <n v="4"/>
    <x v="0"/>
    <x v="5"/>
    <n v="4"/>
    <x v="1"/>
    <x v="0"/>
    <n v="13"/>
    <n v="3"/>
    <n v="2"/>
  </r>
  <r>
    <n v="32"/>
    <x v="0"/>
    <n v="238"/>
    <n v="5"/>
    <n v="1939"/>
    <n v="1"/>
    <x v="0"/>
    <x v="1"/>
    <n v="3"/>
    <x v="0"/>
    <x v="0"/>
    <n v="14"/>
    <n v="1"/>
    <n v="3"/>
  </r>
  <r>
    <n v="38"/>
    <x v="1"/>
    <n v="1206"/>
    <n v="9"/>
    <n v="1940"/>
    <n v="2"/>
    <x v="1"/>
    <x v="1"/>
    <n v="4"/>
    <x v="2"/>
    <x v="1"/>
    <n v="19"/>
    <n v="4"/>
    <n v="4"/>
  </r>
  <r>
    <n v="49"/>
    <x v="1"/>
    <n v="776.57377049180332"/>
    <n v="2"/>
    <n v="1941"/>
    <n v="2"/>
    <x v="1"/>
    <x v="7"/>
    <n v="4"/>
    <x v="1"/>
    <x v="1"/>
    <n v="15"/>
    <n v="4"/>
    <n v="3"/>
  </r>
  <r>
    <n v="42"/>
    <x v="1"/>
    <n v="787.54826254826253"/>
    <n v="12"/>
    <n v="1943"/>
    <n v="2"/>
    <x v="1"/>
    <x v="0"/>
    <n v="4"/>
    <x v="2"/>
    <x v="0"/>
    <n v="12"/>
    <n v="3"/>
    <n v="3"/>
  </r>
  <r>
    <n v="27"/>
    <x v="0"/>
    <n v="1337"/>
    <n v="22"/>
    <n v="1944"/>
    <n v="1"/>
    <x v="0"/>
    <x v="8"/>
    <n v="2"/>
    <x v="1"/>
    <x v="1"/>
    <n v="12"/>
    <n v="1"/>
    <n v="3"/>
  </r>
  <r>
    <n v="35"/>
    <x v="1"/>
    <n v="682"/>
    <n v="18"/>
    <n v="1945"/>
    <n v="2"/>
    <x v="1"/>
    <x v="0"/>
    <n v="1"/>
    <x v="1"/>
    <x v="1"/>
    <n v="16"/>
    <n v="4"/>
    <n v="1"/>
  </r>
  <r>
    <n v="28"/>
    <x v="1"/>
    <n v="1103"/>
    <n v="16"/>
    <n v="1947"/>
    <n v="3"/>
    <x v="1"/>
    <x v="1"/>
    <n v="3"/>
    <x v="0"/>
    <x v="1"/>
    <n v="14"/>
    <n v="3"/>
    <n v="2"/>
  </r>
  <r>
    <n v="31"/>
    <x v="1"/>
    <n v="976"/>
    <n v="3"/>
    <n v="1948"/>
    <n v="3"/>
    <x v="1"/>
    <x v="1"/>
    <n v="1"/>
    <x v="2"/>
    <x v="0"/>
    <n v="13"/>
    <n v="4"/>
    <n v="4"/>
  </r>
  <r>
    <n v="36"/>
    <x v="1"/>
    <n v="1351"/>
    <n v="9"/>
    <n v="1949"/>
    <n v="1"/>
    <x v="1"/>
    <x v="2"/>
    <n v="2"/>
    <x v="1"/>
    <x v="1"/>
    <n v="22"/>
    <n v="2"/>
    <n v="3"/>
  </r>
  <r>
    <n v="34"/>
    <x v="1"/>
    <n v="937"/>
    <n v="1"/>
    <n v="1950"/>
    <n v="1"/>
    <x v="1"/>
    <x v="0"/>
    <n v="4"/>
    <x v="0"/>
    <x v="1"/>
    <n v="21"/>
    <n v="1"/>
    <n v="2"/>
  </r>
  <r>
    <n v="34"/>
    <x v="1"/>
    <n v="1239"/>
    <n v="13"/>
    <n v="1951"/>
    <n v="4"/>
    <x v="1"/>
    <x v="0"/>
    <n v="3"/>
    <x v="2"/>
    <x v="1"/>
    <n v="18"/>
    <n v="3"/>
    <n v="2"/>
  </r>
  <r>
    <n v="26"/>
    <x v="1"/>
    <n v="157"/>
    <n v="1"/>
    <n v="1952"/>
    <n v="3"/>
    <x v="1"/>
    <x v="2"/>
    <n v="1"/>
    <x v="0"/>
    <x v="1"/>
    <n v="13"/>
    <n v="4"/>
    <n v="2"/>
  </r>
  <r>
    <n v="29"/>
    <x v="1"/>
    <n v="136"/>
    <n v="1"/>
    <n v="1954"/>
    <n v="1"/>
    <x v="1"/>
    <x v="4"/>
    <n v="1"/>
    <x v="1"/>
    <x v="1"/>
    <n v="15.69811320754717"/>
    <n v="1"/>
    <n v="2"/>
  </r>
  <r>
    <n v="32"/>
    <x v="1"/>
    <n v="1146"/>
    <n v="15"/>
    <n v="1955"/>
    <n v="3"/>
    <x v="0"/>
    <x v="4"/>
    <n v="4"/>
    <x v="2"/>
    <x v="1"/>
    <n v="15.69811320754717"/>
    <n v="2"/>
    <n v="3"/>
  </r>
  <r>
    <n v="31"/>
    <x v="1"/>
    <n v="1125"/>
    <n v="1"/>
    <n v="1956"/>
    <n v="4"/>
    <x v="1"/>
    <x v="1"/>
    <n v="1"/>
    <x v="1"/>
    <x v="1"/>
    <n v="15.375527426160337"/>
    <n v="2"/>
    <n v="3"/>
  </r>
  <r>
    <n v="28"/>
    <x v="0"/>
    <n v="1404"/>
    <n v="17"/>
    <n v="1960"/>
    <n v="3"/>
    <x v="1"/>
    <x v="2"/>
    <n v="4"/>
    <x v="2"/>
    <x v="1"/>
    <n v="15.173076923076923"/>
    <n v="1"/>
    <n v="2"/>
  </r>
  <r>
    <n v="38"/>
    <x v="1"/>
    <n v="1404"/>
    <n v="1"/>
    <n v="1961"/>
    <n v="1"/>
    <x v="1"/>
    <x v="6"/>
    <n v="1"/>
    <x v="0"/>
    <x v="1"/>
    <n v="15.492537313432836"/>
    <n v="1"/>
    <n v="2"/>
  </r>
  <r>
    <n v="35"/>
    <x v="1"/>
    <n v="1224"/>
    <n v="7"/>
    <n v="1962"/>
    <n v="3"/>
    <x v="0"/>
    <x v="0"/>
    <n v="4"/>
    <x v="1"/>
    <x v="0"/>
    <n v="14.945945945945946"/>
    <n v="4"/>
    <n v="3"/>
  </r>
  <r>
    <n v="27"/>
    <x v="1"/>
    <n v="954"/>
    <n v="9"/>
    <n v="1965"/>
    <n v="4"/>
    <x v="1"/>
    <x v="0"/>
    <n v="4"/>
    <x v="0"/>
    <x v="1"/>
    <n v="14.945945945945946"/>
    <n v="1"/>
    <n v="3"/>
  </r>
  <r>
    <n v="32"/>
    <x v="1"/>
    <n v="1373"/>
    <n v="5"/>
    <n v="1966"/>
    <n v="4"/>
    <x v="1"/>
    <x v="3"/>
    <n v="4"/>
    <x v="0"/>
    <x v="1"/>
    <n v="15.345132743362832"/>
    <n v="2"/>
    <n v="3"/>
  </r>
  <r>
    <n v="31"/>
    <x v="0"/>
    <n v="754"/>
    <n v="26"/>
    <n v="1967"/>
    <n v="1"/>
    <x v="1"/>
    <x v="0"/>
    <n v="4"/>
    <x v="1"/>
    <x v="0"/>
    <n v="14.945945945945946"/>
    <n v="3"/>
    <n v="3"/>
  </r>
  <r>
    <n v="53"/>
    <x v="0"/>
    <n v="1168"/>
    <n v="24"/>
    <n v="1968"/>
    <n v="1"/>
    <x v="1"/>
    <x v="0"/>
    <n v="1"/>
    <x v="0"/>
    <x v="0"/>
    <n v="13"/>
    <n v="2"/>
    <n v="2"/>
  </r>
  <r>
    <n v="54"/>
    <x v="1"/>
    <n v="155"/>
    <n v="9"/>
    <n v="1969"/>
    <n v="1"/>
    <x v="0"/>
    <x v="1"/>
    <n v="3"/>
    <x v="1"/>
    <x v="1"/>
    <n v="11"/>
    <n v="3"/>
    <n v="2"/>
  </r>
  <r>
    <n v="33"/>
    <x v="1"/>
    <n v="843.5826086956522"/>
    <n v="7"/>
    <n v="1970"/>
    <n v="4"/>
    <x v="1"/>
    <x v="4"/>
    <n v="3"/>
    <x v="2"/>
    <x v="1"/>
    <n v="20"/>
    <n v="3"/>
    <n v="3"/>
  </r>
  <r>
    <n v="43"/>
    <x v="1"/>
    <n v="574"/>
    <n v="11"/>
    <n v="1971"/>
    <n v="1"/>
    <x v="1"/>
    <x v="4"/>
    <n v="3"/>
    <x v="1"/>
    <x v="1"/>
    <n v="17"/>
    <n v="2"/>
    <n v="3"/>
  </r>
  <r>
    <n v="38"/>
    <x v="1"/>
    <n v="1444"/>
    <n v="1"/>
    <n v="1972"/>
    <n v="4"/>
    <x v="1"/>
    <x v="8"/>
    <n v="2"/>
    <x v="1"/>
    <x v="0"/>
    <n v="11"/>
    <n v="2"/>
    <n v="3"/>
  </r>
  <r>
    <n v="55"/>
    <x v="1"/>
    <n v="189"/>
    <n v="26"/>
    <n v="1973"/>
    <n v="3"/>
    <x v="1"/>
    <x v="5"/>
    <n v="2"/>
    <x v="1"/>
    <x v="0"/>
    <n v="18"/>
    <n v="1"/>
    <n v="3"/>
  </r>
  <r>
    <n v="31"/>
    <x v="1"/>
    <n v="1276"/>
    <n v="2"/>
    <n v="1974"/>
    <n v="4"/>
    <x v="0"/>
    <x v="2"/>
    <n v="4"/>
    <x v="2"/>
    <x v="0"/>
    <n v="11"/>
    <n v="3"/>
    <n v="3"/>
  </r>
  <r>
    <n v="39"/>
    <x v="1"/>
    <n v="119"/>
    <n v="15"/>
    <n v="1975"/>
    <n v="2"/>
    <x v="1"/>
    <x v="0"/>
    <n v="1"/>
    <x v="0"/>
    <x v="1"/>
    <n v="12"/>
    <n v="1"/>
    <n v="3"/>
  </r>
  <r>
    <n v="42"/>
    <x v="1"/>
    <n v="335"/>
    <n v="23"/>
    <n v="1976"/>
    <n v="4"/>
    <x v="1"/>
    <x v="1"/>
    <n v="3"/>
    <x v="0"/>
    <x v="1"/>
    <n v="12"/>
    <n v="4"/>
    <n v="3"/>
  </r>
  <r>
    <n v="31"/>
    <x v="1"/>
    <n v="697"/>
    <n v="10"/>
    <n v="1979"/>
    <n v="3"/>
    <x v="0"/>
    <x v="7"/>
    <n v="3"/>
    <x v="1"/>
    <x v="1"/>
    <n v="20"/>
    <n v="3"/>
    <n v="4"/>
  </r>
  <r>
    <n v="54"/>
    <x v="1"/>
    <n v="157"/>
    <n v="10"/>
    <n v="1980"/>
    <n v="3"/>
    <x v="0"/>
    <x v="3"/>
    <n v="1"/>
    <x v="0"/>
    <x v="0"/>
    <n v="19"/>
    <n v="4"/>
    <n v="3"/>
  </r>
  <r>
    <n v="24"/>
    <x v="1"/>
    <n v="771"/>
    <n v="1"/>
    <n v="1981"/>
    <n v="2"/>
    <x v="1"/>
    <x v="4"/>
    <n v="3"/>
    <x v="0"/>
    <x v="1"/>
    <n v="12"/>
    <n v="2"/>
    <n v="2"/>
  </r>
  <r>
    <n v="23"/>
    <x v="1"/>
    <n v="571"/>
    <n v="12"/>
    <n v="1982"/>
    <n v="4"/>
    <x v="1"/>
    <x v="2"/>
    <n v="4"/>
    <x v="0"/>
    <x v="1"/>
    <n v="13"/>
    <n v="3"/>
    <n v="4"/>
  </r>
  <r>
    <n v="40"/>
    <x v="1"/>
    <n v="692"/>
    <n v="11"/>
    <n v="1985"/>
    <n v="4"/>
    <x v="0"/>
    <x v="2"/>
    <n v="3"/>
    <x v="1"/>
    <x v="1"/>
    <n v="11"/>
    <n v="1"/>
    <n v="4"/>
  </r>
  <r>
    <n v="40"/>
    <x v="1"/>
    <n v="444"/>
    <n v="2"/>
    <n v="1986"/>
    <n v="2"/>
    <x v="0"/>
    <x v="0"/>
    <n v="2"/>
    <x v="1"/>
    <x v="1"/>
    <n v="14"/>
    <n v="3"/>
    <n v="3"/>
  </r>
  <r>
    <n v="25"/>
    <x v="1"/>
    <n v="309"/>
    <n v="2"/>
    <n v="1987"/>
    <n v="3"/>
    <x v="0"/>
    <x v="8"/>
    <n v="2"/>
    <x v="1"/>
    <x v="1"/>
    <n v="14"/>
    <n v="3"/>
    <n v="3"/>
  </r>
  <r>
    <n v="30"/>
    <x v="1"/>
    <n v="911"/>
    <n v="1"/>
    <n v="1989"/>
    <n v="4"/>
    <x v="1"/>
    <x v="2"/>
    <n v="2"/>
    <x v="1"/>
    <x v="1"/>
    <n v="13"/>
    <n v="3"/>
    <n v="2"/>
  </r>
  <r>
    <n v="25"/>
    <x v="1"/>
    <n v="977"/>
    <n v="2"/>
    <n v="1992"/>
    <n v="4"/>
    <x v="1"/>
    <x v="2"/>
    <n v="3"/>
    <x v="2"/>
    <x v="0"/>
    <n v="19"/>
    <n v="3"/>
    <n v="2"/>
  </r>
  <r>
    <n v="47"/>
    <x v="1"/>
    <n v="843.5826086956522"/>
    <n v="25"/>
    <n v="1993"/>
    <n v="1"/>
    <x v="1"/>
    <x v="4"/>
    <n v="3"/>
    <x v="0"/>
    <x v="1"/>
    <n v="23"/>
    <n v="2"/>
    <n v="3"/>
  </r>
  <r>
    <n v="33"/>
    <x v="1"/>
    <n v="1313"/>
    <n v="1"/>
    <n v="1994"/>
    <n v="2"/>
    <x v="1"/>
    <x v="2"/>
    <n v="3"/>
    <x v="2"/>
    <x v="1"/>
    <n v="12"/>
    <n v="3"/>
    <n v="2"/>
  </r>
  <r>
    <n v="38"/>
    <x v="1"/>
    <n v="787.54826254826253"/>
    <n v="1"/>
    <n v="1995"/>
    <n v="4"/>
    <x v="1"/>
    <x v="0"/>
    <n v="2"/>
    <x v="1"/>
    <x v="1"/>
    <n v="15"/>
    <n v="1"/>
    <n v="3"/>
  </r>
  <r>
    <n v="31"/>
    <x v="1"/>
    <n v="1154"/>
    <n v="2"/>
    <n v="1996"/>
    <n v="1"/>
    <x v="1"/>
    <x v="6"/>
    <n v="3"/>
    <x v="1"/>
    <x v="1"/>
    <n v="19"/>
    <n v="3"/>
    <n v="3"/>
  </r>
  <r>
    <n v="38"/>
    <x v="1"/>
    <n v="508"/>
    <n v="6"/>
    <n v="1997"/>
    <n v="1"/>
    <x v="1"/>
    <x v="3"/>
    <n v="3"/>
    <x v="1"/>
    <x v="1"/>
    <n v="11"/>
    <n v="4"/>
    <n v="3"/>
  </r>
  <r>
    <n v="42"/>
    <x v="1"/>
    <n v="557"/>
    <n v="18"/>
    <n v="1998"/>
    <n v="4"/>
    <x v="1"/>
    <x v="1"/>
    <n v="1"/>
    <x v="2"/>
    <x v="0"/>
    <n v="17"/>
    <n v="3"/>
    <n v="2"/>
  </r>
  <r>
    <n v="41"/>
    <x v="1"/>
    <n v="642"/>
    <n v="1"/>
    <n v="1999"/>
    <n v="4"/>
    <x v="1"/>
    <x v="1"/>
    <n v="4"/>
    <x v="1"/>
    <x v="1"/>
    <n v="15.375527426160337"/>
    <n v="1"/>
    <n v="3"/>
  </r>
  <r>
    <n v="47"/>
    <x v="1"/>
    <n v="1162"/>
    <n v="1"/>
    <n v="2000"/>
    <n v="3"/>
    <x v="0"/>
    <x v="7"/>
    <n v="2"/>
    <x v="1"/>
    <x v="1"/>
    <n v="15.079365079365079"/>
    <n v="1"/>
    <n v="1"/>
  </r>
  <r>
    <n v="35"/>
    <x v="1"/>
    <n v="1490"/>
    <n v="11"/>
    <n v="2003"/>
    <n v="4"/>
    <x v="1"/>
    <x v="2"/>
    <n v="3"/>
    <x v="1"/>
    <x v="0"/>
    <n v="15.173076923076923"/>
    <n v="3"/>
    <n v="3"/>
  </r>
  <r>
    <n v="22"/>
    <x v="1"/>
    <n v="581"/>
    <n v="1"/>
    <n v="2007"/>
    <n v="4"/>
    <x v="1"/>
    <x v="1"/>
    <n v="3"/>
    <x v="0"/>
    <x v="1"/>
    <n v="15.375527426160337"/>
    <n v="4"/>
    <n v="4"/>
  </r>
  <r>
    <n v="35"/>
    <x v="1"/>
    <n v="1395"/>
    <n v="9"/>
    <n v="2008"/>
    <n v="2"/>
    <x v="1"/>
    <x v="1"/>
    <n v="3"/>
    <x v="0"/>
    <x v="1"/>
    <n v="15.375527426160337"/>
    <n v="2"/>
    <n v="3"/>
  </r>
  <r>
    <n v="33"/>
    <x v="1"/>
    <n v="501"/>
    <n v="15"/>
    <n v="2009"/>
    <n v="2"/>
    <x v="0"/>
    <x v="4"/>
    <n v="4"/>
    <x v="1"/>
    <x v="0"/>
    <n v="13"/>
    <n v="1"/>
    <n v="3"/>
  </r>
  <r>
    <n v="32"/>
    <x v="1"/>
    <n v="267"/>
    <n v="29"/>
    <n v="2010"/>
    <n v="3"/>
    <x v="0"/>
    <x v="2"/>
    <n v="2"/>
    <x v="0"/>
    <x v="1"/>
    <n v="13"/>
    <n v="3"/>
    <n v="3"/>
  </r>
  <r>
    <n v="40"/>
    <x v="1"/>
    <n v="543"/>
    <n v="1"/>
    <n v="2012"/>
    <n v="1"/>
    <x v="1"/>
    <x v="2"/>
    <n v="4"/>
    <x v="1"/>
    <x v="1"/>
    <n v="19"/>
    <n v="3"/>
    <n v="2"/>
  </r>
  <r>
    <n v="32"/>
    <x v="1"/>
    <n v="234"/>
    <n v="1"/>
    <n v="2013"/>
    <n v="2"/>
    <x v="1"/>
    <x v="6"/>
    <n v="2"/>
    <x v="1"/>
    <x v="1"/>
    <n v="14"/>
    <n v="2"/>
    <n v="3"/>
  </r>
  <r>
    <n v="39"/>
    <x v="1"/>
    <n v="116"/>
    <n v="24"/>
    <n v="2014"/>
    <n v="1"/>
    <x v="1"/>
    <x v="1"/>
    <n v="4"/>
    <x v="0"/>
    <x v="1"/>
    <n v="13"/>
    <n v="1"/>
    <n v="3"/>
  </r>
  <r>
    <n v="38"/>
    <x v="1"/>
    <n v="201"/>
    <n v="10"/>
    <n v="2015"/>
    <n v="2"/>
    <x v="0"/>
    <x v="7"/>
    <n v="3"/>
    <x v="1"/>
    <x v="1"/>
    <n v="12"/>
    <n v="1"/>
    <n v="3"/>
  </r>
  <r>
    <n v="32"/>
    <x v="1"/>
    <n v="801"/>
    <n v="1"/>
    <n v="2016"/>
    <n v="3"/>
    <x v="0"/>
    <x v="0"/>
    <n v="4"/>
    <x v="1"/>
    <x v="1"/>
    <n v="19"/>
    <n v="3"/>
    <n v="3"/>
  </r>
  <r>
    <n v="37"/>
    <x v="1"/>
    <n v="161"/>
    <n v="10"/>
    <n v="2017"/>
    <n v="3"/>
    <x v="0"/>
    <x v="7"/>
    <n v="4"/>
    <x v="1"/>
    <x v="0"/>
    <n v="25"/>
    <n v="1"/>
    <n v="3"/>
  </r>
  <r>
    <n v="25"/>
    <x v="1"/>
    <n v="787.54826254826253"/>
    <n v="8"/>
    <n v="2018"/>
    <n v="1"/>
    <x v="0"/>
    <x v="0"/>
    <n v="3"/>
    <x v="2"/>
    <x v="0"/>
    <n v="22"/>
    <n v="2"/>
    <n v="2"/>
  </r>
  <r>
    <n v="52"/>
    <x v="1"/>
    <n v="803.12121212121212"/>
    <n v="29"/>
    <n v="2019"/>
    <n v="1"/>
    <x v="1"/>
    <x v="6"/>
    <n v="4"/>
    <x v="2"/>
    <x v="1"/>
    <n v="15"/>
    <n v="2"/>
    <n v="2"/>
  </r>
  <r>
    <n v="44"/>
    <x v="1"/>
    <n v="1037"/>
    <n v="1"/>
    <n v="2020"/>
    <n v="2"/>
    <x v="1"/>
    <x v="1"/>
    <n v="4"/>
    <x v="0"/>
    <x v="0"/>
    <n v="12"/>
    <n v="3"/>
    <n v="3"/>
  </r>
  <r>
    <n v="21"/>
    <x v="1"/>
    <n v="501"/>
    <n v="5"/>
    <n v="2021"/>
    <n v="3"/>
    <x v="1"/>
    <x v="6"/>
    <n v="1"/>
    <x v="0"/>
    <x v="0"/>
    <n v="11"/>
    <n v="4"/>
    <n v="3"/>
  </r>
  <r>
    <n v="39"/>
    <x v="1"/>
    <n v="105"/>
    <n v="9"/>
    <n v="2022"/>
    <n v="4"/>
    <x v="1"/>
    <x v="5"/>
    <n v="4"/>
    <x v="0"/>
    <x v="1"/>
    <n v="13"/>
    <n v="3"/>
    <n v="2"/>
  </r>
  <r>
    <n v="23"/>
    <x v="0"/>
    <n v="638"/>
    <n v="9"/>
    <n v="2023"/>
    <n v="4"/>
    <x v="1"/>
    <x v="6"/>
    <n v="1"/>
    <x v="1"/>
    <x v="1"/>
    <n v="19"/>
    <n v="1"/>
    <n v="2"/>
  </r>
  <r>
    <n v="36"/>
    <x v="1"/>
    <n v="557"/>
    <n v="3"/>
    <n v="2024"/>
    <n v="1"/>
    <x v="0"/>
    <x v="0"/>
    <n v="4"/>
    <x v="1"/>
    <x v="1"/>
    <n v="19"/>
    <n v="3"/>
    <n v="3"/>
  </r>
  <r>
    <n v="36"/>
    <x v="1"/>
    <n v="688"/>
    <n v="4"/>
    <n v="2025"/>
    <n v="4"/>
    <x v="0"/>
    <x v="3"/>
    <n v="2"/>
    <x v="2"/>
    <x v="1"/>
    <n v="13"/>
    <n v="2"/>
    <n v="3"/>
  </r>
  <r>
    <n v="56"/>
    <x v="1"/>
    <n v="667"/>
    <n v="1"/>
    <n v="2026"/>
    <n v="3"/>
    <x v="1"/>
    <x v="4"/>
    <n v="3"/>
    <x v="2"/>
    <x v="1"/>
    <n v="21"/>
    <n v="1"/>
    <n v="2"/>
  </r>
  <r>
    <n v="29"/>
    <x v="0"/>
    <n v="1092"/>
    <n v="1"/>
    <n v="2027"/>
    <n v="1"/>
    <x v="1"/>
    <x v="1"/>
    <n v="4"/>
    <x v="1"/>
    <x v="0"/>
    <n v="14"/>
    <n v="2"/>
    <n v="4"/>
  </r>
  <r>
    <n v="42"/>
    <x v="1"/>
    <n v="300"/>
    <n v="2"/>
    <n v="2031"/>
    <n v="1"/>
    <x v="1"/>
    <x v="5"/>
    <n v="3"/>
    <x v="1"/>
    <x v="1"/>
    <n v="11"/>
    <n v="1"/>
    <n v="2"/>
  </r>
  <r>
    <n v="56"/>
    <x v="0"/>
    <n v="310"/>
    <n v="7"/>
    <n v="2032"/>
    <n v="4"/>
    <x v="1"/>
    <x v="2"/>
    <n v="3"/>
    <x v="1"/>
    <x v="1"/>
    <n v="11"/>
    <n v="4"/>
    <n v="1"/>
  </r>
  <r>
    <n v="41"/>
    <x v="1"/>
    <n v="805.3360655737705"/>
    <n v="28"/>
    <n v="2034"/>
    <n v="1"/>
    <x v="0"/>
    <x v="3"/>
    <n v="2"/>
    <x v="1"/>
    <x v="1"/>
    <n v="23"/>
    <n v="3"/>
    <n v="3"/>
  </r>
  <r>
    <n v="34"/>
    <x v="1"/>
    <n v="704"/>
    <n v="28"/>
    <n v="2035"/>
    <n v="4"/>
    <x v="0"/>
    <x v="0"/>
    <n v="3"/>
    <x v="1"/>
    <x v="1"/>
    <n v="21"/>
    <n v="4"/>
    <n v="3"/>
  </r>
  <r>
    <n v="36"/>
    <x v="1"/>
    <n v="301"/>
    <n v="15"/>
    <n v="2036"/>
    <n v="4"/>
    <x v="1"/>
    <x v="0"/>
    <n v="4"/>
    <x v="2"/>
    <x v="1"/>
    <n v="24"/>
    <n v="1"/>
    <n v="2"/>
  </r>
  <r>
    <n v="41"/>
    <x v="1"/>
    <n v="930"/>
    <n v="3"/>
    <n v="2037"/>
    <n v="3"/>
    <x v="1"/>
    <x v="0"/>
    <n v="2"/>
    <x v="2"/>
    <x v="1"/>
    <n v="11"/>
    <n v="3"/>
    <n v="3"/>
  </r>
  <r>
    <n v="32"/>
    <x v="1"/>
    <n v="529"/>
    <n v="2"/>
    <n v="2038"/>
    <n v="4"/>
    <x v="1"/>
    <x v="1"/>
    <n v="1"/>
    <x v="0"/>
    <x v="1"/>
    <n v="14"/>
    <n v="4"/>
    <n v="3"/>
  </r>
  <r>
    <n v="35"/>
    <x v="1"/>
    <n v="1146"/>
    <n v="26"/>
    <n v="2040"/>
    <n v="3"/>
    <x v="0"/>
    <x v="8"/>
    <n v="4"/>
    <x v="0"/>
    <x v="0"/>
    <n v="16"/>
    <n v="3"/>
    <n v="3"/>
  </r>
  <r>
    <n v="38"/>
    <x v="1"/>
    <n v="787.54826254826253"/>
    <n v="10"/>
    <n v="2041"/>
    <n v="1"/>
    <x v="0"/>
    <x v="0"/>
    <n v="4"/>
    <x v="1"/>
    <x v="1"/>
    <n v="11"/>
    <n v="3"/>
    <n v="3"/>
  </r>
  <r>
    <n v="50"/>
    <x v="0"/>
    <n v="878"/>
    <n v="1"/>
    <n v="2044"/>
    <n v="2"/>
    <x v="1"/>
    <x v="0"/>
    <n v="3"/>
    <x v="2"/>
    <x v="1"/>
    <n v="12"/>
    <n v="4"/>
    <n v="3"/>
  </r>
  <r>
    <n v="36"/>
    <x v="1"/>
    <n v="787.54826254826253"/>
    <n v="11"/>
    <n v="2045"/>
    <n v="2"/>
    <x v="0"/>
    <x v="0"/>
    <n v="4"/>
    <x v="1"/>
    <x v="1"/>
    <n v="13"/>
    <n v="1"/>
    <n v="2"/>
  </r>
  <r>
    <n v="45"/>
    <x v="1"/>
    <n v="374"/>
    <n v="20"/>
    <n v="2046"/>
    <n v="4"/>
    <x v="0"/>
    <x v="0"/>
    <n v="3"/>
    <x v="0"/>
    <x v="1"/>
    <n v="15"/>
    <n v="3"/>
    <n v="3"/>
  </r>
  <r>
    <n v="40"/>
    <x v="1"/>
    <n v="773.53418803418799"/>
    <n v="2"/>
    <n v="2048"/>
    <n v="3"/>
    <x v="1"/>
    <x v="1"/>
    <n v="3"/>
    <x v="0"/>
    <x v="1"/>
    <n v="14"/>
    <n v="4"/>
    <n v="3"/>
  </r>
  <r>
    <n v="35"/>
    <x v="1"/>
    <n v="1199"/>
    <n v="18"/>
    <n v="2049"/>
    <n v="3"/>
    <x v="1"/>
    <x v="4"/>
    <n v="3"/>
    <x v="1"/>
    <x v="0"/>
    <n v="14"/>
    <n v="4"/>
    <n v="4"/>
  </r>
  <r>
    <n v="40"/>
    <x v="1"/>
    <n v="1194"/>
    <n v="2"/>
    <n v="2051"/>
    <n v="3"/>
    <x v="0"/>
    <x v="1"/>
    <n v="3"/>
    <x v="1"/>
    <x v="1"/>
    <n v="14"/>
    <n v="2"/>
    <n v="3"/>
  </r>
  <r>
    <n v="35"/>
    <x v="1"/>
    <n v="287"/>
    <n v="1"/>
    <n v="2052"/>
    <n v="3"/>
    <x v="0"/>
    <x v="1"/>
    <n v="4"/>
    <x v="1"/>
    <x v="1"/>
    <n v="12"/>
    <n v="4"/>
    <n v="3"/>
  </r>
  <r>
    <n v="29"/>
    <x v="1"/>
    <n v="1378"/>
    <n v="13"/>
    <n v="2053"/>
    <n v="4"/>
    <x v="1"/>
    <x v="2"/>
    <n v="2"/>
    <x v="1"/>
    <x v="0"/>
    <n v="13"/>
    <n v="1"/>
    <n v="3"/>
  </r>
  <r>
    <n v="29"/>
    <x v="1"/>
    <n v="468"/>
    <n v="28"/>
    <n v="2054"/>
    <n v="4"/>
    <x v="0"/>
    <x v="1"/>
    <n v="1"/>
    <x v="0"/>
    <x v="1"/>
    <n v="15.375527426160337"/>
    <n v="2"/>
    <n v="1"/>
  </r>
  <r>
    <n v="50"/>
    <x v="0"/>
    <n v="410"/>
    <n v="28"/>
    <n v="2055"/>
    <n v="4"/>
    <x v="1"/>
    <x v="0"/>
    <n v="1"/>
    <x v="2"/>
    <x v="0"/>
    <n v="14.945945945945946"/>
    <n v="2"/>
    <n v="3"/>
  </r>
  <r>
    <n v="39"/>
    <x v="1"/>
    <n v="787.54826254826253"/>
    <n v="24"/>
    <n v="2056"/>
    <n v="2"/>
    <x v="0"/>
    <x v="0"/>
    <n v="4"/>
    <x v="1"/>
    <x v="1"/>
    <n v="14.945945945945946"/>
    <n v="1"/>
    <n v="2"/>
  </r>
  <r>
    <n v="31"/>
    <x v="1"/>
    <n v="325"/>
    <n v="5"/>
    <n v="2057"/>
    <n v="2"/>
    <x v="1"/>
    <x v="3"/>
    <n v="1"/>
    <x v="0"/>
    <x v="1"/>
    <n v="15.345132743362832"/>
    <n v="2"/>
    <n v="3"/>
  </r>
  <r>
    <n v="26"/>
    <x v="1"/>
    <n v="803.12121212121212"/>
    <n v="5"/>
    <n v="2060"/>
    <n v="4"/>
    <x v="0"/>
    <x v="6"/>
    <n v="3"/>
    <x v="0"/>
    <x v="1"/>
    <n v="15.492537313432836"/>
    <n v="4"/>
    <n v="3"/>
  </r>
  <r>
    <n v="36"/>
    <x v="1"/>
    <n v="884"/>
    <n v="23"/>
    <n v="2061"/>
    <n v="3"/>
    <x v="1"/>
    <x v="2"/>
    <n v="4"/>
    <x v="1"/>
    <x v="1"/>
    <n v="15.173076923076923"/>
    <n v="3"/>
    <n v="3"/>
  </r>
  <r>
    <n v="39"/>
    <x v="1"/>
    <n v="613"/>
    <n v="6"/>
    <n v="2062"/>
    <n v="4"/>
    <x v="1"/>
    <x v="4"/>
    <n v="1"/>
    <x v="1"/>
    <x v="1"/>
    <n v="15.69811320754717"/>
    <n v="1"/>
    <n v="3"/>
  </r>
  <r>
    <n v="27"/>
    <x v="1"/>
    <n v="155"/>
    <n v="4"/>
    <n v="2064"/>
    <n v="2"/>
    <x v="1"/>
    <x v="3"/>
    <n v="2"/>
    <x v="1"/>
    <x v="0"/>
    <n v="15.345132743362832"/>
    <n v="2"/>
    <n v="3"/>
  </r>
  <r>
    <n v="49"/>
    <x v="1"/>
    <n v="1023"/>
    <n v="2"/>
    <n v="2065"/>
    <n v="4"/>
    <x v="1"/>
    <x v="0"/>
    <n v="2"/>
    <x v="1"/>
    <x v="1"/>
    <n v="14"/>
    <n v="4"/>
    <n v="2"/>
  </r>
  <r>
    <n v="34"/>
    <x v="1"/>
    <n v="776.33181818181822"/>
    <n v="8"/>
    <n v="2068"/>
    <n v="2"/>
    <x v="1"/>
    <x v="2"/>
    <n v="3"/>
    <x v="1"/>
    <x v="1"/>
    <n v="12"/>
    <n v="1"/>
    <n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x v="0"/>
    <x v="0"/>
    <x v="0"/>
    <x v="0"/>
    <x v="0"/>
    <x v="0"/>
    <x v="0"/>
    <x v="0"/>
    <x v="0"/>
    <x v="0"/>
    <x v="0"/>
    <x v="0"/>
  </r>
  <r>
    <x v="1"/>
    <x v="1"/>
    <x v="1"/>
    <x v="1"/>
    <x v="1"/>
    <x v="1"/>
    <x v="1"/>
    <x v="1"/>
    <x v="1"/>
    <x v="1"/>
    <x v="1"/>
    <x v="1"/>
    <x v="1"/>
    <x v="1"/>
  </r>
  <r>
    <x v="2"/>
    <x v="0"/>
    <x v="2"/>
    <x v="2"/>
    <x v="2"/>
    <x v="2"/>
    <x v="1"/>
    <x v="2"/>
    <x v="2"/>
    <x v="0"/>
    <x v="0"/>
    <x v="2"/>
    <x v="2"/>
    <x v="1"/>
  </r>
  <r>
    <x v="3"/>
    <x v="1"/>
    <x v="3"/>
    <x v="3"/>
    <x v="3"/>
    <x v="2"/>
    <x v="0"/>
    <x v="1"/>
    <x v="2"/>
    <x v="1"/>
    <x v="0"/>
    <x v="0"/>
    <x v="3"/>
    <x v="1"/>
  </r>
  <r>
    <x v="4"/>
    <x v="1"/>
    <x v="4"/>
    <x v="2"/>
    <x v="4"/>
    <x v="3"/>
    <x v="1"/>
    <x v="2"/>
    <x v="1"/>
    <x v="1"/>
    <x v="1"/>
    <x v="3"/>
    <x v="1"/>
    <x v="1"/>
  </r>
  <r>
    <x v="5"/>
    <x v="1"/>
    <x v="5"/>
    <x v="2"/>
    <x v="5"/>
    <x v="2"/>
    <x v="1"/>
    <x v="2"/>
    <x v="0"/>
    <x v="0"/>
    <x v="1"/>
    <x v="3"/>
    <x v="3"/>
    <x v="2"/>
  </r>
  <r>
    <x v="6"/>
    <x v="1"/>
    <x v="6"/>
    <x v="3"/>
    <x v="6"/>
    <x v="1"/>
    <x v="0"/>
    <x v="2"/>
    <x v="3"/>
    <x v="1"/>
    <x v="0"/>
    <x v="3"/>
    <x v="0"/>
    <x v="2"/>
  </r>
  <r>
    <x v="7"/>
    <x v="1"/>
    <x v="2"/>
    <x v="4"/>
    <x v="7"/>
    <x v="2"/>
    <x v="1"/>
    <x v="2"/>
    <x v="2"/>
    <x v="2"/>
    <x v="1"/>
    <x v="4"/>
    <x v="2"/>
    <x v="1"/>
  </r>
  <r>
    <x v="8"/>
    <x v="1"/>
    <x v="7"/>
    <x v="5"/>
    <x v="8"/>
    <x v="2"/>
    <x v="1"/>
    <x v="3"/>
    <x v="2"/>
    <x v="0"/>
    <x v="1"/>
    <x v="5"/>
    <x v="2"/>
    <x v="1"/>
  </r>
  <r>
    <x v="9"/>
    <x v="1"/>
    <x v="8"/>
    <x v="6"/>
    <x v="9"/>
    <x v="1"/>
    <x v="1"/>
    <x v="4"/>
    <x v="2"/>
    <x v="1"/>
    <x v="1"/>
    <x v="6"/>
    <x v="2"/>
    <x v="2"/>
  </r>
  <r>
    <x v="10"/>
    <x v="1"/>
    <x v="2"/>
    <x v="7"/>
    <x v="10"/>
    <x v="3"/>
    <x v="1"/>
    <x v="2"/>
    <x v="1"/>
    <x v="1"/>
    <x v="1"/>
    <x v="3"/>
    <x v="3"/>
    <x v="1"/>
  </r>
  <r>
    <x v="11"/>
    <x v="1"/>
    <x v="9"/>
    <x v="8"/>
    <x v="11"/>
    <x v="2"/>
    <x v="0"/>
    <x v="2"/>
    <x v="2"/>
    <x v="0"/>
    <x v="0"/>
    <x v="3"/>
    <x v="1"/>
    <x v="1"/>
  </r>
  <r>
    <x v="12"/>
    <x v="1"/>
    <x v="10"/>
    <x v="9"/>
    <x v="12"/>
    <x v="3"/>
    <x v="1"/>
    <x v="1"/>
    <x v="2"/>
    <x v="2"/>
    <x v="1"/>
    <x v="7"/>
    <x v="1"/>
    <x v="2"/>
  </r>
  <r>
    <x v="13"/>
    <x v="1"/>
    <x v="2"/>
    <x v="10"/>
    <x v="13"/>
    <x v="0"/>
    <x v="1"/>
    <x v="2"/>
    <x v="0"/>
    <x v="2"/>
    <x v="1"/>
    <x v="0"/>
    <x v="3"/>
    <x v="1"/>
  </r>
  <r>
    <x v="14"/>
    <x v="0"/>
    <x v="11"/>
    <x v="4"/>
    <x v="14"/>
    <x v="1"/>
    <x v="1"/>
    <x v="2"/>
    <x v="2"/>
    <x v="0"/>
    <x v="0"/>
    <x v="8"/>
    <x v="2"/>
    <x v="1"/>
  </r>
  <r>
    <x v="11"/>
    <x v="1"/>
    <x v="12"/>
    <x v="11"/>
    <x v="15"/>
    <x v="0"/>
    <x v="0"/>
    <x v="3"/>
    <x v="3"/>
    <x v="2"/>
    <x v="1"/>
    <x v="5"/>
    <x v="3"/>
    <x v="1"/>
  </r>
  <r>
    <x v="5"/>
    <x v="1"/>
    <x v="13"/>
    <x v="12"/>
    <x v="16"/>
    <x v="3"/>
    <x v="1"/>
    <x v="1"/>
    <x v="1"/>
    <x v="2"/>
    <x v="0"/>
    <x v="7"/>
    <x v="1"/>
    <x v="2"/>
  </r>
  <r>
    <x v="15"/>
    <x v="1"/>
    <x v="14"/>
    <x v="7"/>
    <x v="17"/>
    <x v="2"/>
    <x v="1"/>
    <x v="2"/>
    <x v="0"/>
    <x v="2"/>
    <x v="0"/>
    <x v="6"/>
    <x v="2"/>
    <x v="2"/>
  </r>
  <r>
    <x v="16"/>
    <x v="1"/>
    <x v="15"/>
    <x v="2"/>
    <x v="18"/>
    <x v="3"/>
    <x v="0"/>
    <x v="5"/>
    <x v="0"/>
    <x v="1"/>
    <x v="1"/>
    <x v="9"/>
    <x v="3"/>
    <x v="1"/>
  </r>
  <r>
    <x v="8"/>
    <x v="1"/>
    <x v="3"/>
    <x v="2"/>
    <x v="19"/>
    <x v="2"/>
    <x v="1"/>
    <x v="1"/>
    <x v="0"/>
    <x v="0"/>
    <x v="0"/>
    <x v="0"/>
    <x v="3"/>
    <x v="1"/>
  </r>
  <r>
    <x v="17"/>
    <x v="1"/>
    <x v="16"/>
    <x v="13"/>
    <x v="20"/>
    <x v="3"/>
    <x v="0"/>
    <x v="3"/>
    <x v="2"/>
    <x v="2"/>
    <x v="1"/>
    <x v="10"/>
    <x v="1"/>
    <x v="2"/>
  </r>
  <r>
    <x v="9"/>
    <x v="0"/>
    <x v="17"/>
    <x v="14"/>
    <x v="21"/>
    <x v="1"/>
    <x v="1"/>
    <x v="6"/>
    <x v="3"/>
    <x v="0"/>
    <x v="1"/>
    <x v="1"/>
    <x v="2"/>
    <x v="1"/>
  </r>
  <r>
    <x v="13"/>
    <x v="1"/>
    <x v="18"/>
    <x v="15"/>
    <x v="22"/>
    <x v="3"/>
    <x v="0"/>
    <x v="7"/>
    <x v="1"/>
    <x v="0"/>
    <x v="1"/>
    <x v="0"/>
    <x v="3"/>
    <x v="1"/>
  </r>
  <r>
    <x v="18"/>
    <x v="1"/>
    <x v="3"/>
    <x v="8"/>
    <x v="23"/>
    <x v="1"/>
    <x v="1"/>
    <x v="1"/>
    <x v="0"/>
    <x v="0"/>
    <x v="1"/>
    <x v="8"/>
    <x v="1"/>
    <x v="1"/>
  </r>
  <r>
    <x v="13"/>
    <x v="0"/>
    <x v="19"/>
    <x v="16"/>
    <x v="24"/>
    <x v="0"/>
    <x v="1"/>
    <x v="1"/>
    <x v="3"/>
    <x v="0"/>
    <x v="1"/>
    <x v="0"/>
    <x v="3"/>
    <x v="1"/>
  </r>
  <r>
    <x v="16"/>
    <x v="1"/>
    <x v="20"/>
    <x v="12"/>
    <x v="25"/>
    <x v="1"/>
    <x v="0"/>
    <x v="5"/>
    <x v="2"/>
    <x v="2"/>
    <x v="1"/>
    <x v="0"/>
    <x v="1"/>
    <x v="2"/>
  </r>
  <r>
    <x v="5"/>
    <x v="0"/>
    <x v="21"/>
    <x v="7"/>
    <x v="26"/>
    <x v="0"/>
    <x v="0"/>
    <x v="1"/>
    <x v="3"/>
    <x v="0"/>
    <x v="0"/>
    <x v="4"/>
    <x v="2"/>
    <x v="1"/>
  </r>
  <r>
    <x v="19"/>
    <x v="1"/>
    <x v="22"/>
    <x v="1"/>
    <x v="27"/>
    <x v="1"/>
    <x v="1"/>
    <x v="0"/>
    <x v="1"/>
    <x v="1"/>
    <x v="1"/>
    <x v="0"/>
    <x v="1"/>
    <x v="1"/>
  </r>
  <r>
    <x v="20"/>
    <x v="1"/>
    <x v="23"/>
    <x v="15"/>
    <x v="28"/>
    <x v="3"/>
    <x v="0"/>
    <x v="4"/>
    <x v="0"/>
    <x v="1"/>
    <x v="1"/>
    <x v="8"/>
    <x v="1"/>
    <x v="1"/>
  </r>
  <r>
    <x v="21"/>
    <x v="1"/>
    <x v="24"/>
    <x v="2"/>
    <x v="29"/>
    <x v="0"/>
    <x v="0"/>
    <x v="5"/>
    <x v="3"/>
    <x v="0"/>
    <x v="1"/>
    <x v="11"/>
    <x v="1"/>
    <x v="2"/>
  </r>
  <r>
    <x v="3"/>
    <x v="1"/>
    <x v="25"/>
    <x v="2"/>
    <x v="30"/>
    <x v="1"/>
    <x v="1"/>
    <x v="2"/>
    <x v="0"/>
    <x v="0"/>
    <x v="1"/>
    <x v="0"/>
    <x v="1"/>
    <x v="1"/>
  </r>
  <r>
    <x v="20"/>
    <x v="1"/>
    <x v="26"/>
    <x v="17"/>
    <x v="31"/>
    <x v="2"/>
    <x v="1"/>
    <x v="4"/>
    <x v="0"/>
    <x v="1"/>
    <x v="0"/>
    <x v="6"/>
    <x v="1"/>
    <x v="3"/>
  </r>
  <r>
    <x v="7"/>
    <x v="1"/>
    <x v="27"/>
    <x v="14"/>
    <x v="32"/>
    <x v="2"/>
    <x v="1"/>
    <x v="2"/>
    <x v="2"/>
    <x v="0"/>
    <x v="1"/>
    <x v="6"/>
    <x v="0"/>
    <x v="1"/>
  </r>
  <r>
    <x v="22"/>
    <x v="0"/>
    <x v="28"/>
    <x v="12"/>
    <x v="33"/>
    <x v="2"/>
    <x v="1"/>
    <x v="6"/>
    <x v="0"/>
    <x v="1"/>
    <x v="1"/>
    <x v="8"/>
    <x v="3"/>
    <x v="3"/>
  </r>
  <r>
    <x v="17"/>
    <x v="0"/>
    <x v="29"/>
    <x v="0"/>
    <x v="34"/>
    <x v="0"/>
    <x v="1"/>
    <x v="1"/>
    <x v="0"/>
    <x v="1"/>
    <x v="0"/>
    <x v="7"/>
    <x v="0"/>
    <x v="2"/>
  </r>
  <r>
    <x v="23"/>
    <x v="1"/>
    <x v="3"/>
    <x v="2"/>
    <x v="35"/>
    <x v="2"/>
    <x v="0"/>
    <x v="1"/>
    <x v="2"/>
    <x v="2"/>
    <x v="1"/>
    <x v="7"/>
    <x v="1"/>
    <x v="2"/>
  </r>
  <r>
    <x v="24"/>
    <x v="0"/>
    <x v="30"/>
    <x v="3"/>
    <x v="36"/>
    <x v="3"/>
    <x v="1"/>
    <x v="6"/>
    <x v="2"/>
    <x v="1"/>
    <x v="0"/>
    <x v="8"/>
    <x v="3"/>
    <x v="1"/>
  </r>
  <r>
    <x v="10"/>
    <x v="1"/>
    <x v="31"/>
    <x v="2"/>
    <x v="37"/>
    <x v="2"/>
    <x v="0"/>
    <x v="6"/>
    <x v="0"/>
    <x v="1"/>
    <x v="1"/>
    <x v="6"/>
    <x v="0"/>
    <x v="1"/>
  </r>
  <r>
    <x v="9"/>
    <x v="1"/>
    <x v="32"/>
    <x v="12"/>
    <x v="38"/>
    <x v="0"/>
    <x v="0"/>
    <x v="1"/>
    <x v="3"/>
    <x v="1"/>
    <x v="0"/>
    <x v="8"/>
    <x v="1"/>
    <x v="3"/>
  </r>
  <r>
    <x v="3"/>
    <x v="1"/>
    <x v="33"/>
    <x v="0"/>
    <x v="39"/>
    <x v="1"/>
    <x v="0"/>
    <x v="0"/>
    <x v="3"/>
    <x v="1"/>
    <x v="1"/>
    <x v="12"/>
    <x v="0"/>
    <x v="1"/>
  </r>
  <r>
    <x v="10"/>
    <x v="1"/>
    <x v="34"/>
    <x v="18"/>
    <x v="40"/>
    <x v="1"/>
    <x v="1"/>
    <x v="2"/>
    <x v="0"/>
    <x v="2"/>
    <x v="1"/>
    <x v="11"/>
    <x v="3"/>
    <x v="1"/>
  </r>
  <r>
    <x v="4"/>
    <x v="1"/>
    <x v="35"/>
    <x v="2"/>
    <x v="41"/>
    <x v="2"/>
    <x v="0"/>
    <x v="2"/>
    <x v="3"/>
    <x v="2"/>
    <x v="1"/>
    <x v="6"/>
    <x v="1"/>
    <x v="1"/>
  </r>
  <r>
    <x v="25"/>
    <x v="0"/>
    <x v="36"/>
    <x v="19"/>
    <x v="42"/>
    <x v="3"/>
    <x v="1"/>
    <x v="2"/>
    <x v="2"/>
    <x v="0"/>
    <x v="1"/>
    <x v="11"/>
    <x v="3"/>
    <x v="2"/>
  </r>
  <r>
    <x v="4"/>
    <x v="1"/>
    <x v="37"/>
    <x v="1"/>
    <x v="43"/>
    <x v="2"/>
    <x v="1"/>
    <x v="0"/>
    <x v="2"/>
    <x v="0"/>
    <x v="1"/>
    <x v="2"/>
    <x v="1"/>
    <x v="1"/>
  </r>
  <r>
    <x v="7"/>
    <x v="1"/>
    <x v="38"/>
    <x v="0"/>
    <x v="44"/>
    <x v="1"/>
    <x v="0"/>
    <x v="2"/>
    <x v="0"/>
    <x v="0"/>
    <x v="1"/>
    <x v="1"/>
    <x v="1"/>
    <x v="1"/>
  </r>
  <r>
    <x v="0"/>
    <x v="0"/>
    <x v="39"/>
    <x v="20"/>
    <x v="45"/>
    <x v="0"/>
    <x v="0"/>
    <x v="7"/>
    <x v="2"/>
    <x v="1"/>
    <x v="1"/>
    <x v="11"/>
    <x v="1"/>
    <x v="1"/>
  </r>
  <r>
    <x v="13"/>
    <x v="1"/>
    <x v="40"/>
    <x v="5"/>
    <x v="46"/>
    <x v="0"/>
    <x v="1"/>
    <x v="0"/>
    <x v="2"/>
    <x v="0"/>
    <x v="1"/>
    <x v="13"/>
    <x v="3"/>
    <x v="1"/>
  </r>
  <r>
    <x v="2"/>
    <x v="1"/>
    <x v="41"/>
    <x v="10"/>
    <x v="47"/>
    <x v="0"/>
    <x v="1"/>
    <x v="1"/>
    <x v="1"/>
    <x v="1"/>
    <x v="1"/>
    <x v="14"/>
    <x v="0"/>
    <x v="1"/>
  </r>
  <r>
    <x v="21"/>
    <x v="1"/>
    <x v="42"/>
    <x v="12"/>
    <x v="48"/>
    <x v="3"/>
    <x v="1"/>
    <x v="0"/>
    <x v="0"/>
    <x v="0"/>
    <x v="0"/>
    <x v="14"/>
    <x v="3"/>
    <x v="1"/>
  </r>
  <r>
    <x v="10"/>
    <x v="1"/>
    <x v="43"/>
    <x v="1"/>
    <x v="49"/>
    <x v="2"/>
    <x v="1"/>
    <x v="2"/>
    <x v="0"/>
    <x v="1"/>
    <x v="1"/>
    <x v="12"/>
    <x v="1"/>
    <x v="1"/>
  </r>
  <r>
    <x v="26"/>
    <x v="0"/>
    <x v="44"/>
    <x v="0"/>
    <x v="50"/>
    <x v="3"/>
    <x v="1"/>
    <x v="2"/>
    <x v="2"/>
    <x v="0"/>
    <x v="0"/>
    <x v="6"/>
    <x v="1"/>
    <x v="1"/>
  </r>
  <r>
    <x v="14"/>
    <x v="0"/>
    <x v="2"/>
    <x v="12"/>
    <x v="51"/>
    <x v="1"/>
    <x v="1"/>
    <x v="2"/>
    <x v="2"/>
    <x v="0"/>
    <x v="0"/>
    <x v="6"/>
    <x v="3"/>
    <x v="2"/>
  </r>
  <r>
    <x v="20"/>
    <x v="1"/>
    <x v="45"/>
    <x v="0"/>
    <x v="52"/>
    <x v="0"/>
    <x v="0"/>
    <x v="0"/>
    <x v="3"/>
    <x v="2"/>
    <x v="0"/>
    <x v="14"/>
    <x v="3"/>
    <x v="2"/>
  </r>
  <r>
    <x v="10"/>
    <x v="1"/>
    <x v="46"/>
    <x v="13"/>
    <x v="53"/>
    <x v="1"/>
    <x v="1"/>
    <x v="4"/>
    <x v="3"/>
    <x v="1"/>
    <x v="0"/>
    <x v="6"/>
    <x v="3"/>
    <x v="1"/>
  </r>
  <r>
    <x v="25"/>
    <x v="1"/>
    <x v="47"/>
    <x v="5"/>
    <x v="54"/>
    <x v="1"/>
    <x v="0"/>
    <x v="0"/>
    <x v="0"/>
    <x v="1"/>
    <x v="0"/>
    <x v="12"/>
    <x v="3"/>
    <x v="2"/>
  </r>
  <r>
    <x v="3"/>
    <x v="1"/>
    <x v="48"/>
    <x v="0"/>
    <x v="55"/>
    <x v="3"/>
    <x v="0"/>
    <x v="7"/>
    <x v="0"/>
    <x v="0"/>
    <x v="0"/>
    <x v="11"/>
    <x v="3"/>
    <x v="1"/>
  </r>
  <r>
    <x v="10"/>
    <x v="1"/>
    <x v="49"/>
    <x v="21"/>
    <x v="56"/>
    <x v="0"/>
    <x v="1"/>
    <x v="0"/>
    <x v="3"/>
    <x v="1"/>
    <x v="1"/>
    <x v="4"/>
    <x v="1"/>
    <x v="2"/>
  </r>
  <r>
    <x v="10"/>
    <x v="1"/>
    <x v="50"/>
    <x v="5"/>
    <x v="57"/>
    <x v="1"/>
    <x v="0"/>
    <x v="2"/>
    <x v="3"/>
    <x v="1"/>
    <x v="0"/>
    <x v="2"/>
    <x v="3"/>
    <x v="1"/>
  </r>
  <r>
    <x v="12"/>
    <x v="1"/>
    <x v="51"/>
    <x v="15"/>
    <x v="58"/>
    <x v="2"/>
    <x v="1"/>
    <x v="2"/>
    <x v="0"/>
    <x v="2"/>
    <x v="1"/>
    <x v="4"/>
    <x v="1"/>
    <x v="2"/>
  </r>
  <r>
    <x v="2"/>
    <x v="1"/>
    <x v="52"/>
    <x v="0"/>
    <x v="59"/>
    <x v="3"/>
    <x v="1"/>
    <x v="3"/>
    <x v="2"/>
    <x v="2"/>
    <x v="1"/>
    <x v="10"/>
    <x v="3"/>
    <x v="3"/>
  </r>
  <r>
    <x v="5"/>
    <x v="1"/>
    <x v="53"/>
    <x v="0"/>
    <x v="60"/>
    <x v="3"/>
    <x v="1"/>
    <x v="3"/>
    <x v="0"/>
    <x v="1"/>
    <x v="0"/>
    <x v="4"/>
    <x v="2"/>
    <x v="1"/>
  </r>
  <r>
    <x v="8"/>
    <x v="1"/>
    <x v="2"/>
    <x v="22"/>
    <x v="61"/>
    <x v="2"/>
    <x v="0"/>
    <x v="2"/>
    <x v="0"/>
    <x v="0"/>
    <x v="1"/>
    <x v="0"/>
    <x v="1"/>
    <x v="1"/>
  </r>
  <r>
    <x v="24"/>
    <x v="1"/>
    <x v="54"/>
    <x v="15"/>
    <x v="62"/>
    <x v="0"/>
    <x v="0"/>
    <x v="7"/>
    <x v="2"/>
    <x v="2"/>
    <x v="0"/>
    <x v="11"/>
    <x v="1"/>
    <x v="2"/>
  </r>
  <r>
    <x v="6"/>
    <x v="1"/>
    <x v="55"/>
    <x v="19"/>
    <x v="63"/>
    <x v="3"/>
    <x v="0"/>
    <x v="0"/>
    <x v="3"/>
    <x v="0"/>
    <x v="1"/>
    <x v="0"/>
    <x v="1"/>
    <x v="2"/>
  </r>
  <r>
    <x v="9"/>
    <x v="1"/>
    <x v="56"/>
    <x v="1"/>
    <x v="64"/>
    <x v="1"/>
    <x v="0"/>
    <x v="4"/>
    <x v="2"/>
    <x v="2"/>
    <x v="1"/>
    <x v="15"/>
    <x v="2"/>
    <x v="1"/>
  </r>
  <r>
    <x v="27"/>
    <x v="1"/>
    <x v="57"/>
    <x v="1"/>
    <x v="65"/>
    <x v="2"/>
    <x v="0"/>
    <x v="5"/>
    <x v="2"/>
    <x v="2"/>
    <x v="0"/>
    <x v="16"/>
    <x v="3"/>
    <x v="1"/>
  </r>
  <r>
    <x v="9"/>
    <x v="1"/>
    <x v="58"/>
    <x v="13"/>
    <x v="66"/>
    <x v="0"/>
    <x v="1"/>
    <x v="3"/>
    <x v="1"/>
    <x v="0"/>
    <x v="1"/>
    <x v="5"/>
    <x v="3"/>
    <x v="1"/>
  </r>
  <r>
    <x v="28"/>
    <x v="1"/>
    <x v="59"/>
    <x v="15"/>
    <x v="67"/>
    <x v="0"/>
    <x v="1"/>
    <x v="1"/>
    <x v="3"/>
    <x v="2"/>
    <x v="1"/>
    <x v="7"/>
    <x v="3"/>
    <x v="1"/>
  </r>
  <r>
    <x v="10"/>
    <x v="1"/>
    <x v="60"/>
    <x v="0"/>
    <x v="68"/>
    <x v="0"/>
    <x v="1"/>
    <x v="1"/>
    <x v="3"/>
    <x v="1"/>
    <x v="1"/>
    <x v="7"/>
    <x v="1"/>
    <x v="2"/>
  </r>
  <r>
    <x v="9"/>
    <x v="0"/>
    <x v="61"/>
    <x v="14"/>
    <x v="69"/>
    <x v="2"/>
    <x v="1"/>
    <x v="1"/>
    <x v="2"/>
    <x v="1"/>
    <x v="0"/>
    <x v="7"/>
    <x v="0"/>
    <x v="2"/>
  </r>
  <r>
    <x v="6"/>
    <x v="1"/>
    <x v="62"/>
    <x v="0"/>
    <x v="70"/>
    <x v="3"/>
    <x v="0"/>
    <x v="0"/>
    <x v="2"/>
    <x v="0"/>
    <x v="1"/>
    <x v="17"/>
    <x v="1"/>
    <x v="2"/>
  </r>
  <r>
    <x v="11"/>
    <x v="1"/>
    <x v="63"/>
    <x v="2"/>
    <x v="71"/>
    <x v="1"/>
    <x v="1"/>
    <x v="1"/>
    <x v="1"/>
    <x v="1"/>
    <x v="1"/>
    <x v="7"/>
    <x v="1"/>
    <x v="1"/>
  </r>
  <r>
    <x v="12"/>
    <x v="1"/>
    <x v="64"/>
    <x v="0"/>
    <x v="72"/>
    <x v="1"/>
    <x v="1"/>
    <x v="1"/>
    <x v="1"/>
    <x v="0"/>
    <x v="1"/>
    <x v="18"/>
    <x v="2"/>
    <x v="1"/>
  </r>
  <r>
    <x v="5"/>
    <x v="1"/>
    <x v="65"/>
    <x v="0"/>
    <x v="73"/>
    <x v="0"/>
    <x v="1"/>
    <x v="1"/>
    <x v="1"/>
    <x v="1"/>
    <x v="1"/>
    <x v="18"/>
    <x v="2"/>
    <x v="1"/>
  </r>
  <r>
    <x v="9"/>
    <x v="1"/>
    <x v="66"/>
    <x v="16"/>
    <x v="74"/>
    <x v="0"/>
    <x v="0"/>
    <x v="2"/>
    <x v="0"/>
    <x v="1"/>
    <x v="1"/>
    <x v="11"/>
    <x v="2"/>
    <x v="1"/>
  </r>
  <r>
    <x v="12"/>
    <x v="1"/>
    <x v="67"/>
    <x v="1"/>
    <x v="75"/>
    <x v="1"/>
    <x v="0"/>
    <x v="3"/>
    <x v="0"/>
    <x v="0"/>
    <x v="1"/>
    <x v="1"/>
    <x v="1"/>
    <x v="1"/>
  </r>
  <r>
    <x v="10"/>
    <x v="1"/>
    <x v="42"/>
    <x v="0"/>
    <x v="76"/>
    <x v="1"/>
    <x v="1"/>
    <x v="0"/>
    <x v="3"/>
    <x v="0"/>
    <x v="1"/>
    <x v="8"/>
    <x v="2"/>
    <x v="1"/>
  </r>
  <r>
    <x v="28"/>
    <x v="1"/>
    <x v="68"/>
    <x v="16"/>
    <x v="77"/>
    <x v="2"/>
    <x v="1"/>
    <x v="7"/>
    <x v="3"/>
    <x v="1"/>
    <x v="0"/>
    <x v="8"/>
    <x v="2"/>
    <x v="3"/>
  </r>
  <r>
    <x v="2"/>
    <x v="1"/>
    <x v="18"/>
    <x v="15"/>
    <x v="78"/>
    <x v="3"/>
    <x v="1"/>
    <x v="7"/>
    <x v="2"/>
    <x v="0"/>
    <x v="1"/>
    <x v="6"/>
    <x v="0"/>
    <x v="3"/>
  </r>
  <r>
    <x v="21"/>
    <x v="1"/>
    <x v="69"/>
    <x v="12"/>
    <x v="79"/>
    <x v="0"/>
    <x v="1"/>
    <x v="8"/>
    <x v="1"/>
    <x v="2"/>
    <x v="0"/>
    <x v="4"/>
    <x v="1"/>
    <x v="1"/>
  </r>
  <r>
    <x v="7"/>
    <x v="1"/>
    <x v="32"/>
    <x v="0"/>
    <x v="80"/>
    <x v="2"/>
    <x v="1"/>
    <x v="2"/>
    <x v="0"/>
    <x v="1"/>
    <x v="0"/>
    <x v="11"/>
    <x v="3"/>
    <x v="2"/>
  </r>
  <r>
    <x v="10"/>
    <x v="1"/>
    <x v="3"/>
    <x v="0"/>
    <x v="81"/>
    <x v="0"/>
    <x v="1"/>
    <x v="1"/>
    <x v="2"/>
    <x v="0"/>
    <x v="1"/>
    <x v="10"/>
    <x v="0"/>
    <x v="1"/>
  </r>
  <r>
    <x v="27"/>
    <x v="1"/>
    <x v="42"/>
    <x v="0"/>
    <x v="82"/>
    <x v="3"/>
    <x v="1"/>
    <x v="0"/>
    <x v="0"/>
    <x v="1"/>
    <x v="1"/>
    <x v="8"/>
    <x v="1"/>
    <x v="1"/>
  </r>
  <r>
    <x v="8"/>
    <x v="1"/>
    <x v="3"/>
    <x v="16"/>
    <x v="83"/>
    <x v="0"/>
    <x v="0"/>
    <x v="1"/>
    <x v="0"/>
    <x v="2"/>
    <x v="0"/>
    <x v="11"/>
    <x v="1"/>
    <x v="1"/>
  </r>
  <r>
    <x v="13"/>
    <x v="1"/>
    <x v="70"/>
    <x v="0"/>
    <x v="84"/>
    <x v="3"/>
    <x v="1"/>
    <x v="3"/>
    <x v="1"/>
    <x v="1"/>
    <x v="1"/>
    <x v="2"/>
    <x v="3"/>
    <x v="1"/>
  </r>
  <r>
    <x v="29"/>
    <x v="1"/>
    <x v="71"/>
    <x v="15"/>
    <x v="85"/>
    <x v="2"/>
    <x v="1"/>
    <x v="3"/>
    <x v="0"/>
    <x v="0"/>
    <x v="1"/>
    <x v="0"/>
    <x v="0"/>
    <x v="2"/>
  </r>
  <r>
    <x v="30"/>
    <x v="1"/>
    <x v="72"/>
    <x v="2"/>
    <x v="86"/>
    <x v="1"/>
    <x v="1"/>
    <x v="6"/>
    <x v="3"/>
    <x v="2"/>
    <x v="1"/>
    <x v="6"/>
    <x v="3"/>
    <x v="1"/>
  </r>
  <r>
    <x v="31"/>
    <x v="1"/>
    <x v="73"/>
    <x v="14"/>
    <x v="87"/>
    <x v="2"/>
    <x v="1"/>
    <x v="2"/>
    <x v="0"/>
    <x v="1"/>
    <x v="1"/>
    <x v="1"/>
    <x v="2"/>
    <x v="1"/>
  </r>
  <r>
    <x v="7"/>
    <x v="1"/>
    <x v="74"/>
    <x v="2"/>
    <x v="88"/>
    <x v="1"/>
    <x v="1"/>
    <x v="4"/>
    <x v="0"/>
    <x v="1"/>
    <x v="1"/>
    <x v="12"/>
    <x v="0"/>
    <x v="1"/>
  </r>
  <r>
    <x v="21"/>
    <x v="0"/>
    <x v="75"/>
    <x v="14"/>
    <x v="89"/>
    <x v="1"/>
    <x v="1"/>
    <x v="0"/>
    <x v="0"/>
    <x v="0"/>
    <x v="1"/>
    <x v="9"/>
    <x v="1"/>
    <x v="1"/>
  </r>
  <r>
    <x v="32"/>
    <x v="1"/>
    <x v="76"/>
    <x v="0"/>
    <x v="90"/>
    <x v="1"/>
    <x v="1"/>
    <x v="4"/>
    <x v="1"/>
    <x v="1"/>
    <x v="1"/>
    <x v="4"/>
    <x v="1"/>
    <x v="2"/>
  </r>
  <r>
    <x v="31"/>
    <x v="1"/>
    <x v="77"/>
    <x v="11"/>
    <x v="91"/>
    <x v="1"/>
    <x v="1"/>
    <x v="0"/>
    <x v="0"/>
    <x v="0"/>
    <x v="0"/>
    <x v="4"/>
    <x v="1"/>
    <x v="0"/>
  </r>
  <r>
    <x v="7"/>
    <x v="1"/>
    <x v="78"/>
    <x v="18"/>
    <x v="92"/>
    <x v="1"/>
    <x v="0"/>
    <x v="0"/>
    <x v="1"/>
    <x v="2"/>
    <x v="0"/>
    <x v="11"/>
    <x v="2"/>
    <x v="2"/>
  </r>
  <r>
    <x v="21"/>
    <x v="1"/>
    <x v="79"/>
    <x v="0"/>
    <x v="93"/>
    <x v="1"/>
    <x v="1"/>
    <x v="4"/>
    <x v="3"/>
    <x v="1"/>
    <x v="0"/>
    <x v="6"/>
    <x v="3"/>
    <x v="2"/>
  </r>
  <r>
    <x v="5"/>
    <x v="1"/>
    <x v="42"/>
    <x v="16"/>
    <x v="94"/>
    <x v="0"/>
    <x v="1"/>
    <x v="0"/>
    <x v="2"/>
    <x v="0"/>
    <x v="1"/>
    <x v="9"/>
    <x v="0"/>
    <x v="1"/>
  </r>
  <r>
    <x v="33"/>
    <x v="1"/>
    <x v="80"/>
    <x v="2"/>
    <x v="95"/>
    <x v="3"/>
    <x v="0"/>
    <x v="7"/>
    <x v="2"/>
    <x v="1"/>
    <x v="1"/>
    <x v="11"/>
    <x v="0"/>
    <x v="0"/>
  </r>
  <r>
    <x v="17"/>
    <x v="1"/>
    <x v="81"/>
    <x v="3"/>
    <x v="96"/>
    <x v="3"/>
    <x v="0"/>
    <x v="0"/>
    <x v="2"/>
    <x v="1"/>
    <x v="1"/>
    <x v="17"/>
    <x v="0"/>
    <x v="2"/>
  </r>
  <r>
    <x v="14"/>
    <x v="1"/>
    <x v="42"/>
    <x v="18"/>
    <x v="97"/>
    <x v="0"/>
    <x v="1"/>
    <x v="0"/>
    <x v="2"/>
    <x v="1"/>
    <x v="1"/>
    <x v="2"/>
    <x v="2"/>
    <x v="3"/>
  </r>
  <r>
    <x v="34"/>
    <x v="1"/>
    <x v="82"/>
    <x v="17"/>
    <x v="98"/>
    <x v="2"/>
    <x v="1"/>
    <x v="0"/>
    <x v="2"/>
    <x v="0"/>
    <x v="1"/>
    <x v="17"/>
    <x v="3"/>
    <x v="2"/>
  </r>
  <r>
    <x v="20"/>
    <x v="1"/>
    <x v="83"/>
    <x v="5"/>
    <x v="99"/>
    <x v="0"/>
    <x v="1"/>
    <x v="2"/>
    <x v="1"/>
    <x v="1"/>
    <x v="1"/>
    <x v="11"/>
    <x v="3"/>
    <x v="3"/>
  </r>
  <r>
    <x v="2"/>
    <x v="0"/>
    <x v="84"/>
    <x v="16"/>
    <x v="100"/>
    <x v="1"/>
    <x v="1"/>
    <x v="8"/>
    <x v="3"/>
    <x v="2"/>
    <x v="0"/>
    <x v="4"/>
    <x v="1"/>
    <x v="1"/>
  </r>
  <r>
    <x v="5"/>
    <x v="1"/>
    <x v="85"/>
    <x v="0"/>
    <x v="101"/>
    <x v="2"/>
    <x v="1"/>
    <x v="1"/>
    <x v="3"/>
    <x v="0"/>
    <x v="1"/>
    <x v="6"/>
    <x v="1"/>
    <x v="1"/>
  </r>
  <r>
    <x v="35"/>
    <x v="0"/>
    <x v="86"/>
    <x v="16"/>
    <x v="102"/>
    <x v="2"/>
    <x v="0"/>
    <x v="2"/>
    <x v="0"/>
    <x v="0"/>
    <x v="0"/>
    <x v="10"/>
    <x v="2"/>
    <x v="1"/>
  </r>
  <r>
    <x v="13"/>
    <x v="1"/>
    <x v="3"/>
    <x v="16"/>
    <x v="103"/>
    <x v="3"/>
    <x v="0"/>
    <x v="1"/>
    <x v="2"/>
    <x v="0"/>
    <x v="1"/>
    <x v="8"/>
    <x v="3"/>
    <x v="1"/>
  </r>
  <r>
    <x v="2"/>
    <x v="1"/>
    <x v="87"/>
    <x v="2"/>
    <x v="104"/>
    <x v="1"/>
    <x v="1"/>
    <x v="4"/>
    <x v="0"/>
    <x v="2"/>
    <x v="1"/>
    <x v="8"/>
    <x v="1"/>
    <x v="3"/>
  </r>
  <r>
    <x v="6"/>
    <x v="1"/>
    <x v="88"/>
    <x v="2"/>
    <x v="105"/>
    <x v="1"/>
    <x v="0"/>
    <x v="5"/>
    <x v="0"/>
    <x v="1"/>
    <x v="1"/>
    <x v="14"/>
    <x v="1"/>
    <x v="1"/>
  </r>
  <r>
    <x v="24"/>
    <x v="1"/>
    <x v="18"/>
    <x v="0"/>
    <x v="106"/>
    <x v="3"/>
    <x v="0"/>
    <x v="7"/>
    <x v="1"/>
    <x v="1"/>
    <x v="0"/>
    <x v="12"/>
    <x v="0"/>
    <x v="2"/>
  </r>
  <r>
    <x v="36"/>
    <x v="0"/>
    <x v="42"/>
    <x v="12"/>
    <x v="107"/>
    <x v="1"/>
    <x v="1"/>
    <x v="0"/>
    <x v="2"/>
    <x v="0"/>
    <x v="0"/>
    <x v="0"/>
    <x v="1"/>
    <x v="1"/>
  </r>
  <r>
    <x v="36"/>
    <x v="1"/>
    <x v="89"/>
    <x v="15"/>
    <x v="108"/>
    <x v="2"/>
    <x v="1"/>
    <x v="1"/>
    <x v="0"/>
    <x v="1"/>
    <x v="1"/>
    <x v="0"/>
    <x v="3"/>
    <x v="1"/>
  </r>
  <r>
    <x v="15"/>
    <x v="1"/>
    <x v="90"/>
    <x v="8"/>
    <x v="109"/>
    <x v="0"/>
    <x v="0"/>
    <x v="2"/>
    <x v="0"/>
    <x v="0"/>
    <x v="1"/>
    <x v="2"/>
    <x v="3"/>
    <x v="1"/>
  </r>
  <r>
    <x v="31"/>
    <x v="1"/>
    <x v="91"/>
    <x v="0"/>
    <x v="110"/>
    <x v="3"/>
    <x v="0"/>
    <x v="4"/>
    <x v="3"/>
    <x v="0"/>
    <x v="1"/>
    <x v="13"/>
    <x v="3"/>
    <x v="2"/>
  </r>
  <r>
    <x v="13"/>
    <x v="0"/>
    <x v="92"/>
    <x v="15"/>
    <x v="111"/>
    <x v="3"/>
    <x v="1"/>
    <x v="2"/>
    <x v="2"/>
    <x v="0"/>
    <x v="0"/>
    <x v="19"/>
    <x v="1"/>
    <x v="1"/>
  </r>
  <r>
    <x v="33"/>
    <x v="1"/>
    <x v="93"/>
    <x v="9"/>
    <x v="112"/>
    <x v="2"/>
    <x v="0"/>
    <x v="5"/>
    <x v="0"/>
    <x v="0"/>
    <x v="0"/>
    <x v="16"/>
    <x v="3"/>
    <x v="1"/>
  </r>
  <r>
    <x v="17"/>
    <x v="1"/>
    <x v="2"/>
    <x v="21"/>
    <x v="113"/>
    <x v="0"/>
    <x v="1"/>
    <x v="2"/>
    <x v="2"/>
    <x v="1"/>
    <x v="1"/>
    <x v="11"/>
    <x v="3"/>
    <x v="1"/>
  </r>
  <r>
    <x v="13"/>
    <x v="1"/>
    <x v="94"/>
    <x v="16"/>
    <x v="114"/>
    <x v="1"/>
    <x v="0"/>
    <x v="1"/>
    <x v="1"/>
    <x v="2"/>
    <x v="1"/>
    <x v="2"/>
    <x v="3"/>
    <x v="1"/>
  </r>
  <r>
    <x v="2"/>
    <x v="1"/>
    <x v="95"/>
    <x v="3"/>
    <x v="115"/>
    <x v="1"/>
    <x v="1"/>
    <x v="0"/>
    <x v="0"/>
    <x v="0"/>
    <x v="1"/>
    <x v="11"/>
    <x v="0"/>
    <x v="1"/>
  </r>
  <r>
    <x v="13"/>
    <x v="1"/>
    <x v="96"/>
    <x v="12"/>
    <x v="116"/>
    <x v="1"/>
    <x v="0"/>
    <x v="5"/>
    <x v="3"/>
    <x v="0"/>
    <x v="1"/>
    <x v="11"/>
    <x v="1"/>
    <x v="1"/>
  </r>
  <r>
    <x v="9"/>
    <x v="1"/>
    <x v="42"/>
    <x v="13"/>
    <x v="117"/>
    <x v="0"/>
    <x v="0"/>
    <x v="0"/>
    <x v="0"/>
    <x v="1"/>
    <x v="1"/>
    <x v="8"/>
    <x v="3"/>
    <x v="1"/>
  </r>
  <r>
    <x v="9"/>
    <x v="1"/>
    <x v="97"/>
    <x v="3"/>
    <x v="118"/>
    <x v="3"/>
    <x v="0"/>
    <x v="2"/>
    <x v="0"/>
    <x v="2"/>
    <x v="1"/>
    <x v="4"/>
    <x v="0"/>
    <x v="1"/>
  </r>
  <r>
    <x v="23"/>
    <x v="1"/>
    <x v="98"/>
    <x v="9"/>
    <x v="119"/>
    <x v="1"/>
    <x v="1"/>
    <x v="5"/>
    <x v="0"/>
    <x v="1"/>
    <x v="0"/>
    <x v="11"/>
    <x v="1"/>
    <x v="3"/>
  </r>
  <r>
    <x v="7"/>
    <x v="1"/>
    <x v="3"/>
    <x v="5"/>
    <x v="120"/>
    <x v="3"/>
    <x v="1"/>
    <x v="1"/>
    <x v="2"/>
    <x v="2"/>
    <x v="1"/>
    <x v="20"/>
    <x v="3"/>
    <x v="2"/>
  </r>
  <r>
    <x v="3"/>
    <x v="1"/>
    <x v="99"/>
    <x v="23"/>
    <x v="121"/>
    <x v="1"/>
    <x v="1"/>
    <x v="0"/>
    <x v="1"/>
    <x v="1"/>
    <x v="1"/>
    <x v="6"/>
    <x v="0"/>
    <x v="3"/>
  </r>
  <r>
    <x v="29"/>
    <x v="0"/>
    <x v="100"/>
    <x v="24"/>
    <x v="122"/>
    <x v="0"/>
    <x v="0"/>
    <x v="1"/>
    <x v="1"/>
    <x v="1"/>
    <x v="0"/>
    <x v="10"/>
    <x v="0"/>
    <x v="1"/>
  </r>
  <r>
    <x v="31"/>
    <x v="1"/>
    <x v="18"/>
    <x v="16"/>
    <x v="123"/>
    <x v="3"/>
    <x v="1"/>
    <x v="7"/>
    <x v="2"/>
    <x v="0"/>
    <x v="1"/>
    <x v="6"/>
    <x v="3"/>
    <x v="1"/>
  </r>
  <r>
    <x v="12"/>
    <x v="0"/>
    <x v="101"/>
    <x v="16"/>
    <x v="124"/>
    <x v="0"/>
    <x v="1"/>
    <x v="0"/>
    <x v="2"/>
    <x v="1"/>
    <x v="0"/>
    <x v="10"/>
    <x v="2"/>
    <x v="2"/>
  </r>
  <r>
    <x v="25"/>
    <x v="1"/>
    <x v="3"/>
    <x v="16"/>
    <x v="125"/>
    <x v="1"/>
    <x v="0"/>
    <x v="1"/>
    <x v="1"/>
    <x v="1"/>
    <x v="1"/>
    <x v="12"/>
    <x v="3"/>
    <x v="2"/>
  </r>
  <r>
    <x v="34"/>
    <x v="0"/>
    <x v="102"/>
    <x v="5"/>
    <x v="126"/>
    <x v="2"/>
    <x v="0"/>
    <x v="4"/>
    <x v="0"/>
    <x v="1"/>
    <x v="1"/>
    <x v="11"/>
    <x v="1"/>
    <x v="2"/>
  </r>
  <r>
    <x v="37"/>
    <x v="0"/>
    <x v="103"/>
    <x v="23"/>
    <x v="127"/>
    <x v="2"/>
    <x v="1"/>
    <x v="6"/>
    <x v="2"/>
    <x v="0"/>
    <x v="0"/>
    <x v="12"/>
    <x v="1"/>
    <x v="2"/>
  </r>
  <r>
    <x v="15"/>
    <x v="1"/>
    <x v="104"/>
    <x v="2"/>
    <x v="128"/>
    <x v="1"/>
    <x v="1"/>
    <x v="2"/>
    <x v="0"/>
    <x v="1"/>
    <x v="1"/>
    <x v="8"/>
    <x v="3"/>
    <x v="1"/>
  </r>
  <r>
    <x v="1"/>
    <x v="1"/>
    <x v="105"/>
    <x v="25"/>
    <x v="129"/>
    <x v="1"/>
    <x v="0"/>
    <x v="3"/>
    <x v="3"/>
    <x v="1"/>
    <x v="1"/>
    <x v="8"/>
    <x v="3"/>
    <x v="2"/>
  </r>
  <r>
    <x v="23"/>
    <x v="1"/>
    <x v="106"/>
    <x v="26"/>
    <x v="130"/>
    <x v="0"/>
    <x v="0"/>
    <x v="1"/>
    <x v="2"/>
    <x v="0"/>
    <x v="1"/>
    <x v="11"/>
    <x v="1"/>
    <x v="1"/>
  </r>
  <r>
    <x v="24"/>
    <x v="1"/>
    <x v="42"/>
    <x v="20"/>
    <x v="131"/>
    <x v="1"/>
    <x v="0"/>
    <x v="0"/>
    <x v="0"/>
    <x v="0"/>
    <x v="1"/>
    <x v="0"/>
    <x v="1"/>
    <x v="1"/>
  </r>
  <r>
    <x v="12"/>
    <x v="0"/>
    <x v="42"/>
    <x v="25"/>
    <x v="132"/>
    <x v="0"/>
    <x v="0"/>
    <x v="0"/>
    <x v="2"/>
    <x v="1"/>
    <x v="0"/>
    <x v="0"/>
    <x v="3"/>
    <x v="1"/>
  </r>
  <r>
    <x v="0"/>
    <x v="1"/>
    <x v="107"/>
    <x v="14"/>
    <x v="133"/>
    <x v="1"/>
    <x v="1"/>
    <x v="0"/>
    <x v="2"/>
    <x v="2"/>
    <x v="0"/>
    <x v="6"/>
    <x v="3"/>
    <x v="1"/>
  </r>
  <r>
    <x v="25"/>
    <x v="1"/>
    <x v="84"/>
    <x v="19"/>
    <x v="134"/>
    <x v="1"/>
    <x v="0"/>
    <x v="8"/>
    <x v="2"/>
    <x v="1"/>
    <x v="1"/>
    <x v="1"/>
    <x v="1"/>
    <x v="1"/>
  </r>
  <r>
    <x v="9"/>
    <x v="1"/>
    <x v="12"/>
    <x v="16"/>
    <x v="135"/>
    <x v="0"/>
    <x v="1"/>
    <x v="3"/>
    <x v="1"/>
    <x v="2"/>
    <x v="1"/>
    <x v="13"/>
    <x v="1"/>
    <x v="1"/>
  </r>
  <r>
    <x v="31"/>
    <x v="0"/>
    <x v="108"/>
    <x v="1"/>
    <x v="136"/>
    <x v="3"/>
    <x v="1"/>
    <x v="3"/>
    <x v="0"/>
    <x v="0"/>
    <x v="1"/>
    <x v="2"/>
    <x v="1"/>
    <x v="1"/>
  </r>
  <r>
    <x v="22"/>
    <x v="1"/>
    <x v="42"/>
    <x v="18"/>
    <x v="137"/>
    <x v="2"/>
    <x v="0"/>
    <x v="0"/>
    <x v="2"/>
    <x v="1"/>
    <x v="1"/>
    <x v="17"/>
    <x v="3"/>
    <x v="3"/>
  </r>
  <r>
    <x v="36"/>
    <x v="1"/>
    <x v="42"/>
    <x v="26"/>
    <x v="138"/>
    <x v="3"/>
    <x v="1"/>
    <x v="0"/>
    <x v="2"/>
    <x v="1"/>
    <x v="1"/>
    <x v="10"/>
    <x v="1"/>
    <x v="1"/>
  </r>
  <r>
    <x v="7"/>
    <x v="1"/>
    <x v="35"/>
    <x v="14"/>
    <x v="139"/>
    <x v="1"/>
    <x v="1"/>
    <x v="8"/>
    <x v="0"/>
    <x v="1"/>
    <x v="0"/>
    <x v="12"/>
    <x v="1"/>
    <x v="0"/>
  </r>
  <r>
    <x v="5"/>
    <x v="0"/>
    <x v="2"/>
    <x v="14"/>
    <x v="140"/>
    <x v="3"/>
    <x v="0"/>
    <x v="2"/>
    <x v="3"/>
    <x v="0"/>
    <x v="1"/>
    <x v="4"/>
    <x v="0"/>
    <x v="3"/>
  </r>
  <r>
    <x v="28"/>
    <x v="1"/>
    <x v="3"/>
    <x v="22"/>
    <x v="141"/>
    <x v="1"/>
    <x v="1"/>
    <x v="1"/>
    <x v="0"/>
    <x v="0"/>
    <x v="1"/>
    <x v="6"/>
    <x v="2"/>
    <x v="2"/>
  </r>
  <r>
    <x v="8"/>
    <x v="1"/>
    <x v="109"/>
    <x v="3"/>
    <x v="142"/>
    <x v="2"/>
    <x v="0"/>
    <x v="1"/>
    <x v="2"/>
    <x v="0"/>
    <x v="0"/>
    <x v="13"/>
    <x v="2"/>
    <x v="1"/>
  </r>
  <r>
    <x v="7"/>
    <x v="1"/>
    <x v="110"/>
    <x v="21"/>
    <x v="143"/>
    <x v="3"/>
    <x v="0"/>
    <x v="1"/>
    <x v="2"/>
    <x v="0"/>
    <x v="1"/>
    <x v="8"/>
    <x v="3"/>
    <x v="2"/>
  </r>
  <r>
    <x v="5"/>
    <x v="1"/>
    <x v="111"/>
    <x v="14"/>
    <x v="144"/>
    <x v="2"/>
    <x v="1"/>
    <x v="0"/>
    <x v="0"/>
    <x v="2"/>
    <x v="1"/>
    <x v="18"/>
    <x v="1"/>
    <x v="3"/>
  </r>
  <r>
    <x v="7"/>
    <x v="1"/>
    <x v="3"/>
    <x v="12"/>
    <x v="145"/>
    <x v="2"/>
    <x v="0"/>
    <x v="1"/>
    <x v="3"/>
    <x v="2"/>
    <x v="1"/>
    <x v="8"/>
    <x v="1"/>
    <x v="1"/>
  </r>
  <r>
    <x v="7"/>
    <x v="1"/>
    <x v="112"/>
    <x v="2"/>
    <x v="146"/>
    <x v="0"/>
    <x v="1"/>
    <x v="2"/>
    <x v="0"/>
    <x v="0"/>
    <x v="1"/>
    <x v="6"/>
    <x v="1"/>
    <x v="1"/>
  </r>
  <r>
    <x v="0"/>
    <x v="1"/>
    <x v="113"/>
    <x v="17"/>
    <x v="147"/>
    <x v="2"/>
    <x v="1"/>
    <x v="5"/>
    <x v="3"/>
    <x v="2"/>
    <x v="1"/>
    <x v="6"/>
    <x v="2"/>
    <x v="2"/>
  </r>
  <r>
    <x v="0"/>
    <x v="1"/>
    <x v="114"/>
    <x v="14"/>
    <x v="148"/>
    <x v="1"/>
    <x v="1"/>
    <x v="2"/>
    <x v="3"/>
    <x v="1"/>
    <x v="1"/>
    <x v="14"/>
    <x v="1"/>
    <x v="1"/>
  </r>
  <r>
    <x v="37"/>
    <x v="1"/>
    <x v="115"/>
    <x v="3"/>
    <x v="149"/>
    <x v="0"/>
    <x v="0"/>
    <x v="2"/>
    <x v="1"/>
    <x v="0"/>
    <x v="1"/>
    <x v="8"/>
    <x v="1"/>
    <x v="1"/>
  </r>
  <r>
    <x v="32"/>
    <x v="1"/>
    <x v="116"/>
    <x v="9"/>
    <x v="150"/>
    <x v="0"/>
    <x v="0"/>
    <x v="1"/>
    <x v="1"/>
    <x v="2"/>
    <x v="1"/>
    <x v="0"/>
    <x v="0"/>
    <x v="1"/>
  </r>
  <r>
    <x v="10"/>
    <x v="1"/>
    <x v="117"/>
    <x v="0"/>
    <x v="151"/>
    <x v="1"/>
    <x v="1"/>
    <x v="0"/>
    <x v="1"/>
    <x v="1"/>
    <x v="1"/>
    <x v="6"/>
    <x v="0"/>
    <x v="1"/>
  </r>
  <r>
    <x v="16"/>
    <x v="1"/>
    <x v="118"/>
    <x v="16"/>
    <x v="152"/>
    <x v="0"/>
    <x v="1"/>
    <x v="6"/>
    <x v="2"/>
    <x v="1"/>
    <x v="0"/>
    <x v="13"/>
    <x v="1"/>
    <x v="0"/>
  </r>
  <r>
    <x v="28"/>
    <x v="1"/>
    <x v="119"/>
    <x v="14"/>
    <x v="153"/>
    <x v="0"/>
    <x v="1"/>
    <x v="2"/>
    <x v="1"/>
    <x v="2"/>
    <x v="1"/>
    <x v="10"/>
    <x v="3"/>
    <x v="0"/>
  </r>
  <r>
    <x v="5"/>
    <x v="1"/>
    <x v="120"/>
    <x v="1"/>
    <x v="154"/>
    <x v="0"/>
    <x v="0"/>
    <x v="0"/>
    <x v="0"/>
    <x v="0"/>
    <x v="1"/>
    <x v="8"/>
    <x v="1"/>
    <x v="1"/>
  </r>
  <r>
    <x v="11"/>
    <x v="1"/>
    <x v="121"/>
    <x v="0"/>
    <x v="155"/>
    <x v="2"/>
    <x v="1"/>
    <x v="3"/>
    <x v="2"/>
    <x v="1"/>
    <x v="1"/>
    <x v="6"/>
    <x v="0"/>
    <x v="1"/>
  </r>
  <r>
    <x v="31"/>
    <x v="1"/>
    <x v="122"/>
    <x v="15"/>
    <x v="156"/>
    <x v="0"/>
    <x v="1"/>
    <x v="3"/>
    <x v="2"/>
    <x v="1"/>
    <x v="1"/>
    <x v="5"/>
    <x v="3"/>
    <x v="1"/>
  </r>
  <r>
    <x v="34"/>
    <x v="1"/>
    <x v="123"/>
    <x v="14"/>
    <x v="157"/>
    <x v="0"/>
    <x v="0"/>
    <x v="1"/>
    <x v="1"/>
    <x v="1"/>
    <x v="0"/>
    <x v="13"/>
    <x v="2"/>
    <x v="2"/>
  </r>
  <r>
    <x v="32"/>
    <x v="1"/>
    <x v="124"/>
    <x v="18"/>
    <x v="158"/>
    <x v="1"/>
    <x v="1"/>
    <x v="0"/>
    <x v="0"/>
    <x v="1"/>
    <x v="1"/>
    <x v="0"/>
    <x v="0"/>
    <x v="2"/>
  </r>
  <r>
    <x v="13"/>
    <x v="1"/>
    <x v="125"/>
    <x v="2"/>
    <x v="159"/>
    <x v="1"/>
    <x v="0"/>
    <x v="6"/>
    <x v="2"/>
    <x v="1"/>
    <x v="1"/>
    <x v="10"/>
    <x v="1"/>
    <x v="1"/>
  </r>
  <r>
    <x v="15"/>
    <x v="1"/>
    <x v="126"/>
    <x v="10"/>
    <x v="160"/>
    <x v="1"/>
    <x v="1"/>
    <x v="1"/>
    <x v="0"/>
    <x v="1"/>
    <x v="1"/>
    <x v="19"/>
    <x v="0"/>
    <x v="1"/>
  </r>
  <r>
    <x v="4"/>
    <x v="1"/>
    <x v="22"/>
    <x v="14"/>
    <x v="161"/>
    <x v="2"/>
    <x v="1"/>
    <x v="1"/>
    <x v="1"/>
    <x v="2"/>
    <x v="1"/>
    <x v="10"/>
    <x v="1"/>
    <x v="0"/>
  </r>
  <r>
    <x v="14"/>
    <x v="1"/>
    <x v="127"/>
    <x v="11"/>
    <x v="162"/>
    <x v="1"/>
    <x v="1"/>
    <x v="1"/>
    <x v="0"/>
    <x v="1"/>
    <x v="1"/>
    <x v="0"/>
    <x v="3"/>
    <x v="0"/>
  </r>
  <r>
    <x v="38"/>
    <x v="1"/>
    <x v="13"/>
    <x v="4"/>
    <x v="163"/>
    <x v="1"/>
    <x v="1"/>
    <x v="4"/>
    <x v="0"/>
    <x v="2"/>
    <x v="0"/>
    <x v="9"/>
    <x v="2"/>
    <x v="0"/>
  </r>
  <r>
    <x v="4"/>
    <x v="1"/>
    <x v="3"/>
    <x v="3"/>
    <x v="164"/>
    <x v="1"/>
    <x v="1"/>
    <x v="1"/>
    <x v="2"/>
    <x v="2"/>
    <x v="0"/>
    <x v="2"/>
    <x v="1"/>
    <x v="2"/>
  </r>
  <r>
    <x v="24"/>
    <x v="1"/>
    <x v="128"/>
    <x v="13"/>
    <x v="165"/>
    <x v="1"/>
    <x v="0"/>
    <x v="5"/>
    <x v="1"/>
    <x v="0"/>
    <x v="1"/>
    <x v="2"/>
    <x v="2"/>
    <x v="1"/>
  </r>
  <r>
    <x v="0"/>
    <x v="1"/>
    <x v="129"/>
    <x v="24"/>
    <x v="166"/>
    <x v="3"/>
    <x v="1"/>
    <x v="1"/>
    <x v="2"/>
    <x v="2"/>
    <x v="1"/>
    <x v="11"/>
    <x v="0"/>
    <x v="1"/>
  </r>
  <r>
    <x v="7"/>
    <x v="1"/>
    <x v="59"/>
    <x v="12"/>
    <x v="167"/>
    <x v="0"/>
    <x v="0"/>
    <x v="0"/>
    <x v="0"/>
    <x v="1"/>
    <x v="1"/>
    <x v="11"/>
    <x v="3"/>
    <x v="1"/>
  </r>
  <r>
    <x v="8"/>
    <x v="1"/>
    <x v="130"/>
    <x v="0"/>
    <x v="168"/>
    <x v="3"/>
    <x v="0"/>
    <x v="0"/>
    <x v="0"/>
    <x v="0"/>
    <x v="1"/>
    <x v="4"/>
    <x v="3"/>
    <x v="3"/>
  </r>
  <r>
    <x v="5"/>
    <x v="1"/>
    <x v="131"/>
    <x v="16"/>
    <x v="169"/>
    <x v="1"/>
    <x v="1"/>
    <x v="1"/>
    <x v="2"/>
    <x v="0"/>
    <x v="1"/>
    <x v="7"/>
    <x v="0"/>
    <x v="1"/>
  </r>
  <r>
    <x v="4"/>
    <x v="1"/>
    <x v="132"/>
    <x v="27"/>
    <x v="170"/>
    <x v="1"/>
    <x v="1"/>
    <x v="1"/>
    <x v="1"/>
    <x v="1"/>
    <x v="0"/>
    <x v="9"/>
    <x v="1"/>
    <x v="2"/>
  </r>
  <r>
    <x v="37"/>
    <x v="0"/>
    <x v="30"/>
    <x v="0"/>
    <x v="171"/>
    <x v="1"/>
    <x v="0"/>
    <x v="6"/>
    <x v="3"/>
    <x v="0"/>
    <x v="1"/>
    <x v="14"/>
    <x v="0"/>
    <x v="3"/>
  </r>
  <r>
    <x v="9"/>
    <x v="1"/>
    <x v="133"/>
    <x v="3"/>
    <x v="172"/>
    <x v="2"/>
    <x v="1"/>
    <x v="2"/>
    <x v="1"/>
    <x v="0"/>
    <x v="1"/>
    <x v="11"/>
    <x v="3"/>
    <x v="2"/>
  </r>
  <r>
    <x v="7"/>
    <x v="1"/>
    <x v="134"/>
    <x v="14"/>
    <x v="173"/>
    <x v="1"/>
    <x v="1"/>
    <x v="2"/>
    <x v="3"/>
    <x v="2"/>
    <x v="1"/>
    <x v="0"/>
    <x v="3"/>
    <x v="1"/>
  </r>
  <r>
    <x v="28"/>
    <x v="1"/>
    <x v="42"/>
    <x v="18"/>
    <x v="174"/>
    <x v="1"/>
    <x v="0"/>
    <x v="0"/>
    <x v="3"/>
    <x v="2"/>
    <x v="0"/>
    <x v="0"/>
    <x v="0"/>
    <x v="3"/>
  </r>
  <r>
    <x v="29"/>
    <x v="1"/>
    <x v="135"/>
    <x v="1"/>
    <x v="175"/>
    <x v="1"/>
    <x v="0"/>
    <x v="1"/>
    <x v="3"/>
    <x v="2"/>
    <x v="0"/>
    <x v="10"/>
    <x v="3"/>
    <x v="1"/>
  </r>
  <r>
    <x v="3"/>
    <x v="1"/>
    <x v="136"/>
    <x v="2"/>
    <x v="176"/>
    <x v="1"/>
    <x v="1"/>
    <x v="1"/>
    <x v="0"/>
    <x v="0"/>
    <x v="1"/>
    <x v="8"/>
    <x v="0"/>
    <x v="3"/>
  </r>
  <r>
    <x v="37"/>
    <x v="0"/>
    <x v="125"/>
    <x v="2"/>
    <x v="177"/>
    <x v="0"/>
    <x v="1"/>
    <x v="2"/>
    <x v="0"/>
    <x v="0"/>
    <x v="1"/>
    <x v="4"/>
    <x v="3"/>
    <x v="2"/>
  </r>
  <r>
    <x v="21"/>
    <x v="1"/>
    <x v="137"/>
    <x v="0"/>
    <x v="178"/>
    <x v="0"/>
    <x v="0"/>
    <x v="0"/>
    <x v="3"/>
    <x v="2"/>
    <x v="1"/>
    <x v="20"/>
    <x v="3"/>
    <x v="1"/>
  </r>
  <r>
    <x v="8"/>
    <x v="1"/>
    <x v="138"/>
    <x v="14"/>
    <x v="179"/>
    <x v="1"/>
    <x v="0"/>
    <x v="2"/>
    <x v="0"/>
    <x v="0"/>
    <x v="1"/>
    <x v="11"/>
    <x v="3"/>
    <x v="1"/>
  </r>
  <r>
    <x v="12"/>
    <x v="1"/>
    <x v="139"/>
    <x v="20"/>
    <x v="180"/>
    <x v="1"/>
    <x v="0"/>
    <x v="1"/>
    <x v="0"/>
    <x v="1"/>
    <x v="0"/>
    <x v="1"/>
    <x v="3"/>
    <x v="1"/>
  </r>
  <r>
    <x v="13"/>
    <x v="1"/>
    <x v="140"/>
    <x v="6"/>
    <x v="181"/>
    <x v="2"/>
    <x v="0"/>
    <x v="1"/>
    <x v="1"/>
    <x v="0"/>
    <x v="1"/>
    <x v="7"/>
    <x v="1"/>
    <x v="1"/>
  </r>
  <r>
    <x v="0"/>
    <x v="0"/>
    <x v="141"/>
    <x v="25"/>
    <x v="182"/>
    <x v="0"/>
    <x v="0"/>
    <x v="6"/>
    <x v="1"/>
    <x v="0"/>
    <x v="0"/>
    <x v="4"/>
    <x v="1"/>
    <x v="2"/>
  </r>
  <r>
    <x v="24"/>
    <x v="1"/>
    <x v="142"/>
    <x v="0"/>
    <x v="183"/>
    <x v="1"/>
    <x v="1"/>
    <x v="2"/>
    <x v="2"/>
    <x v="1"/>
    <x v="1"/>
    <x v="2"/>
    <x v="1"/>
    <x v="2"/>
  </r>
  <r>
    <x v="16"/>
    <x v="1"/>
    <x v="143"/>
    <x v="28"/>
    <x v="184"/>
    <x v="2"/>
    <x v="0"/>
    <x v="3"/>
    <x v="3"/>
    <x v="2"/>
    <x v="1"/>
    <x v="0"/>
    <x v="3"/>
    <x v="1"/>
  </r>
  <r>
    <x v="3"/>
    <x v="1"/>
    <x v="144"/>
    <x v="24"/>
    <x v="185"/>
    <x v="2"/>
    <x v="0"/>
    <x v="1"/>
    <x v="1"/>
    <x v="1"/>
    <x v="1"/>
    <x v="6"/>
    <x v="1"/>
    <x v="1"/>
  </r>
  <r>
    <x v="32"/>
    <x v="1"/>
    <x v="54"/>
    <x v="18"/>
    <x v="186"/>
    <x v="2"/>
    <x v="0"/>
    <x v="5"/>
    <x v="2"/>
    <x v="1"/>
    <x v="1"/>
    <x v="8"/>
    <x v="2"/>
    <x v="1"/>
  </r>
  <r>
    <x v="27"/>
    <x v="1"/>
    <x v="145"/>
    <x v="24"/>
    <x v="187"/>
    <x v="1"/>
    <x v="1"/>
    <x v="7"/>
    <x v="1"/>
    <x v="0"/>
    <x v="1"/>
    <x v="0"/>
    <x v="1"/>
    <x v="1"/>
  </r>
  <r>
    <x v="13"/>
    <x v="1"/>
    <x v="12"/>
    <x v="2"/>
    <x v="188"/>
    <x v="2"/>
    <x v="1"/>
    <x v="3"/>
    <x v="2"/>
    <x v="1"/>
    <x v="1"/>
    <x v="18"/>
    <x v="3"/>
    <x v="2"/>
  </r>
  <r>
    <x v="31"/>
    <x v="1"/>
    <x v="146"/>
    <x v="3"/>
    <x v="189"/>
    <x v="2"/>
    <x v="0"/>
    <x v="4"/>
    <x v="1"/>
    <x v="0"/>
    <x v="1"/>
    <x v="10"/>
    <x v="3"/>
    <x v="1"/>
  </r>
  <r>
    <x v="39"/>
    <x v="1"/>
    <x v="19"/>
    <x v="0"/>
    <x v="190"/>
    <x v="1"/>
    <x v="1"/>
    <x v="5"/>
    <x v="2"/>
    <x v="1"/>
    <x v="1"/>
    <x v="16"/>
    <x v="0"/>
    <x v="1"/>
  </r>
  <r>
    <x v="4"/>
    <x v="1"/>
    <x v="147"/>
    <x v="14"/>
    <x v="191"/>
    <x v="2"/>
    <x v="0"/>
    <x v="1"/>
    <x v="1"/>
    <x v="0"/>
    <x v="1"/>
    <x v="7"/>
    <x v="1"/>
    <x v="2"/>
  </r>
  <r>
    <x v="10"/>
    <x v="0"/>
    <x v="148"/>
    <x v="5"/>
    <x v="192"/>
    <x v="0"/>
    <x v="1"/>
    <x v="3"/>
    <x v="2"/>
    <x v="1"/>
    <x v="0"/>
    <x v="5"/>
    <x v="0"/>
    <x v="1"/>
  </r>
  <r>
    <x v="23"/>
    <x v="1"/>
    <x v="149"/>
    <x v="15"/>
    <x v="193"/>
    <x v="2"/>
    <x v="1"/>
    <x v="1"/>
    <x v="0"/>
    <x v="2"/>
    <x v="1"/>
    <x v="7"/>
    <x v="1"/>
    <x v="3"/>
  </r>
  <r>
    <x v="28"/>
    <x v="1"/>
    <x v="58"/>
    <x v="2"/>
    <x v="194"/>
    <x v="3"/>
    <x v="1"/>
    <x v="5"/>
    <x v="0"/>
    <x v="1"/>
    <x v="1"/>
    <x v="16"/>
    <x v="1"/>
    <x v="1"/>
  </r>
  <r>
    <x v="2"/>
    <x v="1"/>
    <x v="150"/>
    <x v="11"/>
    <x v="195"/>
    <x v="0"/>
    <x v="1"/>
    <x v="1"/>
    <x v="3"/>
    <x v="1"/>
    <x v="0"/>
    <x v="7"/>
    <x v="0"/>
    <x v="2"/>
  </r>
  <r>
    <x v="10"/>
    <x v="1"/>
    <x v="151"/>
    <x v="2"/>
    <x v="196"/>
    <x v="0"/>
    <x v="0"/>
    <x v="2"/>
    <x v="1"/>
    <x v="0"/>
    <x v="1"/>
    <x v="0"/>
    <x v="1"/>
    <x v="1"/>
  </r>
  <r>
    <x v="19"/>
    <x v="1"/>
    <x v="152"/>
    <x v="11"/>
    <x v="197"/>
    <x v="1"/>
    <x v="0"/>
    <x v="3"/>
    <x v="2"/>
    <x v="2"/>
    <x v="1"/>
    <x v="5"/>
    <x v="2"/>
    <x v="1"/>
  </r>
  <r>
    <x v="8"/>
    <x v="1"/>
    <x v="153"/>
    <x v="2"/>
    <x v="198"/>
    <x v="2"/>
    <x v="1"/>
    <x v="3"/>
    <x v="2"/>
    <x v="1"/>
    <x v="1"/>
    <x v="5"/>
    <x v="2"/>
    <x v="1"/>
  </r>
  <r>
    <x v="8"/>
    <x v="1"/>
    <x v="143"/>
    <x v="22"/>
    <x v="199"/>
    <x v="2"/>
    <x v="1"/>
    <x v="3"/>
    <x v="0"/>
    <x v="1"/>
    <x v="1"/>
    <x v="5"/>
    <x v="0"/>
    <x v="0"/>
  </r>
  <r>
    <x v="4"/>
    <x v="1"/>
    <x v="12"/>
    <x v="0"/>
    <x v="200"/>
    <x v="1"/>
    <x v="1"/>
    <x v="3"/>
    <x v="3"/>
    <x v="1"/>
    <x v="1"/>
    <x v="5"/>
    <x v="3"/>
    <x v="1"/>
  </r>
  <r>
    <x v="1"/>
    <x v="1"/>
    <x v="154"/>
    <x v="21"/>
    <x v="201"/>
    <x v="2"/>
    <x v="1"/>
    <x v="3"/>
    <x v="0"/>
    <x v="2"/>
    <x v="0"/>
    <x v="2"/>
    <x v="0"/>
    <x v="1"/>
  </r>
  <r>
    <x v="13"/>
    <x v="1"/>
    <x v="155"/>
    <x v="17"/>
    <x v="202"/>
    <x v="2"/>
    <x v="1"/>
    <x v="1"/>
    <x v="2"/>
    <x v="2"/>
    <x v="0"/>
    <x v="18"/>
    <x v="1"/>
    <x v="3"/>
  </r>
  <r>
    <x v="32"/>
    <x v="1"/>
    <x v="2"/>
    <x v="10"/>
    <x v="203"/>
    <x v="1"/>
    <x v="1"/>
    <x v="2"/>
    <x v="0"/>
    <x v="1"/>
    <x v="0"/>
    <x v="2"/>
    <x v="3"/>
    <x v="3"/>
  </r>
  <r>
    <x v="8"/>
    <x v="0"/>
    <x v="156"/>
    <x v="22"/>
    <x v="204"/>
    <x v="0"/>
    <x v="1"/>
    <x v="4"/>
    <x v="3"/>
    <x v="1"/>
    <x v="0"/>
    <x v="12"/>
    <x v="2"/>
    <x v="1"/>
  </r>
  <r>
    <x v="11"/>
    <x v="0"/>
    <x v="157"/>
    <x v="6"/>
    <x v="205"/>
    <x v="0"/>
    <x v="0"/>
    <x v="0"/>
    <x v="0"/>
    <x v="1"/>
    <x v="1"/>
    <x v="17"/>
    <x v="1"/>
    <x v="2"/>
  </r>
  <r>
    <x v="15"/>
    <x v="1"/>
    <x v="158"/>
    <x v="12"/>
    <x v="206"/>
    <x v="2"/>
    <x v="1"/>
    <x v="1"/>
    <x v="1"/>
    <x v="2"/>
    <x v="0"/>
    <x v="7"/>
    <x v="0"/>
    <x v="2"/>
  </r>
  <r>
    <x v="9"/>
    <x v="1"/>
    <x v="159"/>
    <x v="21"/>
    <x v="207"/>
    <x v="0"/>
    <x v="0"/>
    <x v="2"/>
    <x v="0"/>
    <x v="0"/>
    <x v="1"/>
    <x v="3"/>
    <x v="0"/>
    <x v="1"/>
  </r>
  <r>
    <x v="32"/>
    <x v="1"/>
    <x v="160"/>
    <x v="14"/>
    <x v="208"/>
    <x v="2"/>
    <x v="1"/>
    <x v="4"/>
    <x v="0"/>
    <x v="1"/>
    <x v="1"/>
    <x v="15"/>
    <x v="1"/>
    <x v="0"/>
  </r>
  <r>
    <x v="21"/>
    <x v="1"/>
    <x v="161"/>
    <x v="0"/>
    <x v="209"/>
    <x v="2"/>
    <x v="1"/>
    <x v="4"/>
    <x v="3"/>
    <x v="2"/>
    <x v="1"/>
    <x v="15"/>
    <x v="3"/>
    <x v="1"/>
  </r>
  <r>
    <x v="5"/>
    <x v="0"/>
    <x v="42"/>
    <x v="18"/>
    <x v="210"/>
    <x v="2"/>
    <x v="1"/>
    <x v="0"/>
    <x v="0"/>
    <x v="1"/>
    <x v="1"/>
    <x v="0"/>
    <x v="3"/>
    <x v="2"/>
  </r>
  <r>
    <x v="7"/>
    <x v="1"/>
    <x v="162"/>
    <x v="0"/>
    <x v="211"/>
    <x v="1"/>
    <x v="1"/>
    <x v="3"/>
    <x v="2"/>
    <x v="0"/>
    <x v="1"/>
    <x v="4"/>
    <x v="3"/>
    <x v="1"/>
  </r>
  <r>
    <x v="4"/>
    <x v="1"/>
    <x v="42"/>
    <x v="25"/>
    <x v="212"/>
    <x v="2"/>
    <x v="0"/>
    <x v="0"/>
    <x v="2"/>
    <x v="0"/>
    <x v="1"/>
    <x v="8"/>
    <x v="1"/>
    <x v="1"/>
  </r>
  <r>
    <x v="31"/>
    <x v="1"/>
    <x v="163"/>
    <x v="1"/>
    <x v="213"/>
    <x v="0"/>
    <x v="1"/>
    <x v="7"/>
    <x v="1"/>
    <x v="1"/>
    <x v="1"/>
    <x v="9"/>
    <x v="1"/>
    <x v="0"/>
  </r>
  <r>
    <x v="7"/>
    <x v="0"/>
    <x v="5"/>
    <x v="3"/>
    <x v="214"/>
    <x v="2"/>
    <x v="0"/>
    <x v="1"/>
    <x v="3"/>
    <x v="0"/>
    <x v="0"/>
    <x v="0"/>
    <x v="3"/>
    <x v="1"/>
  </r>
  <r>
    <x v="0"/>
    <x v="1"/>
    <x v="164"/>
    <x v="16"/>
    <x v="215"/>
    <x v="2"/>
    <x v="0"/>
    <x v="5"/>
    <x v="0"/>
    <x v="0"/>
    <x v="0"/>
    <x v="10"/>
    <x v="3"/>
    <x v="1"/>
  </r>
  <r>
    <x v="7"/>
    <x v="0"/>
    <x v="13"/>
    <x v="9"/>
    <x v="216"/>
    <x v="1"/>
    <x v="0"/>
    <x v="0"/>
    <x v="3"/>
    <x v="0"/>
    <x v="1"/>
    <x v="2"/>
    <x v="3"/>
    <x v="2"/>
  </r>
  <r>
    <x v="11"/>
    <x v="0"/>
    <x v="165"/>
    <x v="0"/>
    <x v="217"/>
    <x v="1"/>
    <x v="1"/>
    <x v="1"/>
    <x v="2"/>
    <x v="0"/>
    <x v="1"/>
    <x v="8"/>
    <x v="1"/>
    <x v="2"/>
  </r>
  <r>
    <x v="28"/>
    <x v="1"/>
    <x v="166"/>
    <x v="16"/>
    <x v="218"/>
    <x v="2"/>
    <x v="0"/>
    <x v="0"/>
    <x v="0"/>
    <x v="0"/>
    <x v="1"/>
    <x v="11"/>
    <x v="1"/>
    <x v="1"/>
  </r>
  <r>
    <x v="33"/>
    <x v="1"/>
    <x v="167"/>
    <x v="3"/>
    <x v="219"/>
    <x v="2"/>
    <x v="0"/>
    <x v="0"/>
    <x v="3"/>
    <x v="1"/>
    <x v="1"/>
    <x v="8"/>
    <x v="1"/>
    <x v="1"/>
  </r>
  <r>
    <x v="9"/>
    <x v="1"/>
    <x v="168"/>
    <x v="12"/>
    <x v="220"/>
    <x v="2"/>
    <x v="1"/>
    <x v="2"/>
    <x v="1"/>
    <x v="0"/>
    <x v="1"/>
    <x v="9"/>
    <x v="1"/>
    <x v="3"/>
  </r>
  <r>
    <x v="3"/>
    <x v="1"/>
    <x v="169"/>
    <x v="18"/>
    <x v="221"/>
    <x v="1"/>
    <x v="0"/>
    <x v="1"/>
    <x v="1"/>
    <x v="1"/>
    <x v="1"/>
    <x v="14"/>
    <x v="1"/>
    <x v="1"/>
  </r>
  <r>
    <x v="2"/>
    <x v="1"/>
    <x v="170"/>
    <x v="13"/>
    <x v="222"/>
    <x v="0"/>
    <x v="1"/>
    <x v="7"/>
    <x v="0"/>
    <x v="2"/>
    <x v="0"/>
    <x v="8"/>
    <x v="3"/>
    <x v="1"/>
  </r>
  <r>
    <x v="8"/>
    <x v="1"/>
    <x v="171"/>
    <x v="3"/>
    <x v="223"/>
    <x v="3"/>
    <x v="1"/>
    <x v="0"/>
    <x v="2"/>
    <x v="2"/>
    <x v="1"/>
    <x v="11"/>
    <x v="3"/>
    <x v="2"/>
  </r>
  <r>
    <x v="12"/>
    <x v="1"/>
    <x v="172"/>
    <x v="0"/>
    <x v="224"/>
    <x v="1"/>
    <x v="1"/>
    <x v="3"/>
    <x v="2"/>
    <x v="1"/>
    <x v="1"/>
    <x v="11"/>
    <x v="1"/>
    <x v="1"/>
  </r>
  <r>
    <x v="6"/>
    <x v="1"/>
    <x v="93"/>
    <x v="3"/>
    <x v="225"/>
    <x v="1"/>
    <x v="1"/>
    <x v="1"/>
    <x v="0"/>
    <x v="1"/>
    <x v="1"/>
    <x v="18"/>
    <x v="0"/>
    <x v="1"/>
  </r>
  <r>
    <x v="2"/>
    <x v="1"/>
    <x v="173"/>
    <x v="18"/>
    <x v="226"/>
    <x v="3"/>
    <x v="1"/>
    <x v="6"/>
    <x v="0"/>
    <x v="2"/>
    <x v="1"/>
    <x v="18"/>
    <x v="3"/>
    <x v="1"/>
  </r>
  <r>
    <x v="11"/>
    <x v="1"/>
    <x v="42"/>
    <x v="0"/>
    <x v="227"/>
    <x v="0"/>
    <x v="0"/>
    <x v="0"/>
    <x v="0"/>
    <x v="1"/>
    <x v="1"/>
    <x v="8"/>
    <x v="1"/>
    <x v="1"/>
  </r>
  <r>
    <x v="10"/>
    <x v="1"/>
    <x v="174"/>
    <x v="0"/>
    <x v="228"/>
    <x v="1"/>
    <x v="0"/>
    <x v="0"/>
    <x v="2"/>
    <x v="0"/>
    <x v="1"/>
    <x v="8"/>
    <x v="0"/>
    <x v="3"/>
  </r>
  <r>
    <x v="11"/>
    <x v="0"/>
    <x v="3"/>
    <x v="21"/>
    <x v="229"/>
    <x v="1"/>
    <x v="1"/>
    <x v="1"/>
    <x v="0"/>
    <x v="0"/>
    <x v="0"/>
    <x v="6"/>
    <x v="3"/>
    <x v="2"/>
  </r>
  <r>
    <x v="39"/>
    <x v="1"/>
    <x v="175"/>
    <x v="2"/>
    <x v="230"/>
    <x v="1"/>
    <x v="0"/>
    <x v="2"/>
    <x v="0"/>
    <x v="0"/>
    <x v="1"/>
    <x v="2"/>
    <x v="2"/>
    <x v="2"/>
  </r>
  <r>
    <x v="19"/>
    <x v="1"/>
    <x v="176"/>
    <x v="18"/>
    <x v="231"/>
    <x v="1"/>
    <x v="1"/>
    <x v="5"/>
    <x v="0"/>
    <x v="1"/>
    <x v="1"/>
    <x v="0"/>
    <x v="1"/>
    <x v="1"/>
  </r>
  <r>
    <x v="6"/>
    <x v="1"/>
    <x v="177"/>
    <x v="16"/>
    <x v="232"/>
    <x v="0"/>
    <x v="1"/>
    <x v="8"/>
    <x v="2"/>
    <x v="1"/>
    <x v="1"/>
    <x v="18"/>
    <x v="1"/>
    <x v="2"/>
  </r>
  <r>
    <x v="24"/>
    <x v="1"/>
    <x v="178"/>
    <x v="0"/>
    <x v="233"/>
    <x v="2"/>
    <x v="0"/>
    <x v="5"/>
    <x v="0"/>
    <x v="2"/>
    <x v="1"/>
    <x v="16"/>
    <x v="3"/>
    <x v="2"/>
  </r>
  <r>
    <x v="3"/>
    <x v="0"/>
    <x v="29"/>
    <x v="24"/>
    <x v="234"/>
    <x v="1"/>
    <x v="1"/>
    <x v="2"/>
    <x v="0"/>
    <x v="1"/>
    <x v="0"/>
    <x v="3"/>
    <x v="3"/>
    <x v="0"/>
  </r>
  <r>
    <x v="23"/>
    <x v="1"/>
    <x v="179"/>
    <x v="7"/>
    <x v="235"/>
    <x v="2"/>
    <x v="0"/>
    <x v="5"/>
    <x v="0"/>
    <x v="1"/>
    <x v="0"/>
    <x v="16"/>
    <x v="3"/>
    <x v="1"/>
  </r>
  <r>
    <x v="3"/>
    <x v="0"/>
    <x v="129"/>
    <x v="2"/>
    <x v="236"/>
    <x v="3"/>
    <x v="0"/>
    <x v="2"/>
    <x v="3"/>
    <x v="1"/>
    <x v="1"/>
    <x v="3"/>
    <x v="0"/>
    <x v="3"/>
  </r>
  <r>
    <x v="39"/>
    <x v="1"/>
    <x v="180"/>
    <x v="2"/>
    <x v="237"/>
    <x v="3"/>
    <x v="1"/>
    <x v="5"/>
    <x v="2"/>
    <x v="0"/>
    <x v="0"/>
    <x v="16"/>
    <x v="1"/>
    <x v="3"/>
  </r>
  <r>
    <x v="5"/>
    <x v="1"/>
    <x v="181"/>
    <x v="18"/>
    <x v="238"/>
    <x v="1"/>
    <x v="0"/>
    <x v="6"/>
    <x v="1"/>
    <x v="1"/>
    <x v="1"/>
    <x v="0"/>
    <x v="0"/>
    <x v="1"/>
  </r>
  <r>
    <x v="5"/>
    <x v="0"/>
    <x v="48"/>
    <x v="0"/>
    <x v="239"/>
    <x v="2"/>
    <x v="1"/>
    <x v="2"/>
    <x v="2"/>
    <x v="0"/>
    <x v="0"/>
    <x v="8"/>
    <x v="1"/>
    <x v="0"/>
  </r>
  <r>
    <x v="22"/>
    <x v="1"/>
    <x v="182"/>
    <x v="0"/>
    <x v="240"/>
    <x v="1"/>
    <x v="0"/>
    <x v="2"/>
    <x v="2"/>
    <x v="2"/>
    <x v="1"/>
    <x v="8"/>
    <x v="3"/>
    <x v="1"/>
  </r>
  <r>
    <x v="5"/>
    <x v="1"/>
    <x v="183"/>
    <x v="9"/>
    <x v="241"/>
    <x v="1"/>
    <x v="1"/>
    <x v="0"/>
    <x v="0"/>
    <x v="1"/>
    <x v="1"/>
    <x v="10"/>
    <x v="0"/>
    <x v="1"/>
  </r>
  <r>
    <x v="0"/>
    <x v="1"/>
    <x v="184"/>
    <x v="10"/>
    <x v="242"/>
    <x v="1"/>
    <x v="1"/>
    <x v="1"/>
    <x v="3"/>
    <x v="2"/>
    <x v="1"/>
    <x v="9"/>
    <x v="0"/>
    <x v="2"/>
  </r>
  <r>
    <x v="32"/>
    <x v="1"/>
    <x v="185"/>
    <x v="4"/>
    <x v="243"/>
    <x v="3"/>
    <x v="1"/>
    <x v="1"/>
    <x v="0"/>
    <x v="2"/>
    <x v="1"/>
    <x v="18"/>
    <x v="0"/>
    <x v="1"/>
  </r>
  <r>
    <x v="28"/>
    <x v="1"/>
    <x v="186"/>
    <x v="0"/>
    <x v="244"/>
    <x v="1"/>
    <x v="1"/>
    <x v="5"/>
    <x v="0"/>
    <x v="1"/>
    <x v="1"/>
    <x v="0"/>
    <x v="3"/>
    <x v="1"/>
  </r>
  <r>
    <x v="12"/>
    <x v="1"/>
    <x v="18"/>
    <x v="3"/>
    <x v="245"/>
    <x v="0"/>
    <x v="1"/>
    <x v="7"/>
    <x v="2"/>
    <x v="2"/>
    <x v="1"/>
    <x v="11"/>
    <x v="0"/>
    <x v="1"/>
  </r>
  <r>
    <x v="3"/>
    <x v="1"/>
    <x v="187"/>
    <x v="12"/>
    <x v="246"/>
    <x v="1"/>
    <x v="0"/>
    <x v="1"/>
    <x v="0"/>
    <x v="1"/>
    <x v="1"/>
    <x v="6"/>
    <x v="3"/>
    <x v="2"/>
  </r>
  <r>
    <x v="13"/>
    <x v="1"/>
    <x v="12"/>
    <x v="2"/>
    <x v="247"/>
    <x v="2"/>
    <x v="1"/>
    <x v="3"/>
    <x v="3"/>
    <x v="1"/>
    <x v="1"/>
    <x v="6"/>
    <x v="2"/>
    <x v="1"/>
  </r>
  <r>
    <x v="2"/>
    <x v="1"/>
    <x v="188"/>
    <x v="0"/>
    <x v="248"/>
    <x v="1"/>
    <x v="0"/>
    <x v="1"/>
    <x v="3"/>
    <x v="1"/>
    <x v="1"/>
    <x v="8"/>
    <x v="0"/>
    <x v="2"/>
  </r>
  <r>
    <x v="28"/>
    <x v="1"/>
    <x v="189"/>
    <x v="15"/>
    <x v="249"/>
    <x v="3"/>
    <x v="1"/>
    <x v="3"/>
    <x v="2"/>
    <x v="1"/>
    <x v="1"/>
    <x v="18"/>
    <x v="1"/>
    <x v="1"/>
  </r>
  <r>
    <x v="2"/>
    <x v="0"/>
    <x v="12"/>
    <x v="17"/>
    <x v="250"/>
    <x v="3"/>
    <x v="1"/>
    <x v="3"/>
    <x v="2"/>
    <x v="2"/>
    <x v="1"/>
    <x v="0"/>
    <x v="2"/>
    <x v="1"/>
  </r>
  <r>
    <x v="22"/>
    <x v="1"/>
    <x v="190"/>
    <x v="2"/>
    <x v="251"/>
    <x v="1"/>
    <x v="0"/>
    <x v="4"/>
    <x v="2"/>
    <x v="0"/>
    <x v="1"/>
    <x v="20"/>
    <x v="1"/>
    <x v="1"/>
  </r>
  <r>
    <x v="11"/>
    <x v="1"/>
    <x v="3"/>
    <x v="8"/>
    <x v="252"/>
    <x v="1"/>
    <x v="1"/>
    <x v="1"/>
    <x v="0"/>
    <x v="0"/>
    <x v="1"/>
    <x v="7"/>
    <x v="0"/>
    <x v="1"/>
  </r>
  <r>
    <x v="19"/>
    <x v="1"/>
    <x v="191"/>
    <x v="27"/>
    <x v="253"/>
    <x v="2"/>
    <x v="0"/>
    <x v="1"/>
    <x v="3"/>
    <x v="0"/>
    <x v="0"/>
    <x v="7"/>
    <x v="3"/>
    <x v="1"/>
  </r>
  <r>
    <x v="11"/>
    <x v="1"/>
    <x v="42"/>
    <x v="25"/>
    <x v="254"/>
    <x v="2"/>
    <x v="1"/>
    <x v="0"/>
    <x v="0"/>
    <x v="2"/>
    <x v="1"/>
    <x v="17"/>
    <x v="1"/>
    <x v="1"/>
  </r>
  <r>
    <x v="36"/>
    <x v="1"/>
    <x v="12"/>
    <x v="0"/>
    <x v="255"/>
    <x v="3"/>
    <x v="0"/>
    <x v="3"/>
    <x v="2"/>
    <x v="1"/>
    <x v="1"/>
    <x v="5"/>
    <x v="1"/>
    <x v="1"/>
  </r>
  <r>
    <x v="19"/>
    <x v="1"/>
    <x v="2"/>
    <x v="2"/>
    <x v="256"/>
    <x v="2"/>
    <x v="0"/>
    <x v="2"/>
    <x v="3"/>
    <x v="2"/>
    <x v="0"/>
    <x v="3"/>
    <x v="3"/>
    <x v="1"/>
  </r>
  <r>
    <x v="32"/>
    <x v="1"/>
    <x v="18"/>
    <x v="2"/>
    <x v="257"/>
    <x v="3"/>
    <x v="1"/>
    <x v="7"/>
    <x v="2"/>
    <x v="2"/>
    <x v="1"/>
    <x v="21"/>
    <x v="1"/>
    <x v="1"/>
  </r>
  <r>
    <x v="31"/>
    <x v="1"/>
    <x v="3"/>
    <x v="0"/>
    <x v="258"/>
    <x v="1"/>
    <x v="1"/>
    <x v="1"/>
    <x v="0"/>
    <x v="1"/>
    <x v="1"/>
    <x v="0"/>
    <x v="2"/>
    <x v="2"/>
  </r>
  <r>
    <x v="12"/>
    <x v="0"/>
    <x v="2"/>
    <x v="22"/>
    <x v="259"/>
    <x v="1"/>
    <x v="1"/>
    <x v="2"/>
    <x v="1"/>
    <x v="0"/>
    <x v="1"/>
    <x v="0"/>
    <x v="2"/>
    <x v="3"/>
  </r>
  <r>
    <x v="5"/>
    <x v="1"/>
    <x v="2"/>
    <x v="15"/>
    <x v="260"/>
    <x v="0"/>
    <x v="1"/>
    <x v="2"/>
    <x v="1"/>
    <x v="1"/>
    <x v="1"/>
    <x v="13"/>
    <x v="3"/>
    <x v="0"/>
  </r>
  <r>
    <x v="8"/>
    <x v="1"/>
    <x v="42"/>
    <x v="2"/>
    <x v="261"/>
    <x v="2"/>
    <x v="1"/>
    <x v="0"/>
    <x v="0"/>
    <x v="1"/>
    <x v="1"/>
    <x v="10"/>
    <x v="1"/>
    <x v="1"/>
  </r>
  <r>
    <x v="5"/>
    <x v="1"/>
    <x v="192"/>
    <x v="2"/>
    <x v="262"/>
    <x v="2"/>
    <x v="1"/>
    <x v="2"/>
    <x v="3"/>
    <x v="0"/>
    <x v="1"/>
    <x v="6"/>
    <x v="1"/>
    <x v="1"/>
  </r>
  <r>
    <x v="21"/>
    <x v="1"/>
    <x v="193"/>
    <x v="2"/>
    <x v="263"/>
    <x v="1"/>
    <x v="0"/>
    <x v="5"/>
    <x v="1"/>
    <x v="1"/>
    <x v="0"/>
    <x v="11"/>
    <x v="2"/>
    <x v="2"/>
  </r>
  <r>
    <x v="14"/>
    <x v="0"/>
    <x v="2"/>
    <x v="2"/>
    <x v="264"/>
    <x v="3"/>
    <x v="1"/>
    <x v="2"/>
    <x v="2"/>
    <x v="0"/>
    <x v="1"/>
    <x v="0"/>
    <x v="3"/>
    <x v="0"/>
  </r>
  <r>
    <x v="11"/>
    <x v="1"/>
    <x v="194"/>
    <x v="2"/>
    <x v="265"/>
    <x v="3"/>
    <x v="1"/>
    <x v="0"/>
    <x v="1"/>
    <x v="1"/>
    <x v="1"/>
    <x v="12"/>
    <x v="2"/>
    <x v="1"/>
  </r>
  <r>
    <x v="12"/>
    <x v="1"/>
    <x v="195"/>
    <x v="5"/>
    <x v="266"/>
    <x v="0"/>
    <x v="1"/>
    <x v="4"/>
    <x v="0"/>
    <x v="1"/>
    <x v="1"/>
    <x v="14"/>
    <x v="2"/>
    <x v="1"/>
  </r>
  <r>
    <x v="36"/>
    <x v="1"/>
    <x v="196"/>
    <x v="12"/>
    <x v="267"/>
    <x v="0"/>
    <x v="1"/>
    <x v="4"/>
    <x v="3"/>
    <x v="2"/>
    <x v="1"/>
    <x v="11"/>
    <x v="1"/>
    <x v="1"/>
  </r>
  <r>
    <x v="28"/>
    <x v="1"/>
    <x v="102"/>
    <x v="25"/>
    <x v="268"/>
    <x v="1"/>
    <x v="1"/>
    <x v="4"/>
    <x v="0"/>
    <x v="1"/>
    <x v="0"/>
    <x v="8"/>
    <x v="2"/>
    <x v="1"/>
  </r>
  <r>
    <x v="9"/>
    <x v="1"/>
    <x v="197"/>
    <x v="16"/>
    <x v="269"/>
    <x v="2"/>
    <x v="1"/>
    <x v="2"/>
    <x v="0"/>
    <x v="1"/>
    <x v="1"/>
    <x v="0"/>
    <x v="3"/>
    <x v="1"/>
  </r>
  <r>
    <x v="27"/>
    <x v="1"/>
    <x v="198"/>
    <x v="0"/>
    <x v="270"/>
    <x v="2"/>
    <x v="1"/>
    <x v="5"/>
    <x v="3"/>
    <x v="0"/>
    <x v="0"/>
    <x v="8"/>
    <x v="3"/>
    <x v="1"/>
  </r>
  <r>
    <x v="40"/>
    <x v="0"/>
    <x v="199"/>
    <x v="22"/>
    <x v="271"/>
    <x v="3"/>
    <x v="1"/>
    <x v="5"/>
    <x v="1"/>
    <x v="1"/>
    <x v="0"/>
    <x v="11"/>
    <x v="1"/>
    <x v="2"/>
  </r>
  <r>
    <x v="14"/>
    <x v="1"/>
    <x v="3"/>
    <x v="14"/>
    <x v="272"/>
    <x v="2"/>
    <x v="1"/>
    <x v="1"/>
    <x v="0"/>
    <x v="1"/>
    <x v="1"/>
    <x v="1"/>
    <x v="1"/>
    <x v="2"/>
  </r>
  <r>
    <x v="2"/>
    <x v="1"/>
    <x v="200"/>
    <x v="16"/>
    <x v="273"/>
    <x v="1"/>
    <x v="1"/>
    <x v="0"/>
    <x v="0"/>
    <x v="1"/>
    <x v="1"/>
    <x v="8"/>
    <x v="2"/>
    <x v="3"/>
  </r>
  <r>
    <x v="18"/>
    <x v="1"/>
    <x v="201"/>
    <x v="3"/>
    <x v="274"/>
    <x v="2"/>
    <x v="1"/>
    <x v="1"/>
    <x v="2"/>
    <x v="0"/>
    <x v="1"/>
    <x v="18"/>
    <x v="0"/>
    <x v="3"/>
  </r>
  <r>
    <x v="2"/>
    <x v="1"/>
    <x v="202"/>
    <x v="0"/>
    <x v="275"/>
    <x v="3"/>
    <x v="0"/>
    <x v="7"/>
    <x v="0"/>
    <x v="2"/>
    <x v="0"/>
    <x v="10"/>
    <x v="0"/>
    <x v="1"/>
  </r>
  <r>
    <x v="10"/>
    <x v="1"/>
    <x v="193"/>
    <x v="23"/>
    <x v="276"/>
    <x v="0"/>
    <x v="0"/>
    <x v="5"/>
    <x v="1"/>
    <x v="2"/>
    <x v="1"/>
    <x v="10"/>
    <x v="2"/>
    <x v="2"/>
  </r>
  <r>
    <x v="8"/>
    <x v="1"/>
    <x v="203"/>
    <x v="15"/>
    <x v="277"/>
    <x v="3"/>
    <x v="0"/>
    <x v="0"/>
    <x v="3"/>
    <x v="2"/>
    <x v="0"/>
    <x v="19"/>
    <x v="3"/>
    <x v="1"/>
  </r>
  <r>
    <x v="25"/>
    <x v="1"/>
    <x v="204"/>
    <x v="0"/>
    <x v="278"/>
    <x v="1"/>
    <x v="0"/>
    <x v="3"/>
    <x v="1"/>
    <x v="2"/>
    <x v="1"/>
    <x v="13"/>
    <x v="0"/>
    <x v="0"/>
  </r>
  <r>
    <x v="24"/>
    <x v="1"/>
    <x v="205"/>
    <x v="18"/>
    <x v="279"/>
    <x v="3"/>
    <x v="1"/>
    <x v="7"/>
    <x v="1"/>
    <x v="2"/>
    <x v="1"/>
    <x v="21"/>
    <x v="0"/>
    <x v="2"/>
  </r>
  <r>
    <x v="16"/>
    <x v="1"/>
    <x v="206"/>
    <x v="3"/>
    <x v="280"/>
    <x v="1"/>
    <x v="1"/>
    <x v="7"/>
    <x v="2"/>
    <x v="1"/>
    <x v="0"/>
    <x v="21"/>
    <x v="1"/>
    <x v="2"/>
  </r>
  <r>
    <x v="19"/>
    <x v="1"/>
    <x v="42"/>
    <x v="0"/>
    <x v="281"/>
    <x v="0"/>
    <x v="1"/>
    <x v="0"/>
    <x v="2"/>
    <x v="1"/>
    <x v="1"/>
    <x v="17"/>
    <x v="3"/>
    <x v="1"/>
  </r>
  <r>
    <x v="11"/>
    <x v="1"/>
    <x v="207"/>
    <x v="2"/>
    <x v="282"/>
    <x v="0"/>
    <x v="1"/>
    <x v="0"/>
    <x v="0"/>
    <x v="0"/>
    <x v="1"/>
    <x v="17"/>
    <x v="0"/>
    <x v="2"/>
  </r>
  <r>
    <x v="27"/>
    <x v="1"/>
    <x v="169"/>
    <x v="25"/>
    <x v="283"/>
    <x v="0"/>
    <x v="1"/>
    <x v="2"/>
    <x v="0"/>
    <x v="1"/>
    <x v="0"/>
    <x v="3"/>
    <x v="1"/>
    <x v="1"/>
  </r>
  <r>
    <x v="25"/>
    <x v="1"/>
    <x v="208"/>
    <x v="13"/>
    <x v="284"/>
    <x v="3"/>
    <x v="1"/>
    <x v="4"/>
    <x v="3"/>
    <x v="1"/>
    <x v="0"/>
    <x v="6"/>
    <x v="3"/>
    <x v="1"/>
  </r>
  <r>
    <x v="2"/>
    <x v="1"/>
    <x v="3"/>
    <x v="0"/>
    <x v="285"/>
    <x v="2"/>
    <x v="0"/>
    <x v="1"/>
    <x v="0"/>
    <x v="0"/>
    <x v="1"/>
    <x v="11"/>
    <x v="2"/>
    <x v="1"/>
  </r>
  <r>
    <x v="20"/>
    <x v="0"/>
    <x v="209"/>
    <x v="4"/>
    <x v="286"/>
    <x v="2"/>
    <x v="1"/>
    <x v="2"/>
    <x v="2"/>
    <x v="2"/>
    <x v="0"/>
    <x v="4"/>
    <x v="1"/>
    <x v="0"/>
  </r>
  <r>
    <x v="8"/>
    <x v="1"/>
    <x v="210"/>
    <x v="5"/>
    <x v="287"/>
    <x v="2"/>
    <x v="1"/>
    <x v="4"/>
    <x v="0"/>
    <x v="2"/>
    <x v="1"/>
    <x v="8"/>
    <x v="2"/>
    <x v="1"/>
  </r>
  <r>
    <x v="25"/>
    <x v="0"/>
    <x v="211"/>
    <x v="7"/>
    <x v="288"/>
    <x v="3"/>
    <x v="1"/>
    <x v="2"/>
    <x v="1"/>
    <x v="2"/>
    <x v="0"/>
    <x v="6"/>
    <x v="1"/>
    <x v="1"/>
  </r>
  <r>
    <x v="14"/>
    <x v="1"/>
    <x v="212"/>
    <x v="1"/>
    <x v="289"/>
    <x v="2"/>
    <x v="0"/>
    <x v="1"/>
    <x v="0"/>
    <x v="0"/>
    <x v="1"/>
    <x v="14"/>
    <x v="1"/>
    <x v="1"/>
  </r>
  <r>
    <x v="1"/>
    <x v="1"/>
    <x v="213"/>
    <x v="17"/>
    <x v="290"/>
    <x v="1"/>
    <x v="0"/>
    <x v="7"/>
    <x v="3"/>
    <x v="0"/>
    <x v="0"/>
    <x v="0"/>
    <x v="1"/>
    <x v="1"/>
  </r>
  <r>
    <x v="9"/>
    <x v="1"/>
    <x v="214"/>
    <x v="3"/>
    <x v="291"/>
    <x v="1"/>
    <x v="1"/>
    <x v="1"/>
    <x v="1"/>
    <x v="0"/>
    <x v="1"/>
    <x v="11"/>
    <x v="1"/>
    <x v="1"/>
  </r>
  <r>
    <x v="12"/>
    <x v="1"/>
    <x v="215"/>
    <x v="12"/>
    <x v="292"/>
    <x v="2"/>
    <x v="0"/>
    <x v="6"/>
    <x v="1"/>
    <x v="2"/>
    <x v="1"/>
    <x v="0"/>
    <x v="3"/>
    <x v="2"/>
  </r>
  <r>
    <x v="25"/>
    <x v="0"/>
    <x v="216"/>
    <x v="18"/>
    <x v="293"/>
    <x v="2"/>
    <x v="1"/>
    <x v="0"/>
    <x v="0"/>
    <x v="0"/>
    <x v="0"/>
    <x v="11"/>
    <x v="2"/>
    <x v="1"/>
  </r>
  <r>
    <x v="2"/>
    <x v="1"/>
    <x v="217"/>
    <x v="14"/>
    <x v="294"/>
    <x v="0"/>
    <x v="1"/>
    <x v="1"/>
    <x v="0"/>
    <x v="1"/>
    <x v="0"/>
    <x v="11"/>
    <x v="3"/>
    <x v="2"/>
  </r>
  <r>
    <x v="19"/>
    <x v="1"/>
    <x v="218"/>
    <x v="9"/>
    <x v="295"/>
    <x v="1"/>
    <x v="0"/>
    <x v="0"/>
    <x v="1"/>
    <x v="1"/>
    <x v="1"/>
    <x v="8"/>
    <x v="1"/>
    <x v="3"/>
  </r>
  <r>
    <x v="41"/>
    <x v="0"/>
    <x v="219"/>
    <x v="3"/>
    <x v="296"/>
    <x v="1"/>
    <x v="1"/>
    <x v="2"/>
    <x v="2"/>
    <x v="0"/>
    <x v="1"/>
    <x v="3"/>
    <x v="3"/>
    <x v="1"/>
  </r>
  <r>
    <x v="10"/>
    <x v="1"/>
    <x v="220"/>
    <x v="7"/>
    <x v="297"/>
    <x v="1"/>
    <x v="1"/>
    <x v="0"/>
    <x v="1"/>
    <x v="1"/>
    <x v="1"/>
    <x v="17"/>
    <x v="3"/>
    <x v="2"/>
  </r>
  <r>
    <x v="9"/>
    <x v="1"/>
    <x v="221"/>
    <x v="21"/>
    <x v="298"/>
    <x v="1"/>
    <x v="1"/>
    <x v="2"/>
    <x v="0"/>
    <x v="1"/>
    <x v="1"/>
    <x v="3"/>
    <x v="1"/>
    <x v="1"/>
  </r>
  <r>
    <x v="31"/>
    <x v="1"/>
    <x v="222"/>
    <x v="2"/>
    <x v="299"/>
    <x v="2"/>
    <x v="1"/>
    <x v="3"/>
    <x v="1"/>
    <x v="2"/>
    <x v="1"/>
    <x v="5"/>
    <x v="1"/>
    <x v="1"/>
  </r>
  <r>
    <x v="0"/>
    <x v="1"/>
    <x v="13"/>
    <x v="2"/>
    <x v="300"/>
    <x v="2"/>
    <x v="1"/>
    <x v="5"/>
    <x v="1"/>
    <x v="0"/>
    <x v="1"/>
    <x v="16"/>
    <x v="2"/>
    <x v="1"/>
  </r>
  <r>
    <x v="41"/>
    <x v="1"/>
    <x v="30"/>
    <x v="17"/>
    <x v="301"/>
    <x v="2"/>
    <x v="0"/>
    <x v="6"/>
    <x v="2"/>
    <x v="0"/>
    <x v="1"/>
    <x v="22"/>
    <x v="0"/>
    <x v="1"/>
  </r>
  <r>
    <x v="14"/>
    <x v="1"/>
    <x v="223"/>
    <x v="7"/>
    <x v="302"/>
    <x v="0"/>
    <x v="1"/>
    <x v="4"/>
    <x v="3"/>
    <x v="0"/>
    <x v="1"/>
    <x v="12"/>
    <x v="3"/>
    <x v="1"/>
  </r>
  <r>
    <x v="12"/>
    <x v="1"/>
    <x v="224"/>
    <x v="15"/>
    <x v="303"/>
    <x v="0"/>
    <x v="1"/>
    <x v="0"/>
    <x v="0"/>
    <x v="1"/>
    <x v="1"/>
    <x v="0"/>
    <x v="2"/>
    <x v="2"/>
  </r>
  <r>
    <x v="22"/>
    <x v="1"/>
    <x v="225"/>
    <x v="0"/>
    <x v="304"/>
    <x v="1"/>
    <x v="1"/>
    <x v="4"/>
    <x v="0"/>
    <x v="2"/>
    <x v="1"/>
    <x v="18"/>
    <x v="0"/>
    <x v="2"/>
  </r>
  <r>
    <x v="9"/>
    <x v="1"/>
    <x v="226"/>
    <x v="4"/>
    <x v="305"/>
    <x v="0"/>
    <x v="0"/>
    <x v="2"/>
    <x v="1"/>
    <x v="1"/>
    <x v="1"/>
    <x v="2"/>
    <x v="3"/>
    <x v="1"/>
  </r>
  <r>
    <x v="5"/>
    <x v="1"/>
    <x v="227"/>
    <x v="15"/>
    <x v="306"/>
    <x v="2"/>
    <x v="1"/>
    <x v="0"/>
    <x v="2"/>
    <x v="1"/>
    <x v="1"/>
    <x v="8"/>
    <x v="3"/>
    <x v="2"/>
  </r>
  <r>
    <x v="8"/>
    <x v="1"/>
    <x v="228"/>
    <x v="19"/>
    <x v="307"/>
    <x v="3"/>
    <x v="0"/>
    <x v="7"/>
    <x v="1"/>
    <x v="1"/>
    <x v="1"/>
    <x v="18"/>
    <x v="3"/>
    <x v="1"/>
  </r>
  <r>
    <x v="34"/>
    <x v="1"/>
    <x v="229"/>
    <x v="0"/>
    <x v="308"/>
    <x v="2"/>
    <x v="1"/>
    <x v="4"/>
    <x v="2"/>
    <x v="2"/>
    <x v="0"/>
    <x v="6"/>
    <x v="1"/>
    <x v="1"/>
  </r>
  <r>
    <x v="12"/>
    <x v="1"/>
    <x v="22"/>
    <x v="12"/>
    <x v="309"/>
    <x v="1"/>
    <x v="1"/>
    <x v="1"/>
    <x v="0"/>
    <x v="1"/>
    <x v="0"/>
    <x v="11"/>
    <x v="3"/>
    <x v="1"/>
  </r>
  <r>
    <x v="12"/>
    <x v="1"/>
    <x v="230"/>
    <x v="2"/>
    <x v="310"/>
    <x v="3"/>
    <x v="1"/>
    <x v="8"/>
    <x v="3"/>
    <x v="1"/>
    <x v="1"/>
    <x v="11"/>
    <x v="1"/>
    <x v="1"/>
  </r>
  <r>
    <x v="28"/>
    <x v="1"/>
    <x v="231"/>
    <x v="15"/>
    <x v="311"/>
    <x v="3"/>
    <x v="1"/>
    <x v="2"/>
    <x v="3"/>
    <x v="2"/>
    <x v="1"/>
    <x v="3"/>
    <x v="0"/>
    <x v="1"/>
  </r>
  <r>
    <x v="12"/>
    <x v="1"/>
    <x v="3"/>
    <x v="2"/>
    <x v="312"/>
    <x v="1"/>
    <x v="1"/>
    <x v="1"/>
    <x v="0"/>
    <x v="2"/>
    <x v="0"/>
    <x v="7"/>
    <x v="2"/>
    <x v="0"/>
  </r>
  <r>
    <x v="3"/>
    <x v="1"/>
    <x v="232"/>
    <x v="12"/>
    <x v="313"/>
    <x v="2"/>
    <x v="0"/>
    <x v="5"/>
    <x v="1"/>
    <x v="1"/>
    <x v="1"/>
    <x v="16"/>
    <x v="2"/>
    <x v="1"/>
  </r>
  <r>
    <x v="22"/>
    <x v="1"/>
    <x v="193"/>
    <x v="17"/>
    <x v="314"/>
    <x v="1"/>
    <x v="1"/>
    <x v="5"/>
    <x v="3"/>
    <x v="1"/>
    <x v="0"/>
    <x v="16"/>
    <x v="1"/>
    <x v="1"/>
  </r>
  <r>
    <x v="23"/>
    <x v="1"/>
    <x v="233"/>
    <x v="17"/>
    <x v="315"/>
    <x v="1"/>
    <x v="0"/>
    <x v="2"/>
    <x v="0"/>
    <x v="0"/>
    <x v="1"/>
    <x v="3"/>
    <x v="0"/>
    <x v="1"/>
  </r>
  <r>
    <x v="1"/>
    <x v="1"/>
    <x v="234"/>
    <x v="0"/>
    <x v="316"/>
    <x v="1"/>
    <x v="0"/>
    <x v="4"/>
    <x v="2"/>
    <x v="0"/>
    <x v="0"/>
    <x v="15"/>
    <x v="1"/>
    <x v="1"/>
  </r>
  <r>
    <x v="39"/>
    <x v="0"/>
    <x v="235"/>
    <x v="1"/>
    <x v="317"/>
    <x v="1"/>
    <x v="1"/>
    <x v="1"/>
    <x v="1"/>
    <x v="1"/>
    <x v="1"/>
    <x v="2"/>
    <x v="0"/>
    <x v="2"/>
  </r>
  <r>
    <x v="4"/>
    <x v="1"/>
    <x v="3"/>
    <x v="12"/>
    <x v="318"/>
    <x v="1"/>
    <x v="0"/>
    <x v="1"/>
    <x v="1"/>
    <x v="0"/>
    <x v="0"/>
    <x v="11"/>
    <x v="2"/>
    <x v="2"/>
  </r>
  <r>
    <x v="5"/>
    <x v="1"/>
    <x v="236"/>
    <x v="1"/>
    <x v="319"/>
    <x v="1"/>
    <x v="0"/>
    <x v="0"/>
    <x v="1"/>
    <x v="1"/>
    <x v="0"/>
    <x v="0"/>
    <x v="1"/>
    <x v="1"/>
  </r>
  <r>
    <x v="4"/>
    <x v="1"/>
    <x v="42"/>
    <x v="2"/>
    <x v="320"/>
    <x v="2"/>
    <x v="1"/>
    <x v="0"/>
    <x v="2"/>
    <x v="0"/>
    <x v="0"/>
    <x v="0"/>
    <x v="0"/>
    <x v="1"/>
  </r>
  <r>
    <x v="12"/>
    <x v="1"/>
    <x v="22"/>
    <x v="15"/>
    <x v="321"/>
    <x v="2"/>
    <x v="1"/>
    <x v="0"/>
    <x v="0"/>
    <x v="2"/>
    <x v="1"/>
    <x v="11"/>
    <x v="1"/>
    <x v="1"/>
  </r>
  <r>
    <x v="5"/>
    <x v="1"/>
    <x v="237"/>
    <x v="2"/>
    <x v="322"/>
    <x v="3"/>
    <x v="0"/>
    <x v="1"/>
    <x v="0"/>
    <x v="0"/>
    <x v="1"/>
    <x v="9"/>
    <x v="3"/>
    <x v="2"/>
  </r>
  <r>
    <x v="14"/>
    <x v="0"/>
    <x v="3"/>
    <x v="2"/>
    <x v="323"/>
    <x v="3"/>
    <x v="1"/>
    <x v="1"/>
    <x v="0"/>
    <x v="1"/>
    <x v="0"/>
    <x v="6"/>
    <x v="1"/>
    <x v="2"/>
  </r>
  <r>
    <x v="7"/>
    <x v="1"/>
    <x v="238"/>
    <x v="26"/>
    <x v="324"/>
    <x v="2"/>
    <x v="0"/>
    <x v="1"/>
    <x v="0"/>
    <x v="1"/>
    <x v="1"/>
    <x v="6"/>
    <x v="1"/>
    <x v="1"/>
  </r>
  <r>
    <x v="12"/>
    <x v="1"/>
    <x v="12"/>
    <x v="15"/>
    <x v="325"/>
    <x v="1"/>
    <x v="0"/>
    <x v="3"/>
    <x v="2"/>
    <x v="1"/>
    <x v="1"/>
    <x v="19"/>
    <x v="0"/>
    <x v="1"/>
  </r>
  <r>
    <x v="22"/>
    <x v="1"/>
    <x v="239"/>
    <x v="15"/>
    <x v="326"/>
    <x v="1"/>
    <x v="1"/>
    <x v="5"/>
    <x v="0"/>
    <x v="1"/>
    <x v="1"/>
    <x v="2"/>
    <x v="0"/>
    <x v="1"/>
  </r>
  <r>
    <x v="22"/>
    <x v="0"/>
    <x v="42"/>
    <x v="3"/>
    <x v="327"/>
    <x v="2"/>
    <x v="0"/>
    <x v="0"/>
    <x v="2"/>
    <x v="1"/>
    <x v="0"/>
    <x v="10"/>
    <x v="0"/>
    <x v="2"/>
  </r>
  <r>
    <x v="3"/>
    <x v="1"/>
    <x v="240"/>
    <x v="17"/>
    <x v="328"/>
    <x v="0"/>
    <x v="1"/>
    <x v="0"/>
    <x v="0"/>
    <x v="0"/>
    <x v="1"/>
    <x v="8"/>
    <x v="3"/>
    <x v="2"/>
  </r>
  <r>
    <x v="40"/>
    <x v="1"/>
    <x v="241"/>
    <x v="12"/>
    <x v="329"/>
    <x v="2"/>
    <x v="1"/>
    <x v="7"/>
    <x v="2"/>
    <x v="1"/>
    <x v="1"/>
    <x v="0"/>
    <x v="2"/>
    <x v="1"/>
  </r>
  <r>
    <x v="23"/>
    <x v="1"/>
    <x v="2"/>
    <x v="17"/>
    <x v="330"/>
    <x v="1"/>
    <x v="0"/>
    <x v="2"/>
    <x v="2"/>
    <x v="2"/>
    <x v="1"/>
    <x v="3"/>
    <x v="2"/>
    <x v="3"/>
  </r>
  <r>
    <x v="4"/>
    <x v="1"/>
    <x v="242"/>
    <x v="0"/>
    <x v="331"/>
    <x v="1"/>
    <x v="1"/>
    <x v="0"/>
    <x v="1"/>
    <x v="1"/>
    <x v="0"/>
    <x v="17"/>
    <x v="1"/>
    <x v="1"/>
  </r>
  <r>
    <x v="33"/>
    <x v="1"/>
    <x v="243"/>
    <x v="25"/>
    <x v="332"/>
    <x v="2"/>
    <x v="0"/>
    <x v="1"/>
    <x v="2"/>
    <x v="0"/>
    <x v="1"/>
    <x v="7"/>
    <x v="1"/>
    <x v="2"/>
  </r>
  <r>
    <x v="23"/>
    <x v="1"/>
    <x v="244"/>
    <x v="15"/>
    <x v="333"/>
    <x v="1"/>
    <x v="0"/>
    <x v="4"/>
    <x v="3"/>
    <x v="1"/>
    <x v="1"/>
    <x v="15"/>
    <x v="0"/>
    <x v="2"/>
  </r>
  <r>
    <x v="28"/>
    <x v="1"/>
    <x v="245"/>
    <x v="1"/>
    <x v="334"/>
    <x v="2"/>
    <x v="1"/>
    <x v="1"/>
    <x v="0"/>
    <x v="1"/>
    <x v="1"/>
    <x v="7"/>
    <x v="0"/>
    <x v="1"/>
  </r>
  <r>
    <x v="32"/>
    <x v="1"/>
    <x v="246"/>
    <x v="0"/>
    <x v="335"/>
    <x v="0"/>
    <x v="1"/>
    <x v="0"/>
    <x v="0"/>
    <x v="1"/>
    <x v="0"/>
    <x v="17"/>
    <x v="3"/>
    <x v="2"/>
  </r>
  <r>
    <x v="11"/>
    <x v="0"/>
    <x v="61"/>
    <x v="1"/>
    <x v="336"/>
    <x v="0"/>
    <x v="1"/>
    <x v="2"/>
    <x v="3"/>
    <x v="1"/>
    <x v="0"/>
    <x v="0"/>
    <x v="1"/>
    <x v="2"/>
  </r>
  <r>
    <x v="11"/>
    <x v="1"/>
    <x v="247"/>
    <x v="14"/>
    <x v="337"/>
    <x v="0"/>
    <x v="1"/>
    <x v="2"/>
    <x v="0"/>
    <x v="0"/>
    <x v="1"/>
    <x v="18"/>
    <x v="3"/>
    <x v="1"/>
  </r>
  <r>
    <x v="7"/>
    <x v="1"/>
    <x v="248"/>
    <x v="12"/>
    <x v="338"/>
    <x v="2"/>
    <x v="0"/>
    <x v="0"/>
    <x v="2"/>
    <x v="2"/>
    <x v="1"/>
    <x v="6"/>
    <x v="3"/>
    <x v="1"/>
  </r>
  <r>
    <x v="4"/>
    <x v="1"/>
    <x v="249"/>
    <x v="1"/>
    <x v="339"/>
    <x v="0"/>
    <x v="0"/>
    <x v="0"/>
    <x v="1"/>
    <x v="1"/>
    <x v="1"/>
    <x v="10"/>
    <x v="0"/>
    <x v="1"/>
  </r>
  <r>
    <x v="2"/>
    <x v="1"/>
    <x v="250"/>
    <x v="12"/>
    <x v="340"/>
    <x v="2"/>
    <x v="1"/>
    <x v="3"/>
    <x v="0"/>
    <x v="2"/>
    <x v="1"/>
    <x v="9"/>
    <x v="3"/>
    <x v="2"/>
  </r>
  <r>
    <x v="8"/>
    <x v="1"/>
    <x v="251"/>
    <x v="8"/>
    <x v="341"/>
    <x v="1"/>
    <x v="1"/>
    <x v="7"/>
    <x v="0"/>
    <x v="2"/>
    <x v="0"/>
    <x v="8"/>
    <x v="2"/>
    <x v="1"/>
  </r>
  <r>
    <x v="12"/>
    <x v="1"/>
    <x v="220"/>
    <x v="15"/>
    <x v="342"/>
    <x v="1"/>
    <x v="0"/>
    <x v="3"/>
    <x v="0"/>
    <x v="0"/>
    <x v="0"/>
    <x v="8"/>
    <x v="3"/>
    <x v="2"/>
  </r>
  <r>
    <x v="11"/>
    <x v="1"/>
    <x v="252"/>
    <x v="17"/>
    <x v="343"/>
    <x v="2"/>
    <x v="0"/>
    <x v="0"/>
    <x v="1"/>
    <x v="2"/>
    <x v="0"/>
    <x v="8"/>
    <x v="0"/>
    <x v="1"/>
  </r>
  <r>
    <x v="10"/>
    <x v="1"/>
    <x v="253"/>
    <x v="12"/>
    <x v="344"/>
    <x v="1"/>
    <x v="1"/>
    <x v="3"/>
    <x v="1"/>
    <x v="0"/>
    <x v="1"/>
    <x v="6"/>
    <x v="1"/>
    <x v="1"/>
  </r>
  <r>
    <x v="30"/>
    <x v="1"/>
    <x v="254"/>
    <x v="9"/>
    <x v="345"/>
    <x v="1"/>
    <x v="1"/>
    <x v="1"/>
    <x v="0"/>
    <x v="2"/>
    <x v="1"/>
    <x v="11"/>
    <x v="3"/>
    <x v="2"/>
  </r>
  <r>
    <x v="0"/>
    <x v="1"/>
    <x v="255"/>
    <x v="16"/>
    <x v="346"/>
    <x v="2"/>
    <x v="1"/>
    <x v="3"/>
    <x v="1"/>
    <x v="0"/>
    <x v="0"/>
    <x v="2"/>
    <x v="1"/>
    <x v="1"/>
  </r>
  <r>
    <x v="40"/>
    <x v="1"/>
    <x v="30"/>
    <x v="18"/>
    <x v="347"/>
    <x v="0"/>
    <x v="1"/>
    <x v="6"/>
    <x v="2"/>
    <x v="0"/>
    <x v="1"/>
    <x v="12"/>
    <x v="0"/>
    <x v="1"/>
  </r>
  <r>
    <x v="19"/>
    <x v="1"/>
    <x v="256"/>
    <x v="5"/>
    <x v="348"/>
    <x v="3"/>
    <x v="0"/>
    <x v="7"/>
    <x v="0"/>
    <x v="0"/>
    <x v="1"/>
    <x v="8"/>
    <x v="2"/>
    <x v="1"/>
  </r>
  <r>
    <x v="11"/>
    <x v="1"/>
    <x v="67"/>
    <x v="2"/>
    <x v="349"/>
    <x v="2"/>
    <x v="1"/>
    <x v="0"/>
    <x v="2"/>
    <x v="1"/>
    <x v="1"/>
    <x v="8"/>
    <x v="0"/>
    <x v="2"/>
  </r>
  <r>
    <x v="19"/>
    <x v="1"/>
    <x v="257"/>
    <x v="2"/>
    <x v="350"/>
    <x v="1"/>
    <x v="1"/>
    <x v="8"/>
    <x v="2"/>
    <x v="2"/>
    <x v="0"/>
    <x v="0"/>
    <x v="3"/>
    <x v="1"/>
  </r>
  <r>
    <x v="5"/>
    <x v="1"/>
    <x v="258"/>
    <x v="2"/>
    <x v="351"/>
    <x v="1"/>
    <x v="0"/>
    <x v="2"/>
    <x v="1"/>
    <x v="1"/>
    <x v="1"/>
    <x v="6"/>
    <x v="3"/>
    <x v="1"/>
  </r>
  <r>
    <x v="26"/>
    <x v="1"/>
    <x v="76"/>
    <x v="22"/>
    <x v="352"/>
    <x v="3"/>
    <x v="0"/>
    <x v="5"/>
    <x v="2"/>
    <x v="1"/>
    <x v="1"/>
    <x v="14"/>
    <x v="2"/>
    <x v="0"/>
  </r>
  <r>
    <x v="2"/>
    <x v="1"/>
    <x v="259"/>
    <x v="16"/>
    <x v="353"/>
    <x v="1"/>
    <x v="1"/>
    <x v="1"/>
    <x v="3"/>
    <x v="2"/>
    <x v="0"/>
    <x v="7"/>
    <x v="0"/>
    <x v="1"/>
  </r>
  <r>
    <x v="7"/>
    <x v="1"/>
    <x v="260"/>
    <x v="19"/>
    <x v="354"/>
    <x v="2"/>
    <x v="0"/>
    <x v="0"/>
    <x v="2"/>
    <x v="1"/>
    <x v="0"/>
    <x v="17"/>
    <x v="2"/>
    <x v="3"/>
  </r>
  <r>
    <x v="25"/>
    <x v="1"/>
    <x v="114"/>
    <x v="0"/>
    <x v="355"/>
    <x v="1"/>
    <x v="1"/>
    <x v="0"/>
    <x v="2"/>
    <x v="1"/>
    <x v="1"/>
    <x v="17"/>
    <x v="2"/>
    <x v="1"/>
  </r>
  <r>
    <x v="19"/>
    <x v="1"/>
    <x v="261"/>
    <x v="2"/>
    <x v="356"/>
    <x v="3"/>
    <x v="1"/>
    <x v="4"/>
    <x v="0"/>
    <x v="0"/>
    <x v="1"/>
    <x v="15"/>
    <x v="2"/>
    <x v="1"/>
  </r>
  <r>
    <x v="18"/>
    <x v="0"/>
    <x v="262"/>
    <x v="0"/>
    <x v="357"/>
    <x v="3"/>
    <x v="0"/>
    <x v="6"/>
    <x v="1"/>
    <x v="0"/>
    <x v="0"/>
    <x v="22"/>
    <x v="3"/>
    <x v="1"/>
  </r>
  <r>
    <x v="9"/>
    <x v="1"/>
    <x v="42"/>
    <x v="0"/>
    <x v="358"/>
    <x v="2"/>
    <x v="0"/>
    <x v="0"/>
    <x v="0"/>
    <x v="0"/>
    <x v="1"/>
    <x v="17"/>
    <x v="2"/>
    <x v="1"/>
  </r>
  <r>
    <x v="9"/>
    <x v="1"/>
    <x v="42"/>
    <x v="3"/>
    <x v="359"/>
    <x v="3"/>
    <x v="1"/>
    <x v="0"/>
    <x v="0"/>
    <x v="1"/>
    <x v="1"/>
    <x v="0"/>
    <x v="0"/>
    <x v="1"/>
  </r>
  <r>
    <x v="38"/>
    <x v="1"/>
    <x v="102"/>
    <x v="0"/>
    <x v="360"/>
    <x v="2"/>
    <x v="1"/>
    <x v="4"/>
    <x v="2"/>
    <x v="1"/>
    <x v="1"/>
    <x v="0"/>
    <x v="3"/>
    <x v="1"/>
  </r>
  <r>
    <x v="32"/>
    <x v="1"/>
    <x v="263"/>
    <x v="17"/>
    <x v="361"/>
    <x v="2"/>
    <x v="0"/>
    <x v="2"/>
    <x v="2"/>
    <x v="1"/>
    <x v="0"/>
    <x v="6"/>
    <x v="3"/>
    <x v="1"/>
  </r>
  <r>
    <x v="18"/>
    <x v="1"/>
    <x v="28"/>
    <x v="14"/>
    <x v="362"/>
    <x v="3"/>
    <x v="1"/>
    <x v="6"/>
    <x v="0"/>
    <x v="0"/>
    <x v="1"/>
    <x v="19"/>
    <x v="3"/>
    <x v="2"/>
  </r>
  <r>
    <x v="3"/>
    <x v="0"/>
    <x v="264"/>
    <x v="12"/>
    <x v="363"/>
    <x v="2"/>
    <x v="0"/>
    <x v="6"/>
    <x v="2"/>
    <x v="0"/>
    <x v="0"/>
    <x v="6"/>
    <x v="2"/>
    <x v="1"/>
  </r>
  <r>
    <x v="2"/>
    <x v="1"/>
    <x v="265"/>
    <x v="17"/>
    <x v="364"/>
    <x v="1"/>
    <x v="0"/>
    <x v="2"/>
    <x v="3"/>
    <x v="1"/>
    <x v="1"/>
    <x v="13"/>
    <x v="2"/>
    <x v="1"/>
  </r>
  <r>
    <x v="21"/>
    <x v="1"/>
    <x v="266"/>
    <x v="15"/>
    <x v="365"/>
    <x v="1"/>
    <x v="0"/>
    <x v="3"/>
    <x v="2"/>
    <x v="1"/>
    <x v="1"/>
    <x v="8"/>
    <x v="3"/>
    <x v="3"/>
  </r>
  <r>
    <x v="0"/>
    <x v="0"/>
    <x v="267"/>
    <x v="18"/>
    <x v="366"/>
    <x v="3"/>
    <x v="1"/>
    <x v="0"/>
    <x v="1"/>
    <x v="0"/>
    <x v="1"/>
    <x v="10"/>
    <x v="3"/>
    <x v="1"/>
  </r>
  <r>
    <x v="24"/>
    <x v="1"/>
    <x v="268"/>
    <x v="17"/>
    <x v="367"/>
    <x v="2"/>
    <x v="1"/>
    <x v="4"/>
    <x v="0"/>
    <x v="0"/>
    <x v="1"/>
    <x v="2"/>
    <x v="1"/>
    <x v="1"/>
  </r>
  <r>
    <x v="32"/>
    <x v="0"/>
    <x v="269"/>
    <x v="23"/>
    <x v="368"/>
    <x v="1"/>
    <x v="1"/>
    <x v="0"/>
    <x v="2"/>
    <x v="1"/>
    <x v="0"/>
    <x v="11"/>
    <x v="0"/>
    <x v="1"/>
  </r>
  <r>
    <x v="12"/>
    <x v="1"/>
    <x v="41"/>
    <x v="14"/>
    <x v="369"/>
    <x v="1"/>
    <x v="1"/>
    <x v="1"/>
    <x v="1"/>
    <x v="0"/>
    <x v="0"/>
    <x v="9"/>
    <x v="1"/>
    <x v="1"/>
  </r>
  <r>
    <x v="18"/>
    <x v="0"/>
    <x v="270"/>
    <x v="20"/>
    <x v="370"/>
    <x v="1"/>
    <x v="0"/>
    <x v="6"/>
    <x v="1"/>
    <x v="0"/>
    <x v="1"/>
    <x v="2"/>
    <x v="1"/>
    <x v="1"/>
  </r>
  <r>
    <x v="11"/>
    <x v="1"/>
    <x v="271"/>
    <x v="5"/>
    <x v="371"/>
    <x v="2"/>
    <x v="1"/>
    <x v="1"/>
    <x v="0"/>
    <x v="0"/>
    <x v="1"/>
    <x v="9"/>
    <x v="1"/>
    <x v="1"/>
  </r>
  <r>
    <x v="10"/>
    <x v="1"/>
    <x v="272"/>
    <x v="14"/>
    <x v="372"/>
    <x v="1"/>
    <x v="1"/>
    <x v="4"/>
    <x v="1"/>
    <x v="0"/>
    <x v="1"/>
    <x v="12"/>
    <x v="3"/>
    <x v="1"/>
  </r>
  <r>
    <x v="4"/>
    <x v="1"/>
    <x v="163"/>
    <x v="0"/>
    <x v="373"/>
    <x v="2"/>
    <x v="1"/>
    <x v="2"/>
    <x v="1"/>
    <x v="2"/>
    <x v="1"/>
    <x v="0"/>
    <x v="2"/>
    <x v="1"/>
  </r>
  <r>
    <x v="14"/>
    <x v="1"/>
    <x v="273"/>
    <x v="14"/>
    <x v="374"/>
    <x v="0"/>
    <x v="1"/>
    <x v="0"/>
    <x v="0"/>
    <x v="0"/>
    <x v="1"/>
    <x v="17"/>
    <x v="1"/>
    <x v="1"/>
  </r>
  <r>
    <x v="1"/>
    <x v="1"/>
    <x v="153"/>
    <x v="15"/>
    <x v="375"/>
    <x v="0"/>
    <x v="1"/>
    <x v="4"/>
    <x v="2"/>
    <x v="0"/>
    <x v="1"/>
    <x v="15"/>
    <x v="3"/>
    <x v="1"/>
  </r>
  <r>
    <x v="31"/>
    <x v="1"/>
    <x v="274"/>
    <x v="24"/>
    <x v="376"/>
    <x v="1"/>
    <x v="0"/>
    <x v="0"/>
    <x v="0"/>
    <x v="1"/>
    <x v="1"/>
    <x v="17"/>
    <x v="3"/>
    <x v="2"/>
  </r>
  <r>
    <x v="9"/>
    <x v="1"/>
    <x v="275"/>
    <x v="2"/>
    <x v="377"/>
    <x v="2"/>
    <x v="0"/>
    <x v="1"/>
    <x v="2"/>
    <x v="1"/>
    <x v="1"/>
    <x v="7"/>
    <x v="2"/>
    <x v="1"/>
  </r>
  <r>
    <x v="13"/>
    <x v="0"/>
    <x v="276"/>
    <x v="10"/>
    <x v="378"/>
    <x v="3"/>
    <x v="1"/>
    <x v="0"/>
    <x v="0"/>
    <x v="0"/>
    <x v="0"/>
    <x v="17"/>
    <x v="2"/>
    <x v="2"/>
  </r>
  <r>
    <x v="27"/>
    <x v="1"/>
    <x v="277"/>
    <x v="2"/>
    <x v="379"/>
    <x v="1"/>
    <x v="0"/>
    <x v="5"/>
    <x v="0"/>
    <x v="0"/>
    <x v="0"/>
    <x v="6"/>
    <x v="3"/>
    <x v="1"/>
  </r>
  <r>
    <x v="17"/>
    <x v="1"/>
    <x v="278"/>
    <x v="17"/>
    <x v="380"/>
    <x v="2"/>
    <x v="0"/>
    <x v="0"/>
    <x v="2"/>
    <x v="2"/>
    <x v="0"/>
    <x v="11"/>
    <x v="1"/>
    <x v="3"/>
  </r>
  <r>
    <x v="7"/>
    <x v="1"/>
    <x v="279"/>
    <x v="2"/>
    <x v="381"/>
    <x v="1"/>
    <x v="1"/>
    <x v="6"/>
    <x v="1"/>
    <x v="1"/>
    <x v="1"/>
    <x v="10"/>
    <x v="0"/>
    <x v="1"/>
  </r>
  <r>
    <x v="25"/>
    <x v="0"/>
    <x v="269"/>
    <x v="3"/>
    <x v="382"/>
    <x v="1"/>
    <x v="1"/>
    <x v="1"/>
    <x v="3"/>
    <x v="0"/>
    <x v="1"/>
    <x v="4"/>
    <x v="3"/>
    <x v="1"/>
  </r>
  <r>
    <x v="15"/>
    <x v="1"/>
    <x v="3"/>
    <x v="13"/>
    <x v="383"/>
    <x v="3"/>
    <x v="0"/>
    <x v="1"/>
    <x v="1"/>
    <x v="1"/>
    <x v="1"/>
    <x v="6"/>
    <x v="1"/>
    <x v="1"/>
  </r>
  <r>
    <x v="9"/>
    <x v="1"/>
    <x v="280"/>
    <x v="2"/>
    <x v="384"/>
    <x v="0"/>
    <x v="1"/>
    <x v="0"/>
    <x v="2"/>
    <x v="1"/>
    <x v="1"/>
    <x v="6"/>
    <x v="2"/>
    <x v="1"/>
  </r>
  <r>
    <x v="7"/>
    <x v="0"/>
    <x v="3"/>
    <x v="18"/>
    <x v="385"/>
    <x v="1"/>
    <x v="1"/>
    <x v="1"/>
    <x v="0"/>
    <x v="0"/>
    <x v="0"/>
    <x v="1"/>
    <x v="3"/>
    <x v="1"/>
  </r>
  <r>
    <x v="2"/>
    <x v="1"/>
    <x v="281"/>
    <x v="24"/>
    <x v="386"/>
    <x v="2"/>
    <x v="0"/>
    <x v="2"/>
    <x v="3"/>
    <x v="2"/>
    <x v="1"/>
    <x v="11"/>
    <x v="3"/>
    <x v="2"/>
  </r>
  <r>
    <x v="32"/>
    <x v="1"/>
    <x v="42"/>
    <x v="2"/>
    <x v="387"/>
    <x v="2"/>
    <x v="0"/>
    <x v="0"/>
    <x v="1"/>
    <x v="2"/>
    <x v="1"/>
    <x v="11"/>
    <x v="3"/>
    <x v="1"/>
  </r>
  <r>
    <x v="19"/>
    <x v="1"/>
    <x v="2"/>
    <x v="0"/>
    <x v="388"/>
    <x v="0"/>
    <x v="0"/>
    <x v="2"/>
    <x v="3"/>
    <x v="2"/>
    <x v="1"/>
    <x v="9"/>
    <x v="2"/>
    <x v="1"/>
  </r>
  <r>
    <x v="2"/>
    <x v="1"/>
    <x v="12"/>
    <x v="17"/>
    <x v="389"/>
    <x v="1"/>
    <x v="1"/>
    <x v="3"/>
    <x v="1"/>
    <x v="0"/>
    <x v="0"/>
    <x v="11"/>
    <x v="1"/>
    <x v="2"/>
  </r>
  <r>
    <x v="23"/>
    <x v="1"/>
    <x v="18"/>
    <x v="20"/>
    <x v="390"/>
    <x v="3"/>
    <x v="1"/>
    <x v="7"/>
    <x v="1"/>
    <x v="2"/>
    <x v="1"/>
    <x v="0"/>
    <x v="3"/>
    <x v="1"/>
  </r>
  <r>
    <x v="32"/>
    <x v="1"/>
    <x v="218"/>
    <x v="2"/>
    <x v="391"/>
    <x v="0"/>
    <x v="0"/>
    <x v="2"/>
    <x v="2"/>
    <x v="1"/>
    <x v="1"/>
    <x v="4"/>
    <x v="2"/>
    <x v="1"/>
  </r>
  <r>
    <x v="33"/>
    <x v="1"/>
    <x v="282"/>
    <x v="12"/>
    <x v="392"/>
    <x v="3"/>
    <x v="1"/>
    <x v="7"/>
    <x v="3"/>
    <x v="1"/>
    <x v="1"/>
    <x v="0"/>
    <x v="3"/>
    <x v="2"/>
  </r>
  <r>
    <x v="13"/>
    <x v="1"/>
    <x v="283"/>
    <x v="18"/>
    <x v="393"/>
    <x v="1"/>
    <x v="0"/>
    <x v="0"/>
    <x v="2"/>
    <x v="1"/>
    <x v="1"/>
    <x v="2"/>
    <x v="0"/>
    <x v="1"/>
  </r>
  <r>
    <x v="12"/>
    <x v="1"/>
    <x v="284"/>
    <x v="15"/>
    <x v="394"/>
    <x v="0"/>
    <x v="0"/>
    <x v="3"/>
    <x v="3"/>
    <x v="1"/>
    <x v="1"/>
    <x v="11"/>
    <x v="2"/>
    <x v="0"/>
  </r>
  <r>
    <x v="23"/>
    <x v="1"/>
    <x v="146"/>
    <x v="11"/>
    <x v="395"/>
    <x v="2"/>
    <x v="1"/>
    <x v="2"/>
    <x v="0"/>
    <x v="1"/>
    <x v="1"/>
    <x v="13"/>
    <x v="0"/>
    <x v="1"/>
  </r>
  <r>
    <x v="23"/>
    <x v="1"/>
    <x v="285"/>
    <x v="1"/>
    <x v="396"/>
    <x v="1"/>
    <x v="0"/>
    <x v="4"/>
    <x v="2"/>
    <x v="2"/>
    <x v="0"/>
    <x v="8"/>
    <x v="1"/>
    <x v="1"/>
  </r>
  <r>
    <x v="36"/>
    <x v="1"/>
    <x v="286"/>
    <x v="18"/>
    <x v="397"/>
    <x v="0"/>
    <x v="0"/>
    <x v="0"/>
    <x v="0"/>
    <x v="0"/>
    <x v="0"/>
    <x v="0"/>
    <x v="2"/>
    <x v="1"/>
  </r>
  <r>
    <x v="2"/>
    <x v="1"/>
    <x v="287"/>
    <x v="19"/>
    <x v="398"/>
    <x v="0"/>
    <x v="0"/>
    <x v="1"/>
    <x v="2"/>
    <x v="1"/>
    <x v="0"/>
    <x v="2"/>
    <x v="0"/>
    <x v="1"/>
  </r>
  <r>
    <x v="12"/>
    <x v="1"/>
    <x v="275"/>
    <x v="0"/>
    <x v="399"/>
    <x v="2"/>
    <x v="1"/>
    <x v="2"/>
    <x v="3"/>
    <x v="1"/>
    <x v="1"/>
    <x v="11"/>
    <x v="3"/>
    <x v="1"/>
  </r>
  <r>
    <x v="22"/>
    <x v="1"/>
    <x v="17"/>
    <x v="0"/>
    <x v="400"/>
    <x v="0"/>
    <x v="1"/>
    <x v="5"/>
    <x v="2"/>
    <x v="2"/>
    <x v="0"/>
    <x v="8"/>
    <x v="3"/>
    <x v="1"/>
  </r>
  <r>
    <x v="29"/>
    <x v="1"/>
    <x v="42"/>
    <x v="16"/>
    <x v="401"/>
    <x v="1"/>
    <x v="0"/>
    <x v="0"/>
    <x v="3"/>
    <x v="1"/>
    <x v="1"/>
    <x v="0"/>
    <x v="1"/>
    <x v="2"/>
  </r>
  <r>
    <x v="7"/>
    <x v="1"/>
    <x v="64"/>
    <x v="20"/>
    <x v="402"/>
    <x v="0"/>
    <x v="0"/>
    <x v="0"/>
    <x v="2"/>
    <x v="0"/>
    <x v="1"/>
    <x v="0"/>
    <x v="2"/>
    <x v="1"/>
  </r>
  <r>
    <x v="0"/>
    <x v="1"/>
    <x v="42"/>
    <x v="0"/>
    <x v="403"/>
    <x v="0"/>
    <x v="1"/>
    <x v="0"/>
    <x v="3"/>
    <x v="1"/>
    <x v="1"/>
    <x v="9"/>
    <x v="3"/>
    <x v="1"/>
  </r>
  <r>
    <x v="14"/>
    <x v="1"/>
    <x v="185"/>
    <x v="27"/>
    <x v="404"/>
    <x v="1"/>
    <x v="1"/>
    <x v="2"/>
    <x v="3"/>
    <x v="2"/>
    <x v="1"/>
    <x v="11"/>
    <x v="1"/>
    <x v="1"/>
  </r>
  <r>
    <x v="36"/>
    <x v="0"/>
    <x v="210"/>
    <x v="3"/>
    <x v="405"/>
    <x v="3"/>
    <x v="1"/>
    <x v="2"/>
    <x v="3"/>
    <x v="1"/>
    <x v="1"/>
    <x v="6"/>
    <x v="3"/>
    <x v="1"/>
  </r>
  <r>
    <x v="39"/>
    <x v="1"/>
    <x v="173"/>
    <x v="3"/>
    <x v="406"/>
    <x v="2"/>
    <x v="1"/>
    <x v="3"/>
    <x v="2"/>
    <x v="1"/>
    <x v="0"/>
    <x v="8"/>
    <x v="3"/>
    <x v="1"/>
  </r>
  <r>
    <x v="28"/>
    <x v="1"/>
    <x v="288"/>
    <x v="17"/>
    <x v="407"/>
    <x v="3"/>
    <x v="1"/>
    <x v="1"/>
    <x v="0"/>
    <x v="1"/>
    <x v="1"/>
    <x v="7"/>
    <x v="1"/>
    <x v="2"/>
  </r>
  <r>
    <x v="39"/>
    <x v="1"/>
    <x v="289"/>
    <x v="18"/>
    <x v="408"/>
    <x v="2"/>
    <x v="0"/>
    <x v="5"/>
    <x v="0"/>
    <x v="1"/>
    <x v="1"/>
    <x v="16"/>
    <x v="1"/>
    <x v="0"/>
  </r>
  <r>
    <x v="19"/>
    <x v="1"/>
    <x v="176"/>
    <x v="22"/>
    <x v="409"/>
    <x v="3"/>
    <x v="0"/>
    <x v="1"/>
    <x v="2"/>
    <x v="2"/>
    <x v="1"/>
    <x v="7"/>
    <x v="2"/>
    <x v="1"/>
  </r>
  <r>
    <x v="7"/>
    <x v="1"/>
    <x v="290"/>
    <x v="2"/>
    <x v="410"/>
    <x v="1"/>
    <x v="0"/>
    <x v="3"/>
    <x v="0"/>
    <x v="0"/>
    <x v="1"/>
    <x v="5"/>
    <x v="3"/>
    <x v="1"/>
  </r>
  <r>
    <x v="42"/>
    <x v="1"/>
    <x v="291"/>
    <x v="15"/>
    <x v="411"/>
    <x v="3"/>
    <x v="0"/>
    <x v="5"/>
    <x v="3"/>
    <x v="1"/>
    <x v="1"/>
    <x v="16"/>
    <x v="1"/>
    <x v="0"/>
  </r>
  <r>
    <x v="21"/>
    <x v="1"/>
    <x v="292"/>
    <x v="21"/>
    <x v="412"/>
    <x v="1"/>
    <x v="0"/>
    <x v="3"/>
    <x v="2"/>
    <x v="2"/>
    <x v="1"/>
    <x v="5"/>
    <x v="3"/>
    <x v="2"/>
  </r>
  <r>
    <x v="19"/>
    <x v="1"/>
    <x v="293"/>
    <x v="26"/>
    <x v="413"/>
    <x v="2"/>
    <x v="0"/>
    <x v="4"/>
    <x v="0"/>
    <x v="1"/>
    <x v="1"/>
    <x v="0"/>
    <x v="1"/>
    <x v="3"/>
  </r>
  <r>
    <x v="17"/>
    <x v="0"/>
    <x v="294"/>
    <x v="0"/>
    <x v="414"/>
    <x v="3"/>
    <x v="0"/>
    <x v="6"/>
    <x v="1"/>
    <x v="0"/>
    <x v="0"/>
    <x v="9"/>
    <x v="2"/>
    <x v="1"/>
  </r>
  <r>
    <x v="13"/>
    <x v="0"/>
    <x v="30"/>
    <x v="16"/>
    <x v="415"/>
    <x v="2"/>
    <x v="0"/>
    <x v="6"/>
    <x v="2"/>
    <x v="2"/>
    <x v="1"/>
    <x v="9"/>
    <x v="1"/>
    <x v="2"/>
  </r>
  <r>
    <x v="8"/>
    <x v="1"/>
    <x v="2"/>
    <x v="2"/>
    <x v="416"/>
    <x v="2"/>
    <x v="1"/>
    <x v="2"/>
    <x v="0"/>
    <x v="1"/>
    <x v="0"/>
    <x v="1"/>
    <x v="3"/>
    <x v="1"/>
  </r>
  <r>
    <x v="32"/>
    <x v="1"/>
    <x v="295"/>
    <x v="2"/>
    <x v="417"/>
    <x v="1"/>
    <x v="0"/>
    <x v="5"/>
    <x v="2"/>
    <x v="1"/>
    <x v="1"/>
    <x v="8"/>
    <x v="1"/>
    <x v="1"/>
  </r>
  <r>
    <x v="25"/>
    <x v="1"/>
    <x v="3"/>
    <x v="5"/>
    <x v="418"/>
    <x v="3"/>
    <x v="0"/>
    <x v="1"/>
    <x v="0"/>
    <x v="2"/>
    <x v="1"/>
    <x v="4"/>
    <x v="2"/>
    <x v="0"/>
  </r>
  <r>
    <x v="7"/>
    <x v="1"/>
    <x v="2"/>
    <x v="3"/>
    <x v="419"/>
    <x v="1"/>
    <x v="1"/>
    <x v="2"/>
    <x v="0"/>
    <x v="1"/>
    <x v="1"/>
    <x v="2"/>
    <x v="3"/>
    <x v="0"/>
  </r>
  <r>
    <x v="11"/>
    <x v="1"/>
    <x v="18"/>
    <x v="3"/>
    <x v="420"/>
    <x v="0"/>
    <x v="1"/>
    <x v="7"/>
    <x v="2"/>
    <x v="1"/>
    <x v="1"/>
    <x v="10"/>
    <x v="3"/>
    <x v="1"/>
  </r>
  <r>
    <x v="11"/>
    <x v="0"/>
    <x v="3"/>
    <x v="19"/>
    <x v="421"/>
    <x v="1"/>
    <x v="0"/>
    <x v="1"/>
    <x v="1"/>
    <x v="1"/>
    <x v="1"/>
    <x v="9"/>
    <x v="2"/>
    <x v="3"/>
  </r>
  <r>
    <x v="37"/>
    <x v="0"/>
    <x v="83"/>
    <x v="2"/>
    <x v="422"/>
    <x v="3"/>
    <x v="1"/>
    <x v="8"/>
    <x v="0"/>
    <x v="0"/>
    <x v="1"/>
    <x v="11"/>
    <x v="3"/>
    <x v="3"/>
  </r>
  <r>
    <x v="7"/>
    <x v="1"/>
    <x v="295"/>
    <x v="23"/>
    <x v="423"/>
    <x v="1"/>
    <x v="0"/>
    <x v="0"/>
    <x v="3"/>
    <x v="1"/>
    <x v="1"/>
    <x v="0"/>
    <x v="3"/>
    <x v="1"/>
  </r>
  <r>
    <x v="38"/>
    <x v="1"/>
    <x v="242"/>
    <x v="22"/>
    <x v="424"/>
    <x v="3"/>
    <x v="1"/>
    <x v="5"/>
    <x v="0"/>
    <x v="2"/>
    <x v="1"/>
    <x v="11"/>
    <x v="3"/>
    <x v="2"/>
  </r>
  <r>
    <x v="24"/>
    <x v="1"/>
    <x v="296"/>
    <x v="22"/>
    <x v="425"/>
    <x v="0"/>
    <x v="1"/>
    <x v="5"/>
    <x v="2"/>
    <x v="1"/>
    <x v="1"/>
    <x v="2"/>
    <x v="2"/>
    <x v="1"/>
  </r>
  <r>
    <x v="7"/>
    <x v="1"/>
    <x v="297"/>
    <x v="2"/>
    <x v="426"/>
    <x v="1"/>
    <x v="0"/>
    <x v="2"/>
    <x v="0"/>
    <x v="0"/>
    <x v="1"/>
    <x v="8"/>
    <x v="3"/>
    <x v="2"/>
  </r>
  <r>
    <x v="42"/>
    <x v="1"/>
    <x v="298"/>
    <x v="26"/>
    <x v="427"/>
    <x v="1"/>
    <x v="0"/>
    <x v="0"/>
    <x v="3"/>
    <x v="1"/>
    <x v="1"/>
    <x v="12"/>
    <x v="1"/>
    <x v="3"/>
  </r>
  <r>
    <x v="40"/>
    <x v="1"/>
    <x v="299"/>
    <x v="2"/>
    <x v="428"/>
    <x v="3"/>
    <x v="0"/>
    <x v="3"/>
    <x v="0"/>
    <x v="2"/>
    <x v="1"/>
    <x v="6"/>
    <x v="3"/>
    <x v="1"/>
  </r>
  <r>
    <x v="21"/>
    <x v="1"/>
    <x v="300"/>
    <x v="2"/>
    <x v="429"/>
    <x v="3"/>
    <x v="1"/>
    <x v="7"/>
    <x v="2"/>
    <x v="1"/>
    <x v="1"/>
    <x v="6"/>
    <x v="3"/>
    <x v="0"/>
  </r>
  <r>
    <x v="10"/>
    <x v="1"/>
    <x v="252"/>
    <x v="23"/>
    <x v="430"/>
    <x v="2"/>
    <x v="1"/>
    <x v="2"/>
    <x v="2"/>
    <x v="0"/>
    <x v="1"/>
    <x v="3"/>
    <x v="3"/>
    <x v="1"/>
  </r>
  <r>
    <x v="33"/>
    <x v="1"/>
    <x v="65"/>
    <x v="1"/>
    <x v="431"/>
    <x v="1"/>
    <x v="0"/>
    <x v="2"/>
    <x v="2"/>
    <x v="0"/>
    <x v="1"/>
    <x v="3"/>
    <x v="3"/>
    <x v="1"/>
  </r>
  <r>
    <x v="13"/>
    <x v="1"/>
    <x v="301"/>
    <x v="2"/>
    <x v="432"/>
    <x v="2"/>
    <x v="1"/>
    <x v="1"/>
    <x v="2"/>
    <x v="2"/>
    <x v="1"/>
    <x v="7"/>
    <x v="3"/>
    <x v="1"/>
  </r>
  <r>
    <x v="21"/>
    <x v="1"/>
    <x v="21"/>
    <x v="17"/>
    <x v="433"/>
    <x v="1"/>
    <x v="0"/>
    <x v="0"/>
    <x v="0"/>
    <x v="1"/>
    <x v="0"/>
    <x v="17"/>
    <x v="3"/>
    <x v="1"/>
  </r>
  <r>
    <x v="12"/>
    <x v="1"/>
    <x v="302"/>
    <x v="14"/>
    <x v="434"/>
    <x v="1"/>
    <x v="1"/>
    <x v="3"/>
    <x v="1"/>
    <x v="2"/>
    <x v="1"/>
    <x v="5"/>
    <x v="1"/>
    <x v="3"/>
  </r>
  <r>
    <x v="3"/>
    <x v="0"/>
    <x v="303"/>
    <x v="8"/>
    <x v="435"/>
    <x v="0"/>
    <x v="1"/>
    <x v="5"/>
    <x v="2"/>
    <x v="1"/>
    <x v="0"/>
    <x v="16"/>
    <x v="1"/>
    <x v="3"/>
  </r>
  <r>
    <x v="3"/>
    <x v="0"/>
    <x v="2"/>
    <x v="17"/>
    <x v="436"/>
    <x v="3"/>
    <x v="1"/>
    <x v="2"/>
    <x v="0"/>
    <x v="2"/>
    <x v="1"/>
    <x v="3"/>
    <x v="0"/>
    <x v="1"/>
  </r>
  <r>
    <x v="7"/>
    <x v="1"/>
    <x v="30"/>
    <x v="15"/>
    <x v="437"/>
    <x v="2"/>
    <x v="1"/>
    <x v="6"/>
    <x v="1"/>
    <x v="0"/>
    <x v="1"/>
    <x v="22"/>
    <x v="0"/>
    <x v="1"/>
  </r>
  <r>
    <x v="10"/>
    <x v="1"/>
    <x v="304"/>
    <x v="7"/>
    <x v="438"/>
    <x v="2"/>
    <x v="1"/>
    <x v="4"/>
    <x v="2"/>
    <x v="1"/>
    <x v="0"/>
    <x v="11"/>
    <x v="3"/>
    <x v="1"/>
  </r>
  <r>
    <x v="12"/>
    <x v="0"/>
    <x v="90"/>
    <x v="25"/>
    <x v="439"/>
    <x v="3"/>
    <x v="1"/>
    <x v="4"/>
    <x v="2"/>
    <x v="1"/>
    <x v="1"/>
    <x v="11"/>
    <x v="0"/>
    <x v="1"/>
  </r>
  <r>
    <x v="13"/>
    <x v="0"/>
    <x v="305"/>
    <x v="5"/>
    <x v="440"/>
    <x v="0"/>
    <x v="0"/>
    <x v="8"/>
    <x v="3"/>
    <x v="2"/>
    <x v="0"/>
    <x v="2"/>
    <x v="3"/>
    <x v="1"/>
  </r>
  <r>
    <x v="19"/>
    <x v="1"/>
    <x v="306"/>
    <x v="12"/>
    <x v="441"/>
    <x v="0"/>
    <x v="1"/>
    <x v="2"/>
    <x v="2"/>
    <x v="1"/>
    <x v="1"/>
    <x v="18"/>
    <x v="1"/>
    <x v="1"/>
  </r>
  <r>
    <x v="9"/>
    <x v="1"/>
    <x v="159"/>
    <x v="17"/>
    <x v="442"/>
    <x v="0"/>
    <x v="1"/>
    <x v="0"/>
    <x v="0"/>
    <x v="0"/>
    <x v="1"/>
    <x v="8"/>
    <x v="1"/>
    <x v="2"/>
  </r>
  <r>
    <x v="15"/>
    <x v="0"/>
    <x v="293"/>
    <x v="18"/>
    <x v="443"/>
    <x v="1"/>
    <x v="1"/>
    <x v="2"/>
    <x v="2"/>
    <x v="0"/>
    <x v="1"/>
    <x v="9"/>
    <x v="3"/>
    <x v="1"/>
  </r>
  <r>
    <x v="26"/>
    <x v="1"/>
    <x v="307"/>
    <x v="2"/>
    <x v="444"/>
    <x v="0"/>
    <x v="0"/>
    <x v="0"/>
    <x v="0"/>
    <x v="1"/>
    <x v="1"/>
    <x v="8"/>
    <x v="0"/>
    <x v="1"/>
  </r>
  <r>
    <x v="27"/>
    <x v="1"/>
    <x v="212"/>
    <x v="21"/>
    <x v="445"/>
    <x v="3"/>
    <x v="0"/>
    <x v="5"/>
    <x v="1"/>
    <x v="0"/>
    <x v="1"/>
    <x v="1"/>
    <x v="1"/>
    <x v="1"/>
  </r>
  <r>
    <x v="0"/>
    <x v="1"/>
    <x v="308"/>
    <x v="17"/>
    <x v="446"/>
    <x v="2"/>
    <x v="1"/>
    <x v="0"/>
    <x v="0"/>
    <x v="0"/>
    <x v="1"/>
    <x v="8"/>
    <x v="1"/>
    <x v="1"/>
  </r>
  <r>
    <x v="10"/>
    <x v="1"/>
    <x v="309"/>
    <x v="0"/>
    <x v="447"/>
    <x v="0"/>
    <x v="1"/>
    <x v="0"/>
    <x v="2"/>
    <x v="1"/>
    <x v="1"/>
    <x v="0"/>
    <x v="3"/>
    <x v="1"/>
  </r>
  <r>
    <x v="32"/>
    <x v="1"/>
    <x v="310"/>
    <x v="16"/>
    <x v="448"/>
    <x v="0"/>
    <x v="0"/>
    <x v="3"/>
    <x v="2"/>
    <x v="0"/>
    <x v="1"/>
    <x v="2"/>
    <x v="3"/>
    <x v="1"/>
  </r>
  <r>
    <x v="22"/>
    <x v="1"/>
    <x v="311"/>
    <x v="1"/>
    <x v="449"/>
    <x v="1"/>
    <x v="0"/>
    <x v="2"/>
    <x v="2"/>
    <x v="1"/>
    <x v="1"/>
    <x v="0"/>
    <x v="0"/>
    <x v="1"/>
  </r>
  <r>
    <x v="12"/>
    <x v="1"/>
    <x v="312"/>
    <x v="2"/>
    <x v="450"/>
    <x v="0"/>
    <x v="1"/>
    <x v="0"/>
    <x v="0"/>
    <x v="0"/>
    <x v="0"/>
    <x v="6"/>
    <x v="3"/>
    <x v="3"/>
  </r>
  <r>
    <x v="19"/>
    <x v="1"/>
    <x v="12"/>
    <x v="4"/>
    <x v="451"/>
    <x v="2"/>
    <x v="1"/>
    <x v="3"/>
    <x v="3"/>
    <x v="1"/>
    <x v="0"/>
    <x v="14"/>
    <x v="1"/>
    <x v="2"/>
  </r>
  <r>
    <x v="28"/>
    <x v="1"/>
    <x v="313"/>
    <x v="2"/>
    <x v="452"/>
    <x v="2"/>
    <x v="1"/>
    <x v="0"/>
    <x v="1"/>
    <x v="1"/>
    <x v="1"/>
    <x v="12"/>
    <x v="2"/>
    <x v="3"/>
  </r>
  <r>
    <x v="25"/>
    <x v="0"/>
    <x v="84"/>
    <x v="27"/>
    <x v="453"/>
    <x v="0"/>
    <x v="0"/>
    <x v="8"/>
    <x v="2"/>
    <x v="2"/>
    <x v="0"/>
    <x v="0"/>
    <x v="2"/>
    <x v="2"/>
  </r>
  <r>
    <x v="11"/>
    <x v="1"/>
    <x v="314"/>
    <x v="10"/>
    <x v="454"/>
    <x v="2"/>
    <x v="1"/>
    <x v="3"/>
    <x v="0"/>
    <x v="2"/>
    <x v="1"/>
    <x v="11"/>
    <x v="2"/>
    <x v="3"/>
  </r>
  <r>
    <x v="3"/>
    <x v="1"/>
    <x v="97"/>
    <x v="0"/>
    <x v="455"/>
    <x v="3"/>
    <x v="0"/>
    <x v="7"/>
    <x v="2"/>
    <x v="2"/>
    <x v="1"/>
    <x v="12"/>
    <x v="3"/>
    <x v="1"/>
  </r>
  <r>
    <x v="12"/>
    <x v="1"/>
    <x v="193"/>
    <x v="15"/>
    <x v="456"/>
    <x v="1"/>
    <x v="1"/>
    <x v="5"/>
    <x v="0"/>
    <x v="2"/>
    <x v="1"/>
    <x v="14"/>
    <x v="3"/>
    <x v="2"/>
  </r>
  <r>
    <x v="41"/>
    <x v="0"/>
    <x v="315"/>
    <x v="12"/>
    <x v="457"/>
    <x v="0"/>
    <x v="1"/>
    <x v="6"/>
    <x v="1"/>
    <x v="0"/>
    <x v="0"/>
    <x v="8"/>
    <x v="1"/>
    <x v="1"/>
  </r>
  <r>
    <x v="32"/>
    <x v="1"/>
    <x v="42"/>
    <x v="26"/>
    <x v="458"/>
    <x v="1"/>
    <x v="1"/>
    <x v="0"/>
    <x v="3"/>
    <x v="2"/>
    <x v="1"/>
    <x v="2"/>
    <x v="3"/>
    <x v="1"/>
  </r>
  <r>
    <x v="0"/>
    <x v="1"/>
    <x v="316"/>
    <x v="2"/>
    <x v="459"/>
    <x v="3"/>
    <x v="0"/>
    <x v="4"/>
    <x v="2"/>
    <x v="0"/>
    <x v="0"/>
    <x v="18"/>
    <x v="0"/>
    <x v="1"/>
  </r>
  <r>
    <x v="25"/>
    <x v="1"/>
    <x v="317"/>
    <x v="22"/>
    <x v="460"/>
    <x v="3"/>
    <x v="1"/>
    <x v="0"/>
    <x v="2"/>
    <x v="2"/>
    <x v="1"/>
    <x v="11"/>
    <x v="0"/>
    <x v="1"/>
  </r>
  <r>
    <x v="10"/>
    <x v="1"/>
    <x v="318"/>
    <x v="0"/>
    <x v="461"/>
    <x v="3"/>
    <x v="0"/>
    <x v="0"/>
    <x v="2"/>
    <x v="0"/>
    <x v="1"/>
    <x v="17"/>
    <x v="1"/>
    <x v="1"/>
  </r>
  <r>
    <x v="13"/>
    <x v="1"/>
    <x v="319"/>
    <x v="11"/>
    <x v="462"/>
    <x v="2"/>
    <x v="1"/>
    <x v="0"/>
    <x v="0"/>
    <x v="0"/>
    <x v="1"/>
    <x v="17"/>
    <x v="1"/>
    <x v="1"/>
  </r>
  <r>
    <x v="25"/>
    <x v="0"/>
    <x v="320"/>
    <x v="4"/>
    <x v="463"/>
    <x v="1"/>
    <x v="1"/>
    <x v="2"/>
    <x v="0"/>
    <x v="0"/>
    <x v="0"/>
    <x v="3"/>
    <x v="2"/>
    <x v="0"/>
  </r>
  <r>
    <x v="2"/>
    <x v="1"/>
    <x v="321"/>
    <x v="0"/>
    <x v="464"/>
    <x v="0"/>
    <x v="0"/>
    <x v="3"/>
    <x v="0"/>
    <x v="0"/>
    <x v="1"/>
    <x v="5"/>
    <x v="1"/>
    <x v="3"/>
  </r>
  <r>
    <x v="21"/>
    <x v="1"/>
    <x v="179"/>
    <x v="21"/>
    <x v="465"/>
    <x v="3"/>
    <x v="0"/>
    <x v="4"/>
    <x v="2"/>
    <x v="1"/>
    <x v="1"/>
    <x v="15"/>
    <x v="1"/>
    <x v="2"/>
  </r>
  <r>
    <x v="0"/>
    <x v="1"/>
    <x v="193"/>
    <x v="2"/>
    <x v="466"/>
    <x v="0"/>
    <x v="0"/>
    <x v="5"/>
    <x v="3"/>
    <x v="1"/>
    <x v="1"/>
    <x v="16"/>
    <x v="2"/>
    <x v="1"/>
  </r>
  <r>
    <x v="2"/>
    <x v="1"/>
    <x v="93"/>
    <x v="14"/>
    <x v="467"/>
    <x v="3"/>
    <x v="1"/>
    <x v="0"/>
    <x v="1"/>
    <x v="2"/>
    <x v="1"/>
    <x v="17"/>
    <x v="1"/>
    <x v="1"/>
  </r>
  <r>
    <x v="39"/>
    <x v="1"/>
    <x v="3"/>
    <x v="16"/>
    <x v="468"/>
    <x v="2"/>
    <x v="1"/>
    <x v="1"/>
    <x v="3"/>
    <x v="2"/>
    <x v="0"/>
    <x v="11"/>
    <x v="2"/>
    <x v="1"/>
  </r>
  <r>
    <x v="5"/>
    <x v="0"/>
    <x v="306"/>
    <x v="13"/>
    <x v="469"/>
    <x v="2"/>
    <x v="1"/>
    <x v="0"/>
    <x v="2"/>
    <x v="1"/>
    <x v="1"/>
    <x v="11"/>
    <x v="1"/>
    <x v="1"/>
  </r>
  <r>
    <x v="17"/>
    <x v="1"/>
    <x v="322"/>
    <x v="4"/>
    <x v="470"/>
    <x v="2"/>
    <x v="1"/>
    <x v="6"/>
    <x v="0"/>
    <x v="1"/>
    <x v="1"/>
    <x v="6"/>
    <x v="3"/>
    <x v="1"/>
  </r>
  <r>
    <x v="8"/>
    <x v="1"/>
    <x v="102"/>
    <x v="17"/>
    <x v="471"/>
    <x v="1"/>
    <x v="0"/>
    <x v="4"/>
    <x v="2"/>
    <x v="1"/>
    <x v="1"/>
    <x v="12"/>
    <x v="3"/>
    <x v="1"/>
  </r>
  <r>
    <x v="2"/>
    <x v="1"/>
    <x v="323"/>
    <x v="0"/>
    <x v="472"/>
    <x v="0"/>
    <x v="0"/>
    <x v="3"/>
    <x v="1"/>
    <x v="1"/>
    <x v="1"/>
    <x v="11"/>
    <x v="2"/>
    <x v="2"/>
  </r>
  <r>
    <x v="1"/>
    <x v="1"/>
    <x v="324"/>
    <x v="21"/>
    <x v="473"/>
    <x v="2"/>
    <x v="1"/>
    <x v="7"/>
    <x v="2"/>
    <x v="2"/>
    <x v="0"/>
    <x v="18"/>
    <x v="3"/>
    <x v="1"/>
  </r>
  <r>
    <x v="17"/>
    <x v="1"/>
    <x v="3"/>
    <x v="5"/>
    <x v="474"/>
    <x v="0"/>
    <x v="1"/>
    <x v="1"/>
    <x v="0"/>
    <x v="1"/>
    <x v="0"/>
    <x v="0"/>
    <x v="2"/>
    <x v="1"/>
  </r>
  <r>
    <x v="25"/>
    <x v="1"/>
    <x v="42"/>
    <x v="26"/>
    <x v="475"/>
    <x v="3"/>
    <x v="1"/>
    <x v="0"/>
    <x v="1"/>
    <x v="1"/>
    <x v="1"/>
    <x v="13"/>
    <x v="1"/>
    <x v="3"/>
  </r>
  <r>
    <x v="17"/>
    <x v="1"/>
    <x v="325"/>
    <x v="27"/>
    <x v="476"/>
    <x v="2"/>
    <x v="1"/>
    <x v="2"/>
    <x v="1"/>
    <x v="1"/>
    <x v="1"/>
    <x v="14"/>
    <x v="1"/>
    <x v="1"/>
  </r>
  <r>
    <x v="24"/>
    <x v="1"/>
    <x v="193"/>
    <x v="3"/>
    <x v="477"/>
    <x v="3"/>
    <x v="1"/>
    <x v="5"/>
    <x v="1"/>
    <x v="1"/>
    <x v="1"/>
    <x v="0"/>
    <x v="3"/>
    <x v="1"/>
  </r>
  <r>
    <x v="36"/>
    <x v="1"/>
    <x v="326"/>
    <x v="28"/>
    <x v="478"/>
    <x v="0"/>
    <x v="1"/>
    <x v="6"/>
    <x v="2"/>
    <x v="1"/>
    <x v="1"/>
    <x v="0"/>
    <x v="3"/>
    <x v="1"/>
  </r>
  <r>
    <x v="17"/>
    <x v="0"/>
    <x v="327"/>
    <x v="15"/>
    <x v="479"/>
    <x v="3"/>
    <x v="0"/>
    <x v="2"/>
    <x v="2"/>
    <x v="1"/>
    <x v="0"/>
    <x v="9"/>
    <x v="1"/>
    <x v="1"/>
  </r>
  <r>
    <x v="7"/>
    <x v="0"/>
    <x v="328"/>
    <x v="20"/>
    <x v="480"/>
    <x v="0"/>
    <x v="1"/>
    <x v="6"/>
    <x v="3"/>
    <x v="1"/>
    <x v="1"/>
    <x v="10"/>
    <x v="3"/>
    <x v="3"/>
  </r>
  <r>
    <x v="13"/>
    <x v="1"/>
    <x v="329"/>
    <x v="0"/>
    <x v="481"/>
    <x v="0"/>
    <x v="1"/>
    <x v="1"/>
    <x v="0"/>
    <x v="1"/>
    <x v="0"/>
    <x v="6"/>
    <x v="1"/>
    <x v="1"/>
  </r>
  <r>
    <x v="12"/>
    <x v="0"/>
    <x v="330"/>
    <x v="28"/>
    <x v="482"/>
    <x v="0"/>
    <x v="1"/>
    <x v="0"/>
    <x v="3"/>
    <x v="2"/>
    <x v="1"/>
    <x v="18"/>
    <x v="3"/>
    <x v="0"/>
  </r>
  <r>
    <x v="10"/>
    <x v="1"/>
    <x v="331"/>
    <x v="19"/>
    <x v="483"/>
    <x v="3"/>
    <x v="1"/>
    <x v="2"/>
    <x v="0"/>
    <x v="0"/>
    <x v="1"/>
    <x v="8"/>
    <x v="1"/>
    <x v="1"/>
  </r>
  <r>
    <x v="12"/>
    <x v="1"/>
    <x v="332"/>
    <x v="16"/>
    <x v="484"/>
    <x v="3"/>
    <x v="1"/>
    <x v="0"/>
    <x v="0"/>
    <x v="2"/>
    <x v="1"/>
    <x v="4"/>
    <x v="1"/>
    <x v="3"/>
  </r>
  <r>
    <x v="4"/>
    <x v="1"/>
    <x v="333"/>
    <x v="16"/>
    <x v="485"/>
    <x v="3"/>
    <x v="0"/>
    <x v="1"/>
    <x v="2"/>
    <x v="2"/>
    <x v="1"/>
    <x v="11"/>
    <x v="3"/>
    <x v="2"/>
  </r>
  <r>
    <x v="2"/>
    <x v="1"/>
    <x v="334"/>
    <x v="2"/>
    <x v="486"/>
    <x v="2"/>
    <x v="1"/>
    <x v="0"/>
    <x v="2"/>
    <x v="1"/>
    <x v="0"/>
    <x v="0"/>
    <x v="3"/>
    <x v="2"/>
  </r>
  <r>
    <x v="35"/>
    <x v="1"/>
    <x v="3"/>
    <x v="0"/>
    <x v="487"/>
    <x v="2"/>
    <x v="0"/>
    <x v="1"/>
    <x v="1"/>
    <x v="0"/>
    <x v="1"/>
    <x v="6"/>
    <x v="1"/>
    <x v="3"/>
  </r>
  <r>
    <x v="19"/>
    <x v="1"/>
    <x v="326"/>
    <x v="2"/>
    <x v="488"/>
    <x v="1"/>
    <x v="0"/>
    <x v="4"/>
    <x v="0"/>
    <x v="1"/>
    <x v="1"/>
    <x v="6"/>
    <x v="2"/>
    <x v="1"/>
  </r>
  <r>
    <x v="23"/>
    <x v="1"/>
    <x v="335"/>
    <x v="16"/>
    <x v="489"/>
    <x v="0"/>
    <x v="1"/>
    <x v="7"/>
    <x v="0"/>
    <x v="2"/>
    <x v="0"/>
    <x v="8"/>
    <x v="3"/>
    <x v="2"/>
  </r>
  <r>
    <x v="8"/>
    <x v="1"/>
    <x v="336"/>
    <x v="0"/>
    <x v="490"/>
    <x v="1"/>
    <x v="0"/>
    <x v="1"/>
    <x v="3"/>
    <x v="0"/>
    <x v="1"/>
    <x v="18"/>
    <x v="1"/>
    <x v="2"/>
  </r>
  <r>
    <x v="23"/>
    <x v="1"/>
    <x v="244"/>
    <x v="14"/>
    <x v="491"/>
    <x v="2"/>
    <x v="1"/>
    <x v="2"/>
    <x v="2"/>
    <x v="2"/>
    <x v="0"/>
    <x v="6"/>
    <x v="2"/>
    <x v="1"/>
  </r>
  <r>
    <x v="26"/>
    <x v="1"/>
    <x v="193"/>
    <x v="0"/>
    <x v="492"/>
    <x v="2"/>
    <x v="0"/>
    <x v="5"/>
    <x v="3"/>
    <x v="1"/>
    <x v="1"/>
    <x v="0"/>
    <x v="0"/>
    <x v="0"/>
  </r>
  <r>
    <x v="20"/>
    <x v="1"/>
    <x v="84"/>
    <x v="0"/>
    <x v="493"/>
    <x v="3"/>
    <x v="0"/>
    <x v="8"/>
    <x v="2"/>
    <x v="0"/>
    <x v="1"/>
    <x v="0"/>
    <x v="2"/>
    <x v="3"/>
  </r>
  <r>
    <x v="13"/>
    <x v="1"/>
    <x v="30"/>
    <x v="24"/>
    <x v="494"/>
    <x v="1"/>
    <x v="0"/>
    <x v="6"/>
    <x v="2"/>
    <x v="2"/>
    <x v="0"/>
    <x v="10"/>
    <x v="1"/>
    <x v="1"/>
  </r>
  <r>
    <x v="4"/>
    <x v="0"/>
    <x v="88"/>
    <x v="2"/>
    <x v="495"/>
    <x v="1"/>
    <x v="1"/>
    <x v="6"/>
    <x v="3"/>
    <x v="2"/>
    <x v="1"/>
    <x v="0"/>
    <x v="2"/>
    <x v="1"/>
  </r>
  <r>
    <x v="18"/>
    <x v="1"/>
    <x v="337"/>
    <x v="23"/>
    <x v="496"/>
    <x v="1"/>
    <x v="1"/>
    <x v="6"/>
    <x v="2"/>
    <x v="0"/>
    <x v="1"/>
    <x v="22"/>
    <x v="3"/>
    <x v="1"/>
  </r>
  <r>
    <x v="20"/>
    <x v="1"/>
    <x v="338"/>
    <x v="3"/>
    <x v="497"/>
    <x v="2"/>
    <x v="1"/>
    <x v="5"/>
    <x v="0"/>
    <x v="1"/>
    <x v="0"/>
    <x v="11"/>
    <x v="0"/>
    <x v="3"/>
  </r>
  <r>
    <x v="15"/>
    <x v="1"/>
    <x v="339"/>
    <x v="16"/>
    <x v="498"/>
    <x v="3"/>
    <x v="1"/>
    <x v="1"/>
    <x v="2"/>
    <x v="1"/>
    <x v="1"/>
    <x v="7"/>
    <x v="1"/>
    <x v="1"/>
  </r>
  <r>
    <x v="3"/>
    <x v="1"/>
    <x v="340"/>
    <x v="1"/>
    <x v="499"/>
    <x v="1"/>
    <x v="1"/>
    <x v="0"/>
    <x v="2"/>
    <x v="2"/>
    <x v="1"/>
    <x v="17"/>
    <x v="1"/>
    <x v="1"/>
  </r>
  <r>
    <x v="5"/>
    <x v="1"/>
    <x v="341"/>
    <x v="14"/>
    <x v="500"/>
    <x v="3"/>
    <x v="0"/>
    <x v="1"/>
    <x v="0"/>
    <x v="1"/>
    <x v="0"/>
    <x v="7"/>
    <x v="1"/>
    <x v="2"/>
  </r>
  <r>
    <x v="7"/>
    <x v="1"/>
    <x v="342"/>
    <x v="3"/>
    <x v="501"/>
    <x v="1"/>
    <x v="0"/>
    <x v="1"/>
    <x v="2"/>
    <x v="2"/>
    <x v="1"/>
    <x v="7"/>
    <x v="3"/>
    <x v="1"/>
  </r>
  <r>
    <x v="16"/>
    <x v="1"/>
    <x v="343"/>
    <x v="0"/>
    <x v="502"/>
    <x v="2"/>
    <x v="0"/>
    <x v="0"/>
    <x v="3"/>
    <x v="0"/>
    <x v="1"/>
    <x v="17"/>
    <x v="1"/>
    <x v="3"/>
  </r>
  <r>
    <x v="13"/>
    <x v="1"/>
    <x v="3"/>
    <x v="0"/>
    <x v="503"/>
    <x v="0"/>
    <x v="1"/>
    <x v="1"/>
    <x v="0"/>
    <x v="1"/>
    <x v="1"/>
    <x v="11"/>
    <x v="1"/>
    <x v="2"/>
  </r>
  <r>
    <x v="28"/>
    <x v="0"/>
    <x v="42"/>
    <x v="9"/>
    <x v="504"/>
    <x v="3"/>
    <x v="0"/>
    <x v="0"/>
    <x v="3"/>
    <x v="1"/>
    <x v="1"/>
    <x v="8"/>
    <x v="1"/>
    <x v="1"/>
  </r>
  <r>
    <x v="25"/>
    <x v="1"/>
    <x v="344"/>
    <x v="16"/>
    <x v="505"/>
    <x v="1"/>
    <x v="0"/>
    <x v="2"/>
    <x v="0"/>
    <x v="1"/>
    <x v="0"/>
    <x v="6"/>
    <x v="3"/>
    <x v="1"/>
  </r>
  <r>
    <x v="2"/>
    <x v="1"/>
    <x v="345"/>
    <x v="3"/>
    <x v="506"/>
    <x v="1"/>
    <x v="1"/>
    <x v="3"/>
    <x v="2"/>
    <x v="1"/>
    <x v="1"/>
    <x v="2"/>
    <x v="3"/>
    <x v="1"/>
  </r>
  <r>
    <x v="11"/>
    <x v="1"/>
    <x v="346"/>
    <x v="3"/>
    <x v="507"/>
    <x v="0"/>
    <x v="0"/>
    <x v="0"/>
    <x v="2"/>
    <x v="1"/>
    <x v="1"/>
    <x v="8"/>
    <x v="0"/>
    <x v="2"/>
  </r>
  <r>
    <x v="10"/>
    <x v="1"/>
    <x v="188"/>
    <x v="16"/>
    <x v="508"/>
    <x v="0"/>
    <x v="1"/>
    <x v="1"/>
    <x v="0"/>
    <x v="0"/>
    <x v="1"/>
    <x v="6"/>
    <x v="2"/>
    <x v="1"/>
  </r>
  <r>
    <x v="3"/>
    <x v="1"/>
    <x v="253"/>
    <x v="16"/>
    <x v="509"/>
    <x v="1"/>
    <x v="1"/>
    <x v="4"/>
    <x v="0"/>
    <x v="2"/>
    <x v="1"/>
    <x v="1"/>
    <x v="3"/>
    <x v="0"/>
  </r>
  <r>
    <x v="33"/>
    <x v="1"/>
    <x v="347"/>
    <x v="10"/>
    <x v="510"/>
    <x v="1"/>
    <x v="1"/>
    <x v="8"/>
    <x v="1"/>
    <x v="1"/>
    <x v="1"/>
    <x v="2"/>
    <x v="3"/>
    <x v="3"/>
  </r>
  <r>
    <x v="9"/>
    <x v="1"/>
    <x v="348"/>
    <x v="14"/>
    <x v="511"/>
    <x v="0"/>
    <x v="1"/>
    <x v="3"/>
    <x v="1"/>
    <x v="2"/>
    <x v="0"/>
    <x v="0"/>
    <x v="3"/>
    <x v="1"/>
  </r>
  <r>
    <x v="4"/>
    <x v="1"/>
    <x v="52"/>
    <x v="3"/>
    <x v="512"/>
    <x v="3"/>
    <x v="1"/>
    <x v="1"/>
    <x v="0"/>
    <x v="0"/>
    <x v="1"/>
    <x v="6"/>
    <x v="1"/>
    <x v="1"/>
  </r>
  <r>
    <x v="35"/>
    <x v="0"/>
    <x v="276"/>
    <x v="17"/>
    <x v="513"/>
    <x v="2"/>
    <x v="1"/>
    <x v="1"/>
    <x v="2"/>
    <x v="0"/>
    <x v="0"/>
    <x v="0"/>
    <x v="1"/>
    <x v="1"/>
  </r>
  <r>
    <x v="3"/>
    <x v="0"/>
    <x v="349"/>
    <x v="3"/>
    <x v="514"/>
    <x v="3"/>
    <x v="1"/>
    <x v="1"/>
    <x v="3"/>
    <x v="0"/>
    <x v="0"/>
    <x v="0"/>
    <x v="0"/>
    <x v="1"/>
  </r>
  <r>
    <x v="10"/>
    <x v="1"/>
    <x v="350"/>
    <x v="3"/>
    <x v="515"/>
    <x v="1"/>
    <x v="1"/>
    <x v="2"/>
    <x v="2"/>
    <x v="1"/>
    <x v="1"/>
    <x v="10"/>
    <x v="3"/>
    <x v="1"/>
  </r>
  <r>
    <x v="30"/>
    <x v="1"/>
    <x v="351"/>
    <x v="18"/>
    <x v="516"/>
    <x v="3"/>
    <x v="1"/>
    <x v="1"/>
    <x v="3"/>
    <x v="1"/>
    <x v="1"/>
    <x v="9"/>
    <x v="0"/>
    <x v="3"/>
  </r>
  <r>
    <x v="36"/>
    <x v="1"/>
    <x v="42"/>
    <x v="1"/>
    <x v="517"/>
    <x v="2"/>
    <x v="1"/>
    <x v="0"/>
    <x v="1"/>
    <x v="1"/>
    <x v="1"/>
    <x v="4"/>
    <x v="3"/>
    <x v="1"/>
  </r>
  <r>
    <x v="8"/>
    <x v="1"/>
    <x v="42"/>
    <x v="15"/>
    <x v="518"/>
    <x v="2"/>
    <x v="0"/>
    <x v="0"/>
    <x v="0"/>
    <x v="0"/>
    <x v="1"/>
    <x v="13"/>
    <x v="0"/>
    <x v="1"/>
  </r>
  <r>
    <x v="11"/>
    <x v="1"/>
    <x v="352"/>
    <x v="0"/>
    <x v="519"/>
    <x v="0"/>
    <x v="1"/>
    <x v="1"/>
    <x v="0"/>
    <x v="2"/>
    <x v="1"/>
    <x v="10"/>
    <x v="1"/>
    <x v="1"/>
  </r>
  <r>
    <x v="26"/>
    <x v="1"/>
    <x v="353"/>
    <x v="2"/>
    <x v="520"/>
    <x v="0"/>
    <x v="1"/>
    <x v="0"/>
    <x v="1"/>
    <x v="1"/>
    <x v="1"/>
    <x v="11"/>
    <x v="1"/>
    <x v="1"/>
  </r>
  <r>
    <x v="4"/>
    <x v="1"/>
    <x v="354"/>
    <x v="3"/>
    <x v="521"/>
    <x v="2"/>
    <x v="0"/>
    <x v="0"/>
    <x v="0"/>
    <x v="2"/>
    <x v="0"/>
    <x v="13"/>
    <x v="2"/>
    <x v="1"/>
  </r>
  <r>
    <x v="2"/>
    <x v="1"/>
    <x v="62"/>
    <x v="17"/>
    <x v="522"/>
    <x v="2"/>
    <x v="1"/>
    <x v="1"/>
    <x v="0"/>
    <x v="0"/>
    <x v="1"/>
    <x v="18"/>
    <x v="0"/>
    <x v="1"/>
  </r>
  <r>
    <x v="24"/>
    <x v="1"/>
    <x v="355"/>
    <x v="26"/>
    <x v="523"/>
    <x v="2"/>
    <x v="1"/>
    <x v="2"/>
    <x v="2"/>
    <x v="1"/>
    <x v="0"/>
    <x v="0"/>
    <x v="3"/>
    <x v="1"/>
  </r>
  <r>
    <x v="13"/>
    <x v="1"/>
    <x v="356"/>
    <x v="14"/>
    <x v="524"/>
    <x v="2"/>
    <x v="0"/>
    <x v="4"/>
    <x v="1"/>
    <x v="0"/>
    <x v="1"/>
    <x v="8"/>
    <x v="2"/>
    <x v="3"/>
  </r>
  <r>
    <x v="17"/>
    <x v="0"/>
    <x v="357"/>
    <x v="3"/>
    <x v="525"/>
    <x v="3"/>
    <x v="0"/>
    <x v="0"/>
    <x v="2"/>
    <x v="0"/>
    <x v="1"/>
    <x v="8"/>
    <x v="0"/>
    <x v="1"/>
  </r>
  <r>
    <x v="22"/>
    <x v="1"/>
    <x v="41"/>
    <x v="2"/>
    <x v="526"/>
    <x v="2"/>
    <x v="0"/>
    <x v="4"/>
    <x v="2"/>
    <x v="0"/>
    <x v="1"/>
    <x v="0"/>
    <x v="0"/>
    <x v="1"/>
  </r>
  <r>
    <x v="5"/>
    <x v="1"/>
    <x v="358"/>
    <x v="17"/>
    <x v="527"/>
    <x v="2"/>
    <x v="1"/>
    <x v="0"/>
    <x v="0"/>
    <x v="0"/>
    <x v="1"/>
    <x v="17"/>
    <x v="1"/>
    <x v="2"/>
  </r>
  <r>
    <x v="24"/>
    <x v="0"/>
    <x v="359"/>
    <x v="1"/>
    <x v="528"/>
    <x v="0"/>
    <x v="1"/>
    <x v="0"/>
    <x v="2"/>
    <x v="1"/>
    <x v="0"/>
    <x v="17"/>
    <x v="0"/>
    <x v="1"/>
  </r>
  <r>
    <x v="8"/>
    <x v="1"/>
    <x v="85"/>
    <x v="0"/>
    <x v="529"/>
    <x v="0"/>
    <x v="0"/>
    <x v="4"/>
    <x v="0"/>
    <x v="0"/>
    <x v="1"/>
    <x v="15"/>
    <x v="3"/>
    <x v="2"/>
  </r>
  <r>
    <x v="4"/>
    <x v="1"/>
    <x v="360"/>
    <x v="0"/>
    <x v="530"/>
    <x v="1"/>
    <x v="0"/>
    <x v="3"/>
    <x v="3"/>
    <x v="1"/>
    <x v="1"/>
    <x v="5"/>
    <x v="1"/>
    <x v="1"/>
  </r>
  <r>
    <x v="5"/>
    <x v="1"/>
    <x v="18"/>
    <x v="3"/>
    <x v="531"/>
    <x v="1"/>
    <x v="0"/>
    <x v="7"/>
    <x v="0"/>
    <x v="0"/>
    <x v="1"/>
    <x v="21"/>
    <x v="1"/>
    <x v="1"/>
  </r>
  <r>
    <x v="40"/>
    <x v="1"/>
    <x v="42"/>
    <x v="24"/>
    <x v="532"/>
    <x v="2"/>
    <x v="1"/>
    <x v="0"/>
    <x v="3"/>
    <x v="0"/>
    <x v="1"/>
    <x v="11"/>
    <x v="1"/>
    <x v="1"/>
  </r>
  <r>
    <x v="32"/>
    <x v="1"/>
    <x v="361"/>
    <x v="12"/>
    <x v="533"/>
    <x v="2"/>
    <x v="1"/>
    <x v="0"/>
    <x v="3"/>
    <x v="1"/>
    <x v="0"/>
    <x v="14"/>
    <x v="3"/>
    <x v="1"/>
  </r>
  <r>
    <x v="16"/>
    <x v="1"/>
    <x v="362"/>
    <x v="15"/>
    <x v="534"/>
    <x v="1"/>
    <x v="1"/>
    <x v="7"/>
    <x v="2"/>
    <x v="1"/>
    <x v="1"/>
    <x v="12"/>
    <x v="3"/>
    <x v="1"/>
  </r>
  <r>
    <x v="0"/>
    <x v="1"/>
    <x v="53"/>
    <x v="17"/>
    <x v="535"/>
    <x v="0"/>
    <x v="1"/>
    <x v="5"/>
    <x v="0"/>
    <x v="2"/>
    <x v="1"/>
    <x v="2"/>
    <x v="2"/>
    <x v="2"/>
  </r>
  <r>
    <x v="42"/>
    <x v="1"/>
    <x v="363"/>
    <x v="7"/>
    <x v="536"/>
    <x v="3"/>
    <x v="1"/>
    <x v="0"/>
    <x v="3"/>
    <x v="0"/>
    <x v="1"/>
    <x v="8"/>
    <x v="1"/>
    <x v="1"/>
  </r>
  <r>
    <x v="4"/>
    <x v="1"/>
    <x v="364"/>
    <x v="17"/>
    <x v="537"/>
    <x v="2"/>
    <x v="1"/>
    <x v="3"/>
    <x v="3"/>
    <x v="2"/>
    <x v="1"/>
    <x v="14"/>
    <x v="3"/>
    <x v="2"/>
  </r>
  <r>
    <x v="0"/>
    <x v="1"/>
    <x v="365"/>
    <x v="0"/>
    <x v="538"/>
    <x v="2"/>
    <x v="1"/>
    <x v="5"/>
    <x v="2"/>
    <x v="1"/>
    <x v="1"/>
    <x v="11"/>
    <x v="2"/>
    <x v="1"/>
  </r>
  <r>
    <x v="24"/>
    <x v="1"/>
    <x v="366"/>
    <x v="1"/>
    <x v="539"/>
    <x v="2"/>
    <x v="1"/>
    <x v="6"/>
    <x v="1"/>
    <x v="1"/>
    <x v="1"/>
    <x v="2"/>
    <x v="1"/>
    <x v="1"/>
  </r>
  <r>
    <x v="14"/>
    <x v="0"/>
    <x v="367"/>
    <x v="0"/>
    <x v="540"/>
    <x v="3"/>
    <x v="0"/>
    <x v="1"/>
    <x v="1"/>
    <x v="0"/>
    <x v="0"/>
    <x v="6"/>
    <x v="1"/>
    <x v="1"/>
  </r>
  <r>
    <x v="9"/>
    <x v="1"/>
    <x v="53"/>
    <x v="1"/>
    <x v="541"/>
    <x v="3"/>
    <x v="0"/>
    <x v="7"/>
    <x v="3"/>
    <x v="1"/>
    <x v="1"/>
    <x v="8"/>
    <x v="0"/>
    <x v="1"/>
  </r>
  <r>
    <x v="8"/>
    <x v="1"/>
    <x v="368"/>
    <x v="0"/>
    <x v="542"/>
    <x v="1"/>
    <x v="0"/>
    <x v="3"/>
    <x v="2"/>
    <x v="0"/>
    <x v="0"/>
    <x v="8"/>
    <x v="1"/>
    <x v="3"/>
  </r>
  <r>
    <x v="20"/>
    <x v="1"/>
    <x v="369"/>
    <x v="4"/>
    <x v="543"/>
    <x v="3"/>
    <x v="1"/>
    <x v="2"/>
    <x v="2"/>
    <x v="0"/>
    <x v="1"/>
    <x v="8"/>
    <x v="3"/>
    <x v="1"/>
  </r>
  <r>
    <x v="40"/>
    <x v="1"/>
    <x v="42"/>
    <x v="3"/>
    <x v="544"/>
    <x v="2"/>
    <x v="0"/>
    <x v="0"/>
    <x v="2"/>
    <x v="2"/>
    <x v="0"/>
    <x v="11"/>
    <x v="1"/>
    <x v="2"/>
  </r>
  <r>
    <x v="7"/>
    <x v="1"/>
    <x v="42"/>
    <x v="6"/>
    <x v="545"/>
    <x v="1"/>
    <x v="1"/>
    <x v="0"/>
    <x v="0"/>
    <x v="2"/>
    <x v="1"/>
    <x v="1"/>
    <x v="1"/>
    <x v="2"/>
  </r>
  <r>
    <x v="11"/>
    <x v="1"/>
    <x v="30"/>
    <x v="17"/>
    <x v="546"/>
    <x v="1"/>
    <x v="1"/>
    <x v="6"/>
    <x v="2"/>
    <x v="0"/>
    <x v="1"/>
    <x v="0"/>
    <x v="3"/>
    <x v="1"/>
  </r>
  <r>
    <x v="19"/>
    <x v="0"/>
    <x v="114"/>
    <x v="10"/>
    <x v="547"/>
    <x v="1"/>
    <x v="1"/>
    <x v="1"/>
    <x v="2"/>
    <x v="2"/>
    <x v="0"/>
    <x v="11"/>
    <x v="1"/>
    <x v="1"/>
  </r>
  <r>
    <x v="23"/>
    <x v="1"/>
    <x v="317"/>
    <x v="8"/>
    <x v="548"/>
    <x v="2"/>
    <x v="1"/>
    <x v="0"/>
    <x v="0"/>
    <x v="1"/>
    <x v="1"/>
    <x v="10"/>
    <x v="3"/>
    <x v="1"/>
  </r>
  <r>
    <x v="13"/>
    <x v="1"/>
    <x v="362"/>
    <x v="1"/>
    <x v="549"/>
    <x v="0"/>
    <x v="0"/>
    <x v="4"/>
    <x v="2"/>
    <x v="0"/>
    <x v="1"/>
    <x v="0"/>
    <x v="1"/>
    <x v="1"/>
  </r>
  <r>
    <x v="30"/>
    <x v="1"/>
    <x v="370"/>
    <x v="14"/>
    <x v="550"/>
    <x v="0"/>
    <x v="1"/>
    <x v="2"/>
    <x v="3"/>
    <x v="1"/>
    <x v="1"/>
    <x v="8"/>
    <x v="1"/>
    <x v="3"/>
  </r>
  <r>
    <x v="22"/>
    <x v="1"/>
    <x v="371"/>
    <x v="3"/>
    <x v="551"/>
    <x v="1"/>
    <x v="0"/>
    <x v="8"/>
    <x v="1"/>
    <x v="1"/>
    <x v="1"/>
    <x v="2"/>
    <x v="3"/>
    <x v="0"/>
  </r>
  <r>
    <x v="29"/>
    <x v="1"/>
    <x v="187"/>
    <x v="14"/>
    <x v="552"/>
    <x v="1"/>
    <x v="1"/>
    <x v="4"/>
    <x v="0"/>
    <x v="1"/>
    <x v="1"/>
    <x v="0"/>
    <x v="3"/>
    <x v="2"/>
  </r>
  <r>
    <x v="32"/>
    <x v="1"/>
    <x v="372"/>
    <x v="2"/>
    <x v="553"/>
    <x v="2"/>
    <x v="0"/>
    <x v="1"/>
    <x v="0"/>
    <x v="0"/>
    <x v="0"/>
    <x v="13"/>
    <x v="1"/>
    <x v="2"/>
  </r>
  <r>
    <x v="4"/>
    <x v="1"/>
    <x v="373"/>
    <x v="15"/>
    <x v="554"/>
    <x v="2"/>
    <x v="0"/>
    <x v="4"/>
    <x v="3"/>
    <x v="0"/>
    <x v="1"/>
    <x v="12"/>
    <x v="0"/>
    <x v="0"/>
  </r>
  <r>
    <x v="11"/>
    <x v="1"/>
    <x v="374"/>
    <x v="17"/>
    <x v="555"/>
    <x v="2"/>
    <x v="1"/>
    <x v="6"/>
    <x v="1"/>
    <x v="2"/>
    <x v="1"/>
    <x v="8"/>
    <x v="1"/>
    <x v="1"/>
  </r>
  <r>
    <x v="16"/>
    <x v="1"/>
    <x v="375"/>
    <x v="16"/>
    <x v="556"/>
    <x v="2"/>
    <x v="1"/>
    <x v="2"/>
    <x v="0"/>
    <x v="0"/>
    <x v="1"/>
    <x v="18"/>
    <x v="1"/>
    <x v="1"/>
  </r>
  <r>
    <x v="10"/>
    <x v="1"/>
    <x v="62"/>
    <x v="2"/>
    <x v="557"/>
    <x v="2"/>
    <x v="0"/>
    <x v="4"/>
    <x v="3"/>
    <x v="2"/>
    <x v="1"/>
    <x v="0"/>
    <x v="0"/>
    <x v="3"/>
  </r>
  <r>
    <x v="5"/>
    <x v="1"/>
    <x v="376"/>
    <x v="4"/>
    <x v="558"/>
    <x v="3"/>
    <x v="1"/>
    <x v="2"/>
    <x v="0"/>
    <x v="1"/>
    <x v="1"/>
    <x v="2"/>
    <x v="1"/>
    <x v="1"/>
  </r>
  <r>
    <x v="8"/>
    <x v="1"/>
    <x v="377"/>
    <x v="2"/>
    <x v="559"/>
    <x v="2"/>
    <x v="1"/>
    <x v="1"/>
    <x v="2"/>
    <x v="1"/>
    <x v="0"/>
    <x v="6"/>
    <x v="2"/>
    <x v="0"/>
  </r>
  <r>
    <x v="13"/>
    <x v="1"/>
    <x v="378"/>
    <x v="1"/>
    <x v="560"/>
    <x v="0"/>
    <x v="0"/>
    <x v="3"/>
    <x v="3"/>
    <x v="2"/>
    <x v="1"/>
    <x v="8"/>
    <x v="3"/>
    <x v="1"/>
  </r>
  <r>
    <x v="39"/>
    <x v="1"/>
    <x v="379"/>
    <x v="3"/>
    <x v="561"/>
    <x v="1"/>
    <x v="1"/>
    <x v="5"/>
    <x v="3"/>
    <x v="1"/>
    <x v="1"/>
    <x v="0"/>
    <x v="0"/>
    <x v="3"/>
  </r>
  <r>
    <x v="3"/>
    <x v="0"/>
    <x v="380"/>
    <x v="0"/>
    <x v="562"/>
    <x v="2"/>
    <x v="1"/>
    <x v="1"/>
    <x v="0"/>
    <x v="0"/>
    <x v="0"/>
    <x v="6"/>
    <x v="3"/>
    <x v="2"/>
  </r>
  <r>
    <x v="36"/>
    <x v="1"/>
    <x v="381"/>
    <x v="9"/>
    <x v="563"/>
    <x v="1"/>
    <x v="0"/>
    <x v="0"/>
    <x v="0"/>
    <x v="0"/>
    <x v="1"/>
    <x v="1"/>
    <x v="2"/>
    <x v="2"/>
  </r>
  <r>
    <x v="28"/>
    <x v="1"/>
    <x v="382"/>
    <x v="2"/>
    <x v="564"/>
    <x v="0"/>
    <x v="1"/>
    <x v="6"/>
    <x v="2"/>
    <x v="0"/>
    <x v="1"/>
    <x v="6"/>
    <x v="0"/>
    <x v="1"/>
  </r>
  <r>
    <x v="30"/>
    <x v="1"/>
    <x v="3"/>
    <x v="17"/>
    <x v="565"/>
    <x v="3"/>
    <x v="1"/>
    <x v="1"/>
    <x v="2"/>
    <x v="0"/>
    <x v="1"/>
    <x v="10"/>
    <x v="1"/>
    <x v="1"/>
  </r>
  <r>
    <x v="40"/>
    <x v="0"/>
    <x v="42"/>
    <x v="6"/>
    <x v="566"/>
    <x v="0"/>
    <x v="0"/>
    <x v="0"/>
    <x v="2"/>
    <x v="0"/>
    <x v="0"/>
    <x v="11"/>
    <x v="1"/>
    <x v="1"/>
  </r>
  <r>
    <x v="13"/>
    <x v="1"/>
    <x v="273"/>
    <x v="2"/>
    <x v="567"/>
    <x v="2"/>
    <x v="1"/>
    <x v="0"/>
    <x v="0"/>
    <x v="0"/>
    <x v="1"/>
    <x v="17"/>
    <x v="3"/>
    <x v="1"/>
  </r>
  <r>
    <x v="27"/>
    <x v="0"/>
    <x v="383"/>
    <x v="2"/>
    <x v="568"/>
    <x v="2"/>
    <x v="1"/>
    <x v="5"/>
    <x v="3"/>
    <x v="1"/>
    <x v="0"/>
    <x v="16"/>
    <x v="1"/>
    <x v="1"/>
  </r>
  <r>
    <x v="9"/>
    <x v="1"/>
    <x v="384"/>
    <x v="1"/>
    <x v="569"/>
    <x v="3"/>
    <x v="1"/>
    <x v="0"/>
    <x v="3"/>
    <x v="0"/>
    <x v="1"/>
    <x v="17"/>
    <x v="2"/>
    <x v="1"/>
  </r>
  <r>
    <x v="39"/>
    <x v="1"/>
    <x v="385"/>
    <x v="10"/>
    <x v="570"/>
    <x v="2"/>
    <x v="1"/>
    <x v="1"/>
    <x v="0"/>
    <x v="1"/>
    <x v="1"/>
    <x v="7"/>
    <x v="0"/>
    <x v="1"/>
  </r>
  <r>
    <x v="25"/>
    <x v="1"/>
    <x v="269"/>
    <x v="0"/>
    <x v="571"/>
    <x v="3"/>
    <x v="0"/>
    <x v="2"/>
    <x v="0"/>
    <x v="2"/>
    <x v="1"/>
    <x v="3"/>
    <x v="0"/>
    <x v="1"/>
  </r>
  <r>
    <x v="11"/>
    <x v="1"/>
    <x v="386"/>
    <x v="6"/>
    <x v="572"/>
    <x v="0"/>
    <x v="0"/>
    <x v="4"/>
    <x v="2"/>
    <x v="1"/>
    <x v="1"/>
    <x v="11"/>
    <x v="0"/>
    <x v="2"/>
  </r>
  <r>
    <x v="25"/>
    <x v="0"/>
    <x v="387"/>
    <x v="1"/>
    <x v="573"/>
    <x v="2"/>
    <x v="1"/>
    <x v="0"/>
    <x v="3"/>
    <x v="0"/>
    <x v="1"/>
    <x v="18"/>
    <x v="3"/>
    <x v="2"/>
  </r>
  <r>
    <x v="13"/>
    <x v="1"/>
    <x v="388"/>
    <x v="0"/>
    <x v="574"/>
    <x v="0"/>
    <x v="0"/>
    <x v="1"/>
    <x v="0"/>
    <x v="0"/>
    <x v="1"/>
    <x v="9"/>
    <x v="3"/>
    <x v="1"/>
  </r>
  <r>
    <x v="33"/>
    <x v="1"/>
    <x v="389"/>
    <x v="10"/>
    <x v="575"/>
    <x v="2"/>
    <x v="0"/>
    <x v="3"/>
    <x v="3"/>
    <x v="2"/>
    <x v="0"/>
    <x v="0"/>
    <x v="2"/>
    <x v="1"/>
  </r>
  <r>
    <x v="4"/>
    <x v="1"/>
    <x v="162"/>
    <x v="1"/>
    <x v="576"/>
    <x v="1"/>
    <x v="1"/>
    <x v="0"/>
    <x v="0"/>
    <x v="1"/>
    <x v="1"/>
    <x v="12"/>
    <x v="2"/>
    <x v="1"/>
  </r>
  <r>
    <x v="2"/>
    <x v="1"/>
    <x v="390"/>
    <x v="17"/>
    <x v="577"/>
    <x v="2"/>
    <x v="0"/>
    <x v="1"/>
    <x v="3"/>
    <x v="2"/>
    <x v="0"/>
    <x v="6"/>
    <x v="2"/>
    <x v="2"/>
  </r>
  <r>
    <x v="8"/>
    <x v="1"/>
    <x v="12"/>
    <x v="2"/>
    <x v="578"/>
    <x v="3"/>
    <x v="0"/>
    <x v="3"/>
    <x v="3"/>
    <x v="0"/>
    <x v="0"/>
    <x v="11"/>
    <x v="1"/>
    <x v="1"/>
  </r>
  <r>
    <x v="13"/>
    <x v="1"/>
    <x v="157"/>
    <x v="2"/>
    <x v="579"/>
    <x v="1"/>
    <x v="0"/>
    <x v="1"/>
    <x v="3"/>
    <x v="0"/>
    <x v="1"/>
    <x v="0"/>
    <x v="3"/>
    <x v="1"/>
  </r>
  <r>
    <x v="10"/>
    <x v="1"/>
    <x v="30"/>
    <x v="1"/>
    <x v="580"/>
    <x v="3"/>
    <x v="0"/>
    <x v="6"/>
    <x v="0"/>
    <x v="1"/>
    <x v="1"/>
    <x v="9"/>
    <x v="2"/>
    <x v="2"/>
  </r>
  <r>
    <x v="7"/>
    <x v="1"/>
    <x v="265"/>
    <x v="0"/>
    <x v="581"/>
    <x v="2"/>
    <x v="1"/>
    <x v="2"/>
    <x v="2"/>
    <x v="1"/>
    <x v="1"/>
    <x v="14"/>
    <x v="3"/>
    <x v="1"/>
  </r>
  <r>
    <x v="32"/>
    <x v="1"/>
    <x v="391"/>
    <x v="2"/>
    <x v="582"/>
    <x v="1"/>
    <x v="0"/>
    <x v="4"/>
    <x v="1"/>
    <x v="1"/>
    <x v="1"/>
    <x v="19"/>
    <x v="1"/>
    <x v="1"/>
  </r>
  <r>
    <x v="13"/>
    <x v="1"/>
    <x v="392"/>
    <x v="1"/>
    <x v="583"/>
    <x v="1"/>
    <x v="0"/>
    <x v="0"/>
    <x v="3"/>
    <x v="1"/>
    <x v="1"/>
    <x v="18"/>
    <x v="2"/>
    <x v="1"/>
  </r>
  <r>
    <x v="19"/>
    <x v="1"/>
    <x v="248"/>
    <x v="1"/>
    <x v="584"/>
    <x v="0"/>
    <x v="1"/>
    <x v="5"/>
    <x v="0"/>
    <x v="2"/>
    <x v="1"/>
    <x v="6"/>
    <x v="2"/>
    <x v="2"/>
  </r>
  <r>
    <x v="30"/>
    <x v="0"/>
    <x v="393"/>
    <x v="16"/>
    <x v="585"/>
    <x v="1"/>
    <x v="1"/>
    <x v="2"/>
    <x v="3"/>
    <x v="1"/>
    <x v="0"/>
    <x v="14"/>
    <x v="3"/>
    <x v="1"/>
  </r>
  <r>
    <x v="17"/>
    <x v="1"/>
    <x v="394"/>
    <x v="14"/>
    <x v="586"/>
    <x v="1"/>
    <x v="1"/>
    <x v="2"/>
    <x v="1"/>
    <x v="2"/>
    <x v="1"/>
    <x v="0"/>
    <x v="3"/>
    <x v="1"/>
  </r>
  <r>
    <x v="39"/>
    <x v="1"/>
    <x v="395"/>
    <x v="13"/>
    <x v="587"/>
    <x v="2"/>
    <x v="0"/>
    <x v="2"/>
    <x v="2"/>
    <x v="1"/>
    <x v="1"/>
    <x v="13"/>
    <x v="2"/>
    <x v="1"/>
  </r>
  <r>
    <x v="24"/>
    <x v="1"/>
    <x v="22"/>
    <x v="2"/>
    <x v="588"/>
    <x v="1"/>
    <x v="1"/>
    <x v="7"/>
    <x v="2"/>
    <x v="1"/>
    <x v="1"/>
    <x v="9"/>
    <x v="1"/>
    <x v="1"/>
  </r>
  <r>
    <x v="11"/>
    <x v="0"/>
    <x v="396"/>
    <x v="0"/>
    <x v="589"/>
    <x v="0"/>
    <x v="0"/>
    <x v="2"/>
    <x v="3"/>
    <x v="1"/>
    <x v="0"/>
    <x v="0"/>
    <x v="1"/>
    <x v="1"/>
  </r>
  <r>
    <x v="3"/>
    <x v="1"/>
    <x v="397"/>
    <x v="15"/>
    <x v="590"/>
    <x v="1"/>
    <x v="1"/>
    <x v="7"/>
    <x v="2"/>
    <x v="1"/>
    <x v="1"/>
    <x v="0"/>
    <x v="1"/>
    <x v="3"/>
  </r>
  <r>
    <x v="3"/>
    <x v="0"/>
    <x v="398"/>
    <x v="7"/>
    <x v="591"/>
    <x v="3"/>
    <x v="0"/>
    <x v="0"/>
    <x v="3"/>
    <x v="0"/>
    <x v="1"/>
    <x v="2"/>
    <x v="3"/>
    <x v="1"/>
  </r>
  <r>
    <x v="40"/>
    <x v="1"/>
    <x v="279"/>
    <x v="2"/>
    <x v="592"/>
    <x v="1"/>
    <x v="0"/>
    <x v="5"/>
    <x v="0"/>
    <x v="1"/>
    <x v="0"/>
    <x v="0"/>
    <x v="3"/>
    <x v="2"/>
  </r>
  <r>
    <x v="9"/>
    <x v="1"/>
    <x v="12"/>
    <x v="0"/>
    <x v="593"/>
    <x v="1"/>
    <x v="0"/>
    <x v="3"/>
    <x v="1"/>
    <x v="1"/>
    <x v="1"/>
    <x v="2"/>
    <x v="0"/>
    <x v="1"/>
  </r>
  <r>
    <x v="11"/>
    <x v="1"/>
    <x v="3"/>
    <x v="5"/>
    <x v="594"/>
    <x v="1"/>
    <x v="1"/>
    <x v="1"/>
    <x v="2"/>
    <x v="1"/>
    <x v="1"/>
    <x v="19"/>
    <x v="3"/>
    <x v="1"/>
  </r>
  <r>
    <x v="34"/>
    <x v="0"/>
    <x v="18"/>
    <x v="2"/>
    <x v="595"/>
    <x v="2"/>
    <x v="1"/>
    <x v="7"/>
    <x v="1"/>
    <x v="0"/>
    <x v="0"/>
    <x v="11"/>
    <x v="1"/>
    <x v="1"/>
  </r>
  <r>
    <x v="10"/>
    <x v="1"/>
    <x v="399"/>
    <x v="0"/>
    <x v="596"/>
    <x v="2"/>
    <x v="0"/>
    <x v="1"/>
    <x v="2"/>
    <x v="0"/>
    <x v="1"/>
    <x v="6"/>
    <x v="3"/>
    <x v="1"/>
  </r>
  <r>
    <x v="19"/>
    <x v="1"/>
    <x v="400"/>
    <x v="0"/>
    <x v="597"/>
    <x v="2"/>
    <x v="0"/>
    <x v="3"/>
    <x v="0"/>
    <x v="1"/>
    <x v="0"/>
    <x v="6"/>
    <x v="1"/>
    <x v="1"/>
  </r>
  <r>
    <x v="14"/>
    <x v="0"/>
    <x v="3"/>
    <x v="2"/>
    <x v="598"/>
    <x v="1"/>
    <x v="1"/>
    <x v="1"/>
    <x v="2"/>
    <x v="0"/>
    <x v="1"/>
    <x v="18"/>
    <x v="1"/>
    <x v="2"/>
  </r>
  <r>
    <x v="9"/>
    <x v="1"/>
    <x v="401"/>
    <x v="28"/>
    <x v="599"/>
    <x v="1"/>
    <x v="1"/>
    <x v="8"/>
    <x v="1"/>
    <x v="1"/>
    <x v="1"/>
    <x v="6"/>
    <x v="2"/>
    <x v="1"/>
  </r>
  <r>
    <x v="5"/>
    <x v="1"/>
    <x v="12"/>
    <x v="18"/>
    <x v="600"/>
    <x v="1"/>
    <x v="0"/>
    <x v="3"/>
    <x v="2"/>
    <x v="1"/>
    <x v="1"/>
    <x v="11"/>
    <x v="3"/>
    <x v="1"/>
  </r>
  <r>
    <x v="32"/>
    <x v="1"/>
    <x v="402"/>
    <x v="7"/>
    <x v="601"/>
    <x v="3"/>
    <x v="1"/>
    <x v="2"/>
    <x v="2"/>
    <x v="0"/>
    <x v="1"/>
    <x v="8"/>
    <x v="1"/>
    <x v="1"/>
  </r>
  <r>
    <x v="7"/>
    <x v="1"/>
    <x v="12"/>
    <x v="2"/>
    <x v="602"/>
    <x v="1"/>
    <x v="0"/>
    <x v="3"/>
    <x v="0"/>
    <x v="0"/>
    <x v="0"/>
    <x v="5"/>
    <x v="2"/>
    <x v="2"/>
  </r>
  <r>
    <x v="28"/>
    <x v="1"/>
    <x v="3"/>
    <x v="2"/>
    <x v="603"/>
    <x v="0"/>
    <x v="0"/>
    <x v="1"/>
    <x v="2"/>
    <x v="0"/>
    <x v="1"/>
    <x v="7"/>
    <x v="1"/>
    <x v="1"/>
  </r>
  <r>
    <x v="19"/>
    <x v="1"/>
    <x v="114"/>
    <x v="22"/>
    <x v="604"/>
    <x v="0"/>
    <x v="1"/>
    <x v="3"/>
    <x v="1"/>
    <x v="1"/>
    <x v="1"/>
    <x v="5"/>
    <x v="1"/>
    <x v="2"/>
  </r>
  <r>
    <x v="8"/>
    <x v="1"/>
    <x v="102"/>
    <x v="20"/>
    <x v="605"/>
    <x v="3"/>
    <x v="1"/>
    <x v="4"/>
    <x v="3"/>
    <x v="2"/>
    <x v="1"/>
    <x v="15"/>
    <x v="3"/>
    <x v="2"/>
  </r>
  <r>
    <x v="13"/>
    <x v="1"/>
    <x v="3"/>
    <x v="7"/>
    <x v="606"/>
    <x v="1"/>
    <x v="0"/>
    <x v="1"/>
    <x v="0"/>
    <x v="0"/>
    <x v="1"/>
    <x v="7"/>
    <x v="3"/>
    <x v="1"/>
  </r>
  <r>
    <x v="1"/>
    <x v="0"/>
    <x v="403"/>
    <x v="13"/>
    <x v="607"/>
    <x v="1"/>
    <x v="0"/>
    <x v="0"/>
    <x v="0"/>
    <x v="1"/>
    <x v="1"/>
    <x v="17"/>
    <x v="0"/>
    <x v="3"/>
  </r>
  <r>
    <x v="27"/>
    <x v="0"/>
    <x v="404"/>
    <x v="2"/>
    <x v="608"/>
    <x v="1"/>
    <x v="1"/>
    <x v="0"/>
    <x v="0"/>
    <x v="0"/>
    <x v="1"/>
    <x v="17"/>
    <x v="3"/>
    <x v="2"/>
  </r>
  <r>
    <x v="23"/>
    <x v="1"/>
    <x v="405"/>
    <x v="24"/>
    <x v="609"/>
    <x v="0"/>
    <x v="1"/>
    <x v="7"/>
    <x v="3"/>
    <x v="1"/>
    <x v="1"/>
    <x v="19"/>
    <x v="3"/>
    <x v="1"/>
  </r>
  <r>
    <x v="4"/>
    <x v="1"/>
    <x v="406"/>
    <x v="12"/>
    <x v="610"/>
    <x v="1"/>
    <x v="1"/>
    <x v="7"/>
    <x v="0"/>
    <x v="2"/>
    <x v="0"/>
    <x v="9"/>
    <x v="2"/>
    <x v="1"/>
  </r>
  <r>
    <x v="10"/>
    <x v="1"/>
    <x v="216"/>
    <x v="15"/>
    <x v="611"/>
    <x v="1"/>
    <x v="1"/>
    <x v="3"/>
    <x v="2"/>
    <x v="0"/>
    <x v="1"/>
    <x v="14"/>
    <x v="2"/>
    <x v="3"/>
  </r>
  <r>
    <x v="14"/>
    <x v="1"/>
    <x v="407"/>
    <x v="2"/>
    <x v="612"/>
    <x v="0"/>
    <x v="0"/>
    <x v="0"/>
    <x v="1"/>
    <x v="1"/>
    <x v="0"/>
    <x v="13"/>
    <x v="0"/>
    <x v="1"/>
  </r>
  <r>
    <x v="13"/>
    <x v="1"/>
    <x v="162"/>
    <x v="3"/>
    <x v="613"/>
    <x v="1"/>
    <x v="1"/>
    <x v="8"/>
    <x v="0"/>
    <x v="1"/>
    <x v="1"/>
    <x v="12"/>
    <x v="3"/>
    <x v="0"/>
  </r>
  <r>
    <x v="25"/>
    <x v="0"/>
    <x v="408"/>
    <x v="12"/>
    <x v="614"/>
    <x v="1"/>
    <x v="0"/>
    <x v="1"/>
    <x v="2"/>
    <x v="1"/>
    <x v="0"/>
    <x v="8"/>
    <x v="0"/>
    <x v="1"/>
  </r>
  <r>
    <x v="4"/>
    <x v="1"/>
    <x v="311"/>
    <x v="3"/>
    <x v="615"/>
    <x v="2"/>
    <x v="1"/>
    <x v="1"/>
    <x v="0"/>
    <x v="1"/>
    <x v="1"/>
    <x v="0"/>
    <x v="3"/>
    <x v="2"/>
  </r>
  <r>
    <x v="31"/>
    <x v="1"/>
    <x v="409"/>
    <x v="9"/>
    <x v="616"/>
    <x v="3"/>
    <x v="0"/>
    <x v="5"/>
    <x v="2"/>
    <x v="1"/>
    <x v="1"/>
    <x v="8"/>
    <x v="3"/>
    <x v="2"/>
  </r>
  <r>
    <x v="20"/>
    <x v="1"/>
    <x v="410"/>
    <x v="18"/>
    <x v="617"/>
    <x v="2"/>
    <x v="1"/>
    <x v="4"/>
    <x v="1"/>
    <x v="0"/>
    <x v="1"/>
    <x v="11"/>
    <x v="1"/>
    <x v="2"/>
  </r>
  <r>
    <x v="36"/>
    <x v="1"/>
    <x v="411"/>
    <x v="2"/>
    <x v="618"/>
    <x v="3"/>
    <x v="1"/>
    <x v="1"/>
    <x v="3"/>
    <x v="0"/>
    <x v="1"/>
    <x v="6"/>
    <x v="3"/>
    <x v="2"/>
  </r>
  <r>
    <x v="3"/>
    <x v="1"/>
    <x v="412"/>
    <x v="0"/>
    <x v="619"/>
    <x v="3"/>
    <x v="1"/>
    <x v="0"/>
    <x v="3"/>
    <x v="2"/>
    <x v="1"/>
    <x v="4"/>
    <x v="0"/>
    <x v="1"/>
  </r>
  <r>
    <x v="10"/>
    <x v="1"/>
    <x v="3"/>
    <x v="6"/>
    <x v="620"/>
    <x v="1"/>
    <x v="0"/>
    <x v="1"/>
    <x v="3"/>
    <x v="0"/>
    <x v="1"/>
    <x v="0"/>
    <x v="1"/>
    <x v="2"/>
  </r>
  <r>
    <x v="9"/>
    <x v="1"/>
    <x v="243"/>
    <x v="0"/>
    <x v="621"/>
    <x v="0"/>
    <x v="1"/>
    <x v="0"/>
    <x v="0"/>
    <x v="1"/>
    <x v="0"/>
    <x v="8"/>
    <x v="1"/>
    <x v="2"/>
  </r>
  <r>
    <x v="5"/>
    <x v="1"/>
    <x v="413"/>
    <x v="28"/>
    <x v="622"/>
    <x v="0"/>
    <x v="1"/>
    <x v="0"/>
    <x v="0"/>
    <x v="2"/>
    <x v="1"/>
    <x v="0"/>
    <x v="3"/>
    <x v="2"/>
  </r>
  <r>
    <x v="7"/>
    <x v="1"/>
    <x v="3"/>
    <x v="12"/>
    <x v="623"/>
    <x v="0"/>
    <x v="1"/>
    <x v="1"/>
    <x v="0"/>
    <x v="2"/>
    <x v="1"/>
    <x v="11"/>
    <x v="2"/>
    <x v="2"/>
  </r>
  <r>
    <x v="16"/>
    <x v="1"/>
    <x v="414"/>
    <x v="15"/>
    <x v="624"/>
    <x v="3"/>
    <x v="0"/>
    <x v="0"/>
    <x v="0"/>
    <x v="1"/>
    <x v="0"/>
    <x v="10"/>
    <x v="1"/>
    <x v="1"/>
  </r>
  <r>
    <x v="28"/>
    <x v="1"/>
    <x v="42"/>
    <x v="14"/>
    <x v="625"/>
    <x v="2"/>
    <x v="1"/>
    <x v="0"/>
    <x v="3"/>
    <x v="2"/>
    <x v="0"/>
    <x v="11"/>
    <x v="3"/>
    <x v="1"/>
  </r>
  <r>
    <x v="5"/>
    <x v="1"/>
    <x v="79"/>
    <x v="1"/>
    <x v="626"/>
    <x v="1"/>
    <x v="0"/>
    <x v="1"/>
    <x v="2"/>
    <x v="1"/>
    <x v="1"/>
    <x v="11"/>
    <x v="3"/>
    <x v="2"/>
  </r>
  <r>
    <x v="39"/>
    <x v="1"/>
    <x v="31"/>
    <x v="19"/>
    <x v="627"/>
    <x v="1"/>
    <x v="0"/>
    <x v="3"/>
    <x v="0"/>
    <x v="1"/>
    <x v="1"/>
    <x v="4"/>
    <x v="3"/>
    <x v="1"/>
  </r>
  <r>
    <x v="2"/>
    <x v="1"/>
    <x v="42"/>
    <x v="7"/>
    <x v="628"/>
    <x v="2"/>
    <x v="1"/>
    <x v="0"/>
    <x v="2"/>
    <x v="2"/>
    <x v="1"/>
    <x v="12"/>
    <x v="1"/>
    <x v="1"/>
  </r>
  <r>
    <x v="14"/>
    <x v="1"/>
    <x v="122"/>
    <x v="1"/>
    <x v="629"/>
    <x v="0"/>
    <x v="1"/>
    <x v="8"/>
    <x v="0"/>
    <x v="2"/>
    <x v="1"/>
    <x v="6"/>
    <x v="1"/>
    <x v="1"/>
  </r>
  <r>
    <x v="15"/>
    <x v="1"/>
    <x v="415"/>
    <x v="0"/>
    <x v="630"/>
    <x v="2"/>
    <x v="1"/>
    <x v="3"/>
    <x v="0"/>
    <x v="1"/>
    <x v="1"/>
    <x v="4"/>
    <x v="0"/>
    <x v="0"/>
  </r>
  <r>
    <x v="20"/>
    <x v="1"/>
    <x v="416"/>
    <x v="1"/>
    <x v="631"/>
    <x v="3"/>
    <x v="1"/>
    <x v="2"/>
    <x v="0"/>
    <x v="1"/>
    <x v="0"/>
    <x v="19"/>
    <x v="3"/>
    <x v="2"/>
  </r>
  <r>
    <x v="19"/>
    <x v="1"/>
    <x v="417"/>
    <x v="2"/>
    <x v="632"/>
    <x v="0"/>
    <x v="1"/>
    <x v="1"/>
    <x v="0"/>
    <x v="0"/>
    <x v="0"/>
    <x v="8"/>
    <x v="1"/>
    <x v="1"/>
  </r>
  <r>
    <x v="9"/>
    <x v="1"/>
    <x v="418"/>
    <x v="1"/>
    <x v="633"/>
    <x v="3"/>
    <x v="1"/>
    <x v="8"/>
    <x v="3"/>
    <x v="1"/>
    <x v="1"/>
    <x v="14"/>
    <x v="3"/>
    <x v="1"/>
  </r>
  <r>
    <x v="36"/>
    <x v="1"/>
    <x v="371"/>
    <x v="3"/>
    <x v="634"/>
    <x v="1"/>
    <x v="1"/>
    <x v="0"/>
    <x v="3"/>
    <x v="1"/>
    <x v="0"/>
    <x v="10"/>
    <x v="1"/>
    <x v="1"/>
  </r>
  <r>
    <x v="10"/>
    <x v="1"/>
    <x v="419"/>
    <x v="14"/>
    <x v="635"/>
    <x v="2"/>
    <x v="0"/>
    <x v="3"/>
    <x v="2"/>
    <x v="1"/>
    <x v="0"/>
    <x v="13"/>
    <x v="2"/>
    <x v="1"/>
  </r>
  <r>
    <x v="10"/>
    <x v="0"/>
    <x v="420"/>
    <x v="19"/>
    <x v="636"/>
    <x v="2"/>
    <x v="0"/>
    <x v="1"/>
    <x v="1"/>
    <x v="2"/>
    <x v="0"/>
    <x v="12"/>
    <x v="0"/>
    <x v="2"/>
  </r>
  <r>
    <x v="5"/>
    <x v="1"/>
    <x v="421"/>
    <x v="0"/>
    <x v="637"/>
    <x v="2"/>
    <x v="1"/>
    <x v="2"/>
    <x v="0"/>
    <x v="2"/>
    <x v="1"/>
    <x v="11"/>
    <x v="2"/>
    <x v="1"/>
  </r>
  <r>
    <x v="36"/>
    <x v="1"/>
    <x v="422"/>
    <x v="18"/>
    <x v="638"/>
    <x v="1"/>
    <x v="1"/>
    <x v="0"/>
    <x v="3"/>
    <x v="1"/>
    <x v="1"/>
    <x v="11"/>
    <x v="0"/>
    <x v="3"/>
  </r>
  <r>
    <x v="1"/>
    <x v="1"/>
    <x v="423"/>
    <x v="0"/>
    <x v="639"/>
    <x v="1"/>
    <x v="0"/>
    <x v="1"/>
    <x v="3"/>
    <x v="1"/>
    <x v="1"/>
    <x v="9"/>
    <x v="2"/>
    <x v="1"/>
  </r>
  <r>
    <x v="17"/>
    <x v="1"/>
    <x v="424"/>
    <x v="18"/>
    <x v="640"/>
    <x v="3"/>
    <x v="1"/>
    <x v="2"/>
    <x v="0"/>
    <x v="1"/>
    <x v="1"/>
    <x v="18"/>
    <x v="1"/>
    <x v="2"/>
  </r>
  <r>
    <x v="5"/>
    <x v="1"/>
    <x v="42"/>
    <x v="12"/>
    <x v="641"/>
    <x v="0"/>
    <x v="1"/>
    <x v="0"/>
    <x v="1"/>
    <x v="1"/>
    <x v="1"/>
    <x v="8"/>
    <x v="1"/>
    <x v="1"/>
  </r>
  <r>
    <x v="8"/>
    <x v="1"/>
    <x v="425"/>
    <x v="14"/>
    <x v="642"/>
    <x v="0"/>
    <x v="1"/>
    <x v="6"/>
    <x v="1"/>
    <x v="1"/>
    <x v="1"/>
    <x v="22"/>
    <x v="1"/>
    <x v="1"/>
  </r>
  <r>
    <x v="19"/>
    <x v="1"/>
    <x v="426"/>
    <x v="3"/>
    <x v="643"/>
    <x v="1"/>
    <x v="0"/>
    <x v="2"/>
    <x v="0"/>
    <x v="1"/>
    <x v="0"/>
    <x v="3"/>
    <x v="2"/>
    <x v="2"/>
  </r>
  <r>
    <x v="12"/>
    <x v="1"/>
    <x v="427"/>
    <x v="13"/>
    <x v="644"/>
    <x v="2"/>
    <x v="1"/>
    <x v="1"/>
    <x v="0"/>
    <x v="1"/>
    <x v="0"/>
    <x v="7"/>
    <x v="2"/>
    <x v="1"/>
  </r>
  <r>
    <x v="11"/>
    <x v="0"/>
    <x v="428"/>
    <x v="0"/>
    <x v="645"/>
    <x v="0"/>
    <x v="0"/>
    <x v="6"/>
    <x v="2"/>
    <x v="2"/>
    <x v="0"/>
    <x v="22"/>
    <x v="3"/>
    <x v="1"/>
  </r>
  <r>
    <x v="16"/>
    <x v="1"/>
    <x v="429"/>
    <x v="1"/>
    <x v="646"/>
    <x v="3"/>
    <x v="1"/>
    <x v="0"/>
    <x v="0"/>
    <x v="1"/>
    <x v="1"/>
    <x v="17"/>
    <x v="3"/>
    <x v="1"/>
  </r>
  <r>
    <x v="10"/>
    <x v="1"/>
    <x v="239"/>
    <x v="19"/>
    <x v="647"/>
    <x v="2"/>
    <x v="1"/>
    <x v="3"/>
    <x v="1"/>
    <x v="1"/>
    <x v="1"/>
    <x v="5"/>
    <x v="0"/>
    <x v="1"/>
  </r>
  <r>
    <x v="2"/>
    <x v="1"/>
    <x v="430"/>
    <x v="11"/>
    <x v="648"/>
    <x v="1"/>
    <x v="0"/>
    <x v="6"/>
    <x v="0"/>
    <x v="1"/>
    <x v="1"/>
    <x v="22"/>
    <x v="2"/>
    <x v="1"/>
  </r>
  <r>
    <x v="16"/>
    <x v="1"/>
    <x v="431"/>
    <x v="5"/>
    <x v="649"/>
    <x v="2"/>
    <x v="0"/>
    <x v="7"/>
    <x v="0"/>
    <x v="0"/>
    <x v="1"/>
    <x v="21"/>
    <x v="3"/>
    <x v="1"/>
  </r>
  <r>
    <x v="23"/>
    <x v="1"/>
    <x v="291"/>
    <x v="0"/>
    <x v="650"/>
    <x v="2"/>
    <x v="0"/>
    <x v="4"/>
    <x v="0"/>
    <x v="1"/>
    <x v="1"/>
    <x v="15"/>
    <x v="2"/>
    <x v="2"/>
  </r>
  <r>
    <x v="40"/>
    <x v="1"/>
    <x v="101"/>
    <x v="2"/>
    <x v="651"/>
    <x v="1"/>
    <x v="0"/>
    <x v="0"/>
    <x v="0"/>
    <x v="1"/>
    <x v="0"/>
    <x v="4"/>
    <x v="0"/>
    <x v="1"/>
  </r>
  <r>
    <x v="2"/>
    <x v="1"/>
    <x v="432"/>
    <x v="10"/>
    <x v="652"/>
    <x v="3"/>
    <x v="1"/>
    <x v="0"/>
    <x v="1"/>
    <x v="0"/>
    <x v="0"/>
    <x v="6"/>
    <x v="1"/>
    <x v="1"/>
  </r>
  <r>
    <x v="24"/>
    <x v="1"/>
    <x v="433"/>
    <x v="2"/>
    <x v="653"/>
    <x v="3"/>
    <x v="1"/>
    <x v="5"/>
    <x v="3"/>
    <x v="2"/>
    <x v="1"/>
    <x v="0"/>
    <x v="1"/>
    <x v="1"/>
  </r>
  <r>
    <x v="22"/>
    <x v="1"/>
    <x v="434"/>
    <x v="2"/>
    <x v="654"/>
    <x v="2"/>
    <x v="0"/>
    <x v="8"/>
    <x v="0"/>
    <x v="1"/>
    <x v="1"/>
    <x v="0"/>
    <x v="3"/>
    <x v="1"/>
  </r>
  <r>
    <x v="3"/>
    <x v="1"/>
    <x v="84"/>
    <x v="3"/>
    <x v="655"/>
    <x v="2"/>
    <x v="1"/>
    <x v="8"/>
    <x v="1"/>
    <x v="2"/>
    <x v="0"/>
    <x v="0"/>
    <x v="3"/>
    <x v="3"/>
  </r>
  <r>
    <x v="5"/>
    <x v="0"/>
    <x v="435"/>
    <x v="19"/>
    <x v="656"/>
    <x v="3"/>
    <x v="1"/>
    <x v="2"/>
    <x v="0"/>
    <x v="0"/>
    <x v="0"/>
    <x v="19"/>
    <x v="3"/>
    <x v="0"/>
  </r>
  <r>
    <x v="11"/>
    <x v="1"/>
    <x v="2"/>
    <x v="15"/>
    <x v="657"/>
    <x v="3"/>
    <x v="0"/>
    <x v="2"/>
    <x v="0"/>
    <x v="2"/>
    <x v="1"/>
    <x v="8"/>
    <x v="3"/>
    <x v="1"/>
  </r>
  <r>
    <x v="20"/>
    <x v="1"/>
    <x v="414"/>
    <x v="14"/>
    <x v="658"/>
    <x v="0"/>
    <x v="1"/>
    <x v="1"/>
    <x v="3"/>
    <x v="1"/>
    <x v="0"/>
    <x v="6"/>
    <x v="1"/>
    <x v="1"/>
  </r>
  <r>
    <x v="14"/>
    <x v="1"/>
    <x v="282"/>
    <x v="12"/>
    <x v="659"/>
    <x v="3"/>
    <x v="1"/>
    <x v="0"/>
    <x v="0"/>
    <x v="0"/>
    <x v="1"/>
    <x v="8"/>
    <x v="2"/>
    <x v="1"/>
  </r>
  <r>
    <x v="34"/>
    <x v="0"/>
    <x v="436"/>
    <x v="2"/>
    <x v="660"/>
    <x v="2"/>
    <x v="1"/>
    <x v="2"/>
    <x v="0"/>
    <x v="2"/>
    <x v="0"/>
    <x v="8"/>
    <x v="1"/>
    <x v="2"/>
  </r>
  <r>
    <x v="23"/>
    <x v="1"/>
    <x v="437"/>
    <x v="1"/>
    <x v="661"/>
    <x v="3"/>
    <x v="0"/>
    <x v="3"/>
    <x v="1"/>
    <x v="2"/>
    <x v="1"/>
    <x v="14"/>
    <x v="3"/>
    <x v="3"/>
  </r>
  <r>
    <x v="35"/>
    <x v="0"/>
    <x v="438"/>
    <x v="2"/>
    <x v="662"/>
    <x v="1"/>
    <x v="0"/>
    <x v="6"/>
    <x v="2"/>
    <x v="0"/>
    <x v="1"/>
    <x v="6"/>
    <x v="1"/>
    <x v="2"/>
  </r>
  <r>
    <x v="18"/>
    <x v="0"/>
    <x v="112"/>
    <x v="21"/>
    <x v="663"/>
    <x v="2"/>
    <x v="0"/>
    <x v="1"/>
    <x v="0"/>
    <x v="0"/>
    <x v="1"/>
    <x v="12"/>
    <x v="0"/>
    <x v="2"/>
  </r>
  <r>
    <x v="9"/>
    <x v="1"/>
    <x v="439"/>
    <x v="24"/>
    <x v="664"/>
    <x v="1"/>
    <x v="1"/>
    <x v="4"/>
    <x v="0"/>
    <x v="1"/>
    <x v="0"/>
    <x v="18"/>
    <x v="0"/>
    <x v="2"/>
  </r>
  <r>
    <x v="40"/>
    <x v="1"/>
    <x v="440"/>
    <x v="2"/>
    <x v="665"/>
    <x v="2"/>
    <x v="0"/>
    <x v="6"/>
    <x v="0"/>
    <x v="0"/>
    <x v="0"/>
    <x v="10"/>
    <x v="0"/>
    <x v="2"/>
  </r>
  <r>
    <x v="15"/>
    <x v="0"/>
    <x v="441"/>
    <x v="3"/>
    <x v="666"/>
    <x v="0"/>
    <x v="0"/>
    <x v="3"/>
    <x v="2"/>
    <x v="1"/>
    <x v="0"/>
    <x v="12"/>
    <x v="0"/>
    <x v="3"/>
  </r>
  <r>
    <x v="0"/>
    <x v="0"/>
    <x v="442"/>
    <x v="2"/>
    <x v="667"/>
    <x v="0"/>
    <x v="0"/>
    <x v="2"/>
    <x v="0"/>
    <x v="2"/>
    <x v="0"/>
    <x v="6"/>
    <x v="3"/>
    <x v="2"/>
  </r>
  <r>
    <x v="14"/>
    <x v="1"/>
    <x v="443"/>
    <x v="14"/>
    <x v="668"/>
    <x v="1"/>
    <x v="0"/>
    <x v="1"/>
    <x v="2"/>
    <x v="2"/>
    <x v="1"/>
    <x v="10"/>
    <x v="2"/>
    <x v="1"/>
  </r>
  <r>
    <x v="22"/>
    <x v="0"/>
    <x v="444"/>
    <x v="16"/>
    <x v="669"/>
    <x v="2"/>
    <x v="1"/>
    <x v="2"/>
    <x v="3"/>
    <x v="1"/>
    <x v="0"/>
    <x v="14"/>
    <x v="1"/>
    <x v="0"/>
  </r>
  <r>
    <x v="4"/>
    <x v="1"/>
    <x v="445"/>
    <x v="18"/>
    <x v="670"/>
    <x v="0"/>
    <x v="0"/>
    <x v="1"/>
    <x v="2"/>
    <x v="0"/>
    <x v="1"/>
    <x v="12"/>
    <x v="3"/>
    <x v="1"/>
  </r>
  <r>
    <x v="13"/>
    <x v="1"/>
    <x v="446"/>
    <x v="17"/>
    <x v="671"/>
    <x v="0"/>
    <x v="1"/>
    <x v="2"/>
    <x v="1"/>
    <x v="2"/>
    <x v="1"/>
    <x v="8"/>
    <x v="2"/>
    <x v="1"/>
  </r>
  <r>
    <x v="19"/>
    <x v="1"/>
    <x v="42"/>
    <x v="24"/>
    <x v="672"/>
    <x v="1"/>
    <x v="0"/>
    <x v="0"/>
    <x v="2"/>
    <x v="0"/>
    <x v="1"/>
    <x v="18"/>
    <x v="0"/>
    <x v="1"/>
  </r>
  <r>
    <x v="3"/>
    <x v="1"/>
    <x v="447"/>
    <x v="0"/>
    <x v="673"/>
    <x v="1"/>
    <x v="1"/>
    <x v="1"/>
    <x v="3"/>
    <x v="0"/>
    <x v="0"/>
    <x v="0"/>
    <x v="2"/>
    <x v="1"/>
  </r>
  <r>
    <x v="34"/>
    <x v="1"/>
    <x v="448"/>
    <x v="12"/>
    <x v="674"/>
    <x v="1"/>
    <x v="0"/>
    <x v="4"/>
    <x v="1"/>
    <x v="2"/>
    <x v="0"/>
    <x v="6"/>
    <x v="1"/>
    <x v="1"/>
  </r>
  <r>
    <x v="12"/>
    <x v="1"/>
    <x v="449"/>
    <x v="15"/>
    <x v="675"/>
    <x v="0"/>
    <x v="1"/>
    <x v="6"/>
    <x v="2"/>
    <x v="1"/>
    <x v="1"/>
    <x v="2"/>
    <x v="2"/>
    <x v="3"/>
  </r>
  <r>
    <x v="10"/>
    <x v="1"/>
    <x v="450"/>
    <x v="11"/>
    <x v="676"/>
    <x v="2"/>
    <x v="0"/>
    <x v="4"/>
    <x v="0"/>
    <x v="1"/>
    <x v="0"/>
    <x v="20"/>
    <x v="1"/>
    <x v="0"/>
  </r>
  <r>
    <x v="1"/>
    <x v="1"/>
    <x v="380"/>
    <x v="1"/>
    <x v="677"/>
    <x v="3"/>
    <x v="0"/>
    <x v="2"/>
    <x v="1"/>
    <x v="1"/>
    <x v="1"/>
    <x v="0"/>
    <x v="3"/>
    <x v="2"/>
  </r>
  <r>
    <x v="26"/>
    <x v="1"/>
    <x v="163"/>
    <x v="25"/>
    <x v="678"/>
    <x v="2"/>
    <x v="1"/>
    <x v="1"/>
    <x v="2"/>
    <x v="1"/>
    <x v="1"/>
    <x v="18"/>
    <x v="0"/>
    <x v="2"/>
  </r>
  <r>
    <x v="12"/>
    <x v="1"/>
    <x v="451"/>
    <x v="25"/>
    <x v="679"/>
    <x v="2"/>
    <x v="0"/>
    <x v="0"/>
    <x v="2"/>
    <x v="1"/>
    <x v="1"/>
    <x v="6"/>
    <x v="1"/>
    <x v="2"/>
  </r>
  <r>
    <x v="9"/>
    <x v="1"/>
    <x v="452"/>
    <x v="15"/>
    <x v="680"/>
    <x v="0"/>
    <x v="1"/>
    <x v="1"/>
    <x v="0"/>
    <x v="0"/>
    <x v="1"/>
    <x v="10"/>
    <x v="3"/>
    <x v="1"/>
  </r>
  <r>
    <x v="8"/>
    <x v="1"/>
    <x v="453"/>
    <x v="0"/>
    <x v="681"/>
    <x v="2"/>
    <x v="0"/>
    <x v="7"/>
    <x v="3"/>
    <x v="1"/>
    <x v="1"/>
    <x v="6"/>
    <x v="2"/>
    <x v="1"/>
  </r>
  <r>
    <x v="5"/>
    <x v="1"/>
    <x v="403"/>
    <x v="0"/>
    <x v="682"/>
    <x v="1"/>
    <x v="0"/>
    <x v="2"/>
    <x v="1"/>
    <x v="1"/>
    <x v="1"/>
    <x v="13"/>
    <x v="3"/>
    <x v="1"/>
  </r>
  <r>
    <x v="36"/>
    <x v="0"/>
    <x v="454"/>
    <x v="10"/>
    <x v="683"/>
    <x v="1"/>
    <x v="1"/>
    <x v="6"/>
    <x v="1"/>
    <x v="1"/>
    <x v="0"/>
    <x v="10"/>
    <x v="3"/>
    <x v="1"/>
  </r>
  <r>
    <x v="32"/>
    <x v="1"/>
    <x v="92"/>
    <x v="17"/>
    <x v="684"/>
    <x v="3"/>
    <x v="1"/>
    <x v="0"/>
    <x v="1"/>
    <x v="2"/>
    <x v="1"/>
    <x v="11"/>
    <x v="2"/>
    <x v="2"/>
  </r>
  <r>
    <x v="25"/>
    <x v="1"/>
    <x v="42"/>
    <x v="0"/>
    <x v="685"/>
    <x v="1"/>
    <x v="1"/>
    <x v="0"/>
    <x v="3"/>
    <x v="0"/>
    <x v="1"/>
    <x v="17"/>
    <x v="2"/>
    <x v="1"/>
  </r>
  <r>
    <x v="0"/>
    <x v="1"/>
    <x v="2"/>
    <x v="16"/>
    <x v="686"/>
    <x v="2"/>
    <x v="1"/>
    <x v="2"/>
    <x v="3"/>
    <x v="0"/>
    <x v="0"/>
    <x v="3"/>
    <x v="3"/>
    <x v="1"/>
  </r>
  <r>
    <x v="9"/>
    <x v="1"/>
    <x v="455"/>
    <x v="2"/>
    <x v="687"/>
    <x v="1"/>
    <x v="1"/>
    <x v="2"/>
    <x v="2"/>
    <x v="0"/>
    <x v="1"/>
    <x v="3"/>
    <x v="3"/>
    <x v="1"/>
  </r>
  <r>
    <x v="37"/>
    <x v="0"/>
    <x v="456"/>
    <x v="11"/>
    <x v="688"/>
    <x v="2"/>
    <x v="1"/>
    <x v="6"/>
    <x v="1"/>
    <x v="0"/>
    <x v="0"/>
    <x v="22"/>
    <x v="2"/>
    <x v="3"/>
  </r>
  <r>
    <x v="35"/>
    <x v="0"/>
    <x v="457"/>
    <x v="18"/>
    <x v="689"/>
    <x v="3"/>
    <x v="1"/>
    <x v="2"/>
    <x v="3"/>
    <x v="0"/>
    <x v="1"/>
    <x v="3"/>
    <x v="2"/>
    <x v="1"/>
  </r>
  <r>
    <x v="12"/>
    <x v="1"/>
    <x v="458"/>
    <x v="20"/>
    <x v="690"/>
    <x v="2"/>
    <x v="0"/>
    <x v="4"/>
    <x v="0"/>
    <x v="1"/>
    <x v="0"/>
    <x v="15"/>
    <x v="3"/>
    <x v="0"/>
  </r>
  <r>
    <x v="32"/>
    <x v="1"/>
    <x v="163"/>
    <x v="14"/>
    <x v="691"/>
    <x v="2"/>
    <x v="1"/>
    <x v="1"/>
    <x v="1"/>
    <x v="2"/>
    <x v="0"/>
    <x v="8"/>
    <x v="1"/>
    <x v="1"/>
  </r>
  <r>
    <x v="5"/>
    <x v="1"/>
    <x v="459"/>
    <x v="3"/>
    <x v="692"/>
    <x v="1"/>
    <x v="0"/>
    <x v="3"/>
    <x v="3"/>
    <x v="1"/>
    <x v="1"/>
    <x v="11"/>
    <x v="3"/>
    <x v="3"/>
  </r>
  <r>
    <x v="9"/>
    <x v="0"/>
    <x v="76"/>
    <x v="3"/>
    <x v="693"/>
    <x v="1"/>
    <x v="1"/>
    <x v="0"/>
    <x v="0"/>
    <x v="1"/>
    <x v="0"/>
    <x v="0"/>
    <x v="0"/>
    <x v="1"/>
  </r>
  <r>
    <x v="3"/>
    <x v="1"/>
    <x v="460"/>
    <x v="0"/>
    <x v="694"/>
    <x v="0"/>
    <x v="0"/>
    <x v="4"/>
    <x v="0"/>
    <x v="0"/>
    <x v="1"/>
    <x v="8"/>
    <x v="0"/>
    <x v="1"/>
  </r>
  <r>
    <x v="2"/>
    <x v="0"/>
    <x v="410"/>
    <x v="0"/>
    <x v="695"/>
    <x v="3"/>
    <x v="1"/>
    <x v="0"/>
    <x v="2"/>
    <x v="1"/>
    <x v="1"/>
    <x v="0"/>
    <x v="3"/>
    <x v="0"/>
  </r>
  <r>
    <x v="28"/>
    <x v="1"/>
    <x v="396"/>
    <x v="18"/>
    <x v="696"/>
    <x v="1"/>
    <x v="1"/>
    <x v="2"/>
    <x v="1"/>
    <x v="1"/>
    <x v="1"/>
    <x v="11"/>
    <x v="2"/>
    <x v="2"/>
  </r>
  <r>
    <x v="11"/>
    <x v="1"/>
    <x v="30"/>
    <x v="25"/>
    <x v="697"/>
    <x v="1"/>
    <x v="0"/>
    <x v="6"/>
    <x v="0"/>
    <x v="1"/>
    <x v="1"/>
    <x v="2"/>
    <x v="2"/>
    <x v="1"/>
  </r>
  <r>
    <x v="10"/>
    <x v="1"/>
    <x v="15"/>
    <x v="21"/>
    <x v="698"/>
    <x v="1"/>
    <x v="0"/>
    <x v="0"/>
    <x v="2"/>
    <x v="1"/>
    <x v="1"/>
    <x v="9"/>
    <x v="2"/>
    <x v="1"/>
  </r>
  <r>
    <x v="39"/>
    <x v="1"/>
    <x v="461"/>
    <x v="0"/>
    <x v="699"/>
    <x v="2"/>
    <x v="1"/>
    <x v="5"/>
    <x v="0"/>
    <x v="1"/>
    <x v="1"/>
    <x v="2"/>
    <x v="2"/>
    <x v="2"/>
  </r>
  <r>
    <x v="34"/>
    <x v="0"/>
    <x v="462"/>
    <x v="2"/>
    <x v="700"/>
    <x v="2"/>
    <x v="1"/>
    <x v="1"/>
    <x v="2"/>
    <x v="0"/>
    <x v="1"/>
    <x v="19"/>
    <x v="0"/>
    <x v="1"/>
  </r>
  <r>
    <x v="16"/>
    <x v="1"/>
    <x v="463"/>
    <x v="2"/>
    <x v="701"/>
    <x v="1"/>
    <x v="1"/>
    <x v="5"/>
    <x v="2"/>
    <x v="2"/>
    <x v="1"/>
    <x v="6"/>
    <x v="3"/>
    <x v="3"/>
  </r>
  <r>
    <x v="7"/>
    <x v="1"/>
    <x v="464"/>
    <x v="1"/>
    <x v="702"/>
    <x v="1"/>
    <x v="1"/>
    <x v="0"/>
    <x v="2"/>
    <x v="2"/>
    <x v="1"/>
    <x v="0"/>
    <x v="0"/>
    <x v="3"/>
  </r>
  <r>
    <x v="8"/>
    <x v="1"/>
    <x v="465"/>
    <x v="17"/>
    <x v="703"/>
    <x v="1"/>
    <x v="0"/>
    <x v="0"/>
    <x v="0"/>
    <x v="0"/>
    <x v="0"/>
    <x v="6"/>
    <x v="2"/>
    <x v="1"/>
  </r>
  <r>
    <x v="10"/>
    <x v="1"/>
    <x v="466"/>
    <x v="3"/>
    <x v="704"/>
    <x v="2"/>
    <x v="1"/>
    <x v="0"/>
    <x v="0"/>
    <x v="2"/>
    <x v="1"/>
    <x v="6"/>
    <x v="2"/>
    <x v="1"/>
  </r>
  <r>
    <x v="22"/>
    <x v="1"/>
    <x v="467"/>
    <x v="2"/>
    <x v="705"/>
    <x v="3"/>
    <x v="1"/>
    <x v="0"/>
    <x v="2"/>
    <x v="0"/>
    <x v="1"/>
    <x v="10"/>
    <x v="1"/>
    <x v="1"/>
  </r>
  <r>
    <x v="32"/>
    <x v="0"/>
    <x v="204"/>
    <x v="4"/>
    <x v="706"/>
    <x v="0"/>
    <x v="0"/>
    <x v="0"/>
    <x v="1"/>
    <x v="0"/>
    <x v="0"/>
    <x v="9"/>
    <x v="1"/>
    <x v="2"/>
  </r>
  <r>
    <x v="40"/>
    <x v="1"/>
    <x v="468"/>
    <x v="7"/>
    <x v="707"/>
    <x v="1"/>
    <x v="1"/>
    <x v="3"/>
    <x v="2"/>
    <x v="2"/>
    <x v="0"/>
    <x v="12"/>
    <x v="3"/>
    <x v="3"/>
  </r>
  <r>
    <x v="9"/>
    <x v="1"/>
    <x v="43"/>
    <x v="1"/>
    <x v="708"/>
    <x v="3"/>
    <x v="1"/>
    <x v="0"/>
    <x v="0"/>
    <x v="2"/>
    <x v="1"/>
    <x v="6"/>
    <x v="1"/>
    <x v="1"/>
  </r>
  <r>
    <x v="12"/>
    <x v="0"/>
    <x v="3"/>
    <x v="14"/>
    <x v="709"/>
    <x v="1"/>
    <x v="1"/>
    <x v="1"/>
    <x v="3"/>
    <x v="0"/>
    <x v="0"/>
    <x v="4"/>
    <x v="0"/>
    <x v="1"/>
  </r>
  <r>
    <x v="3"/>
    <x v="1"/>
    <x v="469"/>
    <x v="27"/>
    <x v="710"/>
    <x v="2"/>
    <x v="1"/>
    <x v="5"/>
    <x v="2"/>
    <x v="0"/>
    <x v="1"/>
    <x v="0"/>
    <x v="1"/>
    <x v="1"/>
  </r>
  <r>
    <x v="11"/>
    <x v="0"/>
    <x v="227"/>
    <x v="17"/>
    <x v="711"/>
    <x v="2"/>
    <x v="0"/>
    <x v="1"/>
    <x v="3"/>
    <x v="0"/>
    <x v="0"/>
    <x v="13"/>
    <x v="3"/>
    <x v="1"/>
  </r>
  <r>
    <x v="3"/>
    <x v="1"/>
    <x v="470"/>
    <x v="28"/>
    <x v="712"/>
    <x v="0"/>
    <x v="0"/>
    <x v="1"/>
    <x v="0"/>
    <x v="0"/>
    <x v="1"/>
    <x v="10"/>
    <x v="0"/>
    <x v="1"/>
  </r>
  <r>
    <x v="28"/>
    <x v="1"/>
    <x v="471"/>
    <x v="0"/>
    <x v="713"/>
    <x v="2"/>
    <x v="0"/>
    <x v="2"/>
    <x v="0"/>
    <x v="2"/>
    <x v="1"/>
    <x v="8"/>
    <x v="1"/>
    <x v="1"/>
  </r>
  <r>
    <x v="24"/>
    <x v="1"/>
    <x v="472"/>
    <x v="0"/>
    <x v="714"/>
    <x v="2"/>
    <x v="1"/>
    <x v="7"/>
    <x v="0"/>
    <x v="2"/>
    <x v="1"/>
    <x v="4"/>
    <x v="3"/>
    <x v="2"/>
  </r>
  <r>
    <x v="3"/>
    <x v="1"/>
    <x v="85"/>
    <x v="0"/>
    <x v="715"/>
    <x v="1"/>
    <x v="0"/>
    <x v="4"/>
    <x v="1"/>
    <x v="1"/>
    <x v="0"/>
    <x v="6"/>
    <x v="0"/>
    <x v="1"/>
  </r>
  <r>
    <x v="0"/>
    <x v="1"/>
    <x v="473"/>
    <x v="14"/>
    <x v="716"/>
    <x v="3"/>
    <x v="1"/>
    <x v="7"/>
    <x v="2"/>
    <x v="2"/>
    <x v="1"/>
    <x v="18"/>
    <x v="2"/>
    <x v="3"/>
  </r>
  <r>
    <x v="4"/>
    <x v="1"/>
    <x v="474"/>
    <x v="7"/>
    <x v="717"/>
    <x v="1"/>
    <x v="0"/>
    <x v="2"/>
    <x v="1"/>
    <x v="1"/>
    <x v="1"/>
    <x v="8"/>
    <x v="2"/>
    <x v="1"/>
  </r>
  <r>
    <x v="28"/>
    <x v="1"/>
    <x v="475"/>
    <x v="5"/>
    <x v="718"/>
    <x v="2"/>
    <x v="1"/>
    <x v="2"/>
    <x v="3"/>
    <x v="1"/>
    <x v="0"/>
    <x v="2"/>
    <x v="3"/>
    <x v="1"/>
  </r>
  <r>
    <x v="40"/>
    <x v="1"/>
    <x v="476"/>
    <x v="18"/>
    <x v="719"/>
    <x v="2"/>
    <x v="0"/>
    <x v="0"/>
    <x v="0"/>
    <x v="0"/>
    <x v="0"/>
    <x v="18"/>
    <x v="3"/>
    <x v="1"/>
  </r>
  <r>
    <x v="7"/>
    <x v="0"/>
    <x v="151"/>
    <x v="23"/>
    <x v="720"/>
    <x v="3"/>
    <x v="0"/>
    <x v="1"/>
    <x v="2"/>
    <x v="1"/>
    <x v="0"/>
    <x v="0"/>
    <x v="2"/>
    <x v="1"/>
  </r>
  <r>
    <x v="24"/>
    <x v="1"/>
    <x v="477"/>
    <x v="4"/>
    <x v="721"/>
    <x v="2"/>
    <x v="1"/>
    <x v="3"/>
    <x v="2"/>
    <x v="1"/>
    <x v="0"/>
    <x v="10"/>
    <x v="1"/>
    <x v="1"/>
  </r>
  <r>
    <x v="8"/>
    <x v="1"/>
    <x v="3"/>
    <x v="17"/>
    <x v="722"/>
    <x v="1"/>
    <x v="1"/>
    <x v="1"/>
    <x v="2"/>
    <x v="1"/>
    <x v="1"/>
    <x v="18"/>
    <x v="2"/>
    <x v="2"/>
  </r>
  <r>
    <x v="21"/>
    <x v="1"/>
    <x v="12"/>
    <x v="15"/>
    <x v="723"/>
    <x v="2"/>
    <x v="1"/>
    <x v="3"/>
    <x v="2"/>
    <x v="2"/>
    <x v="1"/>
    <x v="6"/>
    <x v="2"/>
    <x v="1"/>
  </r>
  <r>
    <x v="17"/>
    <x v="1"/>
    <x v="478"/>
    <x v="27"/>
    <x v="724"/>
    <x v="2"/>
    <x v="0"/>
    <x v="3"/>
    <x v="2"/>
    <x v="2"/>
    <x v="1"/>
    <x v="2"/>
    <x v="2"/>
    <x v="1"/>
  </r>
  <r>
    <x v="10"/>
    <x v="0"/>
    <x v="326"/>
    <x v="24"/>
    <x v="725"/>
    <x v="1"/>
    <x v="1"/>
    <x v="2"/>
    <x v="1"/>
    <x v="2"/>
    <x v="0"/>
    <x v="19"/>
    <x v="1"/>
    <x v="0"/>
  </r>
  <r>
    <x v="12"/>
    <x v="1"/>
    <x v="49"/>
    <x v="0"/>
    <x v="726"/>
    <x v="1"/>
    <x v="0"/>
    <x v="3"/>
    <x v="3"/>
    <x v="1"/>
    <x v="1"/>
    <x v="11"/>
    <x v="3"/>
    <x v="1"/>
  </r>
  <r>
    <x v="41"/>
    <x v="1"/>
    <x v="479"/>
    <x v="12"/>
    <x v="727"/>
    <x v="0"/>
    <x v="1"/>
    <x v="1"/>
    <x v="0"/>
    <x v="0"/>
    <x v="1"/>
    <x v="2"/>
    <x v="1"/>
    <x v="1"/>
  </r>
  <r>
    <x v="33"/>
    <x v="1"/>
    <x v="480"/>
    <x v="27"/>
    <x v="728"/>
    <x v="1"/>
    <x v="0"/>
    <x v="3"/>
    <x v="2"/>
    <x v="1"/>
    <x v="1"/>
    <x v="0"/>
    <x v="3"/>
    <x v="1"/>
  </r>
  <r>
    <x v="10"/>
    <x v="1"/>
    <x v="422"/>
    <x v="19"/>
    <x v="729"/>
    <x v="1"/>
    <x v="0"/>
    <x v="4"/>
    <x v="2"/>
    <x v="2"/>
    <x v="0"/>
    <x v="15"/>
    <x v="3"/>
    <x v="2"/>
  </r>
  <r>
    <x v="7"/>
    <x v="1"/>
    <x v="9"/>
    <x v="1"/>
    <x v="730"/>
    <x v="0"/>
    <x v="0"/>
    <x v="7"/>
    <x v="3"/>
    <x v="1"/>
    <x v="0"/>
    <x v="21"/>
    <x v="3"/>
    <x v="2"/>
  </r>
  <r>
    <x v="35"/>
    <x v="0"/>
    <x v="46"/>
    <x v="13"/>
    <x v="731"/>
    <x v="2"/>
    <x v="0"/>
    <x v="1"/>
    <x v="3"/>
    <x v="0"/>
    <x v="0"/>
    <x v="7"/>
    <x v="0"/>
    <x v="1"/>
  </r>
  <r>
    <x v="7"/>
    <x v="0"/>
    <x v="481"/>
    <x v="12"/>
    <x v="732"/>
    <x v="0"/>
    <x v="0"/>
    <x v="2"/>
    <x v="1"/>
    <x v="0"/>
    <x v="1"/>
    <x v="3"/>
    <x v="0"/>
    <x v="1"/>
  </r>
  <r>
    <x v="25"/>
    <x v="1"/>
    <x v="12"/>
    <x v="2"/>
    <x v="733"/>
    <x v="2"/>
    <x v="1"/>
    <x v="3"/>
    <x v="0"/>
    <x v="1"/>
    <x v="1"/>
    <x v="5"/>
    <x v="2"/>
    <x v="1"/>
  </r>
  <r>
    <x v="15"/>
    <x v="1"/>
    <x v="482"/>
    <x v="1"/>
    <x v="734"/>
    <x v="0"/>
    <x v="1"/>
    <x v="2"/>
    <x v="3"/>
    <x v="1"/>
    <x v="1"/>
    <x v="2"/>
    <x v="0"/>
    <x v="2"/>
  </r>
  <r>
    <x v="26"/>
    <x v="1"/>
    <x v="483"/>
    <x v="16"/>
    <x v="735"/>
    <x v="3"/>
    <x v="1"/>
    <x v="4"/>
    <x v="2"/>
    <x v="0"/>
    <x v="1"/>
    <x v="6"/>
    <x v="1"/>
    <x v="1"/>
  </r>
  <r>
    <x v="26"/>
    <x v="1"/>
    <x v="484"/>
    <x v="18"/>
    <x v="736"/>
    <x v="1"/>
    <x v="1"/>
    <x v="4"/>
    <x v="2"/>
    <x v="0"/>
    <x v="1"/>
    <x v="8"/>
    <x v="2"/>
    <x v="1"/>
  </r>
  <r>
    <x v="0"/>
    <x v="1"/>
    <x v="245"/>
    <x v="15"/>
    <x v="737"/>
    <x v="2"/>
    <x v="0"/>
    <x v="3"/>
    <x v="2"/>
    <x v="0"/>
    <x v="1"/>
    <x v="8"/>
    <x v="2"/>
    <x v="1"/>
  </r>
  <r>
    <x v="22"/>
    <x v="1"/>
    <x v="485"/>
    <x v="0"/>
    <x v="738"/>
    <x v="2"/>
    <x v="0"/>
    <x v="3"/>
    <x v="0"/>
    <x v="1"/>
    <x v="1"/>
    <x v="9"/>
    <x v="3"/>
    <x v="1"/>
  </r>
  <r>
    <x v="4"/>
    <x v="1"/>
    <x v="486"/>
    <x v="2"/>
    <x v="739"/>
    <x v="3"/>
    <x v="0"/>
    <x v="3"/>
    <x v="0"/>
    <x v="1"/>
    <x v="1"/>
    <x v="10"/>
    <x v="2"/>
    <x v="1"/>
  </r>
  <r>
    <x v="10"/>
    <x v="1"/>
    <x v="107"/>
    <x v="17"/>
    <x v="740"/>
    <x v="0"/>
    <x v="1"/>
    <x v="2"/>
    <x v="0"/>
    <x v="2"/>
    <x v="1"/>
    <x v="13"/>
    <x v="0"/>
    <x v="2"/>
  </r>
  <r>
    <x v="19"/>
    <x v="1"/>
    <x v="487"/>
    <x v="12"/>
    <x v="741"/>
    <x v="2"/>
    <x v="1"/>
    <x v="5"/>
    <x v="2"/>
    <x v="1"/>
    <x v="1"/>
    <x v="6"/>
    <x v="2"/>
    <x v="3"/>
  </r>
  <r>
    <x v="24"/>
    <x v="1"/>
    <x v="372"/>
    <x v="14"/>
    <x v="742"/>
    <x v="3"/>
    <x v="1"/>
    <x v="2"/>
    <x v="0"/>
    <x v="1"/>
    <x v="1"/>
    <x v="10"/>
    <x v="2"/>
    <x v="1"/>
  </r>
  <r>
    <x v="6"/>
    <x v="1"/>
    <x v="385"/>
    <x v="2"/>
    <x v="743"/>
    <x v="1"/>
    <x v="0"/>
    <x v="3"/>
    <x v="0"/>
    <x v="0"/>
    <x v="0"/>
    <x v="6"/>
    <x v="0"/>
    <x v="1"/>
  </r>
  <r>
    <x v="2"/>
    <x v="0"/>
    <x v="33"/>
    <x v="13"/>
    <x v="744"/>
    <x v="3"/>
    <x v="0"/>
    <x v="4"/>
    <x v="1"/>
    <x v="1"/>
    <x v="1"/>
    <x v="2"/>
    <x v="0"/>
    <x v="0"/>
  </r>
  <r>
    <x v="27"/>
    <x v="1"/>
    <x v="102"/>
    <x v="21"/>
    <x v="745"/>
    <x v="1"/>
    <x v="1"/>
    <x v="4"/>
    <x v="1"/>
    <x v="1"/>
    <x v="0"/>
    <x v="8"/>
    <x v="1"/>
    <x v="1"/>
  </r>
  <r>
    <x v="0"/>
    <x v="1"/>
    <x v="488"/>
    <x v="15"/>
    <x v="746"/>
    <x v="0"/>
    <x v="0"/>
    <x v="7"/>
    <x v="2"/>
    <x v="2"/>
    <x v="1"/>
    <x v="4"/>
    <x v="2"/>
    <x v="1"/>
  </r>
  <r>
    <x v="8"/>
    <x v="1"/>
    <x v="489"/>
    <x v="3"/>
    <x v="747"/>
    <x v="0"/>
    <x v="1"/>
    <x v="0"/>
    <x v="0"/>
    <x v="0"/>
    <x v="0"/>
    <x v="11"/>
    <x v="3"/>
    <x v="1"/>
  </r>
  <r>
    <x v="25"/>
    <x v="0"/>
    <x v="42"/>
    <x v="22"/>
    <x v="748"/>
    <x v="0"/>
    <x v="1"/>
    <x v="0"/>
    <x v="3"/>
    <x v="0"/>
    <x v="1"/>
    <x v="10"/>
    <x v="1"/>
    <x v="1"/>
  </r>
  <r>
    <x v="39"/>
    <x v="0"/>
    <x v="193"/>
    <x v="2"/>
    <x v="749"/>
    <x v="3"/>
    <x v="0"/>
    <x v="5"/>
    <x v="0"/>
    <x v="1"/>
    <x v="1"/>
    <x v="2"/>
    <x v="1"/>
    <x v="1"/>
  </r>
  <r>
    <x v="20"/>
    <x v="1"/>
    <x v="294"/>
    <x v="26"/>
    <x v="750"/>
    <x v="2"/>
    <x v="0"/>
    <x v="0"/>
    <x v="0"/>
    <x v="1"/>
    <x v="0"/>
    <x v="10"/>
    <x v="3"/>
    <x v="1"/>
  </r>
  <r>
    <x v="24"/>
    <x v="1"/>
    <x v="490"/>
    <x v="0"/>
    <x v="751"/>
    <x v="2"/>
    <x v="0"/>
    <x v="0"/>
    <x v="2"/>
    <x v="1"/>
    <x v="1"/>
    <x v="11"/>
    <x v="0"/>
    <x v="1"/>
  </r>
  <r>
    <x v="9"/>
    <x v="0"/>
    <x v="2"/>
    <x v="7"/>
    <x v="752"/>
    <x v="1"/>
    <x v="0"/>
    <x v="2"/>
    <x v="3"/>
    <x v="0"/>
    <x v="1"/>
    <x v="9"/>
    <x v="3"/>
    <x v="1"/>
  </r>
  <r>
    <x v="22"/>
    <x v="1"/>
    <x v="69"/>
    <x v="23"/>
    <x v="753"/>
    <x v="2"/>
    <x v="0"/>
    <x v="3"/>
    <x v="3"/>
    <x v="0"/>
    <x v="0"/>
    <x v="6"/>
    <x v="3"/>
    <x v="1"/>
  </r>
  <r>
    <x v="3"/>
    <x v="1"/>
    <x v="491"/>
    <x v="1"/>
    <x v="754"/>
    <x v="0"/>
    <x v="0"/>
    <x v="6"/>
    <x v="0"/>
    <x v="0"/>
    <x v="1"/>
    <x v="12"/>
    <x v="1"/>
    <x v="2"/>
  </r>
  <r>
    <x v="28"/>
    <x v="1"/>
    <x v="492"/>
    <x v="13"/>
    <x v="755"/>
    <x v="2"/>
    <x v="0"/>
    <x v="5"/>
    <x v="0"/>
    <x v="1"/>
    <x v="1"/>
    <x v="6"/>
    <x v="2"/>
    <x v="3"/>
  </r>
  <r>
    <x v="5"/>
    <x v="1"/>
    <x v="493"/>
    <x v="22"/>
    <x v="756"/>
    <x v="2"/>
    <x v="0"/>
    <x v="2"/>
    <x v="2"/>
    <x v="0"/>
    <x v="1"/>
    <x v="11"/>
    <x v="2"/>
    <x v="1"/>
  </r>
  <r>
    <x v="13"/>
    <x v="1"/>
    <x v="7"/>
    <x v="0"/>
    <x v="757"/>
    <x v="0"/>
    <x v="1"/>
    <x v="0"/>
    <x v="0"/>
    <x v="2"/>
    <x v="1"/>
    <x v="0"/>
    <x v="1"/>
    <x v="2"/>
  </r>
  <r>
    <x v="6"/>
    <x v="1"/>
    <x v="494"/>
    <x v="0"/>
    <x v="758"/>
    <x v="0"/>
    <x v="1"/>
    <x v="5"/>
    <x v="0"/>
    <x v="1"/>
    <x v="0"/>
    <x v="8"/>
    <x v="3"/>
    <x v="0"/>
  </r>
  <r>
    <x v="28"/>
    <x v="1"/>
    <x v="495"/>
    <x v="4"/>
    <x v="759"/>
    <x v="0"/>
    <x v="1"/>
    <x v="8"/>
    <x v="1"/>
    <x v="0"/>
    <x v="1"/>
    <x v="9"/>
    <x v="0"/>
    <x v="1"/>
  </r>
  <r>
    <x v="16"/>
    <x v="1"/>
    <x v="496"/>
    <x v="2"/>
    <x v="760"/>
    <x v="1"/>
    <x v="0"/>
    <x v="0"/>
    <x v="1"/>
    <x v="1"/>
    <x v="1"/>
    <x v="11"/>
    <x v="0"/>
    <x v="1"/>
  </r>
  <r>
    <x v="9"/>
    <x v="0"/>
    <x v="497"/>
    <x v="8"/>
    <x v="761"/>
    <x v="3"/>
    <x v="1"/>
    <x v="2"/>
    <x v="2"/>
    <x v="2"/>
    <x v="1"/>
    <x v="8"/>
    <x v="2"/>
    <x v="2"/>
  </r>
  <r>
    <x v="25"/>
    <x v="0"/>
    <x v="3"/>
    <x v="2"/>
    <x v="762"/>
    <x v="3"/>
    <x v="1"/>
    <x v="1"/>
    <x v="3"/>
    <x v="1"/>
    <x v="0"/>
    <x v="8"/>
    <x v="2"/>
    <x v="1"/>
  </r>
  <r>
    <x v="13"/>
    <x v="1"/>
    <x v="453"/>
    <x v="17"/>
    <x v="763"/>
    <x v="1"/>
    <x v="0"/>
    <x v="6"/>
    <x v="2"/>
    <x v="1"/>
    <x v="0"/>
    <x v="22"/>
    <x v="1"/>
    <x v="1"/>
  </r>
  <r>
    <x v="14"/>
    <x v="1"/>
    <x v="30"/>
    <x v="17"/>
    <x v="764"/>
    <x v="2"/>
    <x v="1"/>
    <x v="6"/>
    <x v="1"/>
    <x v="1"/>
    <x v="1"/>
    <x v="22"/>
    <x v="2"/>
    <x v="1"/>
  </r>
  <r>
    <x v="8"/>
    <x v="1"/>
    <x v="498"/>
    <x v="3"/>
    <x v="765"/>
    <x v="1"/>
    <x v="1"/>
    <x v="1"/>
    <x v="2"/>
    <x v="1"/>
    <x v="1"/>
    <x v="9"/>
    <x v="0"/>
    <x v="1"/>
  </r>
  <r>
    <x v="24"/>
    <x v="1"/>
    <x v="499"/>
    <x v="2"/>
    <x v="766"/>
    <x v="0"/>
    <x v="1"/>
    <x v="7"/>
    <x v="2"/>
    <x v="1"/>
    <x v="0"/>
    <x v="21"/>
    <x v="1"/>
    <x v="2"/>
  </r>
  <r>
    <x v="2"/>
    <x v="1"/>
    <x v="496"/>
    <x v="3"/>
    <x v="767"/>
    <x v="2"/>
    <x v="0"/>
    <x v="4"/>
    <x v="1"/>
    <x v="0"/>
    <x v="1"/>
    <x v="2"/>
    <x v="0"/>
    <x v="2"/>
  </r>
  <r>
    <x v="32"/>
    <x v="1"/>
    <x v="421"/>
    <x v="9"/>
    <x v="768"/>
    <x v="1"/>
    <x v="1"/>
    <x v="0"/>
    <x v="3"/>
    <x v="1"/>
    <x v="1"/>
    <x v="17"/>
    <x v="2"/>
    <x v="2"/>
  </r>
  <r>
    <x v="25"/>
    <x v="1"/>
    <x v="265"/>
    <x v="0"/>
    <x v="769"/>
    <x v="3"/>
    <x v="0"/>
    <x v="1"/>
    <x v="2"/>
    <x v="2"/>
    <x v="1"/>
    <x v="6"/>
    <x v="3"/>
    <x v="1"/>
  </r>
  <r>
    <x v="21"/>
    <x v="1"/>
    <x v="376"/>
    <x v="0"/>
    <x v="770"/>
    <x v="2"/>
    <x v="1"/>
    <x v="7"/>
    <x v="0"/>
    <x v="2"/>
    <x v="1"/>
    <x v="18"/>
    <x v="1"/>
    <x v="1"/>
  </r>
  <r>
    <x v="33"/>
    <x v="1"/>
    <x v="64"/>
    <x v="2"/>
    <x v="771"/>
    <x v="1"/>
    <x v="0"/>
    <x v="0"/>
    <x v="2"/>
    <x v="1"/>
    <x v="1"/>
    <x v="0"/>
    <x v="2"/>
    <x v="1"/>
  </r>
  <r>
    <x v="29"/>
    <x v="1"/>
    <x v="35"/>
    <x v="14"/>
    <x v="772"/>
    <x v="3"/>
    <x v="0"/>
    <x v="1"/>
    <x v="2"/>
    <x v="1"/>
    <x v="1"/>
    <x v="12"/>
    <x v="2"/>
    <x v="1"/>
  </r>
  <r>
    <x v="9"/>
    <x v="1"/>
    <x v="500"/>
    <x v="20"/>
    <x v="773"/>
    <x v="2"/>
    <x v="0"/>
    <x v="3"/>
    <x v="0"/>
    <x v="0"/>
    <x v="1"/>
    <x v="0"/>
    <x v="2"/>
    <x v="2"/>
  </r>
  <r>
    <x v="27"/>
    <x v="1"/>
    <x v="193"/>
    <x v="2"/>
    <x v="774"/>
    <x v="1"/>
    <x v="1"/>
    <x v="5"/>
    <x v="3"/>
    <x v="0"/>
    <x v="1"/>
    <x v="2"/>
    <x v="2"/>
    <x v="3"/>
  </r>
  <r>
    <x v="23"/>
    <x v="1"/>
    <x v="501"/>
    <x v="19"/>
    <x v="775"/>
    <x v="1"/>
    <x v="1"/>
    <x v="0"/>
    <x v="0"/>
    <x v="2"/>
    <x v="1"/>
    <x v="6"/>
    <x v="3"/>
    <x v="1"/>
  </r>
  <r>
    <x v="35"/>
    <x v="0"/>
    <x v="502"/>
    <x v="14"/>
    <x v="776"/>
    <x v="2"/>
    <x v="0"/>
    <x v="6"/>
    <x v="0"/>
    <x v="0"/>
    <x v="0"/>
    <x v="8"/>
    <x v="2"/>
    <x v="1"/>
  </r>
  <r>
    <x v="18"/>
    <x v="0"/>
    <x v="2"/>
    <x v="17"/>
    <x v="777"/>
    <x v="1"/>
    <x v="0"/>
    <x v="2"/>
    <x v="3"/>
    <x v="0"/>
    <x v="1"/>
    <x v="6"/>
    <x v="0"/>
    <x v="2"/>
  </r>
  <r>
    <x v="21"/>
    <x v="1"/>
    <x v="503"/>
    <x v="1"/>
    <x v="778"/>
    <x v="2"/>
    <x v="0"/>
    <x v="1"/>
    <x v="3"/>
    <x v="2"/>
    <x v="0"/>
    <x v="1"/>
    <x v="0"/>
    <x v="1"/>
  </r>
  <r>
    <x v="31"/>
    <x v="0"/>
    <x v="175"/>
    <x v="18"/>
    <x v="779"/>
    <x v="3"/>
    <x v="1"/>
    <x v="1"/>
    <x v="2"/>
    <x v="1"/>
    <x v="0"/>
    <x v="11"/>
    <x v="3"/>
    <x v="3"/>
  </r>
  <r>
    <x v="14"/>
    <x v="0"/>
    <x v="504"/>
    <x v="4"/>
    <x v="780"/>
    <x v="0"/>
    <x v="1"/>
    <x v="4"/>
    <x v="3"/>
    <x v="0"/>
    <x v="1"/>
    <x v="11"/>
    <x v="0"/>
    <x v="2"/>
  </r>
  <r>
    <x v="25"/>
    <x v="1"/>
    <x v="288"/>
    <x v="0"/>
    <x v="781"/>
    <x v="3"/>
    <x v="1"/>
    <x v="2"/>
    <x v="3"/>
    <x v="1"/>
    <x v="1"/>
    <x v="9"/>
    <x v="0"/>
    <x v="1"/>
  </r>
  <r>
    <x v="7"/>
    <x v="1"/>
    <x v="346"/>
    <x v="25"/>
    <x v="782"/>
    <x v="1"/>
    <x v="1"/>
    <x v="3"/>
    <x v="3"/>
    <x v="1"/>
    <x v="1"/>
    <x v="2"/>
    <x v="3"/>
    <x v="2"/>
  </r>
  <r>
    <x v="0"/>
    <x v="1"/>
    <x v="316"/>
    <x v="15"/>
    <x v="783"/>
    <x v="0"/>
    <x v="0"/>
    <x v="1"/>
    <x v="2"/>
    <x v="1"/>
    <x v="1"/>
    <x v="6"/>
    <x v="3"/>
    <x v="1"/>
  </r>
  <r>
    <x v="8"/>
    <x v="1"/>
    <x v="505"/>
    <x v="27"/>
    <x v="784"/>
    <x v="1"/>
    <x v="0"/>
    <x v="4"/>
    <x v="2"/>
    <x v="1"/>
    <x v="1"/>
    <x v="10"/>
    <x v="0"/>
    <x v="2"/>
  </r>
  <r>
    <x v="32"/>
    <x v="1"/>
    <x v="506"/>
    <x v="25"/>
    <x v="785"/>
    <x v="3"/>
    <x v="1"/>
    <x v="4"/>
    <x v="0"/>
    <x v="1"/>
    <x v="1"/>
    <x v="13"/>
    <x v="1"/>
    <x v="1"/>
  </r>
  <r>
    <x v="4"/>
    <x v="1"/>
    <x v="2"/>
    <x v="1"/>
    <x v="786"/>
    <x v="3"/>
    <x v="1"/>
    <x v="2"/>
    <x v="2"/>
    <x v="1"/>
    <x v="1"/>
    <x v="12"/>
    <x v="1"/>
    <x v="1"/>
  </r>
  <r>
    <x v="27"/>
    <x v="1"/>
    <x v="234"/>
    <x v="2"/>
    <x v="787"/>
    <x v="2"/>
    <x v="1"/>
    <x v="3"/>
    <x v="1"/>
    <x v="1"/>
    <x v="1"/>
    <x v="10"/>
    <x v="2"/>
    <x v="1"/>
  </r>
  <r>
    <x v="14"/>
    <x v="1"/>
    <x v="113"/>
    <x v="17"/>
    <x v="788"/>
    <x v="1"/>
    <x v="0"/>
    <x v="1"/>
    <x v="2"/>
    <x v="0"/>
    <x v="1"/>
    <x v="6"/>
    <x v="1"/>
    <x v="3"/>
  </r>
  <r>
    <x v="20"/>
    <x v="0"/>
    <x v="463"/>
    <x v="0"/>
    <x v="789"/>
    <x v="0"/>
    <x v="1"/>
    <x v="8"/>
    <x v="3"/>
    <x v="1"/>
    <x v="1"/>
    <x v="8"/>
    <x v="1"/>
    <x v="1"/>
  </r>
  <r>
    <x v="3"/>
    <x v="1"/>
    <x v="367"/>
    <x v="12"/>
    <x v="790"/>
    <x v="2"/>
    <x v="1"/>
    <x v="4"/>
    <x v="0"/>
    <x v="2"/>
    <x v="1"/>
    <x v="2"/>
    <x v="3"/>
    <x v="1"/>
  </r>
  <r>
    <x v="10"/>
    <x v="0"/>
    <x v="507"/>
    <x v="18"/>
    <x v="791"/>
    <x v="2"/>
    <x v="1"/>
    <x v="0"/>
    <x v="3"/>
    <x v="0"/>
    <x v="0"/>
    <x v="4"/>
    <x v="0"/>
    <x v="1"/>
  </r>
  <r>
    <x v="3"/>
    <x v="0"/>
    <x v="85"/>
    <x v="22"/>
    <x v="792"/>
    <x v="3"/>
    <x v="0"/>
    <x v="1"/>
    <x v="2"/>
    <x v="0"/>
    <x v="1"/>
    <x v="4"/>
    <x v="2"/>
    <x v="1"/>
  </r>
  <r>
    <x v="14"/>
    <x v="1"/>
    <x v="28"/>
    <x v="8"/>
    <x v="793"/>
    <x v="3"/>
    <x v="1"/>
    <x v="2"/>
    <x v="2"/>
    <x v="2"/>
    <x v="1"/>
    <x v="9"/>
    <x v="1"/>
    <x v="2"/>
  </r>
  <r>
    <x v="13"/>
    <x v="1"/>
    <x v="445"/>
    <x v="3"/>
    <x v="794"/>
    <x v="3"/>
    <x v="1"/>
    <x v="4"/>
    <x v="0"/>
    <x v="0"/>
    <x v="1"/>
    <x v="18"/>
    <x v="3"/>
    <x v="2"/>
  </r>
  <r>
    <x v="2"/>
    <x v="1"/>
    <x v="508"/>
    <x v="17"/>
    <x v="795"/>
    <x v="2"/>
    <x v="0"/>
    <x v="0"/>
    <x v="0"/>
    <x v="2"/>
    <x v="0"/>
    <x v="8"/>
    <x v="3"/>
    <x v="1"/>
  </r>
  <r>
    <x v="36"/>
    <x v="0"/>
    <x v="15"/>
    <x v="18"/>
    <x v="796"/>
    <x v="2"/>
    <x v="1"/>
    <x v="2"/>
    <x v="0"/>
    <x v="1"/>
    <x v="0"/>
    <x v="2"/>
    <x v="2"/>
    <x v="3"/>
  </r>
  <r>
    <x v="25"/>
    <x v="0"/>
    <x v="2"/>
    <x v="11"/>
    <x v="797"/>
    <x v="3"/>
    <x v="1"/>
    <x v="2"/>
    <x v="2"/>
    <x v="2"/>
    <x v="1"/>
    <x v="3"/>
    <x v="3"/>
    <x v="2"/>
  </r>
  <r>
    <x v="3"/>
    <x v="0"/>
    <x v="188"/>
    <x v="19"/>
    <x v="798"/>
    <x v="3"/>
    <x v="1"/>
    <x v="1"/>
    <x v="1"/>
    <x v="0"/>
    <x v="0"/>
    <x v="13"/>
    <x v="2"/>
    <x v="1"/>
  </r>
  <r>
    <x v="19"/>
    <x v="1"/>
    <x v="509"/>
    <x v="2"/>
    <x v="799"/>
    <x v="2"/>
    <x v="1"/>
    <x v="5"/>
    <x v="3"/>
    <x v="1"/>
    <x v="1"/>
    <x v="18"/>
    <x v="1"/>
    <x v="1"/>
  </r>
  <r>
    <x v="14"/>
    <x v="0"/>
    <x v="300"/>
    <x v="0"/>
    <x v="800"/>
    <x v="3"/>
    <x v="1"/>
    <x v="2"/>
    <x v="1"/>
    <x v="2"/>
    <x v="1"/>
    <x v="2"/>
    <x v="0"/>
    <x v="1"/>
  </r>
  <r>
    <x v="24"/>
    <x v="0"/>
    <x v="510"/>
    <x v="0"/>
    <x v="801"/>
    <x v="2"/>
    <x v="1"/>
    <x v="0"/>
    <x v="2"/>
    <x v="0"/>
    <x v="0"/>
    <x v="17"/>
    <x v="1"/>
    <x v="1"/>
  </r>
  <r>
    <x v="3"/>
    <x v="1"/>
    <x v="362"/>
    <x v="15"/>
    <x v="802"/>
    <x v="2"/>
    <x v="0"/>
    <x v="0"/>
    <x v="1"/>
    <x v="1"/>
    <x v="1"/>
    <x v="18"/>
    <x v="3"/>
    <x v="1"/>
  </r>
  <r>
    <x v="13"/>
    <x v="1"/>
    <x v="511"/>
    <x v="3"/>
    <x v="803"/>
    <x v="1"/>
    <x v="1"/>
    <x v="1"/>
    <x v="0"/>
    <x v="1"/>
    <x v="1"/>
    <x v="7"/>
    <x v="1"/>
    <x v="1"/>
  </r>
  <r>
    <x v="26"/>
    <x v="1"/>
    <x v="512"/>
    <x v="0"/>
    <x v="804"/>
    <x v="3"/>
    <x v="1"/>
    <x v="5"/>
    <x v="0"/>
    <x v="0"/>
    <x v="1"/>
    <x v="4"/>
    <x v="3"/>
    <x v="2"/>
  </r>
  <r>
    <x v="28"/>
    <x v="1"/>
    <x v="513"/>
    <x v="14"/>
    <x v="805"/>
    <x v="0"/>
    <x v="0"/>
    <x v="0"/>
    <x v="2"/>
    <x v="1"/>
    <x v="1"/>
    <x v="6"/>
    <x v="1"/>
    <x v="1"/>
  </r>
  <r>
    <x v="39"/>
    <x v="1"/>
    <x v="37"/>
    <x v="15"/>
    <x v="806"/>
    <x v="0"/>
    <x v="1"/>
    <x v="4"/>
    <x v="1"/>
    <x v="0"/>
    <x v="1"/>
    <x v="12"/>
    <x v="1"/>
    <x v="1"/>
  </r>
  <r>
    <x v="8"/>
    <x v="1"/>
    <x v="514"/>
    <x v="17"/>
    <x v="807"/>
    <x v="1"/>
    <x v="1"/>
    <x v="0"/>
    <x v="2"/>
    <x v="2"/>
    <x v="0"/>
    <x v="8"/>
    <x v="2"/>
    <x v="1"/>
  </r>
  <r>
    <x v="11"/>
    <x v="1"/>
    <x v="281"/>
    <x v="26"/>
    <x v="808"/>
    <x v="1"/>
    <x v="0"/>
    <x v="1"/>
    <x v="0"/>
    <x v="2"/>
    <x v="1"/>
    <x v="4"/>
    <x v="0"/>
    <x v="1"/>
  </r>
  <r>
    <x v="14"/>
    <x v="1"/>
    <x v="216"/>
    <x v="3"/>
    <x v="809"/>
    <x v="2"/>
    <x v="0"/>
    <x v="3"/>
    <x v="1"/>
    <x v="2"/>
    <x v="1"/>
    <x v="18"/>
    <x v="2"/>
    <x v="2"/>
  </r>
  <r>
    <x v="21"/>
    <x v="1"/>
    <x v="515"/>
    <x v="3"/>
    <x v="810"/>
    <x v="3"/>
    <x v="1"/>
    <x v="5"/>
    <x v="2"/>
    <x v="1"/>
    <x v="1"/>
    <x v="11"/>
    <x v="1"/>
    <x v="1"/>
  </r>
  <r>
    <x v="8"/>
    <x v="1"/>
    <x v="420"/>
    <x v="2"/>
    <x v="811"/>
    <x v="2"/>
    <x v="1"/>
    <x v="0"/>
    <x v="1"/>
    <x v="0"/>
    <x v="1"/>
    <x v="9"/>
    <x v="3"/>
    <x v="1"/>
  </r>
  <r>
    <x v="23"/>
    <x v="1"/>
    <x v="64"/>
    <x v="6"/>
    <x v="812"/>
    <x v="1"/>
    <x v="0"/>
    <x v="3"/>
    <x v="3"/>
    <x v="1"/>
    <x v="1"/>
    <x v="0"/>
    <x v="3"/>
    <x v="1"/>
  </r>
  <r>
    <x v="22"/>
    <x v="0"/>
    <x v="516"/>
    <x v="2"/>
    <x v="813"/>
    <x v="3"/>
    <x v="1"/>
    <x v="4"/>
    <x v="0"/>
    <x v="2"/>
    <x v="1"/>
    <x v="15"/>
    <x v="1"/>
    <x v="1"/>
  </r>
  <r>
    <x v="32"/>
    <x v="1"/>
    <x v="517"/>
    <x v="24"/>
    <x v="814"/>
    <x v="1"/>
    <x v="1"/>
    <x v="7"/>
    <x v="2"/>
    <x v="0"/>
    <x v="1"/>
    <x v="8"/>
    <x v="0"/>
    <x v="3"/>
  </r>
  <r>
    <x v="18"/>
    <x v="1"/>
    <x v="518"/>
    <x v="0"/>
    <x v="815"/>
    <x v="2"/>
    <x v="0"/>
    <x v="1"/>
    <x v="1"/>
    <x v="0"/>
    <x v="0"/>
    <x v="7"/>
    <x v="3"/>
    <x v="3"/>
  </r>
  <r>
    <x v="22"/>
    <x v="1"/>
    <x v="519"/>
    <x v="14"/>
    <x v="816"/>
    <x v="1"/>
    <x v="1"/>
    <x v="2"/>
    <x v="1"/>
    <x v="0"/>
    <x v="1"/>
    <x v="3"/>
    <x v="3"/>
    <x v="2"/>
  </r>
  <r>
    <x v="9"/>
    <x v="1"/>
    <x v="12"/>
    <x v="21"/>
    <x v="817"/>
    <x v="3"/>
    <x v="1"/>
    <x v="3"/>
    <x v="0"/>
    <x v="0"/>
    <x v="1"/>
    <x v="13"/>
    <x v="0"/>
    <x v="1"/>
  </r>
  <r>
    <x v="12"/>
    <x v="1"/>
    <x v="520"/>
    <x v="25"/>
    <x v="818"/>
    <x v="1"/>
    <x v="1"/>
    <x v="6"/>
    <x v="0"/>
    <x v="1"/>
    <x v="1"/>
    <x v="11"/>
    <x v="0"/>
    <x v="1"/>
  </r>
  <r>
    <x v="14"/>
    <x v="1"/>
    <x v="521"/>
    <x v="2"/>
    <x v="819"/>
    <x v="3"/>
    <x v="1"/>
    <x v="1"/>
    <x v="1"/>
    <x v="1"/>
    <x v="1"/>
    <x v="18"/>
    <x v="0"/>
    <x v="0"/>
  </r>
  <r>
    <x v="10"/>
    <x v="1"/>
    <x v="522"/>
    <x v="13"/>
    <x v="820"/>
    <x v="2"/>
    <x v="1"/>
    <x v="0"/>
    <x v="0"/>
    <x v="2"/>
    <x v="1"/>
    <x v="0"/>
    <x v="1"/>
    <x v="1"/>
  </r>
  <r>
    <x v="1"/>
    <x v="1"/>
    <x v="523"/>
    <x v="1"/>
    <x v="821"/>
    <x v="2"/>
    <x v="1"/>
    <x v="0"/>
    <x v="1"/>
    <x v="1"/>
    <x v="1"/>
    <x v="18"/>
    <x v="2"/>
    <x v="1"/>
  </r>
  <r>
    <x v="13"/>
    <x v="1"/>
    <x v="503"/>
    <x v="2"/>
    <x v="822"/>
    <x v="2"/>
    <x v="1"/>
    <x v="3"/>
    <x v="2"/>
    <x v="0"/>
    <x v="1"/>
    <x v="0"/>
    <x v="1"/>
    <x v="2"/>
  </r>
  <r>
    <x v="11"/>
    <x v="1"/>
    <x v="524"/>
    <x v="17"/>
    <x v="823"/>
    <x v="2"/>
    <x v="0"/>
    <x v="1"/>
    <x v="1"/>
    <x v="2"/>
    <x v="1"/>
    <x v="8"/>
    <x v="1"/>
    <x v="2"/>
  </r>
  <r>
    <x v="19"/>
    <x v="1"/>
    <x v="452"/>
    <x v="22"/>
    <x v="824"/>
    <x v="0"/>
    <x v="1"/>
    <x v="2"/>
    <x v="0"/>
    <x v="0"/>
    <x v="1"/>
    <x v="12"/>
    <x v="0"/>
    <x v="1"/>
  </r>
  <r>
    <x v="11"/>
    <x v="1"/>
    <x v="525"/>
    <x v="1"/>
    <x v="825"/>
    <x v="0"/>
    <x v="1"/>
    <x v="3"/>
    <x v="0"/>
    <x v="1"/>
    <x v="0"/>
    <x v="2"/>
    <x v="3"/>
    <x v="2"/>
  </r>
  <r>
    <x v="8"/>
    <x v="1"/>
    <x v="526"/>
    <x v="0"/>
    <x v="826"/>
    <x v="1"/>
    <x v="1"/>
    <x v="8"/>
    <x v="2"/>
    <x v="1"/>
    <x v="1"/>
    <x v="6"/>
    <x v="1"/>
    <x v="3"/>
  </r>
  <r>
    <x v="14"/>
    <x v="1"/>
    <x v="527"/>
    <x v="16"/>
    <x v="827"/>
    <x v="1"/>
    <x v="1"/>
    <x v="1"/>
    <x v="2"/>
    <x v="2"/>
    <x v="0"/>
    <x v="8"/>
    <x v="1"/>
    <x v="1"/>
  </r>
  <r>
    <x v="41"/>
    <x v="0"/>
    <x v="488"/>
    <x v="1"/>
    <x v="828"/>
    <x v="1"/>
    <x v="1"/>
    <x v="2"/>
    <x v="2"/>
    <x v="0"/>
    <x v="1"/>
    <x v="11"/>
    <x v="1"/>
    <x v="1"/>
  </r>
  <r>
    <x v="3"/>
    <x v="0"/>
    <x v="528"/>
    <x v="14"/>
    <x v="829"/>
    <x v="3"/>
    <x v="0"/>
    <x v="0"/>
    <x v="3"/>
    <x v="0"/>
    <x v="0"/>
    <x v="18"/>
    <x v="0"/>
    <x v="1"/>
  </r>
  <r>
    <x v="0"/>
    <x v="1"/>
    <x v="378"/>
    <x v="20"/>
    <x v="830"/>
    <x v="0"/>
    <x v="1"/>
    <x v="2"/>
    <x v="0"/>
    <x v="1"/>
    <x v="0"/>
    <x v="0"/>
    <x v="0"/>
    <x v="1"/>
  </r>
  <r>
    <x v="12"/>
    <x v="0"/>
    <x v="529"/>
    <x v="8"/>
    <x v="831"/>
    <x v="1"/>
    <x v="1"/>
    <x v="2"/>
    <x v="2"/>
    <x v="1"/>
    <x v="1"/>
    <x v="11"/>
    <x v="3"/>
    <x v="2"/>
  </r>
  <r>
    <x v="2"/>
    <x v="1"/>
    <x v="530"/>
    <x v="19"/>
    <x v="832"/>
    <x v="1"/>
    <x v="0"/>
    <x v="4"/>
    <x v="0"/>
    <x v="2"/>
    <x v="1"/>
    <x v="6"/>
    <x v="3"/>
    <x v="1"/>
  </r>
  <r>
    <x v="4"/>
    <x v="1"/>
    <x v="531"/>
    <x v="16"/>
    <x v="833"/>
    <x v="2"/>
    <x v="1"/>
    <x v="1"/>
    <x v="2"/>
    <x v="1"/>
    <x v="1"/>
    <x v="6"/>
    <x v="3"/>
    <x v="1"/>
  </r>
  <r>
    <x v="13"/>
    <x v="1"/>
    <x v="42"/>
    <x v="14"/>
    <x v="834"/>
    <x v="0"/>
    <x v="0"/>
    <x v="0"/>
    <x v="2"/>
    <x v="1"/>
    <x v="1"/>
    <x v="13"/>
    <x v="0"/>
    <x v="2"/>
  </r>
  <r>
    <x v="10"/>
    <x v="1"/>
    <x v="84"/>
    <x v="1"/>
    <x v="835"/>
    <x v="1"/>
    <x v="1"/>
    <x v="8"/>
    <x v="2"/>
    <x v="0"/>
    <x v="1"/>
    <x v="18"/>
    <x v="2"/>
    <x v="0"/>
  </r>
  <r>
    <x v="11"/>
    <x v="0"/>
    <x v="42"/>
    <x v="5"/>
    <x v="836"/>
    <x v="2"/>
    <x v="0"/>
    <x v="0"/>
    <x v="3"/>
    <x v="1"/>
    <x v="1"/>
    <x v="17"/>
    <x v="0"/>
    <x v="0"/>
  </r>
  <r>
    <x v="32"/>
    <x v="1"/>
    <x v="18"/>
    <x v="14"/>
    <x v="837"/>
    <x v="0"/>
    <x v="0"/>
    <x v="7"/>
    <x v="2"/>
    <x v="0"/>
    <x v="1"/>
    <x v="21"/>
    <x v="3"/>
    <x v="2"/>
  </r>
  <r>
    <x v="19"/>
    <x v="0"/>
    <x v="42"/>
    <x v="20"/>
    <x v="838"/>
    <x v="1"/>
    <x v="1"/>
    <x v="0"/>
    <x v="3"/>
    <x v="0"/>
    <x v="0"/>
    <x v="17"/>
    <x v="2"/>
    <x v="2"/>
  </r>
  <r>
    <x v="19"/>
    <x v="1"/>
    <x v="532"/>
    <x v="18"/>
    <x v="839"/>
    <x v="0"/>
    <x v="1"/>
    <x v="0"/>
    <x v="3"/>
    <x v="0"/>
    <x v="1"/>
    <x v="17"/>
    <x v="1"/>
    <x v="3"/>
  </r>
  <r>
    <x v="10"/>
    <x v="1"/>
    <x v="533"/>
    <x v="0"/>
    <x v="840"/>
    <x v="2"/>
    <x v="1"/>
    <x v="2"/>
    <x v="2"/>
    <x v="1"/>
    <x v="1"/>
    <x v="3"/>
    <x v="2"/>
    <x v="1"/>
  </r>
  <r>
    <x v="17"/>
    <x v="1"/>
    <x v="23"/>
    <x v="4"/>
    <x v="841"/>
    <x v="2"/>
    <x v="1"/>
    <x v="2"/>
    <x v="1"/>
    <x v="0"/>
    <x v="1"/>
    <x v="4"/>
    <x v="1"/>
    <x v="1"/>
  </r>
  <r>
    <x v="14"/>
    <x v="0"/>
    <x v="292"/>
    <x v="20"/>
    <x v="842"/>
    <x v="1"/>
    <x v="0"/>
    <x v="2"/>
    <x v="0"/>
    <x v="1"/>
    <x v="0"/>
    <x v="3"/>
    <x v="1"/>
    <x v="2"/>
  </r>
  <r>
    <x v="25"/>
    <x v="1"/>
    <x v="534"/>
    <x v="3"/>
    <x v="843"/>
    <x v="3"/>
    <x v="1"/>
    <x v="2"/>
    <x v="0"/>
    <x v="1"/>
    <x v="1"/>
    <x v="4"/>
    <x v="2"/>
    <x v="1"/>
  </r>
  <r>
    <x v="7"/>
    <x v="1"/>
    <x v="32"/>
    <x v="17"/>
    <x v="844"/>
    <x v="1"/>
    <x v="1"/>
    <x v="0"/>
    <x v="2"/>
    <x v="1"/>
    <x v="1"/>
    <x v="10"/>
    <x v="0"/>
    <x v="1"/>
  </r>
  <r>
    <x v="32"/>
    <x v="1"/>
    <x v="535"/>
    <x v="9"/>
    <x v="845"/>
    <x v="1"/>
    <x v="0"/>
    <x v="1"/>
    <x v="0"/>
    <x v="1"/>
    <x v="0"/>
    <x v="6"/>
    <x v="1"/>
    <x v="0"/>
  </r>
  <r>
    <x v="10"/>
    <x v="1"/>
    <x v="536"/>
    <x v="2"/>
    <x v="846"/>
    <x v="1"/>
    <x v="1"/>
    <x v="3"/>
    <x v="1"/>
    <x v="2"/>
    <x v="1"/>
    <x v="10"/>
    <x v="2"/>
    <x v="3"/>
  </r>
  <r>
    <x v="13"/>
    <x v="1"/>
    <x v="75"/>
    <x v="0"/>
    <x v="847"/>
    <x v="2"/>
    <x v="1"/>
    <x v="4"/>
    <x v="3"/>
    <x v="0"/>
    <x v="1"/>
    <x v="13"/>
    <x v="3"/>
    <x v="1"/>
  </r>
  <r>
    <x v="10"/>
    <x v="1"/>
    <x v="213"/>
    <x v="18"/>
    <x v="848"/>
    <x v="2"/>
    <x v="1"/>
    <x v="2"/>
    <x v="0"/>
    <x v="1"/>
    <x v="1"/>
    <x v="6"/>
    <x v="2"/>
    <x v="3"/>
  </r>
  <r>
    <x v="23"/>
    <x v="0"/>
    <x v="42"/>
    <x v="14"/>
    <x v="849"/>
    <x v="3"/>
    <x v="0"/>
    <x v="0"/>
    <x v="2"/>
    <x v="0"/>
    <x v="1"/>
    <x v="6"/>
    <x v="2"/>
    <x v="2"/>
  </r>
  <r>
    <x v="5"/>
    <x v="1"/>
    <x v="30"/>
    <x v="2"/>
    <x v="850"/>
    <x v="1"/>
    <x v="0"/>
    <x v="6"/>
    <x v="3"/>
    <x v="2"/>
    <x v="1"/>
    <x v="11"/>
    <x v="3"/>
    <x v="1"/>
  </r>
  <r>
    <x v="29"/>
    <x v="1"/>
    <x v="525"/>
    <x v="18"/>
    <x v="851"/>
    <x v="2"/>
    <x v="0"/>
    <x v="5"/>
    <x v="3"/>
    <x v="2"/>
    <x v="1"/>
    <x v="6"/>
    <x v="1"/>
    <x v="1"/>
  </r>
  <r>
    <x v="11"/>
    <x v="1"/>
    <x v="2"/>
    <x v="16"/>
    <x v="852"/>
    <x v="0"/>
    <x v="0"/>
    <x v="2"/>
    <x v="0"/>
    <x v="1"/>
    <x v="1"/>
    <x v="6"/>
    <x v="0"/>
    <x v="1"/>
  </r>
  <r>
    <x v="37"/>
    <x v="1"/>
    <x v="537"/>
    <x v="14"/>
    <x v="853"/>
    <x v="1"/>
    <x v="1"/>
    <x v="1"/>
    <x v="3"/>
    <x v="0"/>
    <x v="1"/>
    <x v="20"/>
    <x v="3"/>
    <x v="1"/>
  </r>
  <r>
    <x v="28"/>
    <x v="1"/>
    <x v="3"/>
    <x v="15"/>
    <x v="854"/>
    <x v="3"/>
    <x v="0"/>
    <x v="1"/>
    <x v="2"/>
    <x v="1"/>
    <x v="0"/>
    <x v="12"/>
    <x v="3"/>
    <x v="2"/>
  </r>
  <r>
    <x v="2"/>
    <x v="1"/>
    <x v="538"/>
    <x v="0"/>
    <x v="855"/>
    <x v="2"/>
    <x v="0"/>
    <x v="3"/>
    <x v="0"/>
    <x v="1"/>
    <x v="1"/>
    <x v="6"/>
    <x v="2"/>
    <x v="2"/>
  </r>
  <r>
    <x v="35"/>
    <x v="1"/>
    <x v="396"/>
    <x v="3"/>
    <x v="856"/>
    <x v="3"/>
    <x v="1"/>
    <x v="2"/>
    <x v="2"/>
    <x v="0"/>
    <x v="1"/>
    <x v="11"/>
    <x v="0"/>
    <x v="2"/>
  </r>
  <r>
    <x v="20"/>
    <x v="0"/>
    <x v="46"/>
    <x v="17"/>
    <x v="857"/>
    <x v="1"/>
    <x v="1"/>
    <x v="1"/>
    <x v="2"/>
    <x v="0"/>
    <x v="0"/>
    <x v="0"/>
    <x v="3"/>
    <x v="1"/>
  </r>
  <r>
    <x v="16"/>
    <x v="1"/>
    <x v="56"/>
    <x v="15"/>
    <x v="858"/>
    <x v="2"/>
    <x v="0"/>
    <x v="5"/>
    <x v="2"/>
    <x v="2"/>
    <x v="1"/>
    <x v="10"/>
    <x v="2"/>
    <x v="1"/>
  </r>
  <r>
    <x v="11"/>
    <x v="1"/>
    <x v="539"/>
    <x v="8"/>
    <x v="859"/>
    <x v="0"/>
    <x v="0"/>
    <x v="1"/>
    <x v="0"/>
    <x v="1"/>
    <x v="0"/>
    <x v="10"/>
    <x v="0"/>
    <x v="2"/>
  </r>
  <r>
    <x v="15"/>
    <x v="0"/>
    <x v="126"/>
    <x v="3"/>
    <x v="860"/>
    <x v="1"/>
    <x v="1"/>
    <x v="1"/>
    <x v="0"/>
    <x v="1"/>
    <x v="0"/>
    <x v="0"/>
    <x v="2"/>
    <x v="1"/>
  </r>
  <r>
    <x v="21"/>
    <x v="1"/>
    <x v="540"/>
    <x v="2"/>
    <x v="861"/>
    <x v="1"/>
    <x v="0"/>
    <x v="5"/>
    <x v="3"/>
    <x v="1"/>
    <x v="1"/>
    <x v="1"/>
    <x v="0"/>
    <x v="1"/>
  </r>
  <r>
    <x v="20"/>
    <x v="1"/>
    <x v="134"/>
    <x v="27"/>
    <x v="862"/>
    <x v="2"/>
    <x v="1"/>
    <x v="1"/>
    <x v="2"/>
    <x v="0"/>
    <x v="1"/>
    <x v="6"/>
    <x v="1"/>
    <x v="1"/>
  </r>
  <r>
    <x v="3"/>
    <x v="1"/>
    <x v="169"/>
    <x v="2"/>
    <x v="863"/>
    <x v="0"/>
    <x v="1"/>
    <x v="8"/>
    <x v="2"/>
    <x v="1"/>
    <x v="1"/>
    <x v="23"/>
    <x v="1"/>
    <x v="1"/>
  </r>
  <r>
    <x v="0"/>
    <x v="0"/>
    <x v="227"/>
    <x v="12"/>
    <x v="864"/>
    <x v="3"/>
    <x v="1"/>
    <x v="1"/>
    <x v="3"/>
    <x v="2"/>
    <x v="1"/>
    <x v="18"/>
    <x v="0"/>
    <x v="0"/>
  </r>
  <r>
    <x v="7"/>
    <x v="1"/>
    <x v="541"/>
    <x v="22"/>
    <x v="865"/>
    <x v="1"/>
    <x v="1"/>
    <x v="0"/>
    <x v="3"/>
    <x v="2"/>
    <x v="1"/>
    <x v="12"/>
    <x v="3"/>
    <x v="1"/>
  </r>
  <r>
    <x v="32"/>
    <x v="1"/>
    <x v="403"/>
    <x v="2"/>
    <x v="866"/>
    <x v="0"/>
    <x v="1"/>
    <x v="0"/>
    <x v="1"/>
    <x v="1"/>
    <x v="1"/>
    <x v="11"/>
    <x v="1"/>
    <x v="1"/>
  </r>
  <r>
    <x v="24"/>
    <x v="1"/>
    <x v="193"/>
    <x v="2"/>
    <x v="867"/>
    <x v="2"/>
    <x v="0"/>
    <x v="5"/>
    <x v="3"/>
    <x v="1"/>
    <x v="1"/>
    <x v="4"/>
    <x v="3"/>
    <x v="1"/>
  </r>
  <r>
    <x v="14"/>
    <x v="1"/>
    <x v="2"/>
    <x v="10"/>
    <x v="868"/>
    <x v="2"/>
    <x v="1"/>
    <x v="2"/>
    <x v="3"/>
    <x v="1"/>
    <x v="1"/>
    <x v="3"/>
    <x v="3"/>
    <x v="1"/>
  </r>
  <r>
    <x v="21"/>
    <x v="1"/>
    <x v="18"/>
    <x v="8"/>
    <x v="869"/>
    <x v="2"/>
    <x v="1"/>
    <x v="7"/>
    <x v="1"/>
    <x v="1"/>
    <x v="1"/>
    <x v="21"/>
    <x v="0"/>
    <x v="1"/>
  </r>
  <r>
    <x v="10"/>
    <x v="1"/>
    <x v="42"/>
    <x v="27"/>
    <x v="870"/>
    <x v="1"/>
    <x v="1"/>
    <x v="0"/>
    <x v="3"/>
    <x v="1"/>
    <x v="0"/>
    <x v="17"/>
    <x v="1"/>
    <x v="1"/>
  </r>
  <r>
    <x v="17"/>
    <x v="0"/>
    <x v="2"/>
    <x v="27"/>
    <x v="871"/>
    <x v="2"/>
    <x v="0"/>
    <x v="2"/>
    <x v="1"/>
    <x v="1"/>
    <x v="1"/>
    <x v="3"/>
    <x v="0"/>
    <x v="0"/>
  </r>
  <r>
    <x v="3"/>
    <x v="1"/>
    <x v="42"/>
    <x v="19"/>
    <x v="872"/>
    <x v="0"/>
    <x v="0"/>
    <x v="0"/>
    <x v="2"/>
    <x v="1"/>
    <x v="1"/>
    <x v="11"/>
    <x v="0"/>
    <x v="2"/>
  </r>
  <r>
    <x v="9"/>
    <x v="1"/>
    <x v="2"/>
    <x v="16"/>
    <x v="873"/>
    <x v="1"/>
    <x v="1"/>
    <x v="2"/>
    <x v="2"/>
    <x v="2"/>
    <x v="1"/>
    <x v="8"/>
    <x v="3"/>
    <x v="1"/>
  </r>
  <r>
    <x v="7"/>
    <x v="1"/>
    <x v="49"/>
    <x v="15"/>
    <x v="874"/>
    <x v="1"/>
    <x v="1"/>
    <x v="2"/>
    <x v="2"/>
    <x v="2"/>
    <x v="1"/>
    <x v="6"/>
    <x v="0"/>
    <x v="2"/>
  </r>
  <r>
    <x v="20"/>
    <x v="1"/>
    <x v="542"/>
    <x v="22"/>
    <x v="875"/>
    <x v="2"/>
    <x v="1"/>
    <x v="1"/>
    <x v="0"/>
    <x v="0"/>
    <x v="1"/>
    <x v="20"/>
    <x v="2"/>
    <x v="1"/>
  </r>
  <r>
    <x v="35"/>
    <x v="1"/>
    <x v="367"/>
    <x v="11"/>
    <x v="876"/>
    <x v="1"/>
    <x v="1"/>
    <x v="6"/>
    <x v="0"/>
    <x v="0"/>
    <x v="1"/>
    <x v="18"/>
    <x v="1"/>
    <x v="1"/>
  </r>
  <r>
    <x v="21"/>
    <x v="1"/>
    <x v="543"/>
    <x v="2"/>
    <x v="877"/>
    <x v="2"/>
    <x v="1"/>
    <x v="3"/>
    <x v="0"/>
    <x v="2"/>
    <x v="1"/>
    <x v="0"/>
    <x v="3"/>
    <x v="2"/>
  </r>
  <r>
    <x v="19"/>
    <x v="1"/>
    <x v="544"/>
    <x v="2"/>
    <x v="878"/>
    <x v="2"/>
    <x v="1"/>
    <x v="8"/>
    <x v="3"/>
    <x v="1"/>
    <x v="1"/>
    <x v="9"/>
    <x v="0"/>
    <x v="3"/>
  </r>
  <r>
    <x v="42"/>
    <x v="1"/>
    <x v="545"/>
    <x v="15"/>
    <x v="879"/>
    <x v="0"/>
    <x v="1"/>
    <x v="0"/>
    <x v="0"/>
    <x v="2"/>
    <x v="0"/>
    <x v="10"/>
    <x v="2"/>
    <x v="1"/>
  </r>
  <r>
    <x v="5"/>
    <x v="1"/>
    <x v="546"/>
    <x v="28"/>
    <x v="880"/>
    <x v="1"/>
    <x v="0"/>
    <x v="2"/>
    <x v="1"/>
    <x v="1"/>
    <x v="1"/>
    <x v="13"/>
    <x v="3"/>
    <x v="1"/>
  </r>
  <r>
    <x v="5"/>
    <x v="1"/>
    <x v="547"/>
    <x v="2"/>
    <x v="881"/>
    <x v="2"/>
    <x v="0"/>
    <x v="1"/>
    <x v="2"/>
    <x v="0"/>
    <x v="0"/>
    <x v="8"/>
    <x v="1"/>
    <x v="1"/>
  </r>
  <r>
    <x v="9"/>
    <x v="1"/>
    <x v="548"/>
    <x v="0"/>
    <x v="882"/>
    <x v="1"/>
    <x v="0"/>
    <x v="3"/>
    <x v="3"/>
    <x v="2"/>
    <x v="0"/>
    <x v="14"/>
    <x v="3"/>
    <x v="1"/>
  </r>
  <r>
    <x v="3"/>
    <x v="1"/>
    <x v="413"/>
    <x v="14"/>
    <x v="883"/>
    <x v="3"/>
    <x v="1"/>
    <x v="1"/>
    <x v="0"/>
    <x v="1"/>
    <x v="1"/>
    <x v="6"/>
    <x v="2"/>
    <x v="1"/>
  </r>
  <r>
    <x v="32"/>
    <x v="1"/>
    <x v="549"/>
    <x v="17"/>
    <x v="884"/>
    <x v="0"/>
    <x v="0"/>
    <x v="0"/>
    <x v="1"/>
    <x v="2"/>
    <x v="1"/>
    <x v="11"/>
    <x v="2"/>
    <x v="3"/>
  </r>
  <r>
    <x v="36"/>
    <x v="1"/>
    <x v="141"/>
    <x v="17"/>
    <x v="885"/>
    <x v="1"/>
    <x v="1"/>
    <x v="0"/>
    <x v="0"/>
    <x v="0"/>
    <x v="1"/>
    <x v="17"/>
    <x v="2"/>
    <x v="1"/>
  </r>
  <r>
    <x v="7"/>
    <x v="1"/>
    <x v="550"/>
    <x v="0"/>
    <x v="886"/>
    <x v="2"/>
    <x v="1"/>
    <x v="1"/>
    <x v="1"/>
    <x v="1"/>
    <x v="0"/>
    <x v="7"/>
    <x v="0"/>
    <x v="1"/>
  </r>
  <r>
    <x v="19"/>
    <x v="1"/>
    <x v="551"/>
    <x v="9"/>
    <x v="887"/>
    <x v="3"/>
    <x v="0"/>
    <x v="7"/>
    <x v="3"/>
    <x v="1"/>
    <x v="0"/>
    <x v="21"/>
    <x v="3"/>
    <x v="1"/>
  </r>
  <r>
    <x v="10"/>
    <x v="1"/>
    <x v="552"/>
    <x v="1"/>
    <x v="888"/>
    <x v="1"/>
    <x v="0"/>
    <x v="0"/>
    <x v="0"/>
    <x v="1"/>
    <x v="0"/>
    <x v="17"/>
    <x v="2"/>
    <x v="2"/>
  </r>
  <r>
    <x v="4"/>
    <x v="1"/>
    <x v="3"/>
    <x v="24"/>
    <x v="889"/>
    <x v="3"/>
    <x v="1"/>
    <x v="1"/>
    <x v="3"/>
    <x v="1"/>
    <x v="0"/>
    <x v="7"/>
    <x v="1"/>
    <x v="2"/>
  </r>
  <r>
    <x v="33"/>
    <x v="1"/>
    <x v="12"/>
    <x v="0"/>
    <x v="890"/>
    <x v="2"/>
    <x v="0"/>
    <x v="3"/>
    <x v="2"/>
    <x v="2"/>
    <x v="1"/>
    <x v="5"/>
    <x v="0"/>
    <x v="0"/>
  </r>
  <r>
    <x v="20"/>
    <x v="1"/>
    <x v="3"/>
    <x v="2"/>
    <x v="891"/>
    <x v="3"/>
    <x v="0"/>
    <x v="1"/>
    <x v="0"/>
    <x v="1"/>
    <x v="1"/>
    <x v="6"/>
    <x v="1"/>
    <x v="1"/>
  </r>
  <r>
    <x v="37"/>
    <x v="0"/>
    <x v="3"/>
    <x v="17"/>
    <x v="892"/>
    <x v="3"/>
    <x v="0"/>
    <x v="1"/>
    <x v="1"/>
    <x v="0"/>
    <x v="0"/>
    <x v="20"/>
    <x v="2"/>
    <x v="3"/>
  </r>
  <r>
    <x v="11"/>
    <x v="1"/>
    <x v="3"/>
    <x v="0"/>
    <x v="893"/>
    <x v="3"/>
    <x v="0"/>
    <x v="1"/>
    <x v="0"/>
    <x v="2"/>
    <x v="1"/>
    <x v="2"/>
    <x v="0"/>
    <x v="1"/>
  </r>
  <r>
    <x v="33"/>
    <x v="1"/>
    <x v="18"/>
    <x v="3"/>
    <x v="894"/>
    <x v="2"/>
    <x v="1"/>
    <x v="7"/>
    <x v="0"/>
    <x v="1"/>
    <x v="1"/>
    <x v="8"/>
    <x v="0"/>
    <x v="1"/>
  </r>
  <r>
    <x v="12"/>
    <x v="1"/>
    <x v="102"/>
    <x v="13"/>
    <x v="895"/>
    <x v="1"/>
    <x v="1"/>
    <x v="4"/>
    <x v="3"/>
    <x v="1"/>
    <x v="0"/>
    <x v="11"/>
    <x v="1"/>
    <x v="2"/>
  </r>
  <r>
    <x v="12"/>
    <x v="1"/>
    <x v="258"/>
    <x v="4"/>
    <x v="896"/>
    <x v="1"/>
    <x v="0"/>
    <x v="4"/>
    <x v="3"/>
    <x v="0"/>
    <x v="1"/>
    <x v="12"/>
    <x v="2"/>
    <x v="1"/>
  </r>
  <r>
    <x v="6"/>
    <x v="1"/>
    <x v="553"/>
    <x v="3"/>
    <x v="897"/>
    <x v="1"/>
    <x v="0"/>
    <x v="0"/>
    <x v="0"/>
    <x v="0"/>
    <x v="1"/>
    <x v="18"/>
    <x v="1"/>
    <x v="1"/>
  </r>
  <r>
    <x v="23"/>
    <x v="1"/>
    <x v="209"/>
    <x v="3"/>
    <x v="898"/>
    <x v="1"/>
    <x v="1"/>
    <x v="7"/>
    <x v="0"/>
    <x v="1"/>
    <x v="1"/>
    <x v="8"/>
    <x v="2"/>
    <x v="1"/>
  </r>
  <r>
    <x v="1"/>
    <x v="1"/>
    <x v="554"/>
    <x v="18"/>
    <x v="899"/>
    <x v="3"/>
    <x v="1"/>
    <x v="5"/>
    <x v="2"/>
    <x v="1"/>
    <x v="1"/>
    <x v="6"/>
    <x v="3"/>
    <x v="3"/>
  </r>
  <r>
    <x v="9"/>
    <x v="1"/>
    <x v="509"/>
    <x v="3"/>
    <x v="900"/>
    <x v="1"/>
    <x v="1"/>
    <x v="1"/>
    <x v="1"/>
    <x v="1"/>
    <x v="1"/>
    <x v="11"/>
    <x v="3"/>
    <x v="2"/>
  </r>
  <r>
    <x v="26"/>
    <x v="1"/>
    <x v="555"/>
    <x v="2"/>
    <x v="901"/>
    <x v="2"/>
    <x v="1"/>
    <x v="2"/>
    <x v="1"/>
    <x v="0"/>
    <x v="1"/>
    <x v="0"/>
    <x v="3"/>
    <x v="2"/>
  </r>
  <r>
    <x v="4"/>
    <x v="1"/>
    <x v="3"/>
    <x v="18"/>
    <x v="902"/>
    <x v="3"/>
    <x v="1"/>
    <x v="1"/>
    <x v="2"/>
    <x v="2"/>
    <x v="1"/>
    <x v="0"/>
    <x v="2"/>
    <x v="1"/>
  </r>
  <r>
    <x v="11"/>
    <x v="1"/>
    <x v="102"/>
    <x v="15"/>
    <x v="903"/>
    <x v="1"/>
    <x v="1"/>
    <x v="4"/>
    <x v="0"/>
    <x v="2"/>
    <x v="0"/>
    <x v="0"/>
    <x v="2"/>
    <x v="1"/>
  </r>
  <r>
    <x v="26"/>
    <x v="1"/>
    <x v="18"/>
    <x v="0"/>
    <x v="904"/>
    <x v="2"/>
    <x v="1"/>
    <x v="7"/>
    <x v="0"/>
    <x v="0"/>
    <x v="1"/>
    <x v="11"/>
    <x v="3"/>
    <x v="3"/>
  </r>
  <r>
    <x v="11"/>
    <x v="1"/>
    <x v="18"/>
    <x v="0"/>
    <x v="905"/>
    <x v="2"/>
    <x v="0"/>
    <x v="7"/>
    <x v="0"/>
    <x v="2"/>
    <x v="1"/>
    <x v="8"/>
    <x v="2"/>
    <x v="2"/>
  </r>
  <r>
    <x v="13"/>
    <x v="1"/>
    <x v="556"/>
    <x v="25"/>
    <x v="906"/>
    <x v="1"/>
    <x v="0"/>
    <x v="1"/>
    <x v="2"/>
    <x v="1"/>
    <x v="1"/>
    <x v="18"/>
    <x v="1"/>
    <x v="2"/>
  </r>
  <r>
    <x v="20"/>
    <x v="1"/>
    <x v="193"/>
    <x v="12"/>
    <x v="907"/>
    <x v="0"/>
    <x v="1"/>
    <x v="5"/>
    <x v="1"/>
    <x v="1"/>
    <x v="1"/>
    <x v="0"/>
    <x v="3"/>
    <x v="1"/>
  </r>
  <r>
    <x v="3"/>
    <x v="1"/>
    <x v="557"/>
    <x v="17"/>
    <x v="908"/>
    <x v="2"/>
    <x v="1"/>
    <x v="0"/>
    <x v="2"/>
    <x v="2"/>
    <x v="0"/>
    <x v="8"/>
    <x v="1"/>
    <x v="1"/>
  </r>
  <r>
    <x v="37"/>
    <x v="1"/>
    <x v="487"/>
    <x v="19"/>
    <x v="909"/>
    <x v="0"/>
    <x v="0"/>
    <x v="1"/>
    <x v="0"/>
    <x v="0"/>
    <x v="0"/>
    <x v="11"/>
    <x v="1"/>
    <x v="1"/>
  </r>
  <r>
    <x v="30"/>
    <x v="1"/>
    <x v="558"/>
    <x v="0"/>
    <x v="910"/>
    <x v="2"/>
    <x v="1"/>
    <x v="1"/>
    <x v="2"/>
    <x v="1"/>
    <x v="1"/>
    <x v="4"/>
    <x v="1"/>
    <x v="1"/>
  </r>
  <r>
    <x v="36"/>
    <x v="0"/>
    <x v="559"/>
    <x v="4"/>
    <x v="911"/>
    <x v="1"/>
    <x v="1"/>
    <x v="6"/>
    <x v="0"/>
    <x v="0"/>
    <x v="0"/>
    <x v="8"/>
    <x v="1"/>
    <x v="1"/>
  </r>
  <r>
    <x v="25"/>
    <x v="1"/>
    <x v="422"/>
    <x v="18"/>
    <x v="912"/>
    <x v="1"/>
    <x v="1"/>
    <x v="1"/>
    <x v="0"/>
    <x v="0"/>
    <x v="0"/>
    <x v="7"/>
    <x v="2"/>
    <x v="2"/>
  </r>
  <r>
    <x v="28"/>
    <x v="0"/>
    <x v="211"/>
    <x v="2"/>
    <x v="913"/>
    <x v="3"/>
    <x v="0"/>
    <x v="5"/>
    <x v="1"/>
    <x v="0"/>
    <x v="0"/>
    <x v="16"/>
    <x v="0"/>
    <x v="1"/>
  </r>
  <r>
    <x v="27"/>
    <x v="1"/>
    <x v="437"/>
    <x v="1"/>
    <x v="914"/>
    <x v="2"/>
    <x v="1"/>
    <x v="4"/>
    <x v="1"/>
    <x v="2"/>
    <x v="0"/>
    <x v="15"/>
    <x v="1"/>
    <x v="1"/>
  </r>
  <r>
    <x v="18"/>
    <x v="0"/>
    <x v="560"/>
    <x v="17"/>
    <x v="915"/>
    <x v="3"/>
    <x v="0"/>
    <x v="2"/>
    <x v="2"/>
    <x v="0"/>
    <x v="1"/>
    <x v="3"/>
    <x v="3"/>
    <x v="0"/>
  </r>
  <r>
    <x v="21"/>
    <x v="1"/>
    <x v="368"/>
    <x v="18"/>
    <x v="916"/>
    <x v="2"/>
    <x v="0"/>
    <x v="5"/>
    <x v="1"/>
    <x v="1"/>
    <x v="1"/>
    <x v="16"/>
    <x v="3"/>
    <x v="1"/>
  </r>
  <r>
    <x v="13"/>
    <x v="1"/>
    <x v="561"/>
    <x v="2"/>
    <x v="917"/>
    <x v="1"/>
    <x v="0"/>
    <x v="0"/>
    <x v="3"/>
    <x v="0"/>
    <x v="0"/>
    <x v="17"/>
    <x v="1"/>
    <x v="1"/>
  </r>
  <r>
    <x v="31"/>
    <x v="1"/>
    <x v="562"/>
    <x v="14"/>
    <x v="918"/>
    <x v="2"/>
    <x v="1"/>
    <x v="5"/>
    <x v="1"/>
    <x v="2"/>
    <x v="0"/>
    <x v="16"/>
    <x v="0"/>
    <x v="2"/>
  </r>
  <r>
    <x v="6"/>
    <x v="1"/>
    <x v="563"/>
    <x v="21"/>
    <x v="919"/>
    <x v="2"/>
    <x v="1"/>
    <x v="3"/>
    <x v="0"/>
    <x v="0"/>
    <x v="1"/>
    <x v="5"/>
    <x v="1"/>
    <x v="2"/>
  </r>
  <r>
    <x v="13"/>
    <x v="1"/>
    <x v="564"/>
    <x v="10"/>
    <x v="920"/>
    <x v="1"/>
    <x v="0"/>
    <x v="2"/>
    <x v="1"/>
    <x v="2"/>
    <x v="1"/>
    <x v="6"/>
    <x v="3"/>
    <x v="3"/>
  </r>
  <r>
    <x v="14"/>
    <x v="1"/>
    <x v="391"/>
    <x v="0"/>
    <x v="921"/>
    <x v="2"/>
    <x v="1"/>
    <x v="2"/>
    <x v="2"/>
    <x v="0"/>
    <x v="0"/>
    <x v="0"/>
    <x v="3"/>
    <x v="2"/>
  </r>
  <r>
    <x v="20"/>
    <x v="1"/>
    <x v="189"/>
    <x v="18"/>
    <x v="922"/>
    <x v="1"/>
    <x v="1"/>
    <x v="5"/>
    <x v="3"/>
    <x v="2"/>
    <x v="1"/>
    <x v="8"/>
    <x v="1"/>
    <x v="2"/>
  </r>
  <r>
    <x v="13"/>
    <x v="1"/>
    <x v="565"/>
    <x v="13"/>
    <x v="923"/>
    <x v="1"/>
    <x v="1"/>
    <x v="8"/>
    <x v="1"/>
    <x v="1"/>
    <x v="1"/>
    <x v="0"/>
    <x v="1"/>
    <x v="3"/>
  </r>
  <r>
    <x v="10"/>
    <x v="1"/>
    <x v="3"/>
    <x v="16"/>
    <x v="924"/>
    <x v="1"/>
    <x v="1"/>
    <x v="1"/>
    <x v="2"/>
    <x v="1"/>
    <x v="0"/>
    <x v="8"/>
    <x v="1"/>
    <x v="1"/>
  </r>
  <r>
    <x v="19"/>
    <x v="1"/>
    <x v="3"/>
    <x v="15"/>
    <x v="925"/>
    <x v="0"/>
    <x v="0"/>
    <x v="1"/>
    <x v="1"/>
    <x v="1"/>
    <x v="0"/>
    <x v="9"/>
    <x v="1"/>
    <x v="1"/>
  </r>
  <r>
    <x v="23"/>
    <x v="1"/>
    <x v="566"/>
    <x v="18"/>
    <x v="926"/>
    <x v="2"/>
    <x v="0"/>
    <x v="0"/>
    <x v="0"/>
    <x v="0"/>
    <x v="1"/>
    <x v="8"/>
    <x v="1"/>
    <x v="3"/>
  </r>
  <r>
    <x v="9"/>
    <x v="1"/>
    <x v="567"/>
    <x v="2"/>
    <x v="927"/>
    <x v="1"/>
    <x v="0"/>
    <x v="3"/>
    <x v="1"/>
    <x v="0"/>
    <x v="0"/>
    <x v="0"/>
    <x v="1"/>
    <x v="1"/>
  </r>
  <r>
    <x v="20"/>
    <x v="0"/>
    <x v="379"/>
    <x v="8"/>
    <x v="928"/>
    <x v="3"/>
    <x v="0"/>
    <x v="4"/>
    <x v="0"/>
    <x v="1"/>
    <x v="1"/>
    <x v="0"/>
    <x v="1"/>
    <x v="1"/>
  </r>
  <r>
    <x v="14"/>
    <x v="1"/>
    <x v="68"/>
    <x v="2"/>
    <x v="929"/>
    <x v="2"/>
    <x v="1"/>
    <x v="2"/>
    <x v="0"/>
    <x v="1"/>
    <x v="0"/>
    <x v="11"/>
    <x v="2"/>
    <x v="1"/>
  </r>
  <r>
    <x v="31"/>
    <x v="1"/>
    <x v="2"/>
    <x v="16"/>
    <x v="930"/>
    <x v="0"/>
    <x v="0"/>
    <x v="2"/>
    <x v="2"/>
    <x v="0"/>
    <x v="1"/>
    <x v="8"/>
    <x v="2"/>
    <x v="2"/>
  </r>
  <r>
    <x v="7"/>
    <x v="1"/>
    <x v="12"/>
    <x v="14"/>
    <x v="931"/>
    <x v="1"/>
    <x v="0"/>
    <x v="3"/>
    <x v="2"/>
    <x v="0"/>
    <x v="0"/>
    <x v="10"/>
    <x v="3"/>
    <x v="1"/>
  </r>
  <r>
    <x v="11"/>
    <x v="0"/>
    <x v="352"/>
    <x v="15"/>
    <x v="932"/>
    <x v="0"/>
    <x v="0"/>
    <x v="2"/>
    <x v="2"/>
    <x v="2"/>
    <x v="0"/>
    <x v="6"/>
    <x v="0"/>
    <x v="1"/>
  </r>
  <r>
    <x v="14"/>
    <x v="1"/>
    <x v="568"/>
    <x v="0"/>
    <x v="933"/>
    <x v="2"/>
    <x v="1"/>
    <x v="1"/>
    <x v="3"/>
    <x v="0"/>
    <x v="1"/>
    <x v="0"/>
    <x v="2"/>
    <x v="2"/>
  </r>
  <r>
    <x v="36"/>
    <x v="1"/>
    <x v="569"/>
    <x v="0"/>
    <x v="934"/>
    <x v="2"/>
    <x v="0"/>
    <x v="1"/>
    <x v="1"/>
    <x v="0"/>
    <x v="1"/>
    <x v="10"/>
    <x v="1"/>
    <x v="2"/>
  </r>
  <r>
    <x v="5"/>
    <x v="1"/>
    <x v="339"/>
    <x v="1"/>
    <x v="935"/>
    <x v="1"/>
    <x v="1"/>
    <x v="0"/>
    <x v="0"/>
    <x v="1"/>
    <x v="1"/>
    <x v="2"/>
    <x v="3"/>
    <x v="3"/>
  </r>
  <r>
    <x v="28"/>
    <x v="1"/>
    <x v="109"/>
    <x v="19"/>
    <x v="936"/>
    <x v="0"/>
    <x v="0"/>
    <x v="5"/>
    <x v="1"/>
    <x v="0"/>
    <x v="1"/>
    <x v="4"/>
    <x v="3"/>
    <x v="1"/>
  </r>
  <r>
    <x v="22"/>
    <x v="1"/>
    <x v="570"/>
    <x v="28"/>
    <x v="937"/>
    <x v="1"/>
    <x v="0"/>
    <x v="5"/>
    <x v="1"/>
    <x v="2"/>
    <x v="0"/>
    <x v="6"/>
    <x v="1"/>
    <x v="1"/>
  </r>
  <r>
    <x v="34"/>
    <x v="1"/>
    <x v="571"/>
    <x v="5"/>
    <x v="938"/>
    <x v="3"/>
    <x v="1"/>
    <x v="1"/>
    <x v="2"/>
    <x v="2"/>
    <x v="1"/>
    <x v="11"/>
    <x v="1"/>
    <x v="1"/>
  </r>
  <r>
    <x v="5"/>
    <x v="0"/>
    <x v="494"/>
    <x v="15"/>
    <x v="939"/>
    <x v="2"/>
    <x v="1"/>
    <x v="2"/>
    <x v="2"/>
    <x v="1"/>
    <x v="1"/>
    <x v="10"/>
    <x v="0"/>
    <x v="1"/>
  </r>
  <r>
    <x v="22"/>
    <x v="0"/>
    <x v="572"/>
    <x v="5"/>
    <x v="940"/>
    <x v="1"/>
    <x v="1"/>
    <x v="1"/>
    <x v="3"/>
    <x v="0"/>
    <x v="1"/>
    <x v="6"/>
    <x v="0"/>
    <x v="1"/>
  </r>
  <r>
    <x v="7"/>
    <x v="1"/>
    <x v="573"/>
    <x v="16"/>
    <x v="941"/>
    <x v="3"/>
    <x v="0"/>
    <x v="2"/>
    <x v="0"/>
    <x v="1"/>
    <x v="1"/>
    <x v="11"/>
    <x v="0"/>
    <x v="1"/>
  </r>
  <r>
    <x v="9"/>
    <x v="1"/>
    <x v="574"/>
    <x v="17"/>
    <x v="942"/>
    <x v="2"/>
    <x v="0"/>
    <x v="4"/>
    <x v="2"/>
    <x v="1"/>
    <x v="1"/>
    <x v="15"/>
    <x v="0"/>
    <x v="1"/>
  </r>
  <r>
    <x v="21"/>
    <x v="1"/>
    <x v="84"/>
    <x v="0"/>
    <x v="943"/>
    <x v="2"/>
    <x v="0"/>
    <x v="8"/>
    <x v="3"/>
    <x v="0"/>
    <x v="1"/>
    <x v="23"/>
    <x v="3"/>
    <x v="3"/>
  </r>
  <r>
    <x v="14"/>
    <x v="1"/>
    <x v="2"/>
    <x v="0"/>
    <x v="944"/>
    <x v="1"/>
    <x v="0"/>
    <x v="2"/>
    <x v="0"/>
    <x v="1"/>
    <x v="1"/>
    <x v="3"/>
    <x v="0"/>
    <x v="1"/>
  </r>
  <r>
    <x v="24"/>
    <x v="1"/>
    <x v="18"/>
    <x v="26"/>
    <x v="945"/>
    <x v="2"/>
    <x v="0"/>
    <x v="7"/>
    <x v="3"/>
    <x v="1"/>
    <x v="0"/>
    <x v="21"/>
    <x v="2"/>
    <x v="1"/>
  </r>
  <r>
    <x v="32"/>
    <x v="0"/>
    <x v="42"/>
    <x v="19"/>
    <x v="946"/>
    <x v="2"/>
    <x v="1"/>
    <x v="0"/>
    <x v="1"/>
    <x v="0"/>
    <x v="0"/>
    <x v="17"/>
    <x v="3"/>
    <x v="1"/>
  </r>
  <r>
    <x v="39"/>
    <x v="0"/>
    <x v="42"/>
    <x v="12"/>
    <x v="947"/>
    <x v="0"/>
    <x v="1"/>
    <x v="0"/>
    <x v="1"/>
    <x v="0"/>
    <x v="0"/>
    <x v="12"/>
    <x v="3"/>
    <x v="2"/>
  </r>
  <r>
    <x v="7"/>
    <x v="1"/>
    <x v="193"/>
    <x v="27"/>
    <x v="948"/>
    <x v="0"/>
    <x v="0"/>
    <x v="5"/>
    <x v="3"/>
    <x v="1"/>
    <x v="0"/>
    <x v="1"/>
    <x v="1"/>
    <x v="1"/>
  </r>
  <r>
    <x v="22"/>
    <x v="1"/>
    <x v="575"/>
    <x v="21"/>
    <x v="949"/>
    <x v="3"/>
    <x v="1"/>
    <x v="3"/>
    <x v="2"/>
    <x v="0"/>
    <x v="1"/>
    <x v="0"/>
    <x v="0"/>
    <x v="1"/>
  </r>
  <r>
    <x v="12"/>
    <x v="1"/>
    <x v="576"/>
    <x v="2"/>
    <x v="950"/>
    <x v="2"/>
    <x v="0"/>
    <x v="0"/>
    <x v="2"/>
    <x v="2"/>
    <x v="0"/>
    <x v="12"/>
    <x v="0"/>
    <x v="2"/>
  </r>
  <r>
    <x v="0"/>
    <x v="1"/>
    <x v="577"/>
    <x v="17"/>
    <x v="951"/>
    <x v="1"/>
    <x v="1"/>
    <x v="0"/>
    <x v="1"/>
    <x v="0"/>
    <x v="1"/>
    <x v="6"/>
    <x v="0"/>
    <x v="1"/>
  </r>
  <r>
    <x v="12"/>
    <x v="0"/>
    <x v="578"/>
    <x v="0"/>
    <x v="952"/>
    <x v="2"/>
    <x v="0"/>
    <x v="6"/>
    <x v="1"/>
    <x v="0"/>
    <x v="0"/>
    <x v="0"/>
    <x v="0"/>
    <x v="3"/>
  </r>
  <r>
    <x v="20"/>
    <x v="0"/>
    <x v="579"/>
    <x v="3"/>
    <x v="953"/>
    <x v="3"/>
    <x v="1"/>
    <x v="2"/>
    <x v="3"/>
    <x v="1"/>
    <x v="1"/>
    <x v="11"/>
    <x v="3"/>
    <x v="3"/>
  </r>
  <r>
    <x v="19"/>
    <x v="1"/>
    <x v="580"/>
    <x v="2"/>
    <x v="954"/>
    <x v="1"/>
    <x v="1"/>
    <x v="5"/>
    <x v="2"/>
    <x v="1"/>
    <x v="0"/>
    <x v="6"/>
    <x v="1"/>
    <x v="2"/>
  </r>
  <r>
    <x v="27"/>
    <x v="1"/>
    <x v="581"/>
    <x v="2"/>
    <x v="955"/>
    <x v="2"/>
    <x v="0"/>
    <x v="5"/>
    <x v="2"/>
    <x v="1"/>
    <x v="1"/>
    <x v="8"/>
    <x v="1"/>
    <x v="1"/>
  </r>
  <r>
    <x v="29"/>
    <x v="1"/>
    <x v="582"/>
    <x v="1"/>
    <x v="956"/>
    <x v="2"/>
    <x v="1"/>
    <x v="5"/>
    <x v="1"/>
    <x v="0"/>
    <x v="1"/>
    <x v="8"/>
    <x v="0"/>
    <x v="1"/>
  </r>
  <r>
    <x v="32"/>
    <x v="1"/>
    <x v="551"/>
    <x v="7"/>
    <x v="957"/>
    <x v="1"/>
    <x v="1"/>
    <x v="1"/>
    <x v="2"/>
    <x v="2"/>
    <x v="1"/>
    <x v="9"/>
    <x v="2"/>
    <x v="1"/>
  </r>
  <r>
    <x v="13"/>
    <x v="1"/>
    <x v="583"/>
    <x v="14"/>
    <x v="958"/>
    <x v="2"/>
    <x v="1"/>
    <x v="4"/>
    <x v="0"/>
    <x v="2"/>
    <x v="1"/>
    <x v="0"/>
    <x v="1"/>
    <x v="2"/>
  </r>
  <r>
    <x v="32"/>
    <x v="1"/>
    <x v="584"/>
    <x v="2"/>
    <x v="959"/>
    <x v="1"/>
    <x v="1"/>
    <x v="1"/>
    <x v="0"/>
    <x v="0"/>
    <x v="1"/>
    <x v="6"/>
    <x v="3"/>
    <x v="1"/>
  </r>
  <r>
    <x v="0"/>
    <x v="1"/>
    <x v="237"/>
    <x v="0"/>
    <x v="960"/>
    <x v="1"/>
    <x v="0"/>
    <x v="0"/>
    <x v="3"/>
    <x v="2"/>
    <x v="1"/>
    <x v="18"/>
    <x v="1"/>
    <x v="1"/>
  </r>
  <r>
    <x v="10"/>
    <x v="1"/>
    <x v="345"/>
    <x v="18"/>
    <x v="961"/>
    <x v="1"/>
    <x v="1"/>
    <x v="1"/>
    <x v="2"/>
    <x v="0"/>
    <x v="0"/>
    <x v="0"/>
    <x v="2"/>
    <x v="1"/>
  </r>
  <r>
    <x v="31"/>
    <x v="1"/>
    <x v="514"/>
    <x v="12"/>
    <x v="962"/>
    <x v="1"/>
    <x v="1"/>
    <x v="5"/>
    <x v="1"/>
    <x v="2"/>
    <x v="0"/>
    <x v="0"/>
    <x v="2"/>
    <x v="1"/>
  </r>
  <r>
    <x v="8"/>
    <x v="1"/>
    <x v="300"/>
    <x v="2"/>
    <x v="963"/>
    <x v="0"/>
    <x v="0"/>
    <x v="0"/>
    <x v="3"/>
    <x v="2"/>
    <x v="1"/>
    <x v="2"/>
    <x v="1"/>
    <x v="1"/>
  </r>
  <r>
    <x v="13"/>
    <x v="1"/>
    <x v="585"/>
    <x v="8"/>
    <x v="964"/>
    <x v="1"/>
    <x v="0"/>
    <x v="0"/>
    <x v="3"/>
    <x v="0"/>
    <x v="1"/>
    <x v="11"/>
    <x v="1"/>
    <x v="3"/>
  </r>
  <r>
    <x v="36"/>
    <x v="1"/>
    <x v="466"/>
    <x v="10"/>
    <x v="965"/>
    <x v="2"/>
    <x v="1"/>
    <x v="2"/>
    <x v="0"/>
    <x v="1"/>
    <x v="1"/>
    <x v="0"/>
    <x v="3"/>
    <x v="2"/>
  </r>
  <r>
    <x v="34"/>
    <x v="0"/>
    <x v="586"/>
    <x v="15"/>
    <x v="966"/>
    <x v="1"/>
    <x v="0"/>
    <x v="3"/>
    <x v="3"/>
    <x v="1"/>
    <x v="0"/>
    <x v="8"/>
    <x v="1"/>
    <x v="2"/>
  </r>
  <r>
    <x v="32"/>
    <x v="1"/>
    <x v="275"/>
    <x v="0"/>
    <x v="967"/>
    <x v="0"/>
    <x v="1"/>
    <x v="2"/>
    <x v="1"/>
    <x v="1"/>
    <x v="1"/>
    <x v="4"/>
    <x v="3"/>
    <x v="1"/>
  </r>
  <r>
    <x v="9"/>
    <x v="1"/>
    <x v="419"/>
    <x v="15"/>
    <x v="968"/>
    <x v="3"/>
    <x v="0"/>
    <x v="0"/>
    <x v="3"/>
    <x v="1"/>
    <x v="1"/>
    <x v="9"/>
    <x v="1"/>
    <x v="2"/>
  </r>
  <r>
    <x v="26"/>
    <x v="1"/>
    <x v="587"/>
    <x v="18"/>
    <x v="969"/>
    <x v="2"/>
    <x v="1"/>
    <x v="3"/>
    <x v="0"/>
    <x v="0"/>
    <x v="1"/>
    <x v="0"/>
    <x v="3"/>
    <x v="1"/>
  </r>
  <r>
    <x v="4"/>
    <x v="1"/>
    <x v="588"/>
    <x v="13"/>
    <x v="970"/>
    <x v="1"/>
    <x v="0"/>
    <x v="6"/>
    <x v="0"/>
    <x v="1"/>
    <x v="1"/>
    <x v="8"/>
    <x v="2"/>
    <x v="1"/>
  </r>
  <r>
    <x v="31"/>
    <x v="1"/>
    <x v="589"/>
    <x v="13"/>
    <x v="971"/>
    <x v="2"/>
    <x v="0"/>
    <x v="3"/>
    <x v="1"/>
    <x v="0"/>
    <x v="1"/>
    <x v="5"/>
    <x v="2"/>
    <x v="2"/>
  </r>
  <r>
    <x v="41"/>
    <x v="1"/>
    <x v="246"/>
    <x v="0"/>
    <x v="972"/>
    <x v="2"/>
    <x v="0"/>
    <x v="2"/>
    <x v="0"/>
    <x v="0"/>
    <x v="1"/>
    <x v="3"/>
    <x v="3"/>
    <x v="3"/>
  </r>
  <r>
    <x v="10"/>
    <x v="1"/>
    <x v="353"/>
    <x v="0"/>
    <x v="973"/>
    <x v="2"/>
    <x v="0"/>
    <x v="2"/>
    <x v="0"/>
    <x v="1"/>
    <x v="1"/>
    <x v="3"/>
    <x v="2"/>
    <x v="1"/>
  </r>
  <r>
    <x v="4"/>
    <x v="1"/>
    <x v="520"/>
    <x v="2"/>
    <x v="974"/>
    <x v="2"/>
    <x v="1"/>
    <x v="0"/>
    <x v="0"/>
    <x v="0"/>
    <x v="1"/>
    <x v="17"/>
    <x v="2"/>
    <x v="1"/>
  </r>
  <r>
    <x v="27"/>
    <x v="0"/>
    <x v="308"/>
    <x v="28"/>
    <x v="975"/>
    <x v="3"/>
    <x v="1"/>
    <x v="0"/>
    <x v="2"/>
    <x v="0"/>
    <x v="0"/>
    <x v="17"/>
    <x v="3"/>
    <x v="2"/>
  </r>
  <r>
    <x v="29"/>
    <x v="1"/>
    <x v="590"/>
    <x v="5"/>
    <x v="976"/>
    <x v="2"/>
    <x v="1"/>
    <x v="3"/>
    <x v="1"/>
    <x v="1"/>
    <x v="0"/>
    <x v="5"/>
    <x v="0"/>
    <x v="1"/>
  </r>
  <r>
    <x v="13"/>
    <x v="1"/>
    <x v="591"/>
    <x v="9"/>
    <x v="977"/>
    <x v="3"/>
    <x v="0"/>
    <x v="1"/>
    <x v="2"/>
    <x v="2"/>
    <x v="1"/>
    <x v="7"/>
    <x v="3"/>
    <x v="1"/>
  </r>
  <r>
    <x v="32"/>
    <x v="1"/>
    <x v="592"/>
    <x v="2"/>
    <x v="978"/>
    <x v="0"/>
    <x v="0"/>
    <x v="4"/>
    <x v="2"/>
    <x v="2"/>
    <x v="1"/>
    <x v="13"/>
    <x v="2"/>
    <x v="1"/>
  </r>
  <r>
    <x v="13"/>
    <x v="1"/>
    <x v="593"/>
    <x v="22"/>
    <x v="979"/>
    <x v="0"/>
    <x v="1"/>
    <x v="2"/>
    <x v="2"/>
    <x v="1"/>
    <x v="1"/>
    <x v="6"/>
    <x v="0"/>
    <x v="1"/>
  </r>
  <r>
    <x v="12"/>
    <x v="0"/>
    <x v="30"/>
    <x v="2"/>
    <x v="980"/>
    <x v="1"/>
    <x v="0"/>
    <x v="6"/>
    <x v="0"/>
    <x v="0"/>
    <x v="1"/>
    <x v="8"/>
    <x v="3"/>
    <x v="3"/>
  </r>
  <r>
    <x v="10"/>
    <x v="0"/>
    <x v="42"/>
    <x v="21"/>
    <x v="981"/>
    <x v="2"/>
    <x v="0"/>
    <x v="0"/>
    <x v="2"/>
    <x v="1"/>
    <x v="0"/>
    <x v="10"/>
    <x v="3"/>
    <x v="2"/>
  </r>
  <r>
    <x v="8"/>
    <x v="1"/>
    <x v="3"/>
    <x v="15"/>
    <x v="982"/>
    <x v="2"/>
    <x v="1"/>
    <x v="1"/>
    <x v="2"/>
    <x v="2"/>
    <x v="1"/>
    <x v="0"/>
    <x v="1"/>
    <x v="1"/>
  </r>
  <r>
    <x v="13"/>
    <x v="1"/>
    <x v="102"/>
    <x v="2"/>
    <x v="983"/>
    <x v="1"/>
    <x v="0"/>
    <x v="4"/>
    <x v="0"/>
    <x v="0"/>
    <x v="1"/>
    <x v="0"/>
    <x v="1"/>
    <x v="3"/>
  </r>
  <r>
    <x v="14"/>
    <x v="1"/>
    <x v="594"/>
    <x v="9"/>
    <x v="984"/>
    <x v="1"/>
    <x v="1"/>
    <x v="0"/>
    <x v="3"/>
    <x v="1"/>
    <x v="1"/>
    <x v="0"/>
    <x v="3"/>
    <x v="1"/>
  </r>
  <r>
    <x v="12"/>
    <x v="0"/>
    <x v="505"/>
    <x v="23"/>
    <x v="985"/>
    <x v="2"/>
    <x v="1"/>
    <x v="3"/>
    <x v="2"/>
    <x v="1"/>
    <x v="0"/>
    <x v="2"/>
    <x v="1"/>
    <x v="2"/>
  </r>
  <r>
    <x v="22"/>
    <x v="1"/>
    <x v="595"/>
    <x v="11"/>
    <x v="986"/>
    <x v="3"/>
    <x v="1"/>
    <x v="0"/>
    <x v="0"/>
    <x v="1"/>
    <x v="0"/>
    <x v="11"/>
    <x v="1"/>
    <x v="3"/>
  </r>
  <r>
    <x v="31"/>
    <x v="1"/>
    <x v="72"/>
    <x v="2"/>
    <x v="987"/>
    <x v="0"/>
    <x v="1"/>
    <x v="0"/>
    <x v="1"/>
    <x v="1"/>
    <x v="1"/>
    <x v="0"/>
    <x v="2"/>
    <x v="1"/>
  </r>
  <r>
    <x v="0"/>
    <x v="1"/>
    <x v="596"/>
    <x v="23"/>
    <x v="988"/>
    <x v="2"/>
    <x v="0"/>
    <x v="1"/>
    <x v="0"/>
    <x v="2"/>
    <x v="0"/>
    <x v="8"/>
    <x v="0"/>
    <x v="2"/>
  </r>
  <r>
    <x v="2"/>
    <x v="1"/>
    <x v="597"/>
    <x v="18"/>
    <x v="989"/>
    <x v="1"/>
    <x v="1"/>
    <x v="1"/>
    <x v="2"/>
    <x v="1"/>
    <x v="0"/>
    <x v="2"/>
    <x v="1"/>
    <x v="1"/>
  </r>
  <r>
    <x v="3"/>
    <x v="1"/>
    <x v="392"/>
    <x v="12"/>
    <x v="990"/>
    <x v="0"/>
    <x v="1"/>
    <x v="0"/>
    <x v="0"/>
    <x v="1"/>
    <x v="1"/>
    <x v="6"/>
    <x v="0"/>
    <x v="3"/>
  </r>
  <r>
    <x v="5"/>
    <x v="1"/>
    <x v="598"/>
    <x v="2"/>
    <x v="991"/>
    <x v="1"/>
    <x v="1"/>
    <x v="0"/>
    <x v="1"/>
    <x v="1"/>
    <x v="0"/>
    <x v="6"/>
    <x v="0"/>
    <x v="2"/>
  </r>
  <r>
    <x v="22"/>
    <x v="1"/>
    <x v="292"/>
    <x v="19"/>
    <x v="992"/>
    <x v="1"/>
    <x v="1"/>
    <x v="4"/>
    <x v="2"/>
    <x v="1"/>
    <x v="1"/>
    <x v="14"/>
    <x v="2"/>
    <x v="1"/>
  </r>
  <r>
    <x v="36"/>
    <x v="1"/>
    <x v="599"/>
    <x v="21"/>
    <x v="993"/>
    <x v="3"/>
    <x v="1"/>
    <x v="0"/>
    <x v="2"/>
    <x v="1"/>
    <x v="1"/>
    <x v="17"/>
    <x v="2"/>
    <x v="2"/>
  </r>
  <r>
    <x v="39"/>
    <x v="1"/>
    <x v="203"/>
    <x v="26"/>
    <x v="994"/>
    <x v="2"/>
    <x v="0"/>
    <x v="3"/>
    <x v="2"/>
    <x v="1"/>
    <x v="0"/>
    <x v="5"/>
    <x v="2"/>
    <x v="2"/>
  </r>
  <r>
    <x v="23"/>
    <x v="1"/>
    <x v="600"/>
    <x v="16"/>
    <x v="995"/>
    <x v="3"/>
    <x v="0"/>
    <x v="1"/>
    <x v="2"/>
    <x v="0"/>
    <x v="0"/>
    <x v="7"/>
    <x v="0"/>
    <x v="0"/>
  </r>
  <r>
    <x v="4"/>
    <x v="1"/>
    <x v="601"/>
    <x v="17"/>
    <x v="996"/>
    <x v="2"/>
    <x v="0"/>
    <x v="0"/>
    <x v="0"/>
    <x v="1"/>
    <x v="0"/>
    <x v="17"/>
    <x v="1"/>
    <x v="1"/>
  </r>
  <r>
    <x v="4"/>
    <x v="0"/>
    <x v="564"/>
    <x v="27"/>
    <x v="997"/>
    <x v="2"/>
    <x v="0"/>
    <x v="1"/>
    <x v="2"/>
    <x v="0"/>
    <x v="0"/>
    <x v="7"/>
    <x v="1"/>
    <x v="1"/>
  </r>
  <r>
    <x v="25"/>
    <x v="1"/>
    <x v="602"/>
    <x v="2"/>
    <x v="998"/>
    <x v="3"/>
    <x v="1"/>
    <x v="1"/>
    <x v="0"/>
    <x v="0"/>
    <x v="1"/>
    <x v="7"/>
    <x v="1"/>
    <x v="1"/>
  </r>
  <r>
    <x v="19"/>
    <x v="1"/>
    <x v="167"/>
    <x v="17"/>
    <x v="999"/>
    <x v="1"/>
    <x v="0"/>
    <x v="5"/>
    <x v="3"/>
    <x v="1"/>
    <x v="1"/>
    <x v="16"/>
    <x v="3"/>
    <x v="1"/>
  </r>
  <r>
    <x v="39"/>
    <x v="1"/>
    <x v="319"/>
    <x v="1"/>
    <x v="1000"/>
    <x v="1"/>
    <x v="0"/>
    <x v="2"/>
    <x v="3"/>
    <x v="1"/>
    <x v="1"/>
    <x v="6"/>
    <x v="3"/>
    <x v="0"/>
  </r>
  <r>
    <x v="2"/>
    <x v="1"/>
    <x v="603"/>
    <x v="13"/>
    <x v="1001"/>
    <x v="3"/>
    <x v="0"/>
    <x v="2"/>
    <x v="2"/>
    <x v="0"/>
    <x v="1"/>
    <x v="10"/>
    <x v="0"/>
    <x v="1"/>
  </r>
  <r>
    <x v="10"/>
    <x v="1"/>
    <x v="542"/>
    <x v="21"/>
    <x v="1002"/>
    <x v="1"/>
    <x v="1"/>
    <x v="3"/>
    <x v="0"/>
    <x v="0"/>
    <x v="1"/>
    <x v="0"/>
    <x v="3"/>
    <x v="1"/>
  </r>
  <r>
    <x v="36"/>
    <x v="1"/>
    <x v="604"/>
    <x v="0"/>
    <x v="1003"/>
    <x v="3"/>
    <x v="1"/>
    <x v="2"/>
    <x v="0"/>
    <x v="1"/>
    <x v="1"/>
    <x v="0"/>
    <x v="2"/>
    <x v="2"/>
  </r>
  <r>
    <x v="25"/>
    <x v="1"/>
    <x v="605"/>
    <x v="15"/>
    <x v="1004"/>
    <x v="1"/>
    <x v="1"/>
    <x v="2"/>
    <x v="3"/>
    <x v="0"/>
    <x v="1"/>
    <x v="11"/>
    <x v="1"/>
    <x v="1"/>
  </r>
  <r>
    <x v="11"/>
    <x v="1"/>
    <x v="606"/>
    <x v="27"/>
    <x v="1005"/>
    <x v="0"/>
    <x v="1"/>
    <x v="8"/>
    <x v="3"/>
    <x v="0"/>
    <x v="1"/>
    <x v="6"/>
    <x v="0"/>
    <x v="2"/>
  </r>
  <r>
    <x v="1"/>
    <x v="0"/>
    <x v="607"/>
    <x v="26"/>
    <x v="1006"/>
    <x v="3"/>
    <x v="1"/>
    <x v="2"/>
    <x v="3"/>
    <x v="0"/>
    <x v="1"/>
    <x v="13"/>
    <x v="0"/>
    <x v="1"/>
  </r>
  <r>
    <x v="11"/>
    <x v="0"/>
    <x v="608"/>
    <x v="24"/>
    <x v="1007"/>
    <x v="1"/>
    <x v="0"/>
    <x v="4"/>
    <x v="0"/>
    <x v="0"/>
    <x v="0"/>
    <x v="11"/>
    <x v="0"/>
    <x v="1"/>
  </r>
  <r>
    <x v="33"/>
    <x v="1"/>
    <x v="609"/>
    <x v="0"/>
    <x v="1008"/>
    <x v="2"/>
    <x v="0"/>
    <x v="7"/>
    <x v="0"/>
    <x v="0"/>
    <x v="1"/>
    <x v="12"/>
    <x v="1"/>
    <x v="2"/>
  </r>
  <r>
    <x v="34"/>
    <x v="1"/>
    <x v="486"/>
    <x v="0"/>
    <x v="1009"/>
    <x v="2"/>
    <x v="0"/>
    <x v="7"/>
    <x v="3"/>
    <x v="1"/>
    <x v="0"/>
    <x v="14"/>
    <x v="3"/>
    <x v="1"/>
  </r>
  <r>
    <x v="27"/>
    <x v="1"/>
    <x v="158"/>
    <x v="0"/>
    <x v="1010"/>
    <x v="0"/>
    <x v="1"/>
    <x v="7"/>
    <x v="0"/>
    <x v="2"/>
    <x v="1"/>
    <x v="6"/>
    <x v="1"/>
    <x v="3"/>
  </r>
  <r>
    <x v="9"/>
    <x v="1"/>
    <x v="610"/>
    <x v="3"/>
    <x v="1011"/>
    <x v="3"/>
    <x v="0"/>
    <x v="0"/>
    <x v="1"/>
    <x v="0"/>
    <x v="0"/>
    <x v="9"/>
    <x v="1"/>
    <x v="1"/>
  </r>
  <r>
    <x v="12"/>
    <x v="0"/>
    <x v="611"/>
    <x v="0"/>
    <x v="1012"/>
    <x v="0"/>
    <x v="0"/>
    <x v="6"/>
    <x v="2"/>
    <x v="0"/>
    <x v="1"/>
    <x v="11"/>
    <x v="2"/>
    <x v="1"/>
  </r>
  <r>
    <x v="7"/>
    <x v="1"/>
    <x v="587"/>
    <x v="15"/>
    <x v="1013"/>
    <x v="2"/>
    <x v="0"/>
    <x v="0"/>
    <x v="3"/>
    <x v="2"/>
    <x v="1"/>
    <x v="8"/>
    <x v="2"/>
    <x v="1"/>
  </r>
  <r>
    <x v="12"/>
    <x v="1"/>
    <x v="388"/>
    <x v="1"/>
    <x v="1014"/>
    <x v="3"/>
    <x v="0"/>
    <x v="7"/>
    <x v="1"/>
    <x v="0"/>
    <x v="1"/>
    <x v="0"/>
    <x v="3"/>
    <x v="3"/>
  </r>
  <r>
    <x v="13"/>
    <x v="1"/>
    <x v="612"/>
    <x v="0"/>
    <x v="1015"/>
    <x v="2"/>
    <x v="1"/>
    <x v="1"/>
    <x v="3"/>
    <x v="2"/>
    <x v="1"/>
    <x v="7"/>
    <x v="3"/>
    <x v="1"/>
  </r>
  <r>
    <x v="12"/>
    <x v="0"/>
    <x v="279"/>
    <x v="1"/>
    <x v="1016"/>
    <x v="3"/>
    <x v="0"/>
    <x v="1"/>
    <x v="1"/>
    <x v="0"/>
    <x v="1"/>
    <x v="7"/>
    <x v="3"/>
    <x v="3"/>
  </r>
  <r>
    <x v="4"/>
    <x v="1"/>
    <x v="613"/>
    <x v="13"/>
    <x v="1017"/>
    <x v="0"/>
    <x v="1"/>
    <x v="2"/>
    <x v="3"/>
    <x v="1"/>
    <x v="1"/>
    <x v="3"/>
    <x v="2"/>
    <x v="3"/>
  </r>
  <r>
    <x v="9"/>
    <x v="1"/>
    <x v="614"/>
    <x v="18"/>
    <x v="1018"/>
    <x v="3"/>
    <x v="1"/>
    <x v="2"/>
    <x v="0"/>
    <x v="0"/>
    <x v="1"/>
    <x v="3"/>
    <x v="3"/>
    <x v="2"/>
  </r>
  <r>
    <x v="9"/>
    <x v="1"/>
    <x v="275"/>
    <x v="7"/>
    <x v="1019"/>
    <x v="1"/>
    <x v="0"/>
    <x v="0"/>
    <x v="3"/>
    <x v="1"/>
    <x v="1"/>
    <x v="17"/>
    <x v="0"/>
    <x v="2"/>
  </r>
  <r>
    <x v="40"/>
    <x v="1"/>
    <x v="129"/>
    <x v="0"/>
    <x v="1020"/>
    <x v="3"/>
    <x v="1"/>
    <x v="1"/>
    <x v="0"/>
    <x v="1"/>
    <x v="1"/>
    <x v="7"/>
    <x v="3"/>
    <x v="2"/>
  </r>
  <r>
    <x v="36"/>
    <x v="0"/>
    <x v="615"/>
    <x v="14"/>
    <x v="1021"/>
    <x v="3"/>
    <x v="1"/>
    <x v="6"/>
    <x v="3"/>
    <x v="1"/>
    <x v="1"/>
    <x v="11"/>
    <x v="0"/>
    <x v="1"/>
  </r>
  <r>
    <x v="2"/>
    <x v="1"/>
    <x v="616"/>
    <x v="12"/>
    <x v="1022"/>
    <x v="1"/>
    <x v="1"/>
    <x v="2"/>
    <x v="2"/>
    <x v="0"/>
    <x v="1"/>
    <x v="8"/>
    <x v="0"/>
    <x v="0"/>
  </r>
  <r>
    <x v="29"/>
    <x v="1"/>
    <x v="617"/>
    <x v="0"/>
    <x v="1023"/>
    <x v="3"/>
    <x v="0"/>
    <x v="1"/>
    <x v="3"/>
    <x v="1"/>
    <x v="1"/>
    <x v="4"/>
    <x v="1"/>
    <x v="3"/>
  </r>
  <r>
    <x v="40"/>
    <x v="1"/>
    <x v="18"/>
    <x v="2"/>
    <x v="1024"/>
    <x v="3"/>
    <x v="0"/>
    <x v="7"/>
    <x v="2"/>
    <x v="1"/>
    <x v="1"/>
    <x v="12"/>
    <x v="2"/>
    <x v="3"/>
  </r>
  <r>
    <x v="17"/>
    <x v="1"/>
    <x v="42"/>
    <x v="18"/>
    <x v="1025"/>
    <x v="2"/>
    <x v="0"/>
    <x v="0"/>
    <x v="2"/>
    <x v="1"/>
    <x v="0"/>
    <x v="11"/>
    <x v="3"/>
    <x v="1"/>
  </r>
  <r>
    <x v="5"/>
    <x v="1"/>
    <x v="42"/>
    <x v="15"/>
    <x v="1026"/>
    <x v="2"/>
    <x v="1"/>
    <x v="0"/>
    <x v="0"/>
    <x v="1"/>
    <x v="1"/>
    <x v="11"/>
    <x v="3"/>
    <x v="2"/>
  </r>
  <r>
    <x v="13"/>
    <x v="1"/>
    <x v="2"/>
    <x v="0"/>
    <x v="1027"/>
    <x v="2"/>
    <x v="0"/>
    <x v="2"/>
    <x v="1"/>
    <x v="1"/>
    <x v="1"/>
    <x v="18"/>
    <x v="0"/>
    <x v="2"/>
  </r>
  <r>
    <x v="0"/>
    <x v="1"/>
    <x v="3"/>
    <x v="12"/>
    <x v="1028"/>
    <x v="0"/>
    <x v="1"/>
    <x v="1"/>
    <x v="2"/>
    <x v="1"/>
    <x v="0"/>
    <x v="11"/>
    <x v="0"/>
    <x v="2"/>
  </r>
  <r>
    <x v="32"/>
    <x v="1"/>
    <x v="170"/>
    <x v="14"/>
    <x v="1029"/>
    <x v="1"/>
    <x v="1"/>
    <x v="2"/>
    <x v="2"/>
    <x v="2"/>
    <x v="1"/>
    <x v="0"/>
    <x v="3"/>
    <x v="3"/>
  </r>
  <r>
    <x v="12"/>
    <x v="1"/>
    <x v="553"/>
    <x v="1"/>
    <x v="1030"/>
    <x v="3"/>
    <x v="1"/>
    <x v="0"/>
    <x v="0"/>
    <x v="2"/>
    <x v="1"/>
    <x v="10"/>
    <x v="0"/>
    <x v="1"/>
  </r>
  <r>
    <x v="21"/>
    <x v="0"/>
    <x v="618"/>
    <x v="14"/>
    <x v="1031"/>
    <x v="3"/>
    <x v="1"/>
    <x v="0"/>
    <x v="0"/>
    <x v="2"/>
    <x v="1"/>
    <x v="0"/>
    <x v="0"/>
    <x v="3"/>
  </r>
  <r>
    <x v="22"/>
    <x v="0"/>
    <x v="619"/>
    <x v="2"/>
    <x v="1032"/>
    <x v="3"/>
    <x v="0"/>
    <x v="2"/>
    <x v="3"/>
    <x v="0"/>
    <x v="0"/>
    <x v="1"/>
    <x v="2"/>
    <x v="3"/>
  </r>
  <r>
    <x v="12"/>
    <x v="0"/>
    <x v="620"/>
    <x v="0"/>
    <x v="1033"/>
    <x v="1"/>
    <x v="0"/>
    <x v="3"/>
    <x v="1"/>
    <x v="0"/>
    <x v="1"/>
    <x v="0"/>
    <x v="0"/>
    <x v="1"/>
  </r>
  <r>
    <x v="28"/>
    <x v="1"/>
    <x v="491"/>
    <x v="25"/>
    <x v="1034"/>
    <x v="0"/>
    <x v="1"/>
    <x v="4"/>
    <x v="3"/>
    <x v="2"/>
    <x v="0"/>
    <x v="10"/>
    <x v="2"/>
    <x v="1"/>
  </r>
  <r>
    <x v="12"/>
    <x v="1"/>
    <x v="295"/>
    <x v="1"/>
    <x v="1035"/>
    <x v="2"/>
    <x v="0"/>
    <x v="8"/>
    <x v="1"/>
    <x v="0"/>
    <x v="1"/>
    <x v="10"/>
    <x v="1"/>
    <x v="1"/>
  </r>
  <r>
    <x v="12"/>
    <x v="0"/>
    <x v="584"/>
    <x v="2"/>
    <x v="1036"/>
    <x v="0"/>
    <x v="1"/>
    <x v="2"/>
    <x v="0"/>
    <x v="1"/>
    <x v="0"/>
    <x v="3"/>
    <x v="3"/>
    <x v="0"/>
  </r>
  <r>
    <x v="28"/>
    <x v="1"/>
    <x v="294"/>
    <x v="22"/>
    <x v="1037"/>
    <x v="0"/>
    <x v="1"/>
    <x v="3"/>
    <x v="0"/>
    <x v="1"/>
    <x v="0"/>
    <x v="5"/>
    <x v="1"/>
    <x v="3"/>
  </r>
  <r>
    <x v="26"/>
    <x v="1"/>
    <x v="621"/>
    <x v="15"/>
    <x v="1038"/>
    <x v="1"/>
    <x v="1"/>
    <x v="0"/>
    <x v="3"/>
    <x v="2"/>
    <x v="1"/>
    <x v="17"/>
    <x v="0"/>
    <x v="1"/>
  </r>
  <r>
    <x v="13"/>
    <x v="0"/>
    <x v="281"/>
    <x v="14"/>
    <x v="1039"/>
    <x v="3"/>
    <x v="0"/>
    <x v="8"/>
    <x v="2"/>
    <x v="1"/>
    <x v="1"/>
    <x v="23"/>
    <x v="1"/>
    <x v="1"/>
  </r>
  <r>
    <x v="32"/>
    <x v="1"/>
    <x v="224"/>
    <x v="1"/>
    <x v="1040"/>
    <x v="2"/>
    <x v="1"/>
    <x v="7"/>
    <x v="1"/>
    <x v="2"/>
    <x v="1"/>
    <x v="21"/>
    <x v="3"/>
    <x v="1"/>
  </r>
  <r>
    <x v="14"/>
    <x v="1"/>
    <x v="622"/>
    <x v="12"/>
    <x v="1041"/>
    <x v="2"/>
    <x v="1"/>
    <x v="0"/>
    <x v="3"/>
    <x v="0"/>
    <x v="1"/>
    <x v="17"/>
    <x v="1"/>
    <x v="1"/>
  </r>
  <r>
    <x v="20"/>
    <x v="1"/>
    <x v="623"/>
    <x v="12"/>
    <x v="1042"/>
    <x v="1"/>
    <x v="1"/>
    <x v="2"/>
    <x v="2"/>
    <x v="0"/>
    <x v="1"/>
    <x v="8"/>
    <x v="1"/>
    <x v="1"/>
  </r>
  <r>
    <x v="16"/>
    <x v="1"/>
    <x v="624"/>
    <x v="2"/>
    <x v="1043"/>
    <x v="2"/>
    <x v="1"/>
    <x v="7"/>
    <x v="1"/>
    <x v="0"/>
    <x v="1"/>
    <x v="11"/>
    <x v="2"/>
    <x v="2"/>
  </r>
  <r>
    <x v="1"/>
    <x v="1"/>
    <x v="625"/>
    <x v="12"/>
    <x v="1044"/>
    <x v="3"/>
    <x v="1"/>
    <x v="4"/>
    <x v="2"/>
    <x v="1"/>
    <x v="1"/>
    <x v="8"/>
    <x v="2"/>
    <x v="2"/>
  </r>
  <r>
    <x v="32"/>
    <x v="1"/>
    <x v="164"/>
    <x v="2"/>
    <x v="1045"/>
    <x v="1"/>
    <x v="1"/>
    <x v="1"/>
    <x v="2"/>
    <x v="2"/>
    <x v="1"/>
    <x v="8"/>
    <x v="3"/>
    <x v="3"/>
  </r>
  <r>
    <x v="20"/>
    <x v="1"/>
    <x v="3"/>
    <x v="25"/>
    <x v="1046"/>
    <x v="2"/>
    <x v="1"/>
    <x v="1"/>
    <x v="1"/>
    <x v="0"/>
    <x v="1"/>
    <x v="6"/>
    <x v="3"/>
    <x v="2"/>
  </r>
  <r>
    <x v="3"/>
    <x v="1"/>
    <x v="376"/>
    <x v="15"/>
    <x v="1047"/>
    <x v="2"/>
    <x v="1"/>
    <x v="0"/>
    <x v="3"/>
    <x v="1"/>
    <x v="1"/>
    <x v="8"/>
    <x v="0"/>
    <x v="1"/>
  </r>
  <r>
    <x v="13"/>
    <x v="1"/>
    <x v="42"/>
    <x v="3"/>
    <x v="1048"/>
    <x v="2"/>
    <x v="1"/>
    <x v="0"/>
    <x v="3"/>
    <x v="0"/>
    <x v="1"/>
    <x v="10"/>
    <x v="1"/>
    <x v="1"/>
  </r>
  <r>
    <x v="7"/>
    <x v="1"/>
    <x v="42"/>
    <x v="7"/>
    <x v="1049"/>
    <x v="2"/>
    <x v="1"/>
    <x v="0"/>
    <x v="2"/>
    <x v="1"/>
    <x v="1"/>
    <x v="2"/>
    <x v="3"/>
    <x v="2"/>
  </r>
  <r>
    <x v="19"/>
    <x v="1"/>
    <x v="626"/>
    <x v="14"/>
    <x v="1050"/>
    <x v="3"/>
    <x v="0"/>
    <x v="2"/>
    <x v="0"/>
    <x v="0"/>
    <x v="1"/>
    <x v="6"/>
    <x v="3"/>
    <x v="1"/>
  </r>
  <r>
    <x v="20"/>
    <x v="1"/>
    <x v="42"/>
    <x v="0"/>
    <x v="1051"/>
    <x v="3"/>
    <x v="0"/>
    <x v="0"/>
    <x v="2"/>
    <x v="1"/>
    <x v="1"/>
    <x v="11"/>
    <x v="3"/>
    <x v="2"/>
  </r>
  <r>
    <x v="7"/>
    <x v="1"/>
    <x v="3"/>
    <x v="15"/>
    <x v="1052"/>
    <x v="1"/>
    <x v="1"/>
    <x v="1"/>
    <x v="2"/>
    <x v="2"/>
    <x v="1"/>
    <x v="6"/>
    <x v="2"/>
    <x v="2"/>
  </r>
  <r>
    <x v="38"/>
    <x v="1"/>
    <x v="627"/>
    <x v="0"/>
    <x v="1053"/>
    <x v="0"/>
    <x v="1"/>
    <x v="1"/>
    <x v="2"/>
    <x v="1"/>
    <x v="1"/>
    <x v="19"/>
    <x v="0"/>
    <x v="2"/>
  </r>
  <r>
    <x v="1"/>
    <x v="1"/>
    <x v="289"/>
    <x v="15"/>
    <x v="1054"/>
    <x v="1"/>
    <x v="1"/>
    <x v="4"/>
    <x v="1"/>
    <x v="2"/>
    <x v="1"/>
    <x v="8"/>
    <x v="2"/>
    <x v="1"/>
  </r>
  <r>
    <x v="13"/>
    <x v="1"/>
    <x v="162"/>
    <x v="8"/>
    <x v="1055"/>
    <x v="0"/>
    <x v="1"/>
    <x v="7"/>
    <x v="3"/>
    <x v="2"/>
    <x v="1"/>
    <x v="8"/>
    <x v="1"/>
    <x v="2"/>
  </r>
  <r>
    <x v="14"/>
    <x v="0"/>
    <x v="121"/>
    <x v="0"/>
    <x v="1056"/>
    <x v="3"/>
    <x v="1"/>
    <x v="6"/>
    <x v="2"/>
    <x v="1"/>
    <x v="1"/>
    <x v="2"/>
    <x v="1"/>
    <x v="3"/>
  </r>
  <r>
    <x v="11"/>
    <x v="0"/>
    <x v="628"/>
    <x v="28"/>
    <x v="1057"/>
    <x v="3"/>
    <x v="0"/>
    <x v="0"/>
    <x v="1"/>
    <x v="0"/>
    <x v="1"/>
    <x v="0"/>
    <x v="0"/>
    <x v="0"/>
  </r>
  <r>
    <x v="13"/>
    <x v="0"/>
    <x v="629"/>
    <x v="4"/>
    <x v="1058"/>
    <x v="3"/>
    <x v="0"/>
    <x v="0"/>
    <x v="1"/>
    <x v="0"/>
    <x v="0"/>
    <x v="1"/>
    <x v="3"/>
    <x v="3"/>
  </r>
  <r>
    <x v="10"/>
    <x v="1"/>
    <x v="497"/>
    <x v="15"/>
    <x v="1059"/>
    <x v="2"/>
    <x v="1"/>
    <x v="6"/>
    <x v="2"/>
    <x v="1"/>
    <x v="1"/>
    <x v="6"/>
    <x v="0"/>
    <x v="1"/>
  </r>
  <r>
    <x v="17"/>
    <x v="0"/>
    <x v="369"/>
    <x v="14"/>
    <x v="1060"/>
    <x v="0"/>
    <x v="1"/>
    <x v="2"/>
    <x v="3"/>
    <x v="0"/>
    <x v="0"/>
    <x v="0"/>
    <x v="3"/>
    <x v="2"/>
  </r>
  <r>
    <x v="17"/>
    <x v="1"/>
    <x v="630"/>
    <x v="28"/>
    <x v="1061"/>
    <x v="2"/>
    <x v="0"/>
    <x v="6"/>
    <x v="1"/>
    <x v="1"/>
    <x v="1"/>
    <x v="6"/>
    <x v="3"/>
    <x v="1"/>
  </r>
  <r>
    <x v="20"/>
    <x v="1"/>
    <x v="631"/>
    <x v="2"/>
    <x v="1062"/>
    <x v="0"/>
    <x v="1"/>
    <x v="3"/>
    <x v="2"/>
    <x v="0"/>
    <x v="0"/>
    <x v="10"/>
    <x v="2"/>
    <x v="2"/>
  </r>
  <r>
    <x v="11"/>
    <x v="1"/>
    <x v="632"/>
    <x v="10"/>
    <x v="1063"/>
    <x v="1"/>
    <x v="1"/>
    <x v="0"/>
    <x v="2"/>
    <x v="2"/>
    <x v="1"/>
    <x v="8"/>
    <x v="3"/>
    <x v="1"/>
  </r>
  <r>
    <x v="7"/>
    <x v="1"/>
    <x v="505"/>
    <x v="0"/>
    <x v="1064"/>
    <x v="1"/>
    <x v="1"/>
    <x v="8"/>
    <x v="2"/>
    <x v="2"/>
    <x v="1"/>
    <x v="23"/>
    <x v="0"/>
    <x v="3"/>
  </r>
  <r>
    <x v="27"/>
    <x v="1"/>
    <x v="43"/>
    <x v="18"/>
    <x v="1065"/>
    <x v="2"/>
    <x v="1"/>
    <x v="4"/>
    <x v="2"/>
    <x v="1"/>
    <x v="0"/>
    <x v="15"/>
    <x v="2"/>
    <x v="1"/>
  </r>
  <r>
    <x v="3"/>
    <x v="1"/>
    <x v="296"/>
    <x v="18"/>
    <x v="1066"/>
    <x v="3"/>
    <x v="0"/>
    <x v="2"/>
    <x v="1"/>
    <x v="1"/>
    <x v="1"/>
    <x v="3"/>
    <x v="1"/>
    <x v="1"/>
  </r>
  <r>
    <x v="40"/>
    <x v="1"/>
    <x v="390"/>
    <x v="24"/>
    <x v="1067"/>
    <x v="1"/>
    <x v="0"/>
    <x v="0"/>
    <x v="2"/>
    <x v="1"/>
    <x v="0"/>
    <x v="17"/>
    <x v="3"/>
    <x v="2"/>
  </r>
  <r>
    <x v="14"/>
    <x v="0"/>
    <x v="2"/>
    <x v="2"/>
    <x v="1068"/>
    <x v="1"/>
    <x v="1"/>
    <x v="2"/>
    <x v="3"/>
    <x v="0"/>
    <x v="1"/>
    <x v="3"/>
    <x v="3"/>
    <x v="2"/>
  </r>
  <r>
    <x v="14"/>
    <x v="1"/>
    <x v="3"/>
    <x v="0"/>
    <x v="1069"/>
    <x v="3"/>
    <x v="1"/>
    <x v="1"/>
    <x v="2"/>
    <x v="2"/>
    <x v="1"/>
    <x v="7"/>
    <x v="1"/>
    <x v="0"/>
  </r>
  <r>
    <x v="14"/>
    <x v="1"/>
    <x v="633"/>
    <x v="15"/>
    <x v="1070"/>
    <x v="1"/>
    <x v="1"/>
    <x v="0"/>
    <x v="3"/>
    <x v="0"/>
    <x v="1"/>
    <x v="17"/>
    <x v="1"/>
    <x v="1"/>
  </r>
  <r>
    <x v="1"/>
    <x v="1"/>
    <x v="634"/>
    <x v="3"/>
    <x v="1071"/>
    <x v="1"/>
    <x v="0"/>
    <x v="2"/>
    <x v="3"/>
    <x v="1"/>
    <x v="1"/>
    <x v="20"/>
    <x v="0"/>
    <x v="1"/>
  </r>
  <r>
    <x v="11"/>
    <x v="1"/>
    <x v="2"/>
    <x v="2"/>
    <x v="1072"/>
    <x v="2"/>
    <x v="0"/>
    <x v="2"/>
    <x v="1"/>
    <x v="1"/>
    <x v="1"/>
    <x v="6"/>
    <x v="3"/>
    <x v="1"/>
  </r>
  <r>
    <x v="14"/>
    <x v="1"/>
    <x v="635"/>
    <x v="22"/>
    <x v="1073"/>
    <x v="1"/>
    <x v="1"/>
    <x v="3"/>
    <x v="1"/>
    <x v="1"/>
    <x v="1"/>
    <x v="8"/>
    <x v="2"/>
    <x v="2"/>
  </r>
  <r>
    <x v="3"/>
    <x v="1"/>
    <x v="636"/>
    <x v="1"/>
    <x v="1074"/>
    <x v="2"/>
    <x v="1"/>
    <x v="4"/>
    <x v="2"/>
    <x v="0"/>
    <x v="0"/>
    <x v="18"/>
    <x v="0"/>
    <x v="1"/>
  </r>
  <r>
    <x v="5"/>
    <x v="1"/>
    <x v="580"/>
    <x v="17"/>
    <x v="1075"/>
    <x v="1"/>
    <x v="1"/>
    <x v="5"/>
    <x v="0"/>
    <x v="0"/>
    <x v="1"/>
    <x v="20"/>
    <x v="2"/>
    <x v="3"/>
  </r>
  <r>
    <x v="33"/>
    <x v="1"/>
    <x v="193"/>
    <x v="13"/>
    <x v="1076"/>
    <x v="0"/>
    <x v="0"/>
    <x v="5"/>
    <x v="0"/>
    <x v="2"/>
    <x v="1"/>
    <x v="13"/>
    <x v="0"/>
    <x v="1"/>
  </r>
  <r>
    <x v="11"/>
    <x v="0"/>
    <x v="637"/>
    <x v="0"/>
    <x v="1077"/>
    <x v="3"/>
    <x v="1"/>
    <x v="1"/>
    <x v="3"/>
    <x v="0"/>
    <x v="1"/>
    <x v="6"/>
    <x v="3"/>
    <x v="0"/>
  </r>
  <r>
    <x v="20"/>
    <x v="1"/>
    <x v="638"/>
    <x v="26"/>
    <x v="1078"/>
    <x v="2"/>
    <x v="1"/>
    <x v="7"/>
    <x v="3"/>
    <x v="1"/>
    <x v="1"/>
    <x v="6"/>
    <x v="3"/>
    <x v="3"/>
  </r>
  <r>
    <x v="22"/>
    <x v="1"/>
    <x v="494"/>
    <x v="16"/>
    <x v="1079"/>
    <x v="0"/>
    <x v="0"/>
    <x v="3"/>
    <x v="1"/>
    <x v="0"/>
    <x v="1"/>
    <x v="10"/>
    <x v="1"/>
    <x v="1"/>
  </r>
  <r>
    <x v="21"/>
    <x v="1"/>
    <x v="193"/>
    <x v="3"/>
    <x v="1080"/>
    <x v="1"/>
    <x v="0"/>
    <x v="5"/>
    <x v="1"/>
    <x v="1"/>
    <x v="1"/>
    <x v="11"/>
    <x v="1"/>
    <x v="3"/>
  </r>
  <r>
    <x v="10"/>
    <x v="1"/>
    <x v="639"/>
    <x v="7"/>
    <x v="1081"/>
    <x v="2"/>
    <x v="0"/>
    <x v="4"/>
    <x v="1"/>
    <x v="0"/>
    <x v="1"/>
    <x v="12"/>
    <x v="1"/>
    <x v="0"/>
  </r>
  <r>
    <x v="30"/>
    <x v="1"/>
    <x v="585"/>
    <x v="25"/>
    <x v="1082"/>
    <x v="3"/>
    <x v="1"/>
    <x v="2"/>
    <x v="2"/>
    <x v="0"/>
    <x v="1"/>
    <x v="8"/>
    <x v="2"/>
    <x v="1"/>
  </r>
  <r>
    <x v="32"/>
    <x v="0"/>
    <x v="640"/>
    <x v="14"/>
    <x v="1083"/>
    <x v="2"/>
    <x v="1"/>
    <x v="2"/>
    <x v="3"/>
    <x v="0"/>
    <x v="1"/>
    <x v="8"/>
    <x v="2"/>
    <x v="0"/>
  </r>
  <r>
    <x v="13"/>
    <x v="1"/>
    <x v="42"/>
    <x v="0"/>
    <x v="1084"/>
    <x v="2"/>
    <x v="1"/>
    <x v="0"/>
    <x v="2"/>
    <x v="1"/>
    <x v="0"/>
    <x v="8"/>
    <x v="1"/>
    <x v="1"/>
  </r>
  <r>
    <x v="12"/>
    <x v="0"/>
    <x v="313"/>
    <x v="3"/>
    <x v="1085"/>
    <x v="2"/>
    <x v="0"/>
    <x v="1"/>
    <x v="2"/>
    <x v="0"/>
    <x v="1"/>
    <x v="11"/>
    <x v="0"/>
    <x v="0"/>
  </r>
  <r>
    <x v="24"/>
    <x v="1"/>
    <x v="641"/>
    <x v="23"/>
    <x v="1086"/>
    <x v="1"/>
    <x v="1"/>
    <x v="7"/>
    <x v="0"/>
    <x v="0"/>
    <x v="0"/>
    <x v="6"/>
    <x v="1"/>
    <x v="1"/>
  </r>
  <r>
    <x v="13"/>
    <x v="1"/>
    <x v="30"/>
    <x v="15"/>
    <x v="1087"/>
    <x v="0"/>
    <x v="1"/>
    <x v="6"/>
    <x v="2"/>
    <x v="1"/>
    <x v="0"/>
    <x v="20"/>
    <x v="2"/>
    <x v="1"/>
  </r>
  <r>
    <x v="19"/>
    <x v="1"/>
    <x v="194"/>
    <x v="2"/>
    <x v="1088"/>
    <x v="1"/>
    <x v="1"/>
    <x v="2"/>
    <x v="1"/>
    <x v="1"/>
    <x v="1"/>
    <x v="8"/>
    <x v="2"/>
    <x v="1"/>
  </r>
  <r>
    <x v="2"/>
    <x v="1"/>
    <x v="642"/>
    <x v="28"/>
    <x v="1089"/>
    <x v="3"/>
    <x v="1"/>
    <x v="1"/>
    <x v="0"/>
    <x v="1"/>
    <x v="1"/>
    <x v="18"/>
    <x v="0"/>
    <x v="1"/>
  </r>
  <r>
    <x v="11"/>
    <x v="1"/>
    <x v="102"/>
    <x v="1"/>
    <x v="1090"/>
    <x v="1"/>
    <x v="0"/>
    <x v="4"/>
    <x v="3"/>
    <x v="1"/>
    <x v="1"/>
    <x v="6"/>
    <x v="3"/>
    <x v="1"/>
  </r>
  <r>
    <x v="3"/>
    <x v="1"/>
    <x v="269"/>
    <x v="19"/>
    <x v="1091"/>
    <x v="2"/>
    <x v="1"/>
    <x v="3"/>
    <x v="1"/>
    <x v="0"/>
    <x v="1"/>
    <x v="6"/>
    <x v="1"/>
    <x v="1"/>
  </r>
  <r>
    <x v="28"/>
    <x v="1"/>
    <x v="216"/>
    <x v="26"/>
    <x v="1092"/>
    <x v="2"/>
    <x v="1"/>
    <x v="1"/>
    <x v="0"/>
    <x v="1"/>
    <x v="1"/>
    <x v="13"/>
    <x v="1"/>
    <x v="1"/>
  </r>
  <r>
    <x v="19"/>
    <x v="1"/>
    <x v="74"/>
    <x v="2"/>
    <x v="1093"/>
    <x v="2"/>
    <x v="1"/>
    <x v="4"/>
    <x v="0"/>
    <x v="1"/>
    <x v="0"/>
    <x v="8"/>
    <x v="3"/>
    <x v="0"/>
  </r>
  <r>
    <x v="32"/>
    <x v="1"/>
    <x v="42"/>
    <x v="14"/>
    <x v="1094"/>
    <x v="3"/>
    <x v="1"/>
    <x v="0"/>
    <x v="3"/>
    <x v="1"/>
    <x v="1"/>
    <x v="11"/>
    <x v="1"/>
    <x v="3"/>
  </r>
  <r>
    <x v="3"/>
    <x v="1"/>
    <x v="2"/>
    <x v="26"/>
    <x v="1095"/>
    <x v="0"/>
    <x v="1"/>
    <x v="2"/>
    <x v="2"/>
    <x v="1"/>
    <x v="0"/>
    <x v="11"/>
    <x v="2"/>
    <x v="1"/>
  </r>
  <r>
    <x v="32"/>
    <x v="1"/>
    <x v="643"/>
    <x v="16"/>
    <x v="1096"/>
    <x v="1"/>
    <x v="1"/>
    <x v="5"/>
    <x v="0"/>
    <x v="0"/>
    <x v="0"/>
    <x v="16"/>
    <x v="1"/>
    <x v="1"/>
  </r>
  <r>
    <x v="17"/>
    <x v="1"/>
    <x v="264"/>
    <x v="11"/>
    <x v="1097"/>
    <x v="1"/>
    <x v="1"/>
    <x v="2"/>
    <x v="3"/>
    <x v="2"/>
    <x v="1"/>
    <x v="8"/>
    <x v="2"/>
    <x v="1"/>
  </r>
  <r>
    <x v="32"/>
    <x v="1"/>
    <x v="50"/>
    <x v="1"/>
    <x v="1098"/>
    <x v="2"/>
    <x v="1"/>
    <x v="4"/>
    <x v="0"/>
    <x v="2"/>
    <x v="0"/>
    <x v="15"/>
    <x v="3"/>
    <x v="1"/>
  </r>
  <r>
    <x v="28"/>
    <x v="1"/>
    <x v="331"/>
    <x v="0"/>
    <x v="1099"/>
    <x v="3"/>
    <x v="1"/>
    <x v="4"/>
    <x v="1"/>
    <x v="2"/>
    <x v="1"/>
    <x v="15"/>
    <x v="0"/>
    <x v="1"/>
  </r>
  <r>
    <x v="10"/>
    <x v="1"/>
    <x v="540"/>
    <x v="26"/>
    <x v="1100"/>
    <x v="0"/>
    <x v="0"/>
    <x v="6"/>
    <x v="2"/>
    <x v="1"/>
    <x v="1"/>
    <x v="22"/>
    <x v="0"/>
    <x v="1"/>
  </r>
  <r>
    <x v="5"/>
    <x v="1"/>
    <x v="644"/>
    <x v="12"/>
    <x v="1101"/>
    <x v="2"/>
    <x v="0"/>
    <x v="1"/>
    <x v="1"/>
    <x v="1"/>
    <x v="1"/>
    <x v="7"/>
    <x v="0"/>
    <x v="1"/>
  </r>
  <r>
    <x v="9"/>
    <x v="1"/>
    <x v="132"/>
    <x v="2"/>
    <x v="1102"/>
    <x v="1"/>
    <x v="1"/>
    <x v="6"/>
    <x v="0"/>
    <x v="0"/>
    <x v="0"/>
    <x v="22"/>
    <x v="1"/>
    <x v="2"/>
  </r>
  <r>
    <x v="26"/>
    <x v="1"/>
    <x v="645"/>
    <x v="7"/>
    <x v="1103"/>
    <x v="1"/>
    <x v="0"/>
    <x v="0"/>
    <x v="2"/>
    <x v="2"/>
    <x v="1"/>
    <x v="17"/>
    <x v="3"/>
    <x v="1"/>
  </r>
  <r>
    <x v="11"/>
    <x v="1"/>
    <x v="646"/>
    <x v="14"/>
    <x v="1104"/>
    <x v="1"/>
    <x v="1"/>
    <x v="1"/>
    <x v="2"/>
    <x v="1"/>
    <x v="1"/>
    <x v="10"/>
    <x v="0"/>
    <x v="2"/>
  </r>
  <r>
    <x v="3"/>
    <x v="1"/>
    <x v="647"/>
    <x v="1"/>
    <x v="1105"/>
    <x v="3"/>
    <x v="1"/>
    <x v="0"/>
    <x v="3"/>
    <x v="1"/>
    <x v="1"/>
    <x v="6"/>
    <x v="1"/>
    <x v="0"/>
  </r>
  <r>
    <x v="7"/>
    <x v="0"/>
    <x v="648"/>
    <x v="0"/>
    <x v="1106"/>
    <x v="0"/>
    <x v="1"/>
    <x v="0"/>
    <x v="3"/>
    <x v="1"/>
    <x v="1"/>
    <x v="0"/>
    <x v="1"/>
    <x v="1"/>
  </r>
  <r>
    <x v="8"/>
    <x v="1"/>
    <x v="649"/>
    <x v="17"/>
    <x v="1107"/>
    <x v="1"/>
    <x v="1"/>
    <x v="8"/>
    <x v="2"/>
    <x v="1"/>
    <x v="1"/>
    <x v="0"/>
    <x v="3"/>
    <x v="1"/>
  </r>
  <r>
    <x v="10"/>
    <x v="1"/>
    <x v="165"/>
    <x v="0"/>
    <x v="1108"/>
    <x v="2"/>
    <x v="1"/>
    <x v="2"/>
    <x v="3"/>
    <x v="0"/>
    <x v="1"/>
    <x v="12"/>
    <x v="2"/>
    <x v="1"/>
  </r>
  <r>
    <x v="7"/>
    <x v="1"/>
    <x v="650"/>
    <x v="22"/>
    <x v="1109"/>
    <x v="1"/>
    <x v="1"/>
    <x v="0"/>
    <x v="1"/>
    <x v="1"/>
    <x v="1"/>
    <x v="11"/>
    <x v="2"/>
    <x v="1"/>
  </r>
  <r>
    <x v="10"/>
    <x v="0"/>
    <x v="651"/>
    <x v="2"/>
    <x v="1110"/>
    <x v="3"/>
    <x v="0"/>
    <x v="2"/>
    <x v="3"/>
    <x v="2"/>
    <x v="0"/>
    <x v="11"/>
    <x v="1"/>
    <x v="1"/>
  </r>
  <r>
    <x v="16"/>
    <x v="0"/>
    <x v="419"/>
    <x v="2"/>
    <x v="1111"/>
    <x v="1"/>
    <x v="0"/>
    <x v="3"/>
    <x v="0"/>
    <x v="1"/>
    <x v="1"/>
    <x v="9"/>
    <x v="2"/>
    <x v="1"/>
  </r>
  <r>
    <x v="8"/>
    <x v="0"/>
    <x v="467"/>
    <x v="2"/>
    <x v="1112"/>
    <x v="1"/>
    <x v="1"/>
    <x v="3"/>
    <x v="1"/>
    <x v="1"/>
    <x v="1"/>
    <x v="0"/>
    <x v="0"/>
    <x v="1"/>
  </r>
  <r>
    <x v="5"/>
    <x v="1"/>
    <x v="3"/>
    <x v="0"/>
    <x v="1113"/>
    <x v="2"/>
    <x v="1"/>
    <x v="1"/>
    <x v="3"/>
    <x v="1"/>
    <x v="1"/>
    <x v="8"/>
    <x v="2"/>
    <x v="2"/>
  </r>
  <r>
    <x v="26"/>
    <x v="1"/>
    <x v="652"/>
    <x v="8"/>
    <x v="1114"/>
    <x v="1"/>
    <x v="0"/>
    <x v="1"/>
    <x v="3"/>
    <x v="1"/>
    <x v="1"/>
    <x v="11"/>
    <x v="1"/>
    <x v="2"/>
  </r>
  <r>
    <x v="13"/>
    <x v="1"/>
    <x v="3"/>
    <x v="15"/>
    <x v="1115"/>
    <x v="3"/>
    <x v="1"/>
    <x v="1"/>
    <x v="0"/>
    <x v="0"/>
    <x v="1"/>
    <x v="6"/>
    <x v="3"/>
    <x v="0"/>
  </r>
  <r>
    <x v="27"/>
    <x v="1"/>
    <x v="653"/>
    <x v="9"/>
    <x v="1116"/>
    <x v="1"/>
    <x v="1"/>
    <x v="5"/>
    <x v="0"/>
    <x v="1"/>
    <x v="1"/>
    <x v="14"/>
    <x v="3"/>
    <x v="1"/>
  </r>
  <r>
    <x v="13"/>
    <x v="1"/>
    <x v="654"/>
    <x v="0"/>
    <x v="1117"/>
    <x v="0"/>
    <x v="1"/>
    <x v="1"/>
    <x v="0"/>
    <x v="1"/>
    <x v="1"/>
    <x v="18"/>
    <x v="2"/>
    <x v="2"/>
  </r>
  <r>
    <x v="25"/>
    <x v="1"/>
    <x v="655"/>
    <x v="3"/>
    <x v="1118"/>
    <x v="3"/>
    <x v="0"/>
    <x v="1"/>
    <x v="0"/>
    <x v="1"/>
    <x v="1"/>
    <x v="14"/>
    <x v="0"/>
    <x v="1"/>
  </r>
  <r>
    <x v="8"/>
    <x v="1"/>
    <x v="324"/>
    <x v="24"/>
    <x v="1119"/>
    <x v="1"/>
    <x v="1"/>
    <x v="0"/>
    <x v="1"/>
    <x v="1"/>
    <x v="1"/>
    <x v="0"/>
    <x v="1"/>
    <x v="1"/>
  </r>
  <r>
    <x v="8"/>
    <x v="1"/>
    <x v="656"/>
    <x v="7"/>
    <x v="1120"/>
    <x v="0"/>
    <x v="0"/>
    <x v="0"/>
    <x v="1"/>
    <x v="0"/>
    <x v="1"/>
    <x v="11"/>
    <x v="2"/>
    <x v="3"/>
  </r>
  <r>
    <x v="9"/>
    <x v="1"/>
    <x v="657"/>
    <x v="0"/>
    <x v="1121"/>
    <x v="0"/>
    <x v="0"/>
    <x v="0"/>
    <x v="2"/>
    <x v="0"/>
    <x v="1"/>
    <x v="6"/>
    <x v="0"/>
    <x v="1"/>
  </r>
  <r>
    <x v="11"/>
    <x v="1"/>
    <x v="658"/>
    <x v="3"/>
    <x v="1122"/>
    <x v="0"/>
    <x v="1"/>
    <x v="2"/>
    <x v="3"/>
    <x v="0"/>
    <x v="0"/>
    <x v="10"/>
    <x v="1"/>
    <x v="1"/>
  </r>
  <r>
    <x v="10"/>
    <x v="1"/>
    <x v="10"/>
    <x v="17"/>
    <x v="1123"/>
    <x v="3"/>
    <x v="0"/>
    <x v="4"/>
    <x v="2"/>
    <x v="0"/>
    <x v="0"/>
    <x v="9"/>
    <x v="3"/>
    <x v="1"/>
  </r>
  <r>
    <x v="22"/>
    <x v="1"/>
    <x v="603"/>
    <x v="16"/>
    <x v="1124"/>
    <x v="2"/>
    <x v="1"/>
    <x v="0"/>
    <x v="2"/>
    <x v="1"/>
    <x v="1"/>
    <x v="0"/>
    <x v="0"/>
    <x v="1"/>
  </r>
  <r>
    <x v="11"/>
    <x v="1"/>
    <x v="443"/>
    <x v="2"/>
    <x v="1125"/>
    <x v="3"/>
    <x v="1"/>
    <x v="4"/>
    <x v="0"/>
    <x v="2"/>
    <x v="1"/>
    <x v="12"/>
    <x v="1"/>
    <x v="3"/>
  </r>
  <r>
    <x v="24"/>
    <x v="1"/>
    <x v="659"/>
    <x v="14"/>
    <x v="1126"/>
    <x v="1"/>
    <x v="1"/>
    <x v="5"/>
    <x v="2"/>
    <x v="1"/>
    <x v="0"/>
    <x v="9"/>
    <x v="3"/>
    <x v="1"/>
  </r>
  <r>
    <x v="30"/>
    <x v="1"/>
    <x v="3"/>
    <x v="17"/>
    <x v="1127"/>
    <x v="2"/>
    <x v="1"/>
    <x v="1"/>
    <x v="2"/>
    <x v="1"/>
    <x v="1"/>
    <x v="9"/>
    <x v="1"/>
    <x v="1"/>
  </r>
  <r>
    <x v="9"/>
    <x v="1"/>
    <x v="2"/>
    <x v="16"/>
    <x v="1128"/>
    <x v="3"/>
    <x v="1"/>
    <x v="2"/>
    <x v="3"/>
    <x v="1"/>
    <x v="0"/>
    <x v="6"/>
    <x v="1"/>
    <x v="1"/>
  </r>
  <r>
    <x v="19"/>
    <x v="1"/>
    <x v="660"/>
    <x v="14"/>
    <x v="1129"/>
    <x v="2"/>
    <x v="1"/>
    <x v="5"/>
    <x v="0"/>
    <x v="0"/>
    <x v="1"/>
    <x v="4"/>
    <x v="1"/>
    <x v="1"/>
  </r>
  <r>
    <x v="10"/>
    <x v="1"/>
    <x v="99"/>
    <x v="26"/>
    <x v="1130"/>
    <x v="0"/>
    <x v="1"/>
    <x v="2"/>
    <x v="2"/>
    <x v="1"/>
    <x v="1"/>
    <x v="18"/>
    <x v="1"/>
    <x v="2"/>
  </r>
  <r>
    <x v="13"/>
    <x v="1"/>
    <x v="661"/>
    <x v="17"/>
    <x v="1131"/>
    <x v="2"/>
    <x v="1"/>
    <x v="4"/>
    <x v="2"/>
    <x v="1"/>
    <x v="1"/>
    <x v="8"/>
    <x v="2"/>
    <x v="2"/>
  </r>
  <r>
    <x v="32"/>
    <x v="1"/>
    <x v="398"/>
    <x v="24"/>
    <x v="1132"/>
    <x v="2"/>
    <x v="0"/>
    <x v="0"/>
    <x v="3"/>
    <x v="1"/>
    <x v="1"/>
    <x v="2"/>
    <x v="3"/>
    <x v="1"/>
  </r>
  <r>
    <x v="23"/>
    <x v="1"/>
    <x v="662"/>
    <x v="6"/>
    <x v="1133"/>
    <x v="2"/>
    <x v="1"/>
    <x v="2"/>
    <x v="1"/>
    <x v="2"/>
    <x v="1"/>
    <x v="11"/>
    <x v="3"/>
    <x v="1"/>
  </r>
  <r>
    <x v="10"/>
    <x v="1"/>
    <x v="663"/>
    <x v="15"/>
    <x v="1134"/>
    <x v="1"/>
    <x v="1"/>
    <x v="2"/>
    <x v="0"/>
    <x v="1"/>
    <x v="1"/>
    <x v="10"/>
    <x v="1"/>
    <x v="2"/>
  </r>
  <r>
    <x v="21"/>
    <x v="1"/>
    <x v="664"/>
    <x v="0"/>
    <x v="1135"/>
    <x v="2"/>
    <x v="1"/>
    <x v="5"/>
    <x v="3"/>
    <x v="0"/>
    <x v="1"/>
    <x v="2"/>
    <x v="2"/>
    <x v="0"/>
  </r>
  <r>
    <x v="14"/>
    <x v="0"/>
    <x v="275"/>
    <x v="4"/>
    <x v="1136"/>
    <x v="1"/>
    <x v="1"/>
    <x v="2"/>
    <x v="1"/>
    <x v="1"/>
    <x v="0"/>
    <x v="18"/>
    <x v="3"/>
    <x v="1"/>
  </r>
  <r>
    <x v="15"/>
    <x v="1"/>
    <x v="665"/>
    <x v="9"/>
    <x v="1137"/>
    <x v="0"/>
    <x v="0"/>
    <x v="1"/>
    <x v="2"/>
    <x v="1"/>
    <x v="0"/>
    <x v="8"/>
    <x v="2"/>
    <x v="2"/>
  </r>
  <r>
    <x v="24"/>
    <x v="1"/>
    <x v="492"/>
    <x v="25"/>
    <x v="1138"/>
    <x v="0"/>
    <x v="1"/>
    <x v="4"/>
    <x v="2"/>
    <x v="1"/>
    <x v="0"/>
    <x v="2"/>
    <x v="3"/>
    <x v="1"/>
  </r>
  <r>
    <x v="5"/>
    <x v="1"/>
    <x v="666"/>
    <x v="12"/>
    <x v="1139"/>
    <x v="0"/>
    <x v="0"/>
    <x v="1"/>
    <x v="0"/>
    <x v="1"/>
    <x v="1"/>
    <x v="18"/>
    <x v="1"/>
    <x v="1"/>
  </r>
  <r>
    <x v="20"/>
    <x v="1"/>
    <x v="18"/>
    <x v="15"/>
    <x v="1140"/>
    <x v="0"/>
    <x v="0"/>
    <x v="7"/>
    <x v="0"/>
    <x v="2"/>
    <x v="0"/>
    <x v="8"/>
    <x v="1"/>
    <x v="2"/>
  </r>
  <r>
    <x v="7"/>
    <x v="1"/>
    <x v="3"/>
    <x v="15"/>
    <x v="1141"/>
    <x v="0"/>
    <x v="1"/>
    <x v="1"/>
    <x v="1"/>
    <x v="1"/>
    <x v="1"/>
    <x v="11"/>
    <x v="2"/>
    <x v="2"/>
  </r>
  <r>
    <x v="28"/>
    <x v="1"/>
    <x v="667"/>
    <x v="12"/>
    <x v="1142"/>
    <x v="1"/>
    <x v="0"/>
    <x v="2"/>
    <x v="3"/>
    <x v="0"/>
    <x v="0"/>
    <x v="8"/>
    <x v="0"/>
    <x v="1"/>
  </r>
  <r>
    <x v="28"/>
    <x v="1"/>
    <x v="668"/>
    <x v="9"/>
    <x v="1143"/>
    <x v="3"/>
    <x v="1"/>
    <x v="0"/>
    <x v="3"/>
    <x v="1"/>
    <x v="1"/>
    <x v="2"/>
    <x v="0"/>
    <x v="1"/>
  </r>
  <r>
    <x v="12"/>
    <x v="1"/>
    <x v="385"/>
    <x v="2"/>
    <x v="1144"/>
    <x v="2"/>
    <x v="1"/>
    <x v="0"/>
    <x v="3"/>
    <x v="0"/>
    <x v="1"/>
    <x v="6"/>
    <x v="1"/>
    <x v="1"/>
  </r>
  <r>
    <x v="9"/>
    <x v="1"/>
    <x v="669"/>
    <x v="20"/>
    <x v="1145"/>
    <x v="1"/>
    <x v="0"/>
    <x v="3"/>
    <x v="2"/>
    <x v="1"/>
    <x v="0"/>
    <x v="11"/>
    <x v="2"/>
    <x v="1"/>
  </r>
  <r>
    <x v="13"/>
    <x v="1"/>
    <x v="670"/>
    <x v="17"/>
    <x v="1146"/>
    <x v="1"/>
    <x v="1"/>
    <x v="3"/>
    <x v="0"/>
    <x v="2"/>
    <x v="1"/>
    <x v="6"/>
    <x v="0"/>
    <x v="1"/>
  </r>
  <r>
    <x v="1"/>
    <x v="1"/>
    <x v="469"/>
    <x v="19"/>
    <x v="1147"/>
    <x v="1"/>
    <x v="0"/>
    <x v="2"/>
    <x v="3"/>
    <x v="1"/>
    <x v="1"/>
    <x v="8"/>
    <x v="1"/>
    <x v="2"/>
  </r>
  <r>
    <x v="22"/>
    <x v="1"/>
    <x v="671"/>
    <x v="17"/>
    <x v="1148"/>
    <x v="0"/>
    <x v="1"/>
    <x v="3"/>
    <x v="3"/>
    <x v="1"/>
    <x v="1"/>
    <x v="6"/>
    <x v="1"/>
    <x v="1"/>
  </r>
  <r>
    <x v="4"/>
    <x v="1"/>
    <x v="222"/>
    <x v="10"/>
    <x v="1149"/>
    <x v="2"/>
    <x v="1"/>
    <x v="2"/>
    <x v="3"/>
    <x v="2"/>
    <x v="1"/>
    <x v="0"/>
    <x v="0"/>
    <x v="1"/>
  </r>
  <r>
    <x v="10"/>
    <x v="1"/>
    <x v="536"/>
    <x v="21"/>
    <x v="1150"/>
    <x v="0"/>
    <x v="1"/>
    <x v="1"/>
    <x v="3"/>
    <x v="1"/>
    <x v="1"/>
    <x v="0"/>
    <x v="1"/>
    <x v="1"/>
  </r>
  <r>
    <x v="14"/>
    <x v="1"/>
    <x v="361"/>
    <x v="6"/>
    <x v="1151"/>
    <x v="0"/>
    <x v="0"/>
    <x v="3"/>
    <x v="3"/>
    <x v="2"/>
    <x v="1"/>
    <x v="14"/>
    <x v="2"/>
    <x v="2"/>
  </r>
  <r>
    <x v="18"/>
    <x v="1"/>
    <x v="446"/>
    <x v="12"/>
    <x v="1152"/>
    <x v="1"/>
    <x v="1"/>
    <x v="1"/>
    <x v="0"/>
    <x v="0"/>
    <x v="1"/>
    <x v="10"/>
    <x v="3"/>
    <x v="1"/>
  </r>
  <r>
    <x v="41"/>
    <x v="0"/>
    <x v="257"/>
    <x v="3"/>
    <x v="1153"/>
    <x v="0"/>
    <x v="0"/>
    <x v="6"/>
    <x v="0"/>
    <x v="0"/>
    <x v="0"/>
    <x v="11"/>
    <x v="3"/>
    <x v="3"/>
  </r>
  <r>
    <x v="40"/>
    <x v="1"/>
    <x v="346"/>
    <x v="9"/>
    <x v="1154"/>
    <x v="2"/>
    <x v="0"/>
    <x v="5"/>
    <x v="2"/>
    <x v="1"/>
    <x v="1"/>
    <x v="0"/>
    <x v="3"/>
    <x v="1"/>
  </r>
  <r>
    <x v="22"/>
    <x v="1"/>
    <x v="672"/>
    <x v="3"/>
    <x v="1155"/>
    <x v="1"/>
    <x v="1"/>
    <x v="2"/>
    <x v="2"/>
    <x v="2"/>
    <x v="1"/>
    <x v="2"/>
    <x v="1"/>
    <x v="1"/>
  </r>
  <r>
    <x v="32"/>
    <x v="1"/>
    <x v="657"/>
    <x v="8"/>
    <x v="1156"/>
    <x v="3"/>
    <x v="0"/>
    <x v="3"/>
    <x v="2"/>
    <x v="1"/>
    <x v="1"/>
    <x v="6"/>
    <x v="1"/>
    <x v="1"/>
  </r>
  <r>
    <x v="10"/>
    <x v="1"/>
    <x v="673"/>
    <x v="1"/>
    <x v="1157"/>
    <x v="1"/>
    <x v="0"/>
    <x v="4"/>
    <x v="2"/>
    <x v="1"/>
    <x v="1"/>
    <x v="11"/>
    <x v="1"/>
    <x v="1"/>
  </r>
  <r>
    <x v="2"/>
    <x v="1"/>
    <x v="674"/>
    <x v="10"/>
    <x v="1158"/>
    <x v="1"/>
    <x v="1"/>
    <x v="3"/>
    <x v="2"/>
    <x v="1"/>
    <x v="1"/>
    <x v="18"/>
    <x v="0"/>
    <x v="2"/>
  </r>
  <r>
    <x v="22"/>
    <x v="1"/>
    <x v="12"/>
    <x v="18"/>
    <x v="1159"/>
    <x v="3"/>
    <x v="0"/>
    <x v="3"/>
    <x v="2"/>
    <x v="0"/>
    <x v="1"/>
    <x v="6"/>
    <x v="1"/>
    <x v="0"/>
  </r>
  <r>
    <x v="28"/>
    <x v="1"/>
    <x v="541"/>
    <x v="2"/>
    <x v="1160"/>
    <x v="2"/>
    <x v="0"/>
    <x v="3"/>
    <x v="0"/>
    <x v="2"/>
    <x v="1"/>
    <x v="12"/>
    <x v="0"/>
    <x v="1"/>
  </r>
  <r>
    <x v="8"/>
    <x v="1"/>
    <x v="347"/>
    <x v="2"/>
    <x v="1161"/>
    <x v="2"/>
    <x v="0"/>
    <x v="3"/>
    <x v="2"/>
    <x v="1"/>
    <x v="0"/>
    <x v="12"/>
    <x v="1"/>
    <x v="3"/>
  </r>
  <r>
    <x v="10"/>
    <x v="0"/>
    <x v="675"/>
    <x v="17"/>
    <x v="1162"/>
    <x v="2"/>
    <x v="1"/>
    <x v="0"/>
    <x v="3"/>
    <x v="1"/>
    <x v="1"/>
    <x v="18"/>
    <x v="3"/>
    <x v="1"/>
  </r>
  <r>
    <x v="2"/>
    <x v="1"/>
    <x v="676"/>
    <x v="17"/>
    <x v="1163"/>
    <x v="0"/>
    <x v="0"/>
    <x v="1"/>
    <x v="1"/>
    <x v="1"/>
    <x v="1"/>
    <x v="0"/>
    <x v="0"/>
    <x v="0"/>
  </r>
  <r>
    <x v="32"/>
    <x v="1"/>
    <x v="328"/>
    <x v="7"/>
    <x v="1164"/>
    <x v="1"/>
    <x v="0"/>
    <x v="3"/>
    <x v="0"/>
    <x v="0"/>
    <x v="0"/>
    <x v="2"/>
    <x v="1"/>
    <x v="2"/>
  </r>
  <r>
    <x v="20"/>
    <x v="1"/>
    <x v="677"/>
    <x v="0"/>
    <x v="1165"/>
    <x v="3"/>
    <x v="1"/>
    <x v="8"/>
    <x v="0"/>
    <x v="1"/>
    <x v="0"/>
    <x v="0"/>
    <x v="3"/>
    <x v="1"/>
  </r>
  <r>
    <x v="26"/>
    <x v="1"/>
    <x v="678"/>
    <x v="18"/>
    <x v="1166"/>
    <x v="1"/>
    <x v="1"/>
    <x v="5"/>
    <x v="0"/>
    <x v="1"/>
    <x v="1"/>
    <x v="20"/>
    <x v="2"/>
    <x v="1"/>
  </r>
  <r>
    <x v="10"/>
    <x v="0"/>
    <x v="679"/>
    <x v="8"/>
    <x v="1167"/>
    <x v="3"/>
    <x v="1"/>
    <x v="0"/>
    <x v="0"/>
    <x v="2"/>
    <x v="0"/>
    <x v="8"/>
    <x v="1"/>
    <x v="2"/>
  </r>
  <r>
    <x v="17"/>
    <x v="1"/>
    <x v="680"/>
    <x v="2"/>
    <x v="1168"/>
    <x v="3"/>
    <x v="0"/>
    <x v="1"/>
    <x v="0"/>
    <x v="0"/>
    <x v="0"/>
    <x v="6"/>
    <x v="3"/>
    <x v="1"/>
  </r>
  <r>
    <x v="4"/>
    <x v="1"/>
    <x v="681"/>
    <x v="1"/>
    <x v="1169"/>
    <x v="0"/>
    <x v="0"/>
    <x v="1"/>
    <x v="2"/>
    <x v="1"/>
    <x v="1"/>
    <x v="18"/>
    <x v="0"/>
    <x v="1"/>
  </r>
  <r>
    <x v="4"/>
    <x v="1"/>
    <x v="4"/>
    <x v="2"/>
    <x v="1170"/>
    <x v="2"/>
    <x v="1"/>
    <x v="1"/>
    <x v="0"/>
    <x v="0"/>
    <x v="1"/>
    <x v="6"/>
    <x v="3"/>
    <x v="2"/>
  </r>
  <r>
    <x v="32"/>
    <x v="0"/>
    <x v="541"/>
    <x v="15"/>
    <x v="1171"/>
    <x v="3"/>
    <x v="1"/>
    <x v="2"/>
    <x v="3"/>
    <x v="0"/>
    <x v="0"/>
    <x v="8"/>
    <x v="2"/>
    <x v="0"/>
  </r>
  <r>
    <x v="11"/>
    <x v="1"/>
    <x v="509"/>
    <x v="17"/>
    <x v="1172"/>
    <x v="1"/>
    <x v="1"/>
    <x v="0"/>
    <x v="2"/>
    <x v="0"/>
    <x v="1"/>
    <x v="17"/>
    <x v="3"/>
    <x v="1"/>
  </r>
  <r>
    <x v="9"/>
    <x v="1"/>
    <x v="682"/>
    <x v="12"/>
    <x v="1173"/>
    <x v="0"/>
    <x v="0"/>
    <x v="4"/>
    <x v="3"/>
    <x v="1"/>
    <x v="1"/>
    <x v="15"/>
    <x v="3"/>
    <x v="1"/>
  </r>
  <r>
    <x v="36"/>
    <x v="1"/>
    <x v="683"/>
    <x v="2"/>
    <x v="1174"/>
    <x v="2"/>
    <x v="1"/>
    <x v="3"/>
    <x v="2"/>
    <x v="2"/>
    <x v="1"/>
    <x v="5"/>
    <x v="3"/>
    <x v="1"/>
  </r>
  <r>
    <x v="22"/>
    <x v="1"/>
    <x v="645"/>
    <x v="20"/>
    <x v="1175"/>
    <x v="2"/>
    <x v="1"/>
    <x v="3"/>
    <x v="1"/>
    <x v="1"/>
    <x v="1"/>
    <x v="5"/>
    <x v="3"/>
    <x v="1"/>
  </r>
  <r>
    <x v="1"/>
    <x v="1"/>
    <x v="684"/>
    <x v="23"/>
    <x v="1176"/>
    <x v="3"/>
    <x v="0"/>
    <x v="7"/>
    <x v="1"/>
    <x v="1"/>
    <x v="1"/>
    <x v="21"/>
    <x v="2"/>
    <x v="1"/>
  </r>
  <r>
    <x v="24"/>
    <x v="1"/>
    <x v="29"/>
    <x v="27"/>
    <x v="1177"/>
    <x v="2"/>
    <x v="0"/>
    <x v="7"/>
    <x v="3"/>
    <x v="2"/>
    <x v="1"/>
    <x v="21"/>
    <x v="3"/>
    <x v="1"/>
  </r>
  <r>
    <x v="35"/>
    <x v="1"/>
    <x v="33"/>
    <x v="2"/>
    <x v="1178"/>
    <x v="1"/>
    <x v="0"/>
    <x v="6"/>
    <x v="2"/>
    <x v="0"/>
    <x v="1"/>
    <x v="12"/>
    <x v="0"/>
    <x v="1"/>
  </r>
  <r>
    <x v="13"/>
    <x v="1"/>
    <x v="249"/>
    <x v="3"/>
    <x v="1179"/>
    <x v="2"/>
    <x v="0"/>
    <x v="1"/>
    <x v="1"/>
    <x v="2"/>
    <x v="1"/>
    <x v="11"/>
    <x v="3"/>
    <x v="1"/>
  </r>
  <r>
    <x v="9"/>
    <x v="1"/>
    <x v="685"/>
    <x v="15"/>
    <x v="1180"/>
    <x v="3"/>
    <x v="1"/>
    <x v="2"/>
    <x v="1"/>
    <x v="0"/>
    <x v="1"/>
    <x v="0"/>
    <x v="3"/>
    <x v="1"/>
  </r>
  <r>
    <x v="1"/>
    <x v="1"/>
    <x v="129"/>
    <x v="16"/>
    <x v="1181"/>
    <x v="1"/>
    <x v="0"/>
    <x v="4"/>
    <x v="2"/>
    <x v="1"/>
    <x v="0"/>
    <x v="12"/>
    <x v="2"/>
    <x v="1"/>
  </r>
  <r>
    <x v="9"/>
    <x v="1"/>
    <x v="147"/>
    <x v="0"/>
    <x v="1182"/>
    <x v="2"/>
    <x v="0"/>
    <x v="3"/>
    <x v="2"/>
    <x v="1"/>
    <x v="1"/>
    <x v="2"/>
    <x v="3"/>
    <x v="1"/>
  </r>
  <r>
    <x v="9"/>
    <x v="1"/>
    <x v="87"/>
    <x v="3"/>
    <x v="1183"/>
    <x v="2"/>
    <x v="1"/>
    <x v="4"/>
    <x v="3"/>
    <x v="2"/>
    <x v="1"/>
    <x v="13"/>
    <x v="0"/>
    <x v="1"/>
  </r>
  <r>
    <x v="33"/>
    <x v="1"/>
    <x v="686"/>
    <x v="23"/>
    <x v="1184"/>
    <x v="0"/>
    <x v="0"/>
    <x v="5"/>
    <x v="2"/>
    <x v="1"/>
    <x v="1"/>
    <x v="20"/>
    <x v="3"/>
    <x v="1"/>
  </r>
  <r>
    <x v="23"/>
    <x v="1"/>
    <x v="588"/>
    <x v="8"/>
    <x v="1185"/>
    <x v="1"/>
    <x v="1"/>
    <x v="7"/>
    <x v="2"/>
    <x v="1"/>
    <x v="1"/>
    <x v="19"/>
    <x v="0"/>
    <x v="1"/>
  </r>
  <r>
    <x v="10"/>
    <x v="0"/>
    <x v="687"/>
    <x v="20"/>
    <x v="1186"/>
    <x v="2"/>
    <x v="1"/>
    <x v="0"/>
    <x v="0"/>
    <x v="0"/>
    <x v="0"/>
    <x v="19"/>
    <x v="0"/>
    <x v="3"/>
  </r>
  <r>
    <x v="8"/>
    <x v="1"/>
    <x v="95"/>
    <x v="0"/>
    <x v="1187"/>
    <x v="2"/>
    <x v="1"/>
    <x v="1"/>
    <x v="0"/>
    <x v="1"/>
    <x v="1"/>
    <x v="2"/>
    <x v="1"/>
    <x v="3"/>
  </r>
  <r>
    <x v="11"/>
    <x v="1"/>
    <x v="344"/>
    <x v="12"/>
    <x v="1188"/>
    <x v="3"/>
    <x v="1"/>
    <x v="0"/>
    <x v="1"/>
    <x v="2"/>
    <x v="0"/>
    <x v="6"/>
    <x v="2"/>
    <x v="2"/>
  </r>
  <r>
    <x v="3"/>
    <x v="1"/>
    <x v="688"/>
    <x v="2"/>
    <x v="1189"/>
    <x v="2"/>
    <x v="1"/>
    <x v="0"/>
    <x v="0"/>
    <x v="2"/>
    <x v="1"/>
    <x v="8"/>
    <x v="3"/>
    <x v="1"/>
  </r>
  <r>
    <x v="5"/>
    <x v="1"/>
    <x v="538"/>
    <x v="2"/>
    <x v="1190"/>
    <x v="2"/>
    <x v="1"/>
    <x v="1"/>
    <x v="1"/>
    <x v="2"/>
    <x v="1"/>
    <x v="6"/>
    <x v="3"/>
    <x v="2"/>
  </r>
  <r>
    <x v="12"/>
    <x v="1"/>
    <x v="42"/>
    <x v="12"/>
    <x v="1191"/>
    <x v="3"/>
    <x v="0"/>
    <x v="0"/>
    <x v="0"/>
    <x v="1"/>
    <x v="1"/>
    <x v="0"/>
    <x v="0"/>
    <x v="1"/>
  </r>
  <r>
    <x v="1"/>
    <x v="1"/>
    <x v="34"/>
    <x v="7"/>
    <x v="1192"/>
    <x v="2"/>
    <x v="0"/>
    <x v="2"/>
    <x v="3"/>
    <x v="2"/>
    <x v="0"/>
    <x v="9"/>
    <x v="2"/>
    <x v="2"/>
  </r>
  <r>
    <x v="8"/>
    <x v="1"/>
    <x v="689"/>
    <x v="2"/>
    <x v="1193"/>
    <x v="2"/>
    <x v="0"/>
    <x v="2"/>
    <x v="1"/>
    <x v="0"/>
    <x v="1"/>
    <x v="4"/>
    <x v="2"/>
    <x v="1"/>
  </r>
  <r>
    <x v="40"/>
    <x v="1"/>
    <x v="62"/>
    <x v="2"/>
    <x v="1194"/>
    <x v="0"/>
    <x v="0"/>
    <x v="5"/>
    <x v="1"/>
    <x v="2"/>
    <x v="1"/>
    <x v="8"/>
    <x v="3"/>
    <x v="1"/>
  </r>
  <r>
    <x v="1"/>
    <x v="1"/>
    <x v="690"/>
    <x v="0"/>
    <x v="1195"/>
    <x v="1"/>
    <x v="1"/>
    <x v="5"/>
    <x v="2"/>
    <x v="0"/>
    <x v="1"/>
    <x v="8"/>
    <x v="0"/>
    <x v="1"/>
  </r>
  <r>
    <x v="0"/>
    <x v="1"/>
    <x v="478"/>
    <x v="5"/>
    <x v="1196"/>
    <x v="2"/>
    <x v="1"/>
    <x v="0"/>
    <x v="2"/>
    <x v="0"/>
    <x v="0"/>
    <x v="9"/>
    <x v="1"/>
    <x v="1"/>
  </r>
  <r>
    <x v="35"/>
    <x v="1"/>
    <x v="350"/>
    <x v="14"/>
    <x v="1197"/>
    <x v="2"/>
    <x v="1"/>
    <x v="6"/>
    <x v="3"/>
    <x v="0"/>
    <x v="1"/>
    <x v="0"/>
    <x v="0"/>
    <x v="1"/>
  </r>
  <r>
    <x v="3"/>
    <x v="1"/>
    <x v="76"/>
    <x v="7"/>
    <x v="1198"/>
    <x v="1"/>
    <x v="0"/>
    <x v="0"/>
    <x v="0"/>
    <x v="2"/>
    <x v="0"/>
    <x v="20"/>
    <x v="3"/>
    <x v="1"/>
  </r>
  <r>
    <x v="9"/>
    <x v="1"/>
    <x v="654"/>
    <x v="9"/>
    <x v="1199"/>
    <x v="3"/>
    <x v="1"/>
    <x v="4"/>
    <x v="2"/>
    <x v="1"/>
    <x v="1"/>
    <x v="8"/>
    <x v="2"/>
    <x v="2"/>
  </r>
  <r>
    <x v="20"/>
    <x v="1"/>
    <x v="103"/>
    <x v="0"/>
    <x v="1200"/>
    <x v="1"/>
    <x v="0"/>
    <x v="8"/>
    <x v="0"/>
    <x v="2"/>
    <x v="0"/>
    <x v="10"/>
    <x v="0"/>
    <x v="1"/>
  </r>
  <r>
    <x v="30"/>
    <x v="0"/>
    <x v="2"/>
    <x v="1"/>
    <x v="1201"/>
    <x v="2"/>
    <x v="1"/>
    <x v="2"/>
    <x v="2"/>
    <x v="0"/>
    <x v="0"/>
    <x v="3"/>
    <x v="0"/>
    <x v="1"/>
  </r>
  <r>
    <x v="8"/>
    <x v="1"/>
    <x v="625"/>
    <x v="18"/>
    <x v="1202"/>
    <x v="2"/>
    <x v="0"/>
    <x v="2"/>
    <x v="2"/>
    <x v="1"/>
    <x v="1"/>
    <x v="3"/>
    <x v="1"/>
    <x v="2"/>
  </r>
  <r>
    <x v="16"/>
    <x v="1"/>
    <x v="102"/>
    <x v="4"/>
    <x v="1203"/>
    <x v="0"/>
    <x v="1"/>
    <x v="4"/>
    <x v="0"/>
    <x v="1"/>
    <x v="1"/>
    <x v="15"/>
    <x v="3"/>
    <x v="1"/>
  </r>
  <r>
    <x v="26"/>
    <x v="0"/>
    <x v="691"/>
    <x v="15"/>
    <x v="1204"/>
    <x v="2"/>
    <x v="0"/>
    <x v="6"/>
    <x v="2"/>
    <x v="1"/>
    <x v="0"/>
    <x v="22"/>
    <x v="3"/>
    <x v="1"/>
  </r>
  <r>
    <x v="5"/>
    <x v="0"/>
    <x v="692"/>
    <x v="2"/>
    <x v="1205"/>
    <x v="2"/>
    <x v="1"/>
    <x v="2"/>
    <x v="1"/>
    <x v="0"/>
    <x v="1"/>
    <x v="3"/>
    <x v="0"/>
    <x v="1"/>
  </r>
  <r>
    <x v="25"/>
    <x v="1"/>
    <x v="693"/>
    <x v="15"/>
    <x v="1206"/>
    <x v="2"/>
    <x v="1"/>
    <x v="2"/>
    <x v="0"/>
    <x v="0"/>
    <x v="1"/>
    <x v="13"/>
    <x v="3"/>
    <x v="1"/>
  </r>
  <r>
    <x v="27"/>
    <x v="1"/>
    <x v="480"/>
    <x v="23"/>
    <x v="1207"/>
    <x v="3"/>
    <x v="1"/>
    <x v="1"/>
    <x v="1"/>
    <x v="2"/>
    <x v="1"/>
    <x v="11"/>
    <x v="1"/>
    <x v="1"/>
  </r>
  <r>
    <x v="13"/>
    <x v="1"/>
    <x v="132"/>
    <x v="12"/>
    <x v="1208"/>
    <x v="0"/>
    <x v="1"/>
    <x v="2"/>
    <x v="0"/>
    <x v="1"/>
    <x v="1"/>
    <x v="8"/>
    <x v="3"/>
    <x v="3"/>
  </r>
  <r>
    <x v="42"/>
    <x v="1"/>
    <x v="694"/>
    <x v="0"/>
    <x v="1209"/>
    <x v="1"/>
    <x v="1"/>
    <x v="4"/>
    <x v="0"/>
    <x v="2"/>
    <x v="1"/>
    <x v="13"/>
    <x v="3"/>
    <x v="3"/>
  </r>
  <r>
    <x v="3"/>
    <x v="1"/>
    <x v="308"/>
    <x v="11"/>
    <x v="1210"/>
    <x v="0"/>
    <x v="1"/>
    <x v="2"/>
    <x v="1"/>
    <x v="1"/>
    <x v="1"/>
    <x v="10"/>
    <x v="1"/>
    <x v="1"/>
  </r>
  <r>
    <x v="2"/>
    <x v="1"/>
    <x v="418"/>
    <x v="0"/>
    <x v="1211"/>
    <x v="1"/>
    <x v="1"/>
    <x v="0"/>
    <x v="0"/>
    <x v="2"/>
    <x v="1"/>
    <x v="8"/>
    <x v="3"/>
    <x v="2"/>
  </r>
  <r>
    <x v="13"/>
    <x v="1"/>
    <x v="695"/>
    <x v="10"/>
    <x v="1212"/>
    <x v="0"/>
    <x v="0"/>
    <x v="1"/>
    <x v="0"/>
    <x v="1"/>
    <x v="1"/>
    <x v="11"/>
    <x v="2"/>
    <x v="1"/>
  </r>
  <r>
    <x v="30"/>
    <x v="0"/>
    <x v="53"/>
    <x v="15"/>
    <x v="1213"/>
    <x v="1"/>
    <x v="1"/>
    <x v="6"/>
    <x v="0"/>
    <x v="2"/>
    <x v="0"/>
    <x v="14"/>
    <x v="2"/>
    <x v="1"/>
  </r>
  <r>
    <x v="20"/>
    <x v="1"/>
    <x v="265"/>
    <x v="2"/>
    <x v="1214"/>
    <x v="1"/>
    <x v="0"/>
    <x v="4"/>
    <x v="0"/>
    <x v="1"/>
    <x v="0"/>
    <x v="12"/>
    <x v="2"/>
    <x v="1"/>
  </r>
  <r>
    <x v="10"/>
    <x v="1"/>
    <x v="696"/>
    <x v="2"/>
    <x v="1215"/>
    <x v="3"/>
    <x v="1"/>
    <x v="1"/>
    <x v="0"/>
    <x v="0"/>
    <x v="0"/>
    <x v="8"/>
    <x v="3"/>
    <x v="3"/>
  </r>
  <r>
    <x v="23"/>
    <x v="1"/>
    <x v="363"/>
    <x v="2"/>
    <x v="1216"/>
    <x v="2"/>
    <x v="1"/>
    <x v="0"/>
    <x v="0"/>
    <x v="1"/>
    <x v="0"/>
    <x v="18"/>
    <x v="0"/>
    <x v="1"/>
  </r>
  <r>
    <x v="17"/>
    <x v="1"/>
    <x v="697"/>
    <x v="14"/>
    <x v="1217"/>
    <x v="1"/>
    <x v="1"/>
    <x v="1"/>
    <x v="2"/>
    <x v="1"/>
    <x v="1"/>
    <x v="9"/>
    <x v="1"/>
    <x v="1"/>
  </r>
  <r>
    <x v="0"/>
    <x v="1"/>
    <x v="698"/>
    <x v="16"/>
    <x v="1218"/>
    <x v="2"/>
    <x v="1"/>
    <x v="0"/>
    <x v="2"/>
    <x v="0"/>
    <x v="1"/>
    <x v="11"/>
    <x v="2"/>
    <x v="1"/>
  </r>
  <r>
    <x v="11"/>
    <x v="1"/>
    <x v="64"/>
    <x v="14"/>
    <x v="1219"/>
    <x v="2"/>
    <x v="0"/>
    <x v="2"/>
    <x v="2"/>
    <x v="1"/>
    <x v="1"/>
    <x v="18"/>
    <x v="3"/>
    <x v="1"/>
  </r>
  <r>
    <x v="9"/>
    <x v="1"/>
    <x v="76"/>
    <x v="2"/>
    <x v="1220"/>
    <x v="1"/>
    <x v="0"/>
    <x v="6"/>
    <x v="0"/>
    <x v="0"/>
    <x v="1"/>
    <x v="2"/>
    <x v="3"/>
    <x v="2"/>
  </r>
  <r>
    <x v="28"/>
    <x v="1"/>
    <x v="102"/>
    <x v="0"/>
    <x v="1221"/>
    <x v="1"/>
    <x v="1"/>
    <x v="4"/>
    <x v="2"/>
    <x v="1"/>
    <x v="1"/>
    <x v="1"/>
    <x v="1"/>
    <x v="2"/>
  </r>
  <r>
    <x v="17"/>
    <x v="0"/>
    <x v="699"/>
    <x v="23"/>
    <x v="1222"/>
    <x v="2"/>
    <x v="1"/>
    <x v="8"/>
    <x v="2"/>
    <x v="1"/>
    <x v="1"/>
    <x v="0"/>
    <x v="3"/>
    <x v="1"/>
  </r>
  <r>
    <x v="40"/>
    <x v="0"/>
    <x v="700"/>
    <x v="14"/>
    <x v="1223"/>
    <x v="1"/>
    <x v="1"/>
    <x v="0"/>
    <x v="2"/>
    <x v="1"/>
    <x v="1"/>
    <x v="0"/>
    <x v="3"/>
    <x v="0"/>
  </r>
  <r>
    <x v="25"/>
    <x v="1"/>
    <x v="229"/>
    <x v="27"/>
    <x v="1224"/>
    <x v="2"/>
    <x v="1"/>
    <x v="2"/>
    <x v="2"/>
    <x v="1"/>
    <x v="1"/>
    <x v="2"/>
    <x v="3"/>
    <x v="3"/>
  </r>
  <r>
    <x v="28"/>
    <x v="1"/>
    <x v="5"/>
    <x v="26"/>
    <x v="1225"/>
    <x v="2"/>
    <x v="0"/>
    <x v="7"/>
    <x v="1"/>
    <x v="0"/>
    <x v="1"/>
    <x v="0"/>
    <x v="3"/>
    <x v="1"/>
  </r>
  <r>
    <x v="5"/>
    <x v="1"/>
    <x v="701"/>
    <x v="17"/>
    <x v="1226"/>
    <x v="3"/>
    <x v="1"/>
    <x v="1"/>
    <x v="2"/>
    <x v="1"/>
    <x v="1"/>
    <x v="7"/>
    <x v="0"/>
    <x v="2"/>
  </r>
  <r>
    <x v="12"/>
    <x v="1"/>
    <x v="702"/>
    <x v="2"/>
    <x v="1227"/>
    <x v="0"/>
    <x v="1"/>
    <x v="2"/>
    <x v="2"/>
    <x v="1"/>
    <x v="1"/>
    <x v="3"/>
    <x v="1"/>
    <x v="3"/>
  </r>
  <r>
    <x v="0"/>
    <x v="1"/>
    <x v="703"/>
    <x v="18"/>
    <x v="1228"/>
    <x v="1"/>
    <x v="1"/>
    <x v="8"/>
    <x v="1"/>
    <x v="1"/>
    <x v="1"/>
    <x v="23"/>
    <x v="2"/>
    <x v="1"/>
  </r>
  <r>
    <x v="32"/>
    <x v="1"/>
    <x v="704"/>
    <x v="1"/>
    <x v="1229"/>
    <x v="0"/>
    <x v="0"/>
    <x v="3"/>
    <x v="3"/>
    <x v="1"/>
    <x v="0"/>
    <x v="5"/>
    <x v="2"/>
    <x v="1"/>
  </r>
  <r>
    <x v="17"/>
    <x v="1"/>
    <x v="214"/>
    <x v="22"/>
    <x v="1230"/>
    <x v="0"/>
    <x v="1"/>
    <x v="2"/>
    <x v="3"/>
    <x v="2"/>
    <x v="1"/>
    <x v="6"/>
    <x v="2"/>
    <x v="3"/>
  </r>
  <r>
    <x v="21"/>
    <x v="1"/>
    <x v="705"/>
    <x v="28"/>
    <x v="1231"/>
    <x v="1"/>
    <x v="1"/>
    <x v="4"/>
    <x v="1"/>
    <x v="0"/>
    <x v="1"/>
    <x v="8"/>
    <x v="1"/>
    <x v="1"/>
  </r>
  <r>
    <x v="10"/>
    <x v="1"/>
    <x v="12"/>
    <x v="6"/>
    <x v="1232"/>
    <x v="2"/>
    <x v="1"/>
    <x v="3"/>
    <x v="2"/>
    <x v="1"/>
    <x v="1"/>
    <x v="9"/>
    <x v="2"/>
    <x v="1"/>
  </r>
  <r>
    <x v="7"/>
    <x v="1"/>
    <x v="520"/>
    <x v="7"/>
    <x v="1233"/>
    <x v="0"/>
    <x v="1"/>
    <x v="1"/>
    <x v="0"/>
    <x v="1"/>
    <x v="1"/>
    <x v="11"/>
    <x v="2"/>
    <x v="2"/>
  </r>
  <r>
    <x v="40"/>
    <x v="1"/>
    <x v="706"/>
    <x v="2"/>
    <x v="1234"/>
    <x v="1"/>
    <x v="1"/>
    <x v="0"/>
    <x v="1"/>
    <x v="1"/>
    <x v="1"/>
    <x v="0"/>
    <x v="1"/>
    <x v="0"/>
  </r>
  <r>
    <x v="21"/>
    <x v="1"/>
    <x v="303"/>
    <x v="2"/>
    <x v="1235"/>
    <x v="1"/>
    <x v="1"/>
    <x v="0"/>
    <x v="0"/>
    <x v="2"/>
    <x v="0"/>
    <x v="11"/>
    <x v="2"/>
    <x v="2"/>
  </r>
  <r>
    <x v="9"/>
    <x v="0"/>
    <x v="91"/>
    <x v="28"/>
    <x v="1236"/>
    <x v="0"/>
    <x v="1"/>
    <x v="0"/>
    <x v="3"/>
    <x v="2"/>
    <x v="0"/>
    <x v="6"/>
    <x v="2"/>
    <x v="1"/>
  </r>
  <r>
    <x v="5"/>
    <x v="0"/>
    <x v="707"/>
    <x v="0"/>
    <x v="1237"/>
    <x v="3"/>
    <x v="1"/>
    <x v="0"/>
    <x v="1"/>
    <x v="0"/>
    <x v="1"/>
    <x v="2"/>
    <x v="2"/>
    <x v="1"/>
  </r>
  <r>
    <x v="30"/>
    <x v="1"/>
    <x v="342"/>
    <x v="18"/>
    <x v="1238"/>
    <x v="1"/>
    <x v="0"/>
    <x v="2"/>
    <x v="1"/>
    <x v="0"/>
    <x v="1"/>
    <x v="6"/>
    <x v="3"/>
    <x v="0"/>
  </r>
  <r>
    <x v="12"/>
    <x v="1"/>
    <x v="307"/>
    <x v="4"/>
    <x v="1239"/>
    <x v="2"/>
    <x v="0"/>
    <x v="3"/>
    <x v="0"/>
    <x v="0"/>
    <x v="1"/>
    <x v="13"/>
    <x v="1"/>
    <x v="2"/>
  </r>
  <r>
    <x v="22"/>
    <x v="1"/>
    <x v="708"/>
    <x v="0"/>
    <x v="1240"/>
    <x v="2"/>
    <x v="1"/>
    <x v="2"/>
    <x v="0"/>
    <x v="1"/>
    <x v="0"/>
    <x v="2"/>
    <x v="1"/>
    <x v="1"/>
  </r>
  <r>
    <x v="5"/>
    <x v="1"/>
    <x v="42"/>
    <x v="10"/>
    <x v="1241"/>
    <x v="2"/>
    <x v="1"/>
    <x v="0"/>
    <x v="2"/>
    <x v="1"/>
    <x v="1"/>
    <x v="6"/>
    <x v="3"/>
    <x v="0"/>
  </r>
  <r>
    <x v="32"/>
    <x v="1"/>
    <x v="709"/>
    <x v="15"/>
    <x v="1242"/>
    <x v="0"/>
    <x v="1"/>
    <x v="5"/>
    <x v="1"/>
    <x v="0"/>
    <x v="1"/>
    <x v="8"/>
    <x v="2"/>
    <x v="2"/>
  </r>
  <r>
    <x v="28"/>
    <x v="1"/>
    <x v="710"/>
    <x v="18"/>
    <x v="1243"/>
    <x v="1"/>
    <x v="0"/>
    <x v="8"/>
    <x v="2"/>
    <x v="1"/>
    <x v="1"/>
    <x v="14"/>
    <x v="3"/>
    <x v="3"/>
  </r>
  <r>
    <x v="7"/>
    <x v="1"/>
    <x v="711"/>
    <x v="2"/>
    <x v="1244"/>
    <x v="2"/>
    <x v="0"/>
    <x v="1"/>
    <x v="3"/>
    <x v="0"/>
    <x v="1"/>
    <x v="9"/>
    <x v="1"/>
    <x v="1"/>
  </r>
  <r>
    <x v="17"/>
    <x v="1"/>
    <x v="712"/>
    <x v="17"/>
    <x v="1245"/>
    <x v="3"/>
    <x v="1"/>
    <x v="8"/>
    <x v="0"/>
    <x v="1"/>
    <x v="1"/>
    <x v="8"/>
    <x v="1"/>
    <x v="1"/>
  </r>
  <r>
    <x v="7"/>
    <x v="0"/>
    <x v="713"/>
    <x v="1"/>
    <x v="1246"/>
    <x v="1"/>
    <x v="0"/>
    <x v="8"/>
    <x v="0"/>
    <x v="2"/>
    <x v="1"/>
    <x v="0"/>
    <x v="3"/>
    <x v="2"/>
  </r>
  <r>
    <x v="12"/>
    <x v="1"/>
    <x v="503"/>
    <x v="12"/>
    <x v="1247"/>
    <x v="3"/>
    <x v="1"/>
    <x v="0"/>
    <x v="2"/>
    <x v="1"/>
    <x v="1"/>
    <x v="12"/>
    <x v="3"/>
    <x v="1"/>
  </r>
  <r>
    <x v="4"/>
    <x v="1"/>
    <x v="714"/>
    <x v="1"/>
    <x v="1248"/>
    <x v="1"/>
    <x v="0"/>
    <x v="1"/>
    <x v="0"/>
    <x v="0"/>
    <x v="1"/>
    <x v="0"/>
    <x v="3"/>
    <x v="2"/>
  </r>
  <r>
    <x v="11"/>
    <x v="0"/>
    <x v="715"/>
    <x v="14"/>
    <x v="1249"/>
    <x v="0"/>
    <x v="0"/>
    <x v="6"/>
    <x v="1"/>
    <x v="0"/>
    <x v="1"/>
    <x v="6"/>
    <x v="3"/>
    <x v="1"/>
  </r>
  <r>
    <x v="11"/>
    <x v="1"/>
    <x v="470"/>
    <x v="0"/>
    <x v="1250"/>
    <x v="2"/>
    <x v="1"/>
    <x v="4"/>
    <x v="2"/>
    <x v="0"/>
    <x v="0"/>
    <x v="11"/>
    <x v="1"/>
    <x v="3"/>
  </r>
  <r>
    <x v="7"/>
    <x v="1"/>
    <x v="172"/>
    <x v="8"/>
    <x v="1251"/>
    <x v="1"/>
    <x v="1"/>
    <x v="0"/>
    <x v="3"/>
    <x v="2"/>
    <x v="1"/>
    <x v="0"/>
    <x v="0"/>
    <x v="1"/>
  </r>
  <r>
    <x v="13"/>
    <x v="1"/>
    <x v="716"/>
    <x v="2"/>
    <x v="1252"/>
    <x v="2"/>
    <x v="1"/>
    <x v="1"/>
    <x v="0"/>
    <x v="1"/>
    <x v="0"/>
    <x v="8"/>
    <x v="0"/>
    <x v="1"/>
  </r>
  <r>
    <x v="3"/>
    <x v="1"/>
    <x v="271"/>
    <x v="2"/>
    <x v="1253"/>
    <x v="2"/>
    <x v="0"/>
    <x v="0"/>
    <x v="1"/>
    <x v="0"/>
    <x v="1"/>
    <x v="17"/>
    <x v="1"/>
    <x v="2"/>
  </r>
  <r>
    <x v="1"/>
    <x v="1"/>
    <x v="42"/>
    <x v="13"/>
    <x v="1254"/>
    <x v="2"/>
    <x v="0"/>
    <x v="0"/>
    <x v="0"/>
    <x v="0"/>
    <x v="1"/>
    <x v="17"/>
    <x v="3"/>
    <x v="3"/>
  </r>
  <r>
    <x v="3"/>
    <x v="0"/>
    <x v="717"/>
    <x v="7"/>
    <x v="1255"/>
    <x v="3"/>
    <x v="0"/>
    <x v="0"/>
    <x v="3"/>
    <x v="0"/>
    <x v="0"/>
    <x v="17"/>
    <x v="3"/>
    <x v="2"/>
  </r>
  <r>
    <x v="8"/>
    <x v="1"/>
    <x v="104"/>
    <x v="2"/>
    <x v="1256"/>
    <x v="1"/>
    <x v="0"/>
    <x v="2"/>
    <x v="1"/>
    <x v="1"/>
    <x v="1"/>
    <x v="3"/>
    <x v="2"/>
    <x v="2"/>
  </r>
  <r>
    <x v="12"/>
    <x v="0"/>
    <x v="718"/>
    <x v="7"/>
    <x v="1257"/>
    <x v="3"/>
    <x v="1"/>
    <x v="0"/>
    <x v="2"/>
    <x v="1"/>
    <x v="1"/>
    <x v="17"/>
    <x v="0"/>
    <x v="1"/>
  </r>
  <r>
    <x v="11"/>
    <x v="1"/>
    <x v="719"/>
    <x v="18"/>
    <x v="1258"/>
    <x v="2"/>
    <x v="0"/>
    <x v="1"/>
    <x v="3"/>
    <x v="2"/>
    <x v="1"/>
    <x v="7"/>
    <x v="3"/>
    <x v="1"/>
  </r>
  <r>
    <x v="7"/>
    <x v="1"/>
    <x v="720"/>
    <x v="7"/>
    <x v="1259"/>
    <x v="1"/>
    <x v="1"/>
    <x v="4"/>
    <x v="2"/>
    <x v="1"/>
    <x v="1"/>
    <x v="9"/>
    <x v="3"/>
    <x v="1"/>
  </r>
  <r>
    <x v="5"/>
    <x v="1"/>
    <x v="721"/>
    <x v="12"/>
    <x v="1260"/>
    <x v="0"/>
    <x v="1"/>
    <x v="1"/>
    <x v="1"/>
    <x v="0"/>
    <x v="1"/>
    <x v="8"/>
    <x v="2"/>
    <x v="1"/>
  </r>
  <r>
    <x v="8"/>
    <x v="1"/>
    <x v="722"/>
    <x v="21"/>
    <x v="1261"/>
    <x v="0"/>
    <x v="1"/>
    <x v="4"/>
    <x v="0"/>
    <x v="1"/>
    <x v="0"/>
    <x v="9"/>
    <x v="3"/>
    <x v="1"/>
  </r>
  <r>
    <x v="23"/>
    <x v="0"/>
    <x v="723"/>
    <x v="27"/>
    <x v="1262"/>
    <x v="1"/>
    <x v="1"/>
    <x v="1"/>
    <x v="2"/>
    <x v="1"/>
    <x v="0"/>
    <x v="9"/>
    <x v="1"/>
    <x v="1"/>
  </r>
  <r>
    <x v="19"/>
    <x v="1"/>
    <x v="587"/>
    <x v="20"/>
    <x v="1263"/>
    <x v="0"/>
    <x v="1"/>
    <x v="2"/>
    <x v="1"/>
    <x v="2"/>
    <x v="1"/>
    <x v="4"/>
    <x v="2"/>
    <x v="2"/>
  </r>
  <r>
    <x v="27"/>
    <x v="1"/>
    <x v="724"/>
    <x v="2"/>
    <x v="1264"/>
    <x v="1"/>
    <x v="1"/>
    <x v="7"/>
    <x v="3"/>
    <x v="1"/>
    <x v="1"/>
    <x v="11"/>
    <x v="2"/>
    <x v="1"/>
  </r>
  <r>
    <x v="3"/>
    <x v="1"/>
    <x v="317"/>
    <x v="18"/>
    <x v="1265"/>
    <x v="2"/>
    <x v="1"/>
    <x v="1"/>
    <x v="1"/>
    <x v="2"/>
    <x v="1"/>
    <x v="2"/>
    <x v="1"/>
    <x v="2"/>
  </r>
  <r>
    <x v="0"/>
    <x v="1"/>
    <x v="65"/>
    <x v="14"/>
    <x v="1266"/>
    <x v="1"/>
    <x v="1"/>
    <x v="2"/>
    <x v="3"/>
    <x v="2"/>
    <x v="1"/>
    <x v="13"/>
    <x v="2"/>
    <x v="1"/>
  </r>
  <r>
    <x v="13"/>
    <x v="1"/>
    <x v="725"/>
    <x v="17"/>
    <x v="1267"/>
    <x v="2"/>
    <x v="1"/>
    <x v="0"/>
    <x v="2"/>
    <x v="2"/>
    <x v="0"/>
    <x v="8"/>
    <x v="3"/>
    <x v="1"/>
  </r>
  <r>
    <x v="16"/>
    <x v="1"/>
    <x v="414"/>
    <x v="0"/>
    <x v="1268"/>
    <x v="3"/>
    <x v="0"/>
    <x v="3"/>
    <x v="2"/>
    <x v="1"/>
    <x v="0"/>
    <x v="13"/>
    <x v="1"/>
    <x v="2"/>
  </r>
  <r>
    <x v="23"/>
    <x v="1"/>
    <x v="726"/>
    <x v="2"/>
    <x v="1269"/>
    <x v="0"/>
    <x v="1"/>
    <x v="8"/>
    <x v="0"/>
    <x v="0"/>
    <x v="1"/>
    <x v="6"/>
    <x v="2"/>
    <x v="1"/>
  </r>
  <r>
    <x v="13"/>
    <x v="1"/>
    <x v="42"/>
    <x v="3"/>
    <x v="1270"/>
    <x v="2"/>
    <x v="0"/>
    <x v="0"/>
    <x v="0"/>
    <x v="0"/>
    <x v="1"/>
    <x v="11"/>
    <x v="0"/>
    <x v="1"/>
  </r>
  <r>
    <x v="18"/>
    <x v="0"/>
    <x v="608"/>
    <x v="15"/>
    <x v="1271"/>
    <x v="0"/>
    <x v="1"/>
    <x v="6"/>
    <x v="1"/>
    <x v="0"/>
    <x v="1"/>
    <x v="6"/>
    <x v="2"/>
    <x v="1"/>
  </r>
  <r>
    <x v="8"/>
    <x v="1"/>
    <x v="70"/>
    <x v="16"/>
    <x v="1272"/>
    <x v="2"/>
    <x v="0"/>
    <x v="2"/>
    <x v="2"/>
    <x v="1"/>
    <x v="1"/>
    <x v="0"/>
    <x v="2"/>
    <x v="1"/>
  </r>
  <r>
    <x v="15"/>
    <x v="0"/>
    <x v="727"/>
    <x v="1"/>
    <x v="1273"/>
    <x v="1"/>
    <x v="0"/>
    <x v="2"/>
    <x v="3"/>
    <x v="1"/>
    <x v="0"/>
    <x v="18"/>
    <x v="3"/>
    <x v="1"/>
  </r>
  <r>
    <x v="12"/>
    <x v="1"/>
    <x v="728"/>
    <x v="22"/>
    <x v="1274"/>
    <x v="3"/>
    <x v="0"/>
    <x v="0"/>
    <x v="0"/>
    <x v="1"/>
    <x v="1"/>
    <x v="8"/>
    <x v="0"/>
    <x v="1"/>
  </r>
  <r>
    <x v="31"/>
    <x v="1"/>
    <x v="539"/>
    <x v="3"/>
    <x v="1275"/>
    <x v="3"/>
    <x v="0"/>
    <x v="5"/>
    <x v="2"/>
    <x v="1"/>
    <x v="1"/>
    <x v="0"/>
    <x v="1"/>
    <x v="1"/>
  </r>
  <r>
    <x v="2"/>
    <x v="1"/>
    <x v="405"/>
    <x v="14"/>
    <x v="1276"/>
    <x v="0"/>
    <x v="1"/>
    <x v="0"/>
    <x v="1"/>
    <x v="1"/>
    <x v="1"/>
    <x v="8"/>
    <x v="0"/>
    <x v="1"/>
  </r>
  <r>
    <x v="21"/>
    <x v="1"/>
    <x v="729"/>
    <x v="2"/>
    <x v="1277"/>
    <x v="1"/>
    <x v="1"/>
    <x v="7"/>
    <x v="0"/>
    <x v="2"/>
    <x v="0"/>
    <x v="18"/>
    <x v="3"/>
    <x v="1"/>
  </r>
  <r>
    <x v="9"/>
    <x v="1"/>
    <x v="434"/>
    <x v="17"/>
    <x v="1278"/>
    <x v="2"/>
    <x v="1"/>
    <x v="4"/>
    <x v="3"/>
    <x v="1"/>
    <x v="0"/>
    <x v="6"/>
    <x v="1"/>
    <x v="1"/>
  </r>
  <r>
    <x v="20"/>
    <x v="0"/>
    <x v="567"/>
    <x v="0"/>
    <x v="1279"/>
    <x v="1"/>
    <x v="1"/>
    <x v="1"/>
    <x v="1"/>
    <x v="2"/>
    <x v="0"/>
    <x v="11"/>
    <x v="3"/>
    <x v="2"/>
  </r>
  <r>
    <x v="2"/>
    <x v="1"/>
    <x v="730"/>
    <x v="1"/>
    <x v="1280"/>
    <x v="1"/>
    <x v="1"/>
    <x v="8"/>
    <x v="1"/>
    <x v="2"/>
    <x v="1"/>
    <x v="6"/>
    <x v="3"/>
    <x v="2"/>
  </r>
  <r>
    <x v="10"/>
    <x v="0"/>
    <x v="125"/>
    <x v="6"/>
    <x v="1281"/>
    <x v="1"/>
    <x v="1"/>
    <x v="0"/>
    <x v="0"/>
    <x v="0"/>
    <x v="0"/>
    <x v="10"/>
    <x v="1"/>
    <x v="1"/>
  </r>
  <r>
    <x v="3"/>
    <x v="1"/>
    <x v="454"/>
    <x v="1"/>
    <x v="1282"/>
    <x v="2"/>
    <x v="1"/>
    <x v="1"/>
    <x v="3"/>
    <x v="1"/>
    <x v="1"/>
    <x v="12"/>
    <x v="2"/>
    <x v="1"/>
  </r>
  <r>
    <x v="14"/>
    <x v="1"/>
    <x v="115"/>
    <x v="0"/>
    <x v="1283"/>
    <x v="1"/>
    <x v="1"/>
    <x v="1"/>
    <x v="0"/>
    <x v="1"/>
    <x v="1"/>
    <x v="0"/>
    <x v="3"/>
    <x v="3"/>
  </r>
  <r>
    <x v="22"/>
    <x v="1"/>
    <x v="731"/>
    <x v="17"/>
    <x v="1284"/>
    <x v="1"/>
    <x v="1"/>
    <x v="7"/>
    <x v="2"/>
    <x v="0"/>
    <x v="1"/>
    <x v="14"/>
    <x v="3"/>
    <x v="1"/>
  </r>
  <r>
    <x v="21"/>
    <x v="1"/>
    <x v="228"/>
    <x v="9"/>
    <x v="1285"/>
    <x v="0"/>
    <x v="1"/>
    <x v="0"/>
    <x v="1"/>
    <x v="0"/>
    <x v="1"/>
    <x v="2"/>
    <x v="3"/>
    <x v="1"/>
  </r>
  <r>
    <x v="32"/>
    <x v="1"/>
    <x v="2"/>
    <x v="2"/>
    <x v="1286"/>
    <x v="1"/>
    <x v="0"/>
    <x v="2"/>
    <x v="3"/>
    <x v="1"/>
    <x v="1"/>
    <x v="18"/>
    <x v="1"/>
    <x v="2"/>
  </r>
  <r>
    <x v="19"/>
    <x v="1"/>
    <x v="732"/>
    <x v="28"/>
    <x v="1287"/>
    <x v="0"/>
    <x v="1"/>
    <x v="4"/>
    <x v="3"/>
    <x v="1"/>
    <x v="1"/>
    <x v="10"/>
    <x v="3"/>
    <x v="2"/>
  </r>
  <r>
    <x v="10"/>
    <x v="1"/>
    <x v="156"/>
    <x v="2"/>
    <x v="1288"/>
    <x v="0"/>
    <x v="1"/>
    <x v="3"/>
    <x v="0"/>
    <x v="2"/>
    <x v="1"/>
    <x v="8"/>
    <x v="3"/>
    <x v="1"/>
  </r>
  <r>
    <x v="8"/>
    <x v="1"/>
    <x v="733"/>
    <x v="2"/>
    <x v="1289"/>
    <x v="3"/>
    <x v="1"/>
    <x v="8"/>
    <x v="1"/>
    <x v="2"/>
    <x v="1"/>
    <x v="6"/>
    <x v="1"/>
    <x v="1"/>
  </r>
  <r>
    <x v="13"/>
    <x v="0"/>
    <x v="734"/>
    <x v="14"/>
    <x v="1290"/>
    <x v="2"/>
    <x v="1"/>
    <x v="2"/>
    <x v="3"/>
    <x v="1"/>
    <x v="1"/>
    <x v="18"/>
    <x v="3"/>
    <x v="2"/>
  </r>
  <r>
    <x v="2"/>
    <x v="0"/>
    <x v="694"/>
    <x v="17"/>
    <x v="1291"/>
    <x v="2"/>
    <x v="1"/>
    <x v="3"/>
    <x v="3"/>
    <x v="0"/>
    <x v="1"/>
    <x v="2"/>
    <x v="2"/>
    <x v="0"/>
  </r>
  <r>
    <x v="22"/>
    <x v="1"/>
    <x v="735"/>
    <x v="25"/>
    <x v="1292"/>
    <x v="1"/>
    <x v="1"/>
    <x v="0"/>
    <x v="0"/>
    <x v="2"/>
    <x v="1"/>
    <x v="10"/>
    <x v="1"/>
    <x v="1"/>
  </r>
  <r>
    <x v="23"/>
    <x v="1"/>
    <x v="251"/>
    <x v="14"/>
    <x v="1293"/>
    <x v="3"/>
    <x v="1"/>
    <x v="1"/>
    <x v="2"/>
    <x v="0"/>
    <x v="1"/>
    <x v="6"/>
    <x v="3"/>
    <x v="2"/>
  </r>
  <r>
    <x v="0"/>
    <x v="1"/>
    <x v="624"/>
    <x v="12"/>
    <x v="1294"/>
    <x v="0"/>
    <x v="1"/>
    <x v="4"/>
    <x v="1"/>
    <x v="0"/>
    <x v="1"/>
    <x v="11"/>
    <x v="0"/>
    <x v="0"/>
  </r>
  <r>
    <x v="0"/>
    <x v="1"/>
    <x v="500"/>
    <x v="18"/>
    <x v="1295"/>
    <x v="1"/>
    <x v="0"/>
    <x v="0"/>
    <x v="2"/>
    <x v="2"/>
    <x v="0"/>
    <x v="6"/>
    <x v="1"/>
    <x v="3"/>
  </r>
  <r>
    <x v="7"/>
    <x v="1"/>
    <x v="394"/>
    <x v="17"/>
    <x v="1296"/>
    <x v="3"/>
    <x v="0"/>
    <x v="3"/>
    <x v="2"/>
    <x v="0"/>
    <x v="1"/>
    <x v="8"/>
    <x v="2"/>
    <x v="1"/>
  </r>
  <r>
    <x v="25"/>
    <x v="0"/>
    <x v="209"/>
    <x v="25"/>
    <x v="1297"/>
    <x v="2"/>
    <x v="0"/>
    <x v="8"/>
    <x v="1"/>
    <x v="1"/>
    <x v="0"/>
    <x v="0"/>
    <x v="3"/>
    <x v="1"/>
  </r>
  <r>
    <x v="21"/>
    <x v="0"/>
    <x v="736"/>
    <x v="11"/>
    <x v="1298"/>
    <x v="2"/>
    <x v="0"/>
    <x v="4"/>
    <x v="1"/>
    <x v="1"/>
    <x v="1"/>
    <x v="4"/>
    <x v="1"/>
    <x v="3"/>
  </r>
  <r>
    <x v="32"/>
    <x v="1"/>
    <x v="737"/>
    <x v="0"/>
    <x v="1299"/>
    <x v="1"/>
    <x v="0"/>
    <x v="4"/>
    <x v="0"/>
    <x v="2"/>
    <x v="1"/>
    <x v="18"/>
    <x v="1"/>
    <x v="1"/>
  </r>
  <r>
    <x v="13"/>
    <x v="1"/>
    <x v="256"/>
    <x v="1"/>
    <x v="1300"/>
    <x v="0"/>
    <x v="1"/>
    <x v="0"/>
    <x v="2"/>
    <x v="1"/>
    <x v="1"/>
    <x v="14"/>
    <x v="3"/>
    <x v="1"/>
  </r>
  <r>
    <x v="34"/>
    <x v="1"/>
    <x v="193"/>
    <x v="2"/>
    <x v="1301"/>
    <x v="0"/>
    <x v="1"/>
    <x v="5"/>
    <x v="1"/>
    <x v="2"/>
    <x v="1"/>
    <x v="4"/>
    <x v="1"/>
    <x v="2"/>
  </r>
  <r>
    <x v="10"/>
    <x v="1"/>
    <x v="2"/>
    <x v="5"/>
    <x v="1302"/>
    <x v="0"/>
    <x v="1"/>
    <x v="2"/>
    <x v="2"/>
    <x v="1"/>
    <x v="1"/>
    <x v="9"/>
    <x v="2"/>
    <x v="3"/>
  </r>
  <r>
    <x v="40"/>
    <x v="1"/>
    <x v="244"/>
    <x v="18"/>
    <x v="1303"/>
    <x v="1"/>
    <x v="0"/>
    <x v="3"/>
    <x v="1"/>
    <x v="2"/>
    <x v="0"/>
    <x v="11"/>
    <x v="3"/>
    <x v="1"/>
  </r>
  <r>
    <x v="32"/>
    <x v="1"/>
    <x v="102"/>
    <x v="20"/>
    <x v="1304"/>
    <x v="0"/>
    <x v="0"/>
    <x v="4"/>
    <x v="3"/>
    <x v="2"/>
    <x v="1"/>
    <x v="11"/>
    <x v="2"/>
    <x v="1"/>
  </r>
  <r>
    <x v="33"/>
    <x v="1"/>
    <x v="738"/>
    <x v="15"/>
    <x v="1305"/>
    <x v="2"/>
    <x v="0"/>
    <x v="1"/>
    <x v="0"/>
    <x v="1"/>
    <x v="1"/>
    <x v="2"/>
    <x v="2"/>
    <x v="2"/>
  </r>
  <r>
    <x v="12"/>
    <x v="1"/>
    <x v="21"/>
    <x v="15"/>
    <x v="1306"/>
    <x v="3"/>
    <x v="0"/>
    <x v="0"/>
    <x v="3"/>
    <x v="1"/>
    <x v="1"/>
    <x v="8"/>
    <x v="1"/>
    <x v="1"/>
  </r>
  <r>
    <x v="14"/>
    <x v="1"/>
    <x v="80"/>
    <x v="0"/>
    <x v="1307"/>
    <x v="1"/>
    <x v="0"/>
    <x v="1"/>
    <x v="3"/>
    <x v="1"/>
    <x v="1"/>
    <x v="20"/>
    <x v="3"/>
    <x v="1"/>
  </r>
  <r>
    <x v="8"/>
    <x v="1"/>
    <x v="235"/>
    <x v="2"/>
    <x v="1308"/>
    <x v="0"/>
    <x v="0"/>
    <x v="6"/>
    <x v="0"/>
    <x v="1"/>
    <x v="0"/>
    <x v="13"/>
    <x v="0"/>
    <x v="2"/>
  </r>
  <r>
    <x v="25"/>
    <x v="1"/>
    <x v="739"/>
    <x v="17"/>
    <x v="1309"/>
    <x v="1"/>
    <x v="1"/>
    <x v="0"/>
    <x v="0"/>
    <x v="0"/>
    <x v="1"/>
    <x v="6"/>
    <x v="0"/>
    <x v="1"/>
  </r>
  <r>
    <x v="34"/>
    <x v="1"/>
    <x v="340"/>
    <x v="8"/>
    <x v="1310"/>
    <x v="3"/>
    <x v="1"/>
    <x v="7"/>
    <x v="2"/>
    <x v="1"/>
    <x v="0"/>
    <x v="8"/>
    <x v="2"/>
    <x v="1"/>
  </r>
  <r>
    <x v="41"/>
    <x v="1"/>
    <x v="182"/>
    <x v="24"/>
    <x v="1311"/>
    <x v="0"/>
    <x v="0"/>
    <x v="1"/>
    <x v="2"/>
    <x v="0"/>
    <x v="1"/>
    <x v="9"/>
    <x v="3"/>
    <x v="0"/>
  </r>
  <r>
    <x v="12"/>
    <x v="0"/>
    <x v="740"/>
    <x v="21"/>
    <x v="1312"/>
    <x v="2"/>
    <x v="1"/>
    <x v="8"/>
    <x v="3"/>
    <x v="1"/>
    <x v="1"/>
    <x v="18"/>
    <x v="3"/>
    <x v="1"/>
  </r>
  <r>
    <x v="11"/>
    <x v="0"/>
    <x v="264"/>
    <x v="28"/>
    <x v="1313"/>
    <x v="3"/>
    <x v="1"/>
    <x v="8"/>
    <x v="3"/>
    <x v="2"/>
    <x v="0"/>
    <x v="2"/>
    <x v="1"/>
    <x v="1"/>
  </r>
  <r>
    <x v="28"/>
    <x v="1"/>
    <x v="405"/>
    <x v="2"/>
    <x v="1314"/>
    <x v="1"/>
    <x v="0"/>
    <x v="0"/>
    <x v="2"/>
    <x v="1"/>
    <x v="1"/>
    <x v="4"/>
    <x v="2"/>
    <x v="3"/>
  </r>
  <r>
    <x v="9"/>
    <x v="1"/>
    <x v="376"/>
    <x v="2"/>
    <x v="1315"/>
    <x v="2"/>
    <x v="0"/>
    <x v="1"/>
    <x v="1"/>
    <x v="1"/>
    <x v="0"/>
    <x v="4"/>
    <x v="1"/>
    <x v="1"/>
  </r>
  <r>
    <x v="23"/>
    <x v="1"/>
    <x v="741"/>
    <x v="2"/>
    <x v="1316"/>
    <x v="3"/>
    <x v="1"/>
    <x v="0"/>
    <x v="0"/>
    <x v="1"/>
    <x v="1"/>
    <x v="13"/>
    <x v="3"/>
    <x v="1"/>
  </r>
  <r>
    <x v="4"/>
    <x v="1"/>
    <x v="742"/>
    <x v="12"/>
    <x v="1317"/>
    <x v="2"/>
    <x v="0"/>
    <x v="2"/>
    <x v="0"/>
    <x v="0"/>
    <x v="0"/>
    <x v="8"/>
    <x v="3"/>
    <x v="2"/>
  </r>
  <r>
    <x v="11"/>
    <x v="1"/>
    <x v="743"/>
    <x v="25"/>
    <x v="1318"/>
    <x v="2"/>
    <x v="1"/>
    <x v="2"/>
    <x v="0"/>
    <x v="1"/>
    <x v="1"/>
    <x v="6"/>
    <x v="2"/>
    <x v="3"/>
  </r>
  <r>
    <x v="5"/>
    <x v="1"/>
    <x v="409"/>
    <x v="17"/>
    <x v="1319"/>
    <x v="2"/>
    <x v="1"/>
    <x v="0"/>
    <x v="0"/>
    <x v="0"/>
    <x v="1"/>
    <x v="6"/>
    <x v="3"/>
    <x v="3"/>
  </r>
  <r>
    <x v="19"/>
    <x v="1"/>
    <x v="744"/>
    <x v="17"/>
    <x v="1320"/>
    <x v="1"/>
    <x v="1"/>
    <x v="1"/>
    <x v="2"/>
    <x v="1"/>
    <x v="1"/>
    <x v="4"/>
    <x v="2"/>
    <x v="2"/>
  </r>
  <r>
    <x v="40"/>
    <x v="1"/>
    <x v="745"/>
    <x v="14"/>
    <x v="1321"/>
    <x v="0"/>
    <x v="0"/>
    <x v="2"/>
    <x v="2"/>
    <x v="0"/>
    <x v="1"/>
    <x v="11"/>
    <x v="3"/>
    <x v="1"/>
  </r>
  <r>
    <x v="21"/>
    <x v="1"/>
    <x v="746"/>
    <x v="2"/>
    <x v="1322"/>
    <x v="2"/>
    <x v="1"/>
    <x v="3"/>
    <x v="0"/>
    <x v="2"/>
    <x v="1"/>
    <x v="8"/>
    <x v="3"/>
    <x v="2"/>
  </r>
  <r>
    <x v="14"/>
    <x v="1"/>
    <x v="747"/>
    <x v="0"/>
    <x v="1323"/>
    <x v="1"/>
    <x v="1"/>
    <x v="8"/>
    <x v="0"/>
    <x v="2"/>
    <x v="1"/>
    <x v="2"/>
    <x v="2"/>
    <x v="1"/>
  </r>
  <r>
    <x v="11"/>
    <x v="1"/>
    <x v="748"/>
    <x v="22"/>
    <x v="1324"/>
    <x v="2"/>
    <x v="1"/>
    <x v="4"/>
    <x v="2"/>
    <x v="2"/>
    <x v="1"/>
    <x v="18"/>
    <x v="1"/>
    <x v="1"/>
  </r>
  <r>
    <x v="19"/>
    <x v="1"/>
    <x v="50"/>
    <x v="1"/>
    <x v="1325"/>
    <x v="2"/>
    <x v="1"/>
    <x v="2"/>
    <x v="2"/>
    <x v="0"/>
    <x v="1"/>
    <x v="6"/>
    <x v="1"/>
    <x v="1"/>
  </r>
  <r>
    <x v="5"/>
    <x v="0"/>
    <x v="749"/>
    <x v="2"/>
    <x v="1326"/>
    <x v="1"/>
    <x v="1"/>
    <x v="0"/>
    <x v="1"/>
    <x v="0"/>
    <x v="0"/>
    <x v="17"/>
    <x v="3"/>
    <x v="2"/>
  </r>
  <r>
    <x v="21"/>
    <x v="1"/>
    <x v="259"/>
    <x v="3"/>
    <x v="1327"/>
    <x v="3"/>
    <x v="0"/>
    <x v="0"/>
    <x v="3"/>
    <x v="2"/>
    <x v="1"/>
    <x v="17"/>
    <x v="1"/>
    <x v="1"/>
  </r>
  <r>
    <x v="4"/>
    <x v="1"/>
    <x v="202"/>
    <x v="5"/>
    <x v="1328"/>
    <x v="0"/>
    <x v="0"/>
    <x v="6"/>
    <x v="2"/>
    <x v="1"/>
    <x v="1"/>
    <x v="22"/>
    <x v="1"/>
    <x v="1"/>
  </r>
  <r>
    <x v="11"/>
    <x v="1"/>
    <x v="750"/>
    <x v="16"/>
    <x v="1329"/>
    <x v="2"/>
    <x v="1"/>
    <x v="8"/>
    <x v="1"/>
    <x v="1"/>
    <x v="1"/>
    <x v="23"/>
    <x v="1"/>
    <x v="1"/>
  </r>
  <r>
    <x v="23"/>
    <x v="1"/>
    <x v="325"/>
    <x v="16"/>
    <x v="1330"/>
    <x v="3"/>
    <x v="0"/>
    <x v="5"/>
    <x v="2"/>
    <x v="1"/>
    <x v="1"/>
    <x v="16"/>
    <x v="1"/>
    <x v="1"/>
  </r>
  <r>
    <x v="26"/>
    <x v="1"/>
    <x v="751"/>
    <x v="17"/>
    <x v="1331"/>
    <x v="2"/>
    <x v="1"/>
    <x v="7"/>
    <x v="1"/>
    <x v="1"/>
    <x v="1"/>
    <x v="21"/>
    <x v="1"/>
    <x v="1"/>
  </r>
  <r>
    <x v="11"/>
    <x v="0"/>
    <x v="752"/>
    <x v="4"/>
    <x v="1332"/>
    <x v="2"/>
    <x v="1"/>
    <x v="1"/>
    <x v="0"/>
    <x v="0"/>
    <x v="0"/>
    <x v="7"/>
    <x v="2"/>
    <x v="2"/>
  </r>
  <r>
    <x v="21"/>
    <x v="0"/>
    <x v="753"/>
    <x v="17"/>
    <x v="1333"/>
    <x v="1"/>
    <x v="0"/>
    <x v="0"/>
    <x v="1"/>
    <x v="1"/>
    <x v="1"/>
    <x v="17"/>
    <x v="3"/>
    <x v="1"/>
  </r>
  <r>
    <x v="4"/>
    <x v="1"/>
    <x v="754"/>
    <x v="8"/>
    <x v="1334"/>
    <x v="2"/>
    <x v="0"/>
    <x v="1"/>
    <x v="3"/>
    <x v="1"/>
    <x v="1"/>
    <x v="12"/>
    <x v="1"/>
    <x v="2"/>
  </r>
  <r>
    <x v="22"/>
    <x v="1"/>
    <x v="755"/>
    <x v="10"/>
    <x v="1335"/>
    <x v="2"/>
    <x v="1"/>
    <x v="1"/>
    <x v="0"/>
    <x v="2"/>
    <x v="1"/>
    <x v="8"/>
    <x v="2"/>
    <x v="1"/>
  </r>
  <r>
    <x v="27"/>
    <x v="1"/>
    <x v="57"/>
    <x v="2"/>
    <x v="1336"/>
    <x v="0"/>
    <x v="1"/>
    <x v="1"/>
    <x v="0"/>
    <x v="1"/>
    <x v="1"/>
    <x v="13"/>
    <x v="2"/>
    <x v="3"/>
  </r>
  <r>
    <x v="14"/>
    <x v="1"/>
    <x v="756"/>
    <x v="3"/>
    <x v="1337"/>
    <x v="0"/>
    <x v="0"/>
    <x v="6"/>
    <x v="1"/>
    <x v="1"/>
    <x v="1"/>
    <x v="12"/>
    <x v="1"/>
    <x v="1"/>
  </r>
  <r>
    <x v="7"/>
    <x v="0"/>
    <x v="69"/>
    <x v="14"/>
    <x v="1338"/>
    <x v="0"/>
    <x v="1"/>
    <x v="6"/>
    <x v="0"/>
    <x v="0"/>
    <x v="1"/>
    <x v="6"/>
    <x v="3"/>
    <x v="2"/>
  </r>
  <r>
    <x v="15"/>
    <x v="0"/>
    <x v="757"/>
    <x v="15"/>
    <x v="1339"/>
    <x v="2"/>
    <x v="1"/>
    <x v="1"/>
    <x v="1"/>
    <x v="0"/>
    <x v="0"/>
    <x v="1"/>
    <x v="0"/>
    <x v="1"/>
  </r>
  <r>
    <x v="9"/>
    <x v="1"/>
    <x v="758"/>
    <x v="17"/>
    <x v="1340"/>
    <x v="0"/>
    <x v="0"/>
    <x v="0"/>
    <x v="2"/>
    <x v="1"/>
    <x v="0"/>
    <x v="6"/>
    <x v="0"/>
    <x v="1"/>
  </r>
  <r>
    <x v="12"/>
    <x v="1"/>
    <x v="685"/>
    <x v="25"/>
    <x v="1341"/>
    <x v="0"/>
    <x v="1"/>
    <x v="2"/>
    <x v="2"/>
    <x v="2"/>
    <x v="1"/>
    <x v="0"/>
    <x v="0"/>
    <x v="1"/>
  </r>
  <r>
    <x v="13"/>
    <x v="1"/>
    <x v="133"/>
    <x v="18"/>
    <x v="1342"/>
    <x v="1"/>
    <x v="1"/>
    <x v="0"/>
    <x v="0"/>
    <x v="1"/>
    <x v="0"/>
    <x v="6"/>
    <x v="1"/>
    <x v="1"/>
  </r>
  <r>
    <x v="11"/>
    <x v="1"/>
    <x v="619"/>
    <x v="15"/>
    <x v="1343"/>
    <x v="2"/>
    <x v="1"/>
    <x v="2"/>
    <x v="3"/>
    <x v="0"/>
    <x v="1"/>
    <x v="8"/>
    <x v="2"/>
    <x v="1"/>
  </r>
  <r>
    <x v="2"/>
    <x v="1"/>
    <x v="759"/>
    <x v="15"/>
    <x v="1344"/>
    <x v="2"/>
    <x v="1"/>
    <x v="1"/>
    <x v="3"/>
    <x v="1"/>
    <x v="0"/>
    <x v="4"/>
    <x v="3"/>
    <x v="1"/>
  </r>
  <r>
    <x v="10"/>
    <x v="1"/>
    <x v="760"/>
    <x v="7"/>
    <x v="1345"/>
    <x v="2"/>
    <x v="0"/>
    <x v="3"/>
    <x v="1"/>
    <x v="1"/>
    <x v="0"/>
    <x v="0"/>
    <x v="1"/>
    <x v="1"/>
  </r>
  <r>
    <x v="28"/>
    <x v="1"/>
    <x v="148"/>
    <x v="19"/>
    <x v="1346"/>
    <x v="0"/>
    <x v="0"/>
    <x v="3"/>
    <x v="0"/>
    <x v="1"/>
    <x v="1"/>
    <x v="6"/>
    <x v="1"/>
    <x v="2"/>
  </r>
  <r>
    <x v="9"/>
    <x v="1"/>
    <x v="761"/>
    <x v="2"/>
    <x v="1347"/>
    <x v="0"/>
    <x v="1"/>
    <x v="8"/>
    <x v="0"/>
    <x v="0"/>
    <x v="1"/>
    <x v="14"/>
    <x v="1"/>
    <x v="2"/>
  </r>
  <r>
    <x v="32"/>
    <x v="1"/>
    <x v="193"/>
    <x v="0"/>
    <x v="1348"/>
    <x v="3"/>
    <x v="1"/>
    <x v="5"/>
    <x v="3"/>
    <x v="2"/>
    <x v="1"/>
    <x v="0"/>
    <x v="0"/>
    <x v="1"/>
  </r>
  <r>
    <x v="25"/>
    <x v="1"/>
    <x v="345"/>
    <x v="0"/>
    <x v="1349"/>
    <x v="0"/>
    <x v="0"/>
    <x v="1"/>
    <x v="2"/>
    <x v="1"/>
    <x v="0"/>
    <x v="6"/>
    <x v="3"/>
    <x v="2"/>
  </r>
  <r>
    <x v="4"/>
    <x v="1"/>
    <x v="762"/>
    <x v="2"/>
    <x v="1350"/>
    <x v="3"/>
    <x v="0"/>
    <x v="0"/>
    <x v="2"/>
    <x v="0"/>
    <x v="1"/>
    <x v="8"/>
    <x v="2"/>
    <x v="2"/>
  </r>
  <r>
    <x v="26"/>
    <x v="1"/>
    <x v="413"/>
    <x v="23"/>
    <x v="1351"/>
    <x v="2"/>
    <x v="0"/>
    <x v="5"/>
    <x v="0"/>
    <x v="2"/>
    <x v="1"/>
    <x v="0"/>
    <x v="2"/>
    <x v="1"/>
  </r>
  <r>
    <x v="20"/>
    <x v="1"/>
    <x v="672"/>
    <x v="0"/>
    <x v="1352"/>
    <x v="0"/>
    <x v="1"/>
    <x v="4"/>
    <x v="3"/>
    <x v="1"/>
    <x v="1"/>
    <x v="2"/>
    <x v="1"/>
    <x v="1"/>
  </r>
  <r>
    <x v="13"/>
    <x v="0"/>
    <x v="120"/>
    <x v="7"/>
    <x v="1353"/>
    <x v="2"/>
    <x v="1"/>
    <x v="1"/>
    <x v="3"/>
    <x v="1"/>
    <x v="0"/>
    <x v="7"/>
    <x v="2"/>
    <x v="1"/>
  </r>
  <r>
    <x v="29"/>
    <x v="0"/>
    <x v="763"/>
    <x v="4"/>
    <x v="1354"/>
    <x v="3"/>
    <x v="1"/>
    <x v="2"/>
    <x v="0"/>
    <x v="0"/>
    <x v="1"/>
    <x v="3"/>
    <x v="1"/>
    <x v="1"/>
  </r>
  <r>
    <x v="9"/>
    <x v="1"/>
    <x v="764"/>
    <x v="27"/>
    <x v="1355"/>
    <x v="1"/>
    <x v="1"/>
    <x v="0"/>
    <x v="1"/>
    <x v="1"/>
    <x v="1"/>
    <x v="9"/>
    <x v="3"/>
    <x v="0"/>
  </r>
  <r>
    <x v="0"/>
    <x v="1"/>
    <x v="608"/>
    <x v="1"/>
    <x v="1356"/>
    <x v="1"/>
    <x v="0"/>
    <x v="0"/>
    <x v="1"/>
    <x v="1"/>
    <x v="1"/>
    <x v="17"/>
    <x v="3"/>
    <x v="1"/>
  </r>
  <r>
    <x v="19"/>
    <x v="1"/>
    <x v="168"/>
    <x v="16"/>
    <x v="1357"/>
    <x v="1"/>
    <x v="1"/>
    <x v="7"/>
    <x v="3"/>
    <x v="1"/>
    <x v="1"/>
    <x v="21"/>
    <x v="2"/>
    <x v="3"/>
  </r>
  <r>
    <x v="12"/>
    <x v="1"/>
    <x v="718"/>
    <x v="17"/>
    <x v="1358"/>
    <x v="1"/>
    <x v="0"/>
    <x v="0"/>
    <x v="0"/>
    <x v="2"/>
    <x v="0"/>
    <x v="17"/>
    <x v="1"/>
    <x v="1"/>
  </r>
  <r>
    <x v="13"/>
    <x v="1"/>
    <x v="765"/>
    <x v="3"/>
    <x v="1359"/>
    <x v="2"/>
    <x v="0"/>
    <x v="0"/>
    <x v="0"/>
    <x v="1"/>
    <x v="0"/>
    <x v="17"/>
    <x v="3"/>
    <x v="2"/>
  </r>
  <r>
    <x v="12"/>
    <x v="1"/>
    <x v="320"/>
    <x v="18"/>
    <x v="1360"/>
    <x v="3"/>
    <x v="0"/>
    <x v="2"/>
    <x v="2"/>
    <x v="2"/>
    <x v="1"/>
    <x v="3"/>
    <x v="2"/>
    <x v="2"/>
  </r>
  <r>
    <x v="25"/>
    <x v="1"/>
    <x v="766"/>
    <x v="16"/>
    <x v="1361"/>
    <x v="1"/>
    <x v="1"/>
    <x v="2"/>
    <x v="0"/>
    <x v="1"/>
    <x v="1"/>
    <x v="3"/>
    <x v="0"/>
    <x v="1"/>
  </r>
  <r>
    <x v="28"/>
    <x v="1"/>
    <x v="102"/>
    <x v="0"/>
    <x v="1362"/>
    <x v="0"/>
    <x v="1"/>
    <x v="4"/>
    <x v="2"/>
    <x v="0"/>
    <x v="1"/>
    <x v="15"/>
    <x v="3"/>
    <x v="1"/>
  </r>
  <r>
    <x v="3"/>
    <x v="1"/>
    <x v="482"/>
    <x v="17"/>
    <x v="1363"/>
    <x v="0"/>
    <x v="1"/>
    <x v="0"/>
    <x v="2"/>
    <x v="0"/>
    <x v="1"/>
    <x v="8"/>
    <x v="2"/>
    <x v="2"/>
  </r>
  <r>
    <x v="14"/>
    <x v="1"/>
    <x v="759"/>
    <x v="0"/>
    <x v="1364"/>
    <x v="1"/>
    <x v="1"/>
    <x v="0"/>
    <x v="0"/>
    <x v="1"/>
    <x v="0"/>
    <x v="11"/>
    <x v="3"/>
    <x v="1"/>
  </r>
  <r>
    <x v="11"/>
    <x v="0"/>
    <x v="30"/>
    <x v="4"/>
    <x v="1365"/>
    <x v="1"/>
    <x v="1"/>
    <x v="6"/>
    <x v="3"/>
    <x v="0"/>
    <x v="1"/>
    <x v="18"/>
    <x v="1"/>
    <x v="1"/>
  </r>
  <r>
    <x v="22"/>
    <x v="1"/>
    <x v="42"/>
    <x v="11"/>
    <x v="1366"/>
    <x v="3"/>
    <x v="0"/>
    <x v="0"/>
    <x v="2"/>
    <x v="1"/>
    <x v="1"/>
    <x v="12"/>
    <x v="3"/>
    <x v="1"/>
  </r>
  <r>
    <x v="4"/>
    <x v="1"/>
    <x v="96"/>
    <x v="2"/>
    <x v="1367"/>
    <x v="0"/>
    <x v="1"/>
    <x v="1"/>
    <x v="1"/>
    <x v="1"/>
    <x v="1"/>
    <x v="0"/>
    <x v="3"/>
    <x v="2"/>
  </r>
  <r>
    <x v="13"/>
    <x v="1"/>
    <x v="3"/>
    <x v="23"/>
    <x v="1368"/>
    <x v="1"/>
    <x v="1"/>
    <x v="1"/>
    <x v="0"/>
    <x v="1"/>
    <x v="0"/>
    <x v="2"/>
    <x v="2"/>
    <x v="1"/>
  </r>
  <r>
    <x v="14"/>
    <x v="0"/>
    <x v="607"/>
    <x v="28"/>
    <x v="1369"/>
    <x v="2"/>
    <x v="0"/>
    <x v="0"/>
    <x v="2"/>
    <x v="0"/>
    <x v="0"/>
    <x v="0"/>
    <x v="1"/>
    <x v="1"/>
  </r>
  <r>
    <x v="40"/>
    <x v="1"/>
    <x v="122"/>
    <x v="24"/>
    <x v="1370"/>
    <x v="1"/>
    <x v="1"/>
    <x v="1"/>
    <x v="1"/>
    <x v="1"/>
    <x v="1"/>
    <x v="10"/>
    <x v="3"/>
    <x v="3"/>
  </r>
  <r>
    <x v="29"/>
    <x v="1"/>
    <x v="47"/>
    <x v="13"/>
    <x v="1371"/>
    <x v="2"/>
    <x v="0"/>
    <x v="0"/>
    <x v="3"/>
    <x v="1"/>
    <x v="1"/>
    <x v="9"/>
    <x v="3"/>
    <x v="1"/>
  </r>
  <r>
    <x v="22"/>
    <x v="1"/>
    <x v="12"/>
    <x v="14"/>
    <x v="1372"/>
    <x v="3"/>
    <x v="1"/>
    <x v="3"/>
    <x v="3"/>
    <x v="1"/>
    <x v="1"/>
    <x v="20"/>
    <x v="1"/>
    <x v="1"/>
  </r>
  <r>
    <x v="8"/>
    <x v="1"/>
    <x v="3"/>
    <x v="1"/>
    <x v="1373"/>
    <x v="2"/>
    <x v="0"/>
    <x v="1"/>
    <x v="1"/>
    <x v="2"/>
    <x v="0"/>
    <x v="9"/>
    <x v="3"/>
    <x v="1"/>
  </r>
  <r>
    <x v="34"/>
    <x v="1"/>
    <x v="767"/>
    <x v="11"/>
    <x v="1374"/>
    <x v="2"/>
    <x v="0"/>
    <x v="5"/>
    <x v="0"/>
    <x v="1"/>
    <x v="0"/>
    <x v="6"/>
    <x v="3"/>
    <x v="2"/>
  </r>
  <r>
    <x v="5"/>
    <x v="0"/>
    <x v="343"/>
    <x v="12"/>
    <x v="1375"/>
    <x v="3"/>
    <x v="0"/>
    <x v="1"/>
    <x v="2"/>
    <x v="0"/>
    <x v="0"/>
    <x v="8"/>
    <x v="0"/>
    <x v="1"/>
  </r>
  <r>
    <x v="8"/>
    <x v="1"/>
    <x v="478"/>
    <x v="14"/>
    <x v="1376"/>
    <x v="0"/>
    <x v="1"/>
    <x v="1"/>
    <x v="0"/>
    <x v="2"/>
    <x v="1"/>
    <x v="12"/>
    <x v="1"/>
    <x v="3"/>
  </r>
  <r>
    <x v="1"/>
    <x v="1"/>
    <x v="18"/>
    <x v="2"/>
    <x v="1377"/>
    <x v="0"/>
    <x v="1"/>
    <x v="7"/>
    <x v="0"/>
    <x v="1"/>
    <x v="1"/>
    <x v="2"/>
    <x v="1"/>
    <x v="1"/>
  </r>
  <r>
    <x v="19"/>
    <x v="1"/>
    <x v="42"/>
    <x v="20"/>
    <x v="1378"/>
    <x v="0"/>
    <x v="1"/>
    <x v="0"/>
    <x v="0"/>
    <x v="2"/>
    <x v="0"/>
    <x v="11"/>
    <x v="3"/>
    <x v="1"/>
  </r>
  <r>
    <x v="4"/>
    <x v="0"/>
    <x v="768"/>
    <x v="23"/>
    <x v="1379"/>
    <x v="3"/>
    <x v="0"/>
    <x v="8"/>
    <x v="1"/>
    <x v="1"/>
    <x v="1"/>
    <x v="11"/>
    <x v="0"/>
    <x v="1"/>
  </r>
  <r>
    <x v="10"/>
    <x v="1"/>
    <x v="82"/>
    <x v="21"/>
    <x v="1380"/>
    <x v="0"/>
    <x v="1"/>
    <x v="0"/>
    <x v="3"/>
    <x v="1"/>
    <x v="1"/>
    <x v="9"/>
    <x v="1"/>
    <x v="0"/>
  </r>
  <r>
    <x v="14"/>
    <x v="1"/>
    <x v="769"/>
    <x v="7"/>
    <x v="1381"/>
    <x v="1"/>
    <x v="1"/>
    <x v="1"/>
    <x v="2"/>
    <x v="0"/>
    <x v="1"/>
    <x v="8"/>
    <x v="3"/>
    <x v="2"/>
  </r>
  <r>
    <x v="12"/>
    <x v="1"/>
    <x v="183"/>
    <x v="3"/>
    <x v="1382"/>
    <x v="1"/>
    <x v="1"/>
    <x v="1"/>
    <x v="3"/>
    <x v="2"/>
    <x v="0"/>
    <x v="6"/>
    <x v="1"/>
    <x v="3"/>
  </r>
  <r>
    <x v="9"/>
    <x v="1"/>
    <x v="654"/>
    <x v="14"/>
    <x v="1383"/>
    <x v="3"/>
    <x v="1"/>
    <x v="2"/>
    <x v="1"/>
    <x v="1"/>
    <x v="1"/>
    <x v="4"/>
    <x v="2"/>
    <x v="1"/>
  </r>
  <r>
    <x v="13"/>
    <x v="1"/>
    <x v="770"/>
    <x v="0"/>
    <x v="1384"/>
    <x v="3"/>
    <x v="1"/>
    <x v="0"/>
    <x v="0"/>
    <x v="0"/>
    <x v="1"/>
    <x v="14"/>
    <x v="0"/>
    <x v="2"/>
  </r>
  <r>
    <x v="13"/>
    <x v="1"/>
    <x v="730"/>
    <x v="28"/>
    <x v="1385"/>
    <x v="2"/>
    <x v="1"/>
    <x v="0"/>
    <x v="2"/>
    <x v="2"/>
    <x v="1"/>
    <x v="10"/>
    <x v="3"/>
    <x v="2"/>
  </r>
  <r>
    <x v="25"/>
    <x v="1"/>
    <x v="771"/>
    <x v="0"/>
    <x v="1386"/>
    <x v="1"/>
    <x v="1"/>
    <x v="2"/>
    <x v="3"/>
    <x v="0"/>
    <x v="1"/>
    <x v="6"/>
    <x v="1"/>
    <x v="2"/>
  </r>
  <r>
    <x v="11"/>
    <x v="1"/>
    <x v="638"/>
    <x v="0"/>
    <x v="1387"/>
    <x v="3"/>
    <x v="1"/>
    <x v="4"/>
    <x v="3"/>
    <x v="1"/>
    <x v="1"/>
    <x v="15"/>
    <x v="0"/>
    <x v="2"/>
  </r>
  <r>
    <x v="5"/>
    <x v="1"/>
    <x v="387"/>
    <x v="8"/>
    <x v="1388"/>
    <x v="1"/>
    <x v="0"/>
    <x v="4"/>
    <x v="0"/>
    <x v="2"/>
    <x v="1"/>
    <x v="15"/>
    <x v="2"/>
    <x v="1"/>
  </r>
  <r>
    <x v="12"/>
    <x v="1"/>
    <x v="21"/>
    <x v="0"/>
    <x v="1389"/>
    <x v="2"/>
    <x v="1"/>
    <x v="1"/>
    <x v="3"/>
    <x v="1"/>
    <x v="1"/>
    <x v="7"/>
    <x v="2"/>
    <x v="1"/>
  </r>
  <r>
    <x v="14"/>
    <x v="0"/>
    <x v="772"/>
    <x v="27"/>
    <x v="1390"/>
    <x v="1"/>
    <x v="1"/>
    <x v="2"/>
    <x v="0"/>
    <x v="2"/>
    <x v="1"/>
    <x v="3"/>
    <x v="0"/>
    <x v="2"/>
  </r>
  <r>
    <x v="8"/>
    <x v="1"/>
    <x v="772"/>
    <x v="0"/>
    <x v="1391"/>
    <x v="3"/>
    <x v="1"/>
    <x v="6"/>
    <x v="3"/>
    <x v="0"/>
    <x v="1"/>
    <x v="22"/>
    <x v="0"/>
    <x v="2"/>
  </r>
  <r>
    <x v="10"/>
    <x v="1"/>
    <x v="751"/>
    <x v="15"/>
    <x v="1392"/>
    <x v="1"/>
    <x v="0"/>
    <x v="0"/>
    <x v="0"/>
    <x v="1"/>
    <x v="0"/>
    <x v="17"/>
    <x v="1"/>
    <x v="1"/>
  </r>
  <r>
    <x v="4"/>
    <x v="1"/>
    <x v="382"/>
    <x v="14"/>
    <x v="1393"/>
    <x v="2"/>
    <x v="1"/>
    <x v="0"/>
    <x v="0"/>
    <x v="0"/>
    <x v="1"/>
    <x v="17"/>
    <x v="0"/>
    <x v="1"/>
  </r>
  <r>
    <x v="5"/>
    <x v="1"/>
    <x v="773"/>
    <x v="12"/>
    <x v="1394"/>
    <x v="2"/>
    <x v="1"/>
    <x v="3"/>
    <x v="0"/>
    <x v="0"/>
    <x v="1"/>
    <x v="5"/>
    <x v="2"/>
    <x v="1"/>
  </r>
  <r>
    <x v="12"/>
    <x v="0"/>
    <x v="774"/>
    <x v="9"/>
    <x v="1395"/>
    <x v="3"/>
    <x v="1"/>
    <x v="0"/>
    <x v="0"/>
    <x v="1"/>
    <x v="0"/>
    <x v="17"/>
    <x v="3"/>
    <x v="1"/>
  </r>
  <r>
    <x v="16"/>
    <x v="0"/>
    <x v="775"/>
    <x v="4"/>
    <x v="1396"/>
    <x v="3"/>
    <x v="1"/>
    <x v="0"/>
    <x v="3"/>
    <x v="0"/>
    <x v="0"/>
    <x v="6"/>
    <x v="2"/>
    <x v="2"/>
  </r>
  <r>
    <x v="33"/>
    <x v="1"/>
    <x v="776"/>
    <x v="14"/>
    <x v="1397"/>
    <x v="3"/>
    <x v="0"/>
    <x v="1"/>
    <x v="2"/>
    <x v="1"/>
    <x v="1"/>
    <x v="0"/>
    <x v="3"/>
    <x v="2"/>
  </r>
  <r>
    <x v="3"/>
    <x v="1"/>
    <x v="102"/>
    <x v="15"/>
    <x v="1398"/>
    <x v="2"/>
    <x v="1"/>
    <x v="4"/>
    <x v="2"/>
    <x v="2"/>
    <x v="1"/>
    <x v="13"/>
    <x v="3"/>
    <x v="1"/>
  </r>
  <r>
    <x v="23"/>
    <x v="1"/>
    <x v="743"/>
    <x v="13"/>
    <x v="1399"/>
    <x v="3"/>
    <x v="1"/>
    <x v="4"/>
    <x v="2"/>
    <x v="1"/>
    <x v="1"/>
    <x v="18"/>
    <x v="2"/>
    <x v="1"/>
  </r>
  <r>
    <x v="8"/>
    <x v="1"/>
    <x v="777"/>
    <x v="0"/>
    <x v="1400"/>
    <x v="2"/>
    <x v="1"/>
    <x v="8"/>
    <x v="1"/>
    <x v="1"/>
    <x v="0"/>
    <x v="0"/>
    <x v="2"/>
    <x v="1"/>
  </r>
  <r>
    <x v="27"/>
    <x v="1"/>
    <x v="778"/>
    <x v="9"/>
    <x v="1401"/>
    <x v="1"/>
    <x v="1"/>
    <x v="5"/>
    <x v="1"/>
    <x v="1"/>
    <x v="0"/>
    <x v="10"/>
    <x v="0"/>
    <x v="1"/>
  </r>
  <r>
    <x v="12"/>
    <x v="1"/>
    <x v="304"/>
    <x v="2"/>
    <x v="1402"/>
    <x v="2"/>
    <x v="0"/>
    <x v="2"/>
    <x v="0"/>
    <x v="2"/>
    <x v="0"/>
    <x v="0"/>
    <x v="3"/>
    <x v="1"/>
  </r>
  <r>
    <x v="22"/>
    <x v="1"/>
    <x v="171"/>
    <x v="8"/>
    <x v="1403"/>
    <x v="0"/>
    <x v="1"/>
    <x v="0"/>
    <x v="3"/>
    <x v="0"/>
    <x v="1"/>
    <x v="11"/>
    <x v="0"/>
    <x v="1"/>
  </r>
  <r>
    <x v="19"/>
    <x v="1"/>
    <x v="764"/>
    <x v="5"/>
    <x v="1404"/>
    <x v="2"/>
    <x v="1"/>
    <x v="1"/>
    <x v="2"/>
    <x v="0"/>
    <x v="1"/>
    <x v="11"/>
    <x v="1"/>
    <x v="1"/>
  </r>
  <r>
    <x v="12"/>
    <x v="1"/>
    <x v="511"/>
    <x v="17"/>
    <x v="1405"/>
    <x v="1"/>
    <x v="0"/>
    <x v="7"/>
    <x v="2"/>
    <x v="1"/>
    <x v="1"/>
    <x v="13"/>
    <x v="3"/>
    <x v="3"/>
  </r>
  <r>
    <x v="33"/>
    <x v="1"/>
    <x v="771"/>
    <x v="17"/>
    <x v="1406"/>
    <x v="1"/>
    <x v="0"/>
    <x v="3"/>
    <x v="3"/>
    <x v="0"/>
    <x v="0"/>
    <x v="12"/>
    <x v="1"/>
    <x v="1"/>
  </r>
  <r>
    <x v="17"/>
    <x v="1"/>
    <x v="180"/>
    <x v="0"/>
    <x v="1407"/>
    <x v="0"/>
    <x v="1"/>
    <x v="4"/>
    <x v="2"/>
    <x v="0"/>
    <x v="1"/>
    <x v="11"/>
    <x v="2"/>
    <x v="2"/>
  </r>
  <r>
    <x v="30"/>
    <x v="1"/>
    <x v="390"/>
    <x v="20"/>
    <x v="1408"/>
    <x v="2"/>
    <x v="1"/>
    <x v="2"/>
    <x v="0"/>
    <x v="0"/>
    <x v="1"/>
    <x v="6"/>
    <x v="3"/>
    <x v="3"/>
  </r>
  <r>
    <x v="32"/>
    <x v="1"/>
    <x v="145"/>
    <x v="13"/>
    <x v="1409"/>
    <x v="2"/>
    <x v="0"/>
    <x v="2"/>
    <x v="2"/>
    <x v="1"/>
    <x v="1"/>
    <x v="0"/>
    <x v="0"/>
    <x v="3"/>
  </r>
  <r>
    <x v="32"/>
    <x v="1"/>
    <x v="215"/>
    <x v="2"/>
    <x v="1410"/>
    <x v="0"/>
    <x v="0"/>
    <x v="0"/>
    <x v="1"/>
    <x v="1"/>
    <x v="1"/>
    <x v="8"/>
    <x v="3"/>
    <x v="1"/>
  </r>
  <r>
    <x v="36"/>
    <x v="1"/>
    <x v="508"/>
    <x v="2"/>
    <x v="1411"/>
    <x v="1"/>
    <x v="0"/>
    <x v="8"/>
    <x v="1"/>
    <x v="1"/>
    <x v="1"/>
    <x v="8"/>
    <x v="3"/>
    <x v="1"/>
  </r>
  <r>
    <x v="7"/>
    <x v="1"/>
    <x v="779"/>
    <x v="0"/>
    <x v="1412"/>
    <x v="2"/>
    <x v="1"/>
    <x v="2"/>
    <x v="1"/>
    <x v="1"/>
    <x v="1"/>
    <x v="6"/>
    <x v="3"/>
    <x v="2"/>
  </r>
  <r>
    <x v="36"/>
    <x v="1"/>
    <x v="538"/>
    <x v="2"/>
    <x v="1413"/>
    <x v="2"/>
    <x v="1"/>
    <x v="2"/>
    <x v="2"/>
    <x v="2"/>
    <x v="0"/>
    <x v="12"/>
    <x v="3"/>
    <x v="2"/>
  </r>
  <r>
    <x v="40"/>
    <x v="1"/>
    <x v="102"/>
    <x v="19"/>
    <x v="1414"/>
    <x v="3"/>
    <x v="1"/>
    <x v="4"/>
    <x v="2"/>
    <x v="0"/>
    <x v="1"/>
    <x v="1"/>
    <x v="2"/>
    <x v="1"/>
  </r>
  <r>
    <x v="3"/>
    <x v="1"/>
    <x v="780"/>
    <x v="0"/>
    <x v="1415"/>
    <x v="0"/>
    <x v="1"/>
    <x v="2"/>
    <x v="2"/>
    <x v="2"/>
    <x v="1"/>
    <x v="11"/>
    <x v="3"/>
    <x v="2"/>
  </r>
  <r>
    <x v="8"/>
    <x v="1"/>
    <x v="42"/>
    <x v="0"/>
    <x v="1416"/>
    <x v="2"/>
    <x v="1"/>
    <x v="0"/>
    <x v="1"/>
    <x v="1"/>
    <x v="1"/>
    <x v="2"/>
    <x v="0"/>
    <x v="1"/>
  </r>
  <r>
    <x v="12"/>
    <x v="1"/>
    <x v="781"/>
    <x v="2"/>
    <x v="1417"/>
    <x v="3"/>
    <x v="1"/>
    <x v="6"/>
    <x v="2"/>
    <x v="1"/>
    <x v="1"/>
    <x v="12"/>
    <x v="3"/>
    <x v="1"/>
  </r>
  <r>
    <x v="8"/>
    <x v="1"/>
    <x v="240"/>
    <x v="16"/>
    <x v="1418"/>
    <x v="3"/>
    <x v="1"/>
    <x v="3"/>
    <x v="2"/>
    <x v="1"/>
    <x v="1"/>
    <x v="0"/>
    <x v="1"/>
    <x v="1"/>
  </r>
  <r>
    <x v="19"/>
    <x v="1"/>
    <x v="782"/>
    <x v="21"/>
    <x v="1419"/>
    <x v="2"/>
    <x v="1"/>
    <x v="1"/>
    <x v="3"/>
    <x v="2"/>
    <x v="0"/>
    <x v="18"/>
    <x v="3"/>
    <x v="2"/>
  </r>
  <r>
    <x v="0"/>
    <x v="1"/>
    <x v="783"/>
    <x v="0"/>
    <x v="1420"/>
    <x v="2"/>
    <x v="1"/>
    <x v="1"/>
    <x v="0"/>
    <x v="1"/>
    <x v="1"/>
    <x v="7"/>
    <x v="0"/>
    <x v="1"/>
  </r>
  <r>
    <x v="40"/>
    <x v="1"/>
    <x v="763"/>
    <x v="0"/>
    <x v="1421"/>
    <x v="1"/>
    <x v="0"/>
    <x v="7"/>
    <x v="1"/>
    <x v="1"/>
    <x v="1"/>
    <x v="21"/>
    <x v="0"/>
    <x v="0"/>
  </r>
  <r>
    <x v="10"/>
    <x v="1"/>
    <x v="289"/>
    <x v="13"/>
    <x v="1422"/>
    <x v="2"/>
    <x v="1"/>
    <x v="2"/>
    <x v="2"/>
    <x v="1"/>
    <x v="0"/>
    <x v="3"/>
    <x v="3"/>
    <x v="1"/>
  </r>
  <r>
    <x v="15"/>
    <x v="1"/>
    <x v="697"/>
    <x v="0"/>
    <x v="1423"/>
    <x v="2"/>
    <x v="1"/>
    <x v="1"/>
    <x v="2"/>
    <x v="0"/>
    <x v="1"/>
    <x v="7"/>
    <x v="1"/>
    <x v="3"/>
  </r>
  <r>
    <x v="10"/>
    <x v="1"/>
    <x v="116"/>
    <x v="14"/>
    <x v="1424"/>
    <x v="0"/>
    <x v="1"/>
    <x v="1"/>
    <x v="2"/>
    <x v="0"/>
    <x v="1"/>
    <x v="7"/>
    <x v="2"/>
    <x v="1"/>
  </r>
  <r>
    <x v="3"/>
    <x v="1"/>
    <x v="784"/>
    <x v="8"/>
    <x v="1425"/>
    <x v="0"/>
    <x v="0"/>
    <x v="4"/>
    <x v="0"/>
    <x v="1"/>
    <x v="0"/>
    <x v="6"/>
    <x v="0"/>
    <x v="1"/>
  </r>
  <r>
    <x v="5"/>
    <x v="1"/>
    <x v="308"/>
    <x v="22"/>
    <x v="1426"/>
    <x v="1"/>
    <x v="0"/>
    <x v="2"/>
    <x v="1"/>
    <x v="0"/>
    <x v="1"/>
    <x v="6"/>
    <x v="3"/>
    <x v="1"/>
  </r>
  <r>
    <x v="32"/>
    <x v="1"/>
    <x v="706"/>
    <x v="0"/>
    <x v="1427"/>
    <x v="3"/>
    <x v="1"/>
    <x v="2"/>
    <x v="0"/>
    <x v="1"/>
    <x v="1"/>
    <x v="12"/>
    <x v="3"/>
    <x v="2"/>
  </r>
  <r>
    <x v="5"/>
    <x v="1"/>
    <x v="734"/>
    <x v="0"/>
    <x v="1428"/>
    <x v="0"/>
    <x v="1"/>
    <x v="6"/>
    <x v="1"/>
    <x v="1"/>
    <x v="1"/>
    <x v="8"/>
    <x v="2"/>
    <x v="1"/>
  </r>
  <r>
    <x v="22"/>
    <x v="1"/>
    <x v="546"/>
    <x v="4"/>
    <x v="1429"/>
    <x v="3"/>
    <x v="1"/>
    <x v="1"/>
    <x v="0"/>
    <x v="0"/>
    <x v="1"/>
    <x v="6"/>
    <x v="0"/>
    <x v="1"/>
  </r>
  <r>
    <x v="8"/>
    <x v="1"/>
    <x v="785"/>
    <x v="17"/>
    <x v="1430"/>
    <x v="0"/>
    <x v="0"/>
    <x v="7"/>
    <x v="2"/>
    <x v="1"/>
    <x v="1"/>
    <x v="11"/>
    <x v="0"/>
    <x v="1"/>
  </r>
  <r>
    <x v="5"/>
    <x v="1"/>
    <x v="786"/>
    <x v="0"/>
    <x v="1431"/>
    <x v="1"/>
    <x v="0"/>
    <x v="0"/>
    <x v="0"/>
    <x v="1"/>
    <x v="1"/>
    <x v="12"/>
    <x v="3"/>
    <x v="1"/>
  </r>
  <r>
    <x v="2"/>
    <x v="1"/>
    <x v="787"/>
    <x v="17"/>
    <x v="1432"/>
    <x v="1"/>
    <x v="0"/>
    <x v="7"/>
    <x v="0"/>
    <x v="1"/>
    <x v="0"/>
    <x v="20"/>
    <x v="0"/>
    <x v="1"/>
  </r>
  <r>
    <x v="36"/>
    <x v="1"/>
    <x v="42"/>
    <x v="1"/>
    <x v="1433"/>
    <x v="3"/>
    <x v="0"/>
    <x v="0"/>
    <x v="2"/>
    <x v="2"/>
    <x v="0"/>
    <x v="4"/>
    <x v="2"/>
    <x v="2"/>
  </r>
  <r>
    <x v="39"/>
    <x v="1"/>
    <x v="30"/>
    <x v="22"/>
    <x v="1434"/>
    <x v="3"/>
    <x v="1"/>
    <x v="6"/>
    <x v="0"/>
    <x v="2"/>
    <x v="1"/>
    <x v="2"/>
    <x v="2"/>
    <x v="2"/>
  </r>
  <r>
    <x v="20"/>
    <x v="1"/>
    <x v="788"/>
    <x v="0"/>
    <x v="1435"/>
    <x v="0"/>
    <x v="1"/>
    <x v="1"/>
    <x v="0"/>
    <x v="0"/>
    <x v="0"/>
    <x v="11"/>
    <x v="3"/>
    <x v="1"/>
  </r>
  <r>
    <x v="18"/>
    <x v="1"/>
    <x v="784"/>
    <x v="12"/>
    <x v="1436"/>
    <x v="1"/>
    <x v="1"/>
    <x v="6"/>
    <x v="3"/>
    <x v="0"/>
    <x v="0"/>
    <x v="0"/>
    <x v="1"/>
    <x v="1"/>
  </r>
  <r>
    <x v="22"/>
    <x v="1"/>
    <x v="789"/>
    <x v="14"/>
    <x v="1437"/>
    <x v="2"/>
    <x v="1"/>
    <x v="5"/>
    <x v="0"/>
    <x v="0"/>
    <x v="1"/>
    <x v="6"/>
    <x v="3"/>
    <x v="2"/>
  </r>
  <r>
    <x v="30"/>
    <x v="0"/>
    <x v="79"/>
    <x v="14"/>
    <x v="1438"/>
    <x v="2"/>
    <x v="1"/>
    <x v="6"/>
    <x v="3"/>
    <x v="1"/>
    <x v="1"/>
    <x v="12"/>
    <x v="0"/>
    <x v="2"/>
  </r>
  <r>
    <x v="9"/>
    <x v="1"/>
    <x v="782"/>
    <x v="3"/>
    <x v="1439"/>
    <x v="3"/>
    <x v="0"/>
    <x v="0"/>
    <x v="0"/>
    <x v="1"/>
    <x v="1"/>
    <x v="12"/>
    <x v="3"/>
    <x v="1"/>
  </r>
  <r>
    <x v="9"/>
    <x v="1"/>
    <x v="210"/>
    <x v="18"/>
    <x v="1440"/>
    <x v="2"/>
    <x v="0"/>
    <x v="3"/>
    <x v="1"/>
    <x v="2"/>
    <x v="1"/>
    <x v="6"/>
    <x v="2"/>
    <x v="1"/>
  </r>
  <r>
    <x v="29"/>
    <x v="1"/>
    <x v="611"/>
    <x v="0"/>
    <x v="1441"/>
    <x v="1"/>
    <x v="1"/>
    <x v="4"/>
    <x v="2"/>
    <x v="2"/>
    <x v="1"/>
    <x v="14"/>
    <x v="0"/>
    <x v="2"/>
  </r>
  <r>
    <x v="11"/>
    <x v="0"/>
    <x v="394"/>
    <x v="0"/>
    <x v="1442"/>
    <x v="3"/>
    <x v="1"/>
    <x v="1"/>
    <x v="0"/>
    <x v="1"/>
    <x v="0"/>
    <x v="8"/>
    <x v="2"/>
    <x v="3"/>
  </r>
  <r>
    <x v="19"/>
    <x v="1"/>
    <x v="421"/>
    <x v="2"/>
    <x v="1443"/>
    <x v="3"/>
    <x v="1"/>
    <x v="5"/>
    <x v="2"/>
    <x v="1"/>
    <x v="1"/>
    <x v="0"/>
    <x v="0"/>
    <x v="2"/>
  </r>
  <r>
    <x v="29"/>
    <x v="0"/>
    <x v="790"/>
    <x v="15"/>
    <x v="1444"/>
    <x v="2"/>
    <x v="1"/>
    <x v="2"/>
    <x v="2"/>
    <x v="1"/>
    <x v="1"/>
    <x v="0"/>
    <x v="1"/>
    <x v="0"/>
  </r>
  <r>
    <x v="0"/>
    <x v="1"/>
    <x v="12"/>
    <x v="26"/>
    <x v="1445"/>
    <x v="3"/>
    <x v="0"/>
    <x v="3"/>
    <x v="1"/>
    <x v="1"/>
    <x v="1"/>
    <x v="1"/>
    <x v="3"/>
    <x v="1"/>
  </r>
  <r>
    <x v="13"/>
    <x v="1"/>
    <x v="791"/>
    <x v="26"/>
    <x v="1446"/>
    <x v="2"/>
    <x v="0"/>
    <x v="0"/>
    <x v="2"/>
    <x v="1"/>
    <x v="1"/>
    <x v="14"/>
    <x v="1"/>
    <x v="1"/>
  </r>
  <r>
    <x v="9"/>
    <x v="1"/>
    <x v="684"/>
    <x v="8"/>
    <x v="1447"/>
    <x v="2"/>
    <x v="1"/>
    <x v="0"/>
    <x v="0"/>
    <x v="2"/>
    <x v="1"/>
    <x v="19"/>
    <x v="0"/>
    <x v="2"/>
  </r>
  <r>
    <x v="0"/>
    <x v="1"/>
    <x v="600"/>
    <x v="3"/>
    <x v="1448"/>
    <x v="1"/>
    <x v="1"/>
    <x v="0"/>
    <x v="1"/>
    <x v="2"/>
    <x v="1"/>
    <x v="0"/>
    <x v="3"/>
    <x v="1"/>
  </r>
  <r>
    <x v="5"/>
    <x v="1"/>
    <x v="792"/>
    <x v="2"/>
    <x v="1449"/>
    <x v="2"/>
    <x v="1"/>
    <x v="1"/>
    <x v="3"/>
    <x v="0"/>
    <x v="1"/>
    <x v="8"/>
    <x v="1"/>
    <x v="1"/>
  </r>
  <r>
    <x v="10"/>
    <x v="1"/>
    <x v="387"/>
    <x v="9"/>
    <x v="1450"/>
    <x v="1"/>
    <x v="0"/>
    <x v="8"/>
    <x v="0"/>
    <x v="0"/>
    <x v="0"/>
    <x v="9"/>
    <x v="3"/>
    <x v="1"/>
  </r>
  <r>
    <x v="8"/>
    <x v="1"/>
    <x v="42"/>
    <x v="17"/>
    <x v="1451"/>
    <x v="3"/>
    <x v="0"/>
    <x v="0"/>
    <x v="0"/>
    <x v="1"/>
    <x v="1"/>
    <x v="0"/>
    <x v="3"/>
    <x v="1"/>
  </r>
  <r>
    <x v="24"/>
    <x v="0"/>
    <x v="155"/>
    <x v="0"/>
    <x v="1452"/>
    <x v="0"/>
    <x v="1"/>
    <x v="0"/>
    <x v="2"/>
    <x v="2"/>
    <x v="1"/>
    <x v="11"/>
    <x v="1"/>
    <x v="1"/>
  </r>
  <r>
    <x v="9"/>
    <x v="1"/>
    <x v="42"/>
    <x v="13"/>
    <x v="1453"/>
    <x v="0"/>
    <x v="0"/>
    <x v="0"/>
    <x v="0"/>
    <x v="1"/>
    <x v="1"/>
    <x v="6"/>
    <x v="0"/>
    <x v="2"/>
  </r>
  <r>
    <x v="28"/>
    <x v="1"/>
    <x v="435"/>
    <x v="25"/>
    <x v="1454"/>
    <x v="2"/>
    <x v="0"/>
    <x v="0"/>
    <x v="2"/>
    <x v="0"/>
    <x v="1"/>
    <x v="2"/>
    <x v="3"/>
    <x v="1"/>
  </r>
  <r>
    <x v="32"/>
    <x v="1"/>
    <x v="3"/>
    <x v="2"/>
    <x v="1455"/>
    <x v="1"/>
    <x v="1"/>
    <x v="1"/>
    <x v="2"/>
    <x v="0"/>
    <x v="1"/>
    <x v="8"/>
    <x v="1"/>
    <x v="1"/>
  </r>
  <r>
    <x v="10"/>
    <x v="1"/>
    <x v="189"/>
    <x v="21"/>
    <x v="1456"/>
    <x v="1"/>
    <x v="1"/>
    <x v="4"/>
    <x v="2"/>
    <x v="1"/>
    <x v="0"/>
    <x v="8"/>
    <x v="1"/>
    <x v="3"/>
  </r>
  <r>
    <x v="32"/>
    <x v="1"/>
    <x v="737"/>
    <x v="2"/>
    <x v="1457"/>
    <x v="1"/>
    <x v="0"/>
    <x v="1"/>
    <x v="2"/>
    <x v="1"/>
    <x v="1"/>
    <x v="8"/>
    <x v="2"/>
    <x v="1"/>
  </r>
  <r>
    <x v="10"/>
    <x v="1"/>
    <x v="479"/>
    <x v="0"/>
    <x v="1458"/>
    <x v="1"/>
    <x v="0"/>
    <x v="1"/>
    <x v="0"/>
    <x v="1"/>
    <x v="1"/>
    <x v="11"/>
    <x v="1"/>
    <x v="1"/>
  </r>
  <r>
    <x v="11"/>
    <x v="1"/>
    <x v="793"/>
    <x v="28"/>
    <x v="1459"/>
    <x v="2"/>
    <x v="1"/>
    <x v="2"/>
    <x v="1"/>
    <x v="1"/>
    <x v="0"/>
    <x v="6"/>
    <x v="0"/>
    <x v="1"/>
  </r>
  <r>
    <x v="11"/>
    <x v="1"/>
    <x v="794"/>
    <x v="26"/>
    <x v="1460"/>
    <x v="2"/>
    <x v="0"/>
    <x v="1"/>
    <x v="3"/>
    <x v="0"/>
    <x v="1"/>
    <x v="7"/>
    <x v="2"/>
    <x v="0"/>
  </r>
  <r>
    <x v="24"/>
    <x v="0"/>
    <x v="795"/>
    <x v="26"/>
    <x v="1461"/>
    <x v="2"/>
    <x v="1"/>
    <x v="0"/>
    <x v="3"/>
    <x v="2"/>
    <x v="0"/>
    <x v="17"/>
    <x v="2"/>
    <x v="1"/>
  </r>
  <r>
    <x v="22"/>
    <x v="1"/>
    <x v="42"/>
    <x v="4"/>
    <x v="1462"/>
    <x v="0"/>
    <x v="0"/>
    <x v="0"/>
    <x v="0"/>
    <x v="1"/>
    <x v="1"/>
    <x v="17"/>
    <x v="0"/>
    <x v="2"/>
  </r>
  <r>
    <x v="12"/>
    <x v="1"/>
    <x v="574"/>
    <x v="12"/>
    <x v="1463"/>
    <x v="0"/>
    <x v="1"/>
    <x v="3"/>
    <x v="3"/>
    <x v="0"/>
    <x v="1"/>
    <x v="5"/>
    <x v="2"/>
    <x v="1"/>
  </r>
  <r>
    <x v="25"/>
    <x v="1"/>
    <x v="30"/>
    <x v="12"/>
    <x v="1464"/>
    <x v="2"/>
    <x v="0"/>
    <x v="6"/>
    <x v="2"/>
    <x v="0"/>
    <x v="1"/>
    <x v="22"/>
    <x v="1"/>
    <x v="1"/>
  </r>
  <r>
    <x v="9"/>
    <x v="1"/>
    <x v="657"/>
    <x v="5"/>
    <x v="1465"/>
    <x v="1"/>
    <x v="1"/>
    <x v="2"/>
    <x v="0"/>
    <x v="1"/>
    <x v="1"/>
    <x v="3"/>
    <x v="3"/>
    <x v="1"/>
  </r>
  <r>
    <x v="22"/>
    <x v="1"/>
    <x v="796"/>
    <x v="16"/>
    <x v="1466"/>
    <x v="2"/>
    <x v="1"/>
    <x v="4"/>
    <x v="3"/>
    <x v="1"/>
    <x v="1"/>
    <x v="15"/>
    <x v="0"/>
    <x v="1"/>
  </r>
  <r>
    <x v="4"/>
    <x v="1"/>
    <x v="776"/>
    <x v="18"/>
    <x v="1467"/>
    <x v="0"/>
    <x v="1"/>
    <x v="3"/>
    <x v="1"/>
    <x v="1"/>
    <x v="0"/>
    <x v="5"/>
    <x v="2"/>
    <x v="1"/>
  </r>
  <r>
    <x v="1"/>
    <x v="1"/>
    <x v="797"/>
    <x v="2"/>
    <x v="1468"/>
    <x v="2"/>
    <x v="1"/>
    <x v="0"/>
    <x v="1"/>
    <x v="1"/>
    <x v="1"/>
    <x v="8"/>
    <x v="1"/>
    <x v="2"/>
  </r>
  <r>
    <x v="13"/>
    <x v="1"/>
    <x v="2"/>
    <x v="1"/>
    <x v="1469"/>
    <x v="0"/>
    <x v="1"/>
    <x v="2"/>
    <x v="2"/>
    <x v="1"/>
    <x v="1"/>
    <x v="11"/>
    <x v="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DC8AF7E-C60A-4D85-B86E-0CFA476A9CA6}" name="Age wise retension"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8">
  <location ref="A12:C18" firstHeaderRow="1" firstDataRow="2" firstDataCol="1"/>
  <pivotFields count="14">
    <pivotField axis="axisRow" dataField="1" compact="0" outline="0" showAll="0" defaultSubtotal="0">
      <items count="7">
        <item x="0"/>
        <item x="1"/>
        <item x="2"/>
        <item x="3"/>
        <item x="4"/>
        <item x="5"/>
        <item x="6"/>
      </items>
      <extLst>
        <ext xmlns:x14="http://schemas.microsoft.com/office/spreadsheetml/2009/9/main" uri="{2946ED86-A175-432a-8AC1-64E0C546D7DE}">
          <x14:pivotField fillDownLabels="1"/>
        </ext>
      </extLst>
    </pivotField>
    <pivotField axis="axisCol" compact="0" outline="0" showAll="0" defaultSubtotal="0">
      <items count="2">
        <item x="1"/>
        <item x="0"/>
      </items>
      <extLst>
        <ext xmlns:x14="http://schemas.microsoft.com/office/spreadsheetml/2009/9/main" uri="{2946ED86-A175-432a-8AC1-64E0C546D7DE}">
          <x14:pivotField fillDownLabels="1"/>
        </ext>
      </extLst>
    </pivotField>
    <pivotField compact="0" numFmtId="2" outline="0" showAll="0" defaultSubtotal="0">
      <items count="16">
        <item x="0"/>
        <item x="1"/>
        <item x="2"/>
        <item x="3"/>
        <item x="4"/>
        <item x="5"/>
        <item x="6"/>
        <item x="7"/>
        <item x="8"/>
        <item x="9"/>
        <item x="10"/>
        <item x="11"/>
        <item x="12"/>
        <item x="13"/>
        <item x="14"/>
        <item x="1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4">
        <item x="3"/>
        <item x="0"/>
        <item x="1"/>
        <item x="2"/>
      </items>
      <extLst>
        <ext xmlns:x14="http://schemas.microsoft.com/office/spreadsheetml/2009/9/main" uri="{2946ED86-A175-432a-8AC1-64E0C546D7DE}">
          <x14:pivotField fillDownLabels="1"/>
        </ext>
      </extLst>
    </pivotField>
    <pivotField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items count="9">
        <item x="7"/>
        <item x="8"/>
        <item x="3"/>
        <item x="1"/>
        <item x="2"/>
        <item x="5"/>
        <item x="4"/>
        <item x="0"/>
        <item x="6"/>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2"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0"/>
  </rowFields>
  <rowItems count="5">
    <i>
      <x v="1"/>
    </i>
    <i>
      <x v="2"/>
    </i>
    <i>
      <x v="3"/>
    </i>
    <i>
      <x v="4"/>
    </i>
    <i>
      <x v="5"/>
    </i>
  </rowItems>
  <colFields count="1">
    <field x="1"/>
  </colFields>
  <colItems count="2">
    <i>
      <x/>
    </i>
    <i>
      <x v="1"/>
    </i>
  </colItems>
  <dataFields count="1">
    <dataField name="Count of Age" fld="0" subtotal="count" baseField="0" baseItem="0"/>
  </dataFields>
  <chartFormats count="6">
    <chartFormat chart="7" format="0" series="1">
      <pivotArea type="data" outline="0" fieldPosition="0">
        <references count="2">
          <reference field="4294967294" count="1" selected="0">
            <x v="0"/>
          </reference>
          <reference field="1" count="1" selected="0">
            <x v="0"/>
          </reference>
        </references>
      </pivotArea>
    </chartFormat>
    <chartFormat chart="7" format="1" series="1">
      <pivotArea type="data" outline="0" fieldPosition="0">
        <references count="2">
          <reference field="4294967294" count="1" selected="0">
            <x v="0"/>
          </reference>
          <reference field="1" count="1" selected="0">
            <x v="1"/>
          </reference>
        </references>
      </pivotArea>
    </chartFormat>
    <chartFormat chart="11" format="4" series="1">
      <pivotArea type="data" outline="0" fieldPosition="0">
        <references count="2">
          <reference field="4294967294" count="1" selected="0">
            <x v="0"/>
          </reference>
          <reference field="1" count="1" selected="0">
            <x v="0"/>
          </reference>
        </references>
      </pivotArea>
    </chartFormat>
    <chartFormat chart="11" format="5" series="1">
      <pivotArea type="data" outline="0" fieldPosition="0">
        <references count="2">
          <reference field="4294967294" count="1" selected="0">
            <x v="0"/>
          </reference>
          <reference field="1" count="1" selected="0">
            <x v="1"/>
          </reference>
        </references>
      </pivotArea>
    </chartFormat>
    <chartFormat chart="11" format="6"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4D55120-095E-4FDE-B763-A203DDF7BCB0}" name="Count of Repeat Customer"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6">
  <location ref="A3:B5" firstHeaderRow="1" firstDataRow="1" firstDataCol="1"/>
  <pivotFields count="14">
    <pivotField compact="0" outline="0" showAll="0" defaultSubtotal="0">
      <items count="7">
        <item x="0"/>
        <item x="1"/>
        <item x="2"/>
        <item x="3"/>
        <item x="4"/>
        <item x="5"/>
        <item x="6"/>
      </items>
      <extLst>
        <ext xmlns:x14="http://schemas.microsoft.com/office/spreadsheetml/2009/9/main" uri="{2946ED86-A175-432a-8AC1-64E0C546D7DE}">
          <x14:pivotField fillDownLabels="1"/>
        </ext>
      </extLst>
    </pivotField>
    <pivotField axis="axisRow" dataField="1" compact="0" outline="0" showAll="0" defaultSubtotal="0">
      <items count="2">
        <item x="1"/>
        <item x="0"/>
      </items>
      <extLst>
        <ext xmlns:x14="http://schemas.microsoft.com/office/spreadsheetml/2009/9/main" uri="{2946ED86-A175-432a-8AC1-64E0C546D7DE}">
          <x14:pivotField fillDownLabels="1"/>
        </ext>
      </extLst>
    </pivotField>
    <pivotField compact="0" numFmtId="2" outline="0" showAll="0" defaultSubtotal="0">
      <items count="16">
        <item x="0"/>
        <item x="1"/>
        <item x="2"/>
        <item x="3"/>
        <item x="4"/>
        <item x="5"/>
        <item x="6"/>
        <item x="7"/>
        <item x="8"/>
        <item x="9"/>
        <item x="10"/>
        <item x="11"/>
        <item x="12"/>
        <item x="13"/>
        <item x="14"/>
        <item x="1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4">
        <item x="3"/>
        <item x="0"/>
        <item x="1"/>
        <item x="2"/>
      </items>
      <extLst>
        <ext xmlns:x14="http://schemas.microsoft.com/office/spreadsheetml/2009/9/main" uri="{2946ED86-A175-432a-8AC1-64E0C546D7DE}">
          <x14:pivotField fillDownLabels="1"/>
        </ext>
      </extLst>
    </pivotField>
    <pivotField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items count="9">
        <item x="7"/>
        <item x="8"/>
        <item x="3"/>
        <item x="1"/>
        <item x="2"/>
        <item x="5"/>
        <item x="4"/>
        <item x="0"/>
        <item x="6"/>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2"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1"/>
  </rowFields>
  <rowItems count="2">
    <i>
      <x/>
    </i>
    <i>
      <x v="1"/>
    </i>
  </rowItems>
  <colItems count="1">
    <i/>
  </colItems>
  <dataFields count="1">
    <dataField name="Count of RepeatCustomer" fld="1" subtotal="count" baseField="0" baseItem="0"/>
  </dataFields>
  <chartFormats count="9">
    <chartFormat chart="1"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1" count="1" selected="0">
            <x v="0"/>
          </reference>
        </references>
      </pivotArea>
    </chartFormat>
    <chartFormat chart="6" format="6">
      <pivotArea type="data" outline="0" fieldPosition="0">
        <references count="2">
          <reference field="4294967294" count="1" selected="0">
            <x v="0"/>
          </reference>
          <reference field="1"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1" count="1" selected="0">
            <x v="0"/>
          </reference>
        </references>
      </pivotArea>
    </chartFormat>
    <chartFormat chart="9" format="6">
      <pivotArea type="data" outline="0" fieldPosition="0">
        <references count="2">
          <reference field="4294967294" count="1" selected="0">
            <x v="0"/>
          </reference>
          <reference field="1" count="1" selected="0">
            <x v="1"/>
          </reference>
        </references>
      </pivotArea>
    </chartFormat>
    <chartFormat chart="1" format="1">
      <pivotArea type="data" outline="0" fieldPosition="0">
        <references count="2">
          <reference field="4294967294" count="1" selected="0">
            <x v="0"/>
          </reference>
          <reference field="1" count="1" selected="0">
            <x v="0"/>
          </reference>
        </references>
      </pivotArea>
    </chartFormat>
    <chartFormat chart="1"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CAAC252-3657-429E-BED0-56AB902C13AD}" name="static"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3">
  <location ref="I3:J5" firstHeaderRow="1" firstDataRow="1" firstDataCol="1"/>
  <pivotFields count="14">
    <pivotField compact="0" outline="0" showAll="0" defaultSubtotal="0">
      <items count="7">
        <item x="0"/>
        <item x="1"/>
        <item x="2"/>
        <item x="3"/>
        <item x="4"/>
        <item x="5"/>
        <item x="6"/>
      </items>
      <extLst>
        <ext xmlns:x14="http://schemas.microsoft.com/office/spreadsheetml/2009/9/main" uri="{2946ED86-A175-432a-8AC1-64E0C546D7DE}">
          <x14:pivotField fillDownLabels="1"/>
        </ext>
      </extLst>
    </pivotField>
    <pivotField axis="axisRow" dataField="1" compact="0" outline="0" showAll="0" defaultSubtotal="0">
      <items count="2">
        <item x="1"/>
        <item x="0"/>
      </items>
      <extLst>
        <ext xmlns:x14="http://schemas.microsoft.com/office/spreadsheetml/2009/9/main" uri="{2946ED86-A175-432a-8AC1-64E0C546D7DE}">
          <x14:pivotField fillDownLabels="1"/>
        </ext>
      </extLst>
    </pivotField>
    <pivotField compact="0" numFmtId="2" outline="0" showAll="0" defaultSubtotal="0">
      <items count="16">
        <item x="0"/>
        <item x="1"/>
        <item x="2"/>
        <item x="3"/>
        <item x="4"/>
        <item x="5"/>
        <item x="6"/>
        <item x="7"/>
        <item x="8"/>
        <item x="9"/>
        <item x="10"/>
        <item x="11"/>
        <item x="12"/>
        <item x="13"/>
        <item x="14"/>
        <item x="1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2"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1"/>
  </rowFields>
  <rowItems count="2">
    <i>
      <x/>
    </i>
    <i>
      <x v="1"/>
    </i>
  </rowItems>
  <colItems count="1">
    <i/>
  </colItems>
  <dataFields count="1">
    <dataField name="Count of RepeatCustomer" fld="1" subtotal="count" baseField="0" baseItem="0"/>
  </dataFields>
  <chartFormats count="16">
    <chartFormat chart="1"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1" count="1" selected="0">
            <x v="0"/>
          </reference>
        </references>
      </pivotArea>
    </chartFormat>
    <chartFormat chart="6" format="6">
      <pivotArea type="data" outline="0" fieldPosition="0">
        <references count="2">
          <reference field="4294967294" count="1" selected="0">
            <x v="0"/>
          </reference>
          <reference field="1"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1" count="1" selected="0">
            <x v="0"/>
          </reference>
        </references>
      </pivotArea>
    </chartFormat>
    <chartFormat chart="9" format="6">
      <pivotArea type="data" outline="0" fieldPosition="0">
        <references count="2">
          <reference field="4294967294" count="1" selected="0">
            <x v="0"/>
          </reference>
          <reference field="1" count="1" selected="0">
            <x v="1"/>
          </reference>
        </references>
      </pivotArea>
    </chartFormat>
    <chartFormat chart="12" format="10" series="1">
      <pivotArea type="data" outline="0" fieldPosition="0">
        <references count="1">
          <reference field="4294967294" count="1" selected="0">
            <x v="0"/>
          </reference>
        </references>
      </pivotArea>
    </chartFormat>
    <chartFormat chart="12" format="11">
      <pivotArea type="data" outline="0" fieldPosition="0">
        <references count="2">
          <reference field="4294967294" count="1" selected="0">
            <x v="0"/>
          </reference>
          <reference field="1" count="1" selected="0">
            <x v="0"/>
          </reference>
        </references>
      </pivotArea>
    </chartFormat>
    <chartFormat chart="12" format="12">
      <pivotArea type="data" outline="0" fieldPosition="0">
        <references count="2">
          <reference field="4294967294" count="1" selected="0">
            <x v="0"/>
          </reference>
          <reference field="1" count="1" selected="0">
            <x v="1"/>
          </reference>
        </references>
      </pivotArea>
    </chartFormat>
    <chartFormat chart="13" format="0"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 chart="16" format="5">
      <pivotArea type="data" outline="0" fieldPosition="0">
        <references count="2">
          <reference field="4294967294" count="1" selected="0">
            <x v="0"/>
          </reference>
          <reference field="1" count="1" selected="0">
            <x v="0"/>
          </reference>
        </references>
      </pivotArea>
    </chartFormat>
    <chartFormat chart="16" format="6">
      <pivotArea type="data" outline="0" fieldPosition="0">
        <references count="2">
          <reference field="4294967294" count="1" selected="0">
            <x v="0"/>
          </reference>
          <reference field="1" count="1" selected="0">
            <x v="1"/>
          </reference>
        </references>
      </pivotArea>
    </chartFormat>
    <chartFormat chart="13" format="1">
      <pivotArea type="data" outline="0" fieldPosition="0">
        <references count="2">
          <reference field="4294967294" count="1" selected="0">
            <x v="0"/>
          </reference>
          <reference field="1" count="1" selected="0">
            <x v="0"/>
          </reference>
        </references>
      </pivotArea>
    </chartFormat>
    <chartFormat chart="13"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848A863-57E3-44B1-8662-A441DB17A58D}" name="MaritalStatus of repeating customer"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3">
  <location ref="A61:C65" firstHeaderRow="1" firstDataRow="2" firstDataCol="1"/>
  <pivotFields count="14">
    <pivotField compact="0" outline="0" showAll="0" defaultSubtotal="0">
      <items count="7">
        <item x="0"/>
        <item x="1"/>
        <item x="2"/>
        <item x="3"/>
        <item x="4"/>
        <item x="5"/>
        <item x="6"/>
      </items>
      <extLst>
        <ext xmlns:x14="http://schemas.microsoft.com/office/spreadsheetml/2009/9/main" uri="{2946ED86-A175-432a-8AC1-64E0C546D7DE}">
          <x14:pivotField fillDownLabels="1"/>
        </ext>
      </extLst>
    </pivotField>
    <pivotField axis="axisCol" compact="0" outline="0" showAll="0" defaultSubtotal="0">
      <items count="2">
        <item x="1"/>
        <item x="0"/>
      </items>
      <extLst>
        <ext xmlns:x14="http://schemas.microsoft.com/office/spreadsheetml/2009/9/main" uri="{2946ED86-A175-432a-8AC1-64E0C546D7DE}">
          <x14:pivotField fillDownLabels="1"/>
        </ext>
      </extLst>
    </pivotField>
    <pivotField compact="0" numFmtId="2" outline="0" showAll="0" defaultSubtotal="0">
      <items count="16">
        <item x="0"/>
        <item x="1"/>
        <item x="2"/>
        <item x="3"/>
        <item x="4"/>
        <item x="5"/>
        <item x="6"/>
        <item x="7"/>
        <item x="8"/>
        <item x="9"/>
        <item x="10"/>
        <item x="11"/>
        <item x="12"/>
        <item x="13"/>
        <item x="14"/>
        <item x="1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4">
        <item x="3"/>
        <item x="0"/>
        <item x="1"/>
        <item x="2"/>
      </items>
      <extLst>
        <ext xmlns:x14="http://schemas.microsoft.com/office/spreadsheetml/2009/9/main" uri="{2946ED86-A175-432a-8AC1-64E0C546D7DE}">
          <x14:pivotField fillDownLabels="1"/>
        </ext>
      </extLst>
    </pivotField>
    <pivotField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items count="9">
        <item x="7"/>
        <item x="8"/>
        <item x="3"/>
        <item x="1"/>
        <item x="2"/>
        <item x="5"/>
        <item x="4"/>
        <item x="0"/>
        <item x="6"/>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dataField="1" compact="0" outline="0" showAll="0" defaultSubtotal="0">
      <items count="3">
        <item x="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2"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9"/>
  </rowFields>
  <rowItems count="3">
    <i>
      <x/>
    </i>
    <i>
      <x v="1"/>
    </i>
    <i>
      <x v="2"/>
    </i>
  </rowItems>
  <colFields count="1">
    <field x="1"/>
  </colFields>
  <colItems count="2">
    <i>
      <x/>
    </i>
    <i>
      <x v="1"/>
    </i>
  </colItems>
  <dataFields count="1">
    <dataField name="Count of MaritalStatus" fld="9" subtotal="count" baseField="0" baseItem="0"/>
  </dataFields>
  <chartFormats count="6">
    <chartFormat chart="13" format="0" series="1">
      <pivotArea type="data" outline="0" fieldPosition="0">
        <references count="2">
          <reference field="4294967294" count="1" selected="0">
            <x v="0"/>
          </reference>
          <reference field="1" count="1" selected="0">
            <x v="0"/>
          </reference>
        </references>
      </pivotArea>
    </chartFormat>
    <chartFormat chart="13" format="1" series="1">
      <pivotArea type="data" outline="0" fieldPosition="0">
        <references count="2">
          <reference field="4294967294" count="1" selected="0">
            <x v="0"/>
          </reference>
          <reference field="1" count="1" selected="0">
            <x v="1"/>
          </reference>
        </references>
      </pivotArea>
    </chartFormat>
    <chartFormat chart="17" format="4" series="1">
      <pivotArea type="data" outline="0" fieldPosition="0">
        <references count="2">
          <reference field="4294967294" count="1" selected="0">
            <x v="0"/>
          </reference>
          <reference field="1" count="1" selected="0">
            <x v="0"/>
          </reference>
        </references>
      </pivotArea>
    </chartFormat>
    <chartFormat chart="17" format="5" series="1">
      <pivotArea type="data" outline="0" fieldPosition="0">
        <references count="2">
          <reference field="4294967294" count="1" selected="0">
            <x v="0"/>
          </reference>
          <reference field="1" count="1" selected="0">
            <x v="1"/>
          </reference>
        </references>
      </pivotArea>
    </chartFormat>
    <chartFormat chart="17" format="6"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727505F-B2A8-4574-B836-97391D6225D1}" name="ServiceOpted wise retension"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3">
  <location ref="A45:C55" firstHeaderRow="1" firstDataRow="2" firstDataCol="1"/>
  <pivotFields count="14">
    <pivotField compact="0" outline="0" showAll="0" defaultSubtotal="0">
      <items count="7">
        <item x="0"/>
        <item x="1"/>
        <item x="2"/>
        <item x="3"/>
        <item x="4"/>
        <item x="5"/>
        <item x="6"/>
      </items>
      <extLst>
        <ext xmlns:x14="http://schemas.microsoft.com/office/spreadsheetml/2009/9/main" uri="{2946ED86-A175-432a-8AC1-64E0C546D7DE}">
          <x14:pivotField fillDownLabels="1"/>
        </ext>
      </extLst>
    </pivotField>
    <pivotField axis="axisCol" compact="0" outline="0" showAll="0" defaultSubtotal="0">
      <items count="2">
        <item x="1"/>
        <item x="0"/>
      </items>
      <extLst>
        <ext xmlns:x14="http://schemas.microsoft.com/office/spreadsheetml/2009/9/main" uri="{2946ED86-A175-432a-8AC1-64E0C546D7DE}">
          <x14:pivotField fillDownLabels="1"/>
        </ext>
      </extLst>
    </pivotField>
    <pivotField compact="0" numFmtId="2" outline="0" showAll="0" defaultSubtotal="0">
      <items count="16">
        <item x="0"/>
        <item x="1"/>
        <item x="2"/>
        <item x="3"/>
        <item x="4"/>
        <item x="5"/>
        <item x="6"/>
        <item x="7"/>
        <item x="8"/>
        <item x="9"/>
        <item x="10"/>
        <item x="11"/>
        <item x="12"/>
        <item x="13"/>
        <item x="14"/>
        <item x="1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4">
        <item x="3"/>
        <item x="0"/>
        <item x="1"/>
        <item x="2"/>
      </items>
      <extLst>
        <ext xmlns:x14="http://schemas.microsoft.com/office/spreadsheetml/2009/9/main" uri="{2946ED86-A175-432a-8AC1-64E0C546D7DE}">
          <x14:pivotField fillDownLabels="1"/>
        </ext>
      </extLst>
    </pivotField>
    <pivotField compact="0" outline="0" showAll="0" defaultSubtotal="0">
      <items count="2">
        <item x="0"/>
        <item x="1"/>
      </items>
      <extLst>
        <ext xmlns:x14="http://schemas.microsoft.com/office/spreadsheetml/2009/9/main" uri="{2946ED86-A175-432a-8AC1-64E0C546D7DE}">
          <x14:pivotField fillDownLabels="1"/>
        </ext>
      </extLst>
    </pivotField>
    <pivotField axis="axisRow" dataField="1" compact="0" outline="0" showAll="0" defaultSubtotal="0">
      <items count="9">
        <item x="7"/>
        <item x="8"/>
        <item x="3"/>
        <item x="1"/>
        <item x="2"/>
        <item x="5"/>
        <item x="4"/>
        <item x="0"/>
        <item x="6"/>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2"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7"/>
  </rowFields>
  <rowItems count="9">
    <i>
      <x/>
    </i>
    <i>
      <x v="1"/>
    </i>
    <i>
      <x v="2"/>
    </i>
    <i>
      <x v="3"/>
    </i>
    <i>
      <x v="4"/>
    </i>
    <i>
      <x v="5"/>
    </i>
    <i>
      <x v="6"/>
    </i>
    <i>
      <x v="7"/>
    </i>
    <i>
      <x v="8"/>
    </i>
  </rowItems>
  <colFields count="1">
    <field x="1"/>
  </colFields>
  <colItems count="2">
    <i>
      <x/>
    </i>
    <i>
      <x v="1"/>
    </i>
  </colItems>
  <dataFields count="1">
    <dataField name="Count of ServiceOpted" fld="7" subtotal="count" baseField="0" baseItem="0"/>
  </dataFields>
  <chartFormats count="6">
    <chartFormat chart="11" format="0" series="1">
      <pivotArea type="data" outline="0" fieldPosition="0">
        <references count="2">
          <reference field="4294967294" count="1" selected="0">
            <x v="0"/>
          </reference>
          <reference field="1" count="1" selected="0">
            <x v="0"/>
          </reference>
        </references>
      </pivotArea>
    </chartFormat>
    <chartFormat chart="11" format="1" series="1">
      <pivotArea type="data" outline="0" fieldPosition="0">
        <references count="2">
          <reference field="4294967294" count="1" selected="0">
            <x v="0"/>
          </reference>
          <reference field="1" count="1" selected="0">
            <x v="1"/>
          </reference>
        </references>
      </pivotArea>
    </chartFormat>
    <chartFormat chart="16" format="4" series="1">
      <pivotArea type="data" outline="0" fieldPosition="0">
        <references count="2">
          <reference field="4294967294" count="1" selected="0">
            <x v="0"/>
          </reference>
          <reference field="1" count="1" selected="0">
            <x v="0"/>
          </reference>
        </references>
      </pivotArea>
    </chartFormat>
    <chartFormat chart="16" format="5" series="1">
      <pivotArea type="data" outline="0" fieldPosition="0">
        <references count="2">
          <reference field="4294967294" count="1" selected="0">
            <x v="0"/>
          </reference>
          <reference field="1" count="1" selected="0">
            <x v="1"/>
          </reference>
        </references>
      </pivotArea>
    </chartFormat>
    <chartFormat chart="16" format="6"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707707A-FC9D-4B40-B0CA-85344F0EB3DF}" name="Spending wise retension"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9">
  <location ref="A27:C42" firstHeaderRow="1" firstDataRow="2" firstDataCol="1"/>
  <pivotFields count="14">
    <pivotField compact="0" outline="0" showAll="0" defaultSubtotal="0">
      <items count="7">
        <item x="0"/>
        <item x="1"/>
        <item x="2"/>
        <item x="3"/>
        <item x="4"/>
        <item x="5"/>
        <item x="6"/>
      </items>
      <extLst>
        <ext xmlns:x14="http://schemas.microsoft.com/office/spreadsheetml/2009/9/main" uri="{2946ED86-A175-432a-8AC1-64E0C546D7DE}">
          <x14:pivotField fillDownLabels="1"/>
        </ext>
      </extLst>
    </pivotField>
    <pivotField axis="axisCol" compact="0" outline="0" showAll="0" defaultSubtotal="0">
      <items count="2">
        <item x="1"/>
        <item x="0"/>
      </items>
      <extLst>
        <ext xmlns:x14="http://schemas.microsoft.com/office/spreadsheetml/2009/9/main" uri="{2946ED86-A175-432a-8AC1-64E0C546D7DE}">
          <x14:pivotField fillDownLabels="1"/>
        </ext>
      </extLst>
    </pivotField>
    <pivotField axis="axisRow" dataField="1" compact="0" numFmtId="2" outline="0" showAll="0" defaultSubtotal="0">
      <items count="16">
        <item x="0"/>
        <item x="1"/>
        <item x="2"/>
        <item x="3"/>
        <item x="4"/>
        <item x="5"/>
        <item x="6"/>
        <item x="7"/>
        <item x="8"/>
        <item x="9"/>
        <item x="10"/>
        <item x="11"/>
        <item x="12"/>
        <item x="13"/>
        <item x="14"/>
        <item x="1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4">
        <item x="3"/>
        <item x="0"/>
        <item x="1"/>
        <item x="2"/>
      </items>
      <extLst>
        <ext xmlns:x14="http://schemas.microsoft.com/office/spreadsheetml/2009/9/main" uri="{2946ED86-A175-432a-8AC1-64E0C546D7DE}">
          <x14:pivotField fillDownLabels="1"/>
        </ext>
      </extLst>
    </pivotField>
    <pivotField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items count="9">
        <item x="7"/>
        <item x="8"/>
        <item x="3"/>
        <item x="1"/>
        <item x="2"/>
        <item x="5"/>
        <item x="4"/>
        <item x="0"/>
        <item x="6"/>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2"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2"/>
  </rowFields>
  <rowItems count="14">
    <i>
      <x v="1"/>
    </i>
    <i>
      <x v="2"/>
    </i>
    <i>
      <x v="3"/>
    </i>
    <i>
      <x v="4"/>
    </i>
    <i>
      <x v="5"/>
    </i>
    <i>
      <x v="6"/>
    </i>
    <i>
      <x v="7"/>
    </i>
    <i>
      <x v="8"/>
    </i>
    <i>
      <x v="9"/>
    </i>
    <i>
      <x v="10"/>
    </i>
    <i>
      <x v="11"/>
    </i>
    <i>
      <x v="12"/>
    </i>
    <i>
      <x v="13"/>
    </i>
    <i>
      <x v="14"/>
    </i>
  </rowItems>
  <colFields count="1">
    <field x="1"/>
  </colFields>
  <colItems count="2">
    <i>
      <x/>
    </i>
    <i>
      <x v="1"/>
    </i>
  </colItems>
  <dataFields count="1">
    <dataField name="Count of CustomerSpending " fld="2" subtotal="count" baseField="2" baseItem="1"/>
  </dataFields>
  <chartFormats count="6">
    <chartFormat chart="9" format="0" series="1">
      <pivotArea type="data" outline="0" fieldPosition="0">
        <references count="2">
          <reference field="4294967294" count="1" selected="0">
            <x v="0"/>
          </reference>
          <reference field="1" count="1" selected="0">
            <x v="0"/>
          </reference>
        </references>
      </pivotArea>
    </chartFormat>
    <chartFormat chart="9" format="1" series="1">
      <pivotArea type="data" outline="0" fieldPosition="0">
        <references count="2">
          <reference field="4294967294" count="1" selected="0">
            <x v="0"/>
          </reference>
          <reference field="1" count="1" selected="0">
            <x v="1"/>
          </reference>
        </references>
      </pivotArea>
    </chartFormat>
    <chartFormat chart="13" format="4" series="1">
      <pivotArea type="data" outline="0" fieldPosition="0">
        <references count="2">
          <reference field="4294967294" count="1" selected="0">
            <x v="0"/>
          </reference>
          <reference field="1" count="1" selected="0">
            <x v="0"/>
          </reference>
        </references>
      </pivotArea>
    </chartFormat>
    <chartFormat chart="13" format="5" series="1">
      <pivotArea type="data" outline="0" fieldPosition="0">
        <references count="2">
          <reference field="4294967294" count="1" selected="0">
            <x v="0"/>
          </reference>
          <reference field="1" count="1" selected="0">
            <x v="1"/>
          </reference>
        </references>
      </pivotArea>
    </chartFormat>
    <chartFormat chart="13" format="6"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04001DE-4E5B-440E-9C19-4D818103A66A}"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G13" firstHeaderRow="1" firstDataRow="1" firstDataCol="1"/>
  <pivotFields count="14">
    <pivotField showAll="0"/>
    <pivotField showAll="0">
      <items count="3">
        <item x="1"/>
        <item x="0"/>
        <item t="default"/>
      </items>
    </pivotField>
    <pivotField numFmtId="2" showAll="0"/>
    <pivotField showAll="0"/>
    <pivotField showAll="0"/>
    <pivotField showAll="0"/>
    <pivotField showAll="0"/>
    <pivotField axis="axisRow" showAll="0">
      <items count="10">
        <item x="7"/>
        <item x="8"/>
        <item x="3"/>
        <item x="1"/>
        <item x="2"/>
        <item x="5"/>
        <item x="4"/>
        <item x="0"/>
        <item x="6"/>
        <item t="default"/>
      </items>
    </pivotField>
    <pivotField showAll="0"/>
    <pivotField showAll="0"/>
    <pivotField showAll="0"/>
    <pivotField numFmtId="2" showAll="0"/>
    <pivotField showAll="0"/>
    <pivotField showAll="0"/>
  </pivotFields>
  <rowFields count="1">
    <field x="7"/>
  </rowFields>
  <rowItems count="10">
    <i>
      <x/>
    </i>
    <i>
      <x v="1"/>
    </i>
    <i>
      <x v="2"/>
    </i>
    <i>
      <x v="3"/>
    </i>
    <i>
      <x v="4"/>
    </i>
    <i>
      <x v="5"/>
    </i>
    <i>
      <x v="6"/>
    </i>
    <i>
      <x v="7"/>
    </i>
    <i>
      <x v="8"/>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67FC9C7-649F-4492-BFB2-A3367BCF244E}"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D6" firstHeaderRow="1" firstDataRow="1" firstDataCol="1"/>
  <pivotFields count="14">
    <pivotField showAll="0"/>
    <pivotField showAll="0">
      <items count="3">
        <item x="1"/>
        <item x="0"/>
        <item t="default"/>
      </items>
    </pivotField>
    <pivotField numFmtId="2" showAll="0"/>
    <pivotField showAll="0"/>
    <pivotField showAll="0"/>
    <pivotField showAll="0"/>
    <pivotField axis="axisRow" showAll="0">
      <items count="3">
        <item x="0"/>
        <item x="1"/>
        <item t="default"/>
      </items>
    </pivotField>
    <pivotField showAll="0">
      <items count="10">
        <item x="7"/>
        <item x="8"/>
        <item x="3"/>
        <item x="1"/>
        <item x="2"/>
        <item x="5"/>
        <item x="4"/>
        <item x="0"/>
        <item x="6"/>
        <item t="default"/>
      </items>
    </pivotField>
    <pivotField showAll="0"/>
    <pivotField showAll="0"/>
    <pivotField showAll="0"/>
    <pivotField numFmtId="2" showAll="0"/>
    <pivotField showAll="0"/>
    <pivotField showAll="0"/>
  </pivotFields>
  <rowFields count="1">
    <field x="6"/>
  </rowFields>
  <rowItems count="3">
    <i>
      <x/>
    </i>
    <i>
      <x v="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6389723-EB53-4D34-ACBB-602CB97300A0}"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6" firstHeaderRow="1" firstDataRow="1" firstDataCol="1"/>
  <pivotFields count="14">
    <pivotField showAll="0"/>
    <pivotField axis="axisRow" showAll="0">
      <items count="3">
        <item x="1"/>
        <item x="0"/>
        <item t="default"/>
      </items>
    </pivotField>
    <pivotField numFmtId="2" showAll="0"/>
    <pivotField showAll="0"/>
    <pivotField showAll="0"/>
    <pivotField showAll="0"/>
    <pivotField showAll="0"/>
    <pivotField showAll="0">
      <items count="10">
        <item x="7"/>
        <item x="8"/>
        <item x="3"/>
        <item x="1"/>
        <item x="2"/>
        <item x="5"/>
        <item x="4"/>
        <item x="0"/>
        <item x="6"/>
        <item t="default"/>
      </items>
    </pivotField>
    <pivotField showAll="0"/>
    <pivotField showAll="0"/>
    <pivotField showAll="0"/>
    <pivotField numFmtId="2" showAll="0"/>
    <pivotField showAll="0"/>
    <pivotField showAll="0"/>
  </pivotFields>
  <rowFields count="1">
    <field x="1"/>
  </rowFields>
  <rowItems count="3">
    <i>
      <x/>
    </i>
    <i>
      <x v="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0950813-0A78-43E5-949D-74E4E8FEC08A}"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0:D13" firstHeaderRow="1" firstDataRow="1" firstDataCol="1"/>
  <pivotFields count="14">
    <pivotField showAll="0"/>
    <pivotField showAll="0">
      <items count="3">
        <item x="1"/>
        <item x="0"/>
        <item t="default"/>
      </items>
    </pivotField>
    <pivotField numFmtId="2" showAll="0"/>
    <pivotField showAll="0"/>
    <pivotField showAll="0"/>
    <pivotField showAll="0"/>
    <pivotField showAll="0"/>
    <pivotField showAll="0">
      <items count="10">
        <item x="7"/>
        <item x="8"/>
        <item x="3"/>
        <item x="1"/>
        <item x="2"/>
        <item x="5"/>
        <item x="4"/>
        <item x="0"/>
        <item x="6"/>
        <item t="default"/>
      </items>
    </pivotField>
    <pivotField showAll="0"/>
    <pivotField showAll="0"/>
    <pivotField axis="axisRow" showAll="0">
      <items count="3">
        <item x="1"/>
        <item x="0"/>
        <item t="default"/>
      </items>
    </pivotField>
    <pivotField numFmtId="2" showAll="0"/>
    <pivotField showAll="0"/>
    <pivotField showAll="0"/>
  </pivotFields>
  <rowFields count="1">
    <field x="10"/>
  </rowFields>
  <rowItems count="3">
    <i>
      <x/>
    </i>
    <i>
      <x v="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FBBD535-FBF5-4AA0-8627-08B2DA4919A0}"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A14" firstHeaderRow="1" firstDataRow="1" firstDataCol="1"/>
  <pivotFields count="14">
    <pivotField showAll="0"/>
    <pivotField showAll="0">
      <items count="3">
        <item x="1"/>
        <item x="0"/>
        <item t="default"/>
      </items>
    </pivotField>
    <pivotField numFmtId="2" showAll="0"/>
    <pivotField showAll="0"/>
    <pivotField showAll="0"/>
    <pivotField showAll="0"/>
    <pivotField showAll="0">
      <items count="3">
        <item x="0"/>
        <item x="1"/>
        <item t="default"/>
      </items>
    </pivotField>
    <pivotField showAll="0">
      <items count="10">
        <item x="7"/>
        <item x="8"/>
        <item x="3"/>
        <item x="1"/>
        <item x="2"/>
        <item x="5"/>
        <item x="4"/>
        <item x="0"/>
        <item x="6"/>
        <item t="default"/>
      </items>
    </pivotField>
    <pivotField showAll="0"/>
    <pivotField axis="axisRow" showAll="0">
      <items count="4">
        <item x="2"/>
        <item x="1"/>
        <item x="0"/>
        <item t="default"/>
      </items>
    </pivotField>
    <pivotField showAll="0"/>
    <pivotField numFmtId="2" showAll="0"/>
    <pivotField showAll="0"/>
    <pivotField showAll="0"/>
  </pivotFields>
  <rowFields count="1">
    <field x="9"/>
  </rowFields>
  <rowItems count="4">
    <i>
      <x/>
    </i>
    <i>
      <x v="1"/>
    </i>
    <i>
      <x v="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eatCustomer" xr10:uid="{995D13DA-3446-4FB3-9EC8-EFC98265A117}" sourceName="RepeatCustomer">
  <pivotTables>
    <pivotTable tabId="8" name="Count of Repeat Customer"/>
    <pivotTable tabId="8" name="Age wise retension"/>
    <pivotTable tabId="8" name="MaritalStatus of repeating customer"/>
    <pivotTable tabId="8" name="ServiceOpted wise retension"/>
    <pivotTable tabId="8" name="Spending wise retension"/>
  </pivotTables>
  <data>
    <tabular pivotCacheId="174383045">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tisfactionRating" xr10:uid="{CCC5886D-6837-44A0-BAF8-AD20B67C5464}" sourceName="SatisfactionRating">
  <pivotTables>
    <pivotTable tabId="8" name="Count of Repeat Customer"/>
    <pivotTable tabId="8" name="Age wise retension"/>
    <pivotTable tabId="8" name="MaritalStatus of repeating customer"/>
    <pivotTable tabId="8" name="ServiceOpted wise retension"/>
    <pivotTable tabId="8" name="Spending wise retension"/>
  </pivotTables>
  <data>
    <tabular pivotCacheId="174383045">
      <items count="4">
        <i x="3" s="1"/>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FBD8799C-7C6A-4893-B5A3-D57758A4D1A7}" sourceName="Gender">
  <pivotTables>
    <pivotTable tabId="8" name="Count of Repeat Customer"/>
    <pivotTable tabId="8" name="Age wise retension"/>
    <pivotTable tabId="8" name="MaritalStatus of repeating customer"/>
    <pivotTable tabId="8" name="ServiceOpted wise retension"/>
    <pivotTable tabId="8" name="Spending wise retension"/>
  </pivotTables>
  <data>
    <tabular pivotCacheId="174383045">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rviceOpted" xr10:uid="{A74E6DB8-B818-49D0-A2A2-12AA860D8032}" sourceName="ServiceOpted">
  <pivotTables>
    <pivotTable tabId="8" name="Count of Repeat Customer"/>
    <pivotTable tabId="8" name="Age wise retension"/>
    <pivotTable tabId="8" name="MaritalStatus of repeating customer"/>
    <pivotTable tabId="8" name="ServiceOpted wise retension"/>
    <pivotTable tabId="8" name="Spending wise retension"/>
  </pivotTables>
  <data>
    <tabular pivotCacheId="174383045">
      <items count="9">
        <i x="7" s="1"/>
        <i x="8" s="1"/>
        <i x="3" s="1"/>
        <i x="1" s="1"/>
        <i x="2" s="1"/>
        <i x="5" s="1"/>
        <i x="4" s="1"/>
        <i x="0"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eatCustomer" xr10:uid="{BBEEC86D-B800-4FC7-B335-EFBD40207254}" cache="Slicer_RepeatCustomer" caption="RepeatCustomer" rowHeight="241300"/>
  <slicer name="SatisfactionRating" xr10:uid="{395A56E9-8605-46C8-A2ED-D4DB0BA589E9}" cache="Slicer_SatisfactionRating" caption="SatisfactionRating" rowHeight="241300"/>
  <slicer name="Gender" xr10:uid="{F98D8358-6609-4607-8757-32F8E3A4A4B6}" cache="Slicer_Gender" caption="Gender" rowHeight="241300"/>
  <slicer name="ServiceOpted" xr10:uid="{5D1AD811-72B4-4F95-AB6C-636E507AFBFB}" cache="Slicer_ServiceOpted" caption="ServiceOpted"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eatCustomer 1" xr10:uid="{357C308F-F1BC-4F99-B9CD-2581C9891A3F}" cache="Slicer_RepeatCustomer" caption="RepeatCustomer" style="SlicerStyleOther2" rowHeight="241300"/>
  <slicer name="SatisfactionRating 1" xr10:uid="{F1F008F5-3E3E-4218-A12C-D62C93C17CF3}" cache="Slicer_SatisfactionRating" caption="SatisfactionRating" columnCount="2" style="SlicerStyleOther2" rowHeight="241300"/>
  <slicer name="Gender 1" xr10:uid="{A53FA957-AA24-466D-8E57-D3B2475831B8}" cache="Slicer_Gender" caption="Gender" style="SlicerStyleOther2" rowHeight="241300"/>
  <slicer name="ServiceOpted 1" xr10:uid="{FE50317D-C694-4BE6-8711-8392AE1004B4}" cache="Slicer_ServiceOpted" caption="ServiceOpted" columnCount="3" style="SlicerStyleOther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F25D2FE-F9A8-40A9-94EA-30D7D68F20CB}" name="Table1" displayName="Table1" ref="B11:O1481" totalsRowShown="0" headerRowDxfId="18" headerRowBorderDxfId="17" tableBorderDxfId="16">
  <autoFilter ref="B11:O1481" xr:uid="{6F25D2FE-F9A8-40A9-94EA-30D7D68F20CB}"/>
  <tableColumns count="14">
    <tableColumn id="1" xr3:uid="{57EC24E0-AC10-4F5B-A630-B29A383A9AD8}" name="Age"/>
    <tableColumn id="2" xr3:uid="{719BC6E3-E9AE-4316-B84A-1E863CE86689}" name="RepeatCustomer"/>
    <tableColumn id="3" xr3:uid="{08FE8183-5E22-4245-A2CD-EE8A7038FE2C}" name="CustomerSpending " dataDxfId="15"/>
    <tableColumn id="4" xr3:uid="{F573CA43-AEB9-4F84-A819-108A87ADF4CF}" name="TimeTaken"/>
    <tableColumn id="5" xr3:uid="{A0F5571C-D910-4DE0-AADC-2E66F9A9E5A9}" name="CustomerID"/>
    <tableColumn id="6" xr3:uid="{5836529F-1F11-4413-BE06-FAFA7FFD4321}" name="SatisfactionRating"/>
    <tableColumn id="7" xr3:uid="{04FEA5D0-070A-45C0-BFD3-DE602EA4A9B8}" name="Gender"/>
    <tableColumn id="8" xr3:uid="{8E109EE8-214F-475A-B6A7-E0649F3A3593}" name="ServiceOpted"/>
    <tableColumn id="9" xr3:uid="{C03920FD-A569-4E47-A5F1-FF640793A85A}" name="ValueForMoney"/>
    <tableColumn id="10" xr3:uid="{55E03329-86B4-4227-85F5-0F2033DC3E6D}" name="MaritalStatus"/>
    <tableColumn id="11" xr3:uid="{B3FC7498-8094-4FC6-A5E4-9C01CA27DF9B}" name="ComplaintResolved"/>
    <tableColumn id="12" xr3:uid="{164C2176-F849-4803-A7A5-5E89AF619147}" name="NumberofClicks" dataDxfId="14"/>
    <tableColumn id="13" xr3:uid="{FD5F45A4-E7C1-4317-A303-6E6DDB233D62}" name="Convenience"/>
    <tableColumn id="14" xr3:uid="{966B2091-ADAB-487A-8EFC-D7C2C649DEE0}" name="CustomerSuppor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C4C0B1-FEB9-4784-B5B6-67CED64E183C}" name="Table13" displayName="Table13" ref="B2:N1472" totalsRowShown="0" headerRowDxfId="13" headerRowBorderDxfId="12" tableBorderDxfId="11">
  <tableColumns count="13">
    <tableColumn id="1" xr3:uid="{A56B3817-EEB1-4B13-AA73-19F0FD1B75B0}" name="Age"/>
    <tableColumn id="3" xr3:uid="{21D88FA8-51AF-4950-B2EE-13933A64FFB4}" name="CustomerSpending " dataDxfId="10"/>
    <tableColumn id="4" xr3:uid="{8A957E03-DE3C-45BD-A1A6-1F4ADA5C0DAF}" name="TimeTaken"/>
    <tableColumn id="5" xr3:uid="{49DE094A-F3B8-4F1D-8BCE-32B3C746EE80}" name="CustomerID"/>
    <tableColumn id="6" xr3:uid="{21B72B9A-7CB1-484F-BACD-13E807D26E0A}" name="SatisfactionRating"/>
    <tableColumn id="16" xr3:uid="{D9763F61-A8E4-40A6-83BC-81B6F4B4CB7E}" name="Gender" dataDxfId="9"/>
    <tableColumn id="17" xr3:uid="{B32B9D40-C8E3-4E35-9EEF-B52DCEA1BBD0}" name="ServiceOpted" dataDxfId="8"/>
    <tableColumn id="9" xr3:uid="{A73D34A0-4DDB-4518-85E4-4971610A568C}" name="ValueForMoney"/>
    <tableColumn id="18" xr3:uid="{D138BF69-F2F6-437C-B771-703A933FAD11}" name="MaritalStatus" dataDxfId="7"/>
    <tableColumn id="19" xr3:uid="{288BA045-94FA-4615-A1C2-2CA349F51C6F}" name="ComplaintResolved" dataDxfId="6"/>
    <tableColumn id="12" xr3:uid="{C1BB29EB-D1A9-480D-B37B-CEB12CF20D59}" name="NumberofClicks" dataDxfId="5"/>
    <tableColumn id="13" xr3:uid="{BD1C7BD3-768A-4A51-A3CE-464CF3BF0A97}" name="Convenience"/>
    <tableColumn id="14" xr3:uid="{3CFD2518-35DE-4D7F-BDAC-81EABD21EC42}" name="CustomerSuppor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19958-19B3-44B0-9055-800F2FC89BE8}">
  <sheetPr>
    <tabColor rgb="FFFFFF00"/>
  </sheetPr>
  <dimension ref="A1:O2344"/>
  <sheetViews>
    <sheetView zoomScale="85" workbookViewId="0">
      <selection activeCell="O7" sqref="O7"/>
    </sheetView>
  </sheetViews>
  <sheetFormatPr defaultRowHeight="14.5" x14ac:dyDescent="0.35"/>
  <cols>
    <col min="1" max="1" width="11.26953125" bestFit="1" customWidth="1"/>
    <col min="2" max="2" width="7.81640625" bestFit="1" customWidth="1"/>
    <col min="3" max="3" width="17.26953125" bestFit="1" customWidth="1"/>
    <col min="4" max="4" width="19.54296875" bestFit="1" customWidth="1"/>
    <col min="5" max="5" width="12.26953125" bestFit="1" customWidth="1"/>
    <col min="6" max="6" width="13.08984375" bestFit="1" customWidth="1"/>
    <col min="7" max="7" width="18.1796875" bestFit="1" customWidth="1"/>
    <col min="8" max="8" width="9.26953125" bestFit="1" customWidth="1"/>
    <col min="9" max="9" width="19.54296875" bestFit="1" customWidth="1"/>
    <col min="10" max="10" width="16.453125" bestFit="1" customWidth="1"/>
    <col min="11" max="11" width="14.453125" bestFit="1" customWidth="1"/>
    <col min="12" max="12" width="19.36328125" bestFit="1" customWidth="1"/>
    <col min="13" max="13" width="16.36328125" bestFit="1" customWidth="1"/>
    <col min="14" max="14" width="13.7265625" bestFit="1" customWidth="1"/>
    <col min="15" max="15" width="18.08984375" bestFit="1" customWidth="1"/>
  </cols>
  <sheetData>
    <row r="1" spans="1:15" x14ac:dyDescent="0.35">
      <c r="A1" t="s">
        <v>30</v>
      </c>
      <c r="B1" t="s">
        <v>39</v>
      </c>
      <c r="C1" t="s">
        <v>40</v>
      </c>
      <c r="D1" t="s">
        <v>39</v>
      </c>
      <c r="E1" t="s">
        <v>39</v>
      </c>
      <c r="F1" t="s">
        <v>40</v>
      </c>
      <c r="G1" t="s">
        <v>40</v>
      </c>
      <c r="H1" t="s">
        <v>40</v>
      </c>
      <c r="I1" t="s">
        <v>40</v>
      </c>
      <c r="J1" t="s">
        <v>40</v>
      </c>
      <c r="K1" t="s">
        <v>40</v>
      </c>
      <c r="L1" t="s">
        <v>40</v>
      </c>
      <c r="M1" t="s">
        <v>39</v>
      </c>
      <c r="N1" t="s">
        <v>40</v>
      </c>
      <c r="O1" t="s">
        <v>40</v>
      </c>
    </row>
    <row r="2" spans="1:15" x14ac:dyDescent="0.35">
      <c r="A2" t="s">
        <v>31</v>
      </c>
      <c r="B2">
        <f>COUNTBLANK(Table1[Age])</f>
        <v>0</v>
      </c>
      <c r="C2">
        <f>COUNTBLANK(Table1[RepeatCustomer])</f>
        <v>0</v>
      </c>
      <c r="D2">
        <f>COUNTBLANK(Table1[[CustomerSpending ]])</f>
        <v>0</v>
      </c>
      <c r="E2">
        <f>COUNTBLANK(Table1[TimeTaken])</f>
        <v>0</v>
      </c>
      <c r="F2">
        <f>COUNTBLANK(Table1[CustomerID])</f>
        <v>0</v>
      </c>
      <c r="G2">
        <f>COUNTBLANK(Table1[SatisfactionRating])</f>
        <v>0</v>
      </c>
      <c r="H2">
        <f>COUNTBLANK(Table1[Gender])</f>
        <v>0</v>
      </c>
      <c r="I2">
        <f>COUNTBLANK(Table1[ServiceOpted])</f>
        <v>0</v>
      </c>
      <c r="J2">
        <f>COUNTBLANK(Table1[ValueForMoney])</f>
        <v>0</v>
      </c>
      <c r="K2">
        <f>COUNTBLANK(Table1[MaritalStatus])</f>
        <v>0</v>
      </c>
      <c r="L2">
        <f>COUNTBLANK(Table1[ComplaintResolved])</f>
        <v>0</v>
      </c>
      <c r="M2">
        <f>COUNTBLANK(Table1[NumberofClicks])</f>
        <v>0</v>
      </c>
      <c r="N2">
        <f>COUNTBLANK(Table1[Convenience])</f>
        <v>0</v>
      </c>
      <c r="O2">
        <f>COUNTBLANK(Table1[CustomerSupport])</f>
        <v>0</v>
      </c>
    </row>
    <row r="3" spans="1:15" x14ac:dyDescent="0.35">
      <c r="A3" t="s">
        <v>32</v>
      </c>
      <c r="B3">
        <f>AVERAGE(Table1[Age])</f>
        <v>36.923809523809524</v>
      </c>
      <c r="C3" t="e">
        <f>AVERAGE(Table1[RepeatCustomer])</f>
        <v>#DIV/0!</v>
      </c>
      <c r="D3">
        <f>AVERAGE(Table1[[CustomerSpending ]])</f>
        <v>787.29696995506083</v>
      </c>
      <c r="E3">
        <f>AVERAGE(Table1[TimeTaken])</f>
        <v>9.1925170068027207</v>
      </c>
      <c r="F3">
        <f>AVERAGE(Table1[CustomerID])</f>
        <v>1024.8653061224491</v>
      </c>
      <c r="G3">
        <f>AVERAGE(Table1[SatisfactionRating])</f>
        <v>2.721768707482993</v>
      </c>
      <c r="H3" t="e">
        <f>AVERAGE(Table1[Gender])</f>
        <v>#DIV/0!</v>
      </c>
      <c r="I3" t="e">
        <f>AVERAGE(Table1[ServiceOpted])</f>
        <v>#DIV/0!</v>
      </c>
      <c r="J3">
        <f>AVERAGE(Table1[ValueForMoney])</f>
        <v>2.7285714285714286</v>
      </c>
      <c r="K3" t="e">
        <f>AVERAGE(Table1[MaritalStatus])</f>
        <v>#DIV/0!</v>
      </c>
      <c r="L3" t="e">
        <f>AVERAGE(Table1[ComplaintResolved])</f>
        <v>#DIV/0!</v>
      </c>
      <c r="M3">
        <f>AVERAGE(Table1[NumberofClicks])</f>
        <v>15.216454724940752</v>
      </c>
      <c r="N3">
        <f>AVERAGE(Table1[Convenience])</f>
        <v>2.7122448979591836</v>
      </c>
      <c r="O3">
        <f>AVERAGE(Table1[CustomerSupport])</f>
        <v>2.7612244897959184</v>
      </c>
    </row>
    <row r="4" spans="1:15" x14ac:dyDescent="0.35">
      <c r="A4" t="s">
        <v>33</v>
      </c>
      <c r="B4">
        <f>MEDIAN(Table1[Age])</f>
        <v>36</v>
      </c>
      <c r="C4" t="e">
        <f>MEDIAN(Table1[RepeatCustomer])</f>
        <v>#NUM!</v>
      </c>
      <c r="D4">
        <f>MEDIAN(Table1[[CustomerSpending ]])</f>
        <v>777.51162790697674</v>
      </c>
      <c r="E4">
        <f>MEDIAN(Table1[TimeTaken])</f>
        <v>7</v>
      </c>
      <c r="F4">
        <f>MEDIAN(Table1[CustomerID])</f>
        <v>1020.5</v>
      </c>
      <c r="G4">
        <f>MEDIAN(Table1[SatisfactionRating])</f>
        <v>3</v>
      </c>
      <c r="H4" t="e">
        <f>MEDIAN(Table1[Gender])</f>
        <v>#NUM!</v>
      </c>
      <c r="I4" t="e">
        <f>MEDIAN(Table1[ServiceOpted])</f>
        <v>#NUM!</v>
      </c>
      <c r="J4">
        <f>MEDIAN(Table1[ValueForMoney])</f>
        <v>3</v>
      </c>
      <c r="K4" t="e">
        <f>MEDIAN(Table1[MaritalStatus])</f>
        <v>#NUM!</v>
      </c>
      <c r="L4" t="e">
        <f>MEDIAN(Table1[ComplaintResolved])</f>
        <v>#NUM!</v>
      </c>
      <c r="M4">
        <f>MEDIAN(Table1[NumberofClicks])</f>
        <v>15</v>
      </c>
      <c r="N4">
        <f>MEDIAN(Table1[Convenience])</f>
        <v>3</v>
      </c>
      <c r="O4">
        <f>MEDIAN(Table1[CustomerSupport])</f>
        <v>3</v>
      </c>
    </row>
    <row r="5" spans="1:15" x14ac:dyDescent="0.35">
      <c r="A5" t="s">
        <v>34</v>
      </c>
      <c r="B5">
        <f>MODE(Table1[Age])</f>
        <v>35</v>
      </c>
      <c r="C5" t="e">
        <f>MODE(Table1[RepeatCustomer])</f>
        <v>#N/A</v>
      </c>
      <c r="D5">
        <f>MODE(Table1[[CustomerSpending ]])</f>
        <v>787.54826254826253</v>
      </c>
      <c r="E5">
        <f>MODE(Table1[TimeTaken])</f>
        <v>2</v>
      </c>
      <c r="F5" t="e">
        <f>MODE(Table1[CustomerID])</f>
        <v>#N/A</v>
      </c>
      <c r="G5">
        <f>MODE(Table1[SatisfactionRating])</f>
        <v>3</v>
      </c>
      <c r="H5" t="e">
        <f>MODE(Table1[Gender])</f>
        <v>#N/A</v>
      </c>
      <c r="I5" t="e">
        <f>MODE(Table1[ServiceOpted])</f>
        <v>#N/A</v>
      </c>
      <c r="J5">
        <f>MODE(Table1[ValueForMoney])</f>
        <v>4</v>
      </c>
      <c r="K5" t="e">
        <f>MODE(Table1[MaritalStatus])</f>
        <v>#N/A</v>
      </c>
      <c r="L5" t="e">
        <f>MODE(Table1[ComplaintResolved])</f>
        <v>#N/A</v>
      </c>
      <c r="M5">
        <f>MODE(Table1[NumberofClicks])</f>
        <v>13</v>
      </c>
      <c r="N5">
        <f>MODE(Table1[Convenience])</f>
        <v>3</v>
      </c>
      <c r="O5">
        <f>MODE(Table1[CustomerSupport])</f>
        <v>3</v>
      </c>
    </row>
    <row r="6" spans="1:15" x14ac:dyDescent="0.35">
      <c r="A6" t="s">
        <v>35</v>
      </c>
      <c r="B6">
        <f>STDEV(Table1[Age])</f>
        <v>9.1353734891367289</v>
      </c>
      <c r="C6" t="e">
        <f>STDEV(Table1[RepeatCustomer])</f>
        <v>#DIV/0!</v>
      </c>
      <c r="D6">
        <f>STDEV(Table1[[CustomerSpending ]])</f>
        <v>363.44790553005646</v>
      </c>
      <c r="E6">
        <f>STDEV(Table1[TimeTaken])</f>
        <v>8.1068644356660737</v>
      </c>
      <c r="F6">
        <f>STDEV(Table1[CustomerID])</f>
        <v>602.02433484747496</v>
      </c>
      <c r="G6">
        <f>STDEV(Table1[SatisfactionRating])</f>
        <v>1.0930822146350005</v>
      </c>
      <c r="H6" t="e">
        <f>STDEV(Table1[Gender])</f>
        <v>#DIV/0!</v>
      </c>
      <c r="I6" t="e">
        <f>STDEV(Table1[ServiceOpted])</f>
        <v>#DIV/0!</v>
      </c>
      <c r="J6">
        <f>STDEV(Table1[ValueForMoney])</f>
        <v>1.1028461230547209</v>
      </c>
      <c r="K6" t="e">
        <f>STDEV(Table1[MaritalStatus])</f>
        <v>#DIV/0!</v>
      </c>
      <c r="L6" t="e">
        <f>STDEV(Table1[ComplaintResolved])</f>
        <v>#DIV/0!</v>
      </c>
      <c r="M6">
        <f>STDEV(Table1[NumberofClicks])</f>
        <v>3.2920045596826011</v>
      </c>
      <c r="N6">
        <f>STDEV(Table1[Convenience])</f>
        <v>1.0812088864403524</v>
      </c>
      <c r="O6">
        <f>STDEV(Table1[CustomerSupport])</f>
        <v>0.70647582971415102</v>
      </c>
    </row>
    <row r="7" spans="1:15" x14ac:dyDescent="0.35">
      <c r="A7" t="s">
        <v>36</v>
      </c>
      <c r="B7">
        <f>MAX(Table1[Age])-MIN(Table1[Age])</f>
        <v>42</v>
      </c>
      <c r="C7">
        <f>MAX(Table1[RepeatCustomer])-MIN(Table1[RepeatCustomer])</f>
        <v>0</v>
      </c>
      <c r="D7">
        <f>MAX(Table1[[CustomerSpending ]])-MIN(Table1[[CustomerSpending ]])</f>
        <v>1397</v>
      </c>
      <c r="E7">
        <f>MAX(Table1[TimeTaken])-MIN(Table1[TimeTaken])</f>
        <v>28</v>
      </c>
      <c r="F7">
        <f>MAX(Table1[CustomerID])-MIN(Table1[CustomerID])</f>
        <v>2067</v>
      </c>
      <c r="G7">
        <f>MAX(Table1[SatisfactionRating])-MIN(Table1[SatisfactionRating])</f>
        <v>3</v>
      </c>
      <c r="H7">
        <f>MAX(Table1[Gender])-MIN(Table1[Gender])</f>
        <v>0</v>
      </c>
      <c r="I7">
        <f>MAX(Table1[ServiceOpted])-MIN(Table1[ServiceOpted])</f>
        <v>0</v>
      </c>
      <c r="J7">
        <f>MAX(Table1[ValueForMoney])-MIN(Table1[ValueForMoney])</f>
        <v>3</v>
      </c>
      <c r="K7">
        <f>MAX(Table1[MaritalStatus])-MIN(Table1[MaritalStatus])</f>
        <v>0</v>
      </c>
      <c r="L7">
        <f>MAX(Table1[ComplaintResolved])-MIN(Table1[ComplaintResolved])</f>
        <v>0</v>
      </c>
      <c r="M7">
        <f>MAX(Table1[NumberofClicks])-MIN(Table1[NumberofClicks])</f>
        <v>14</v>
      </c>
      <c r="N7">
        <f>MAX(Table1[Convenience])-MIN(Table1[Convenience])</f>
        <v>3</v>
      </c>
      <c r="O7">
        <f>MAX(Table1[CustomerSupport])-MIN(Table1[CustomerSupport])</f>
        <v>3</v>
      </c>
    </row>
    <row r="8" spans="1:15" x14ac:dyDescent="0.35">
      <c r="A8" t="s">
        <v>37</v>
      </c>
      <c r="B8">
        <f>MIN(Table1[Age])</f>
        <v>18</v>
      </c>
      <c r="C8">
        <f>MIN(Table1[RepeatCustomer])</f>
        <v>0</v>
      </c>
      <c r="D8">
        <f>MIN(Table1[[CustomerSpending ]])</f>
        <v>102</v>
      </c>
      <c r="E8">
        <f>MIN(Table1[TimeTaken])</f>
        <v>1</v>
      </c>
      <c r="F8">
        <f>MIN(Table1[CustomerID])</f>
        <v>1</v>
      </c>
      <c r="G8">
        <f>MIN(Table1[SatisfactionRating])</f>
        <v>1</v>
      </c>
      <c r="H8">
        <f>MIN(Table1[Gender])</f>
        <v>0</v>
      </c>
      <c r="I8">
        <f>MIN(Table1[ServiceOpted])</f>
        <v>0</v>
      </c>
      <c r="J8">
        <f>MIN(Table1[ValueForMoney])</f>
        <v>1</v>
      </c>
      <c r="K8">
        <f>MIN(Table1[MaritalStatus])</f>
        <v>0</v>
      </c>
      <c r="L8">
        <f>MIN(Table1[ComplaintResolved])</f>
        <v>0</v>
      </c>
      <c r="M8">
        <f>MIN(Table1[NumberofClicks])</f>
        <v>11</v>
      </c>
      <c r="N8">
        <f>MIN(Table1[Convenience])</f>
        <v>1</v>
      </c>
      <c r="O8">
        <f>MIN(Table1[CustomerSupport])</f>
        <v>1</v>
      </c>
    </row>
    <row r="9" spans="1:15" x14ac:dyDescent="0.35">
      <c r="A9" t="s">
        <v>38</v>
      </c>
      <c r="B9">
        <f>MAX(Table1[Age])</f>
        <v>60</v>
      </c>
      <c r="C9">
        <f>MAX(Table1[RepeatCustomer])</f>
        <v>0</v>
      </c>
      <c r="D9">
        <f>MAX(Table1[[CustomerSpending ]])</f>
        <v>1499</v>
      </c>
      <c r="E9">
        <f>MAX(Table1[TimeTaken])</f>
        <v>29</v>
      </c>
      <c r="F9">
        <f>MAX(Table1[CustomerID])</f>
        <v>2068</v>
      </c>
      <c r="G9">
        <f>MAX(Table1[SatisfactionRating])</f>
        <v>4</v>
      </c>
      <c r="H9">
        <f>MAX(Table1[Gender])</f>
        <v>0</v>
      </c>
      <c r="I9">
        <f>MAX(Table1[ServiceOpted])</f>
        <v>0</v>
      </c>
      <c r="J9">
        <f>MAX(Table1[ValueForMoney])</f>
        <v>4</v>
      </c>
      <c r="K9">
        <f>MAX(Table1[MaritalStatus])</f>
        <v>0</v>
      </c>
      <c r="L9">
        <f>MAX(Table1[ComplaintResolved])</f>
        <v>0</v>
      </c>
      <c r="M9">
        <f>MAX(Table1[NumberofClicks])</f>
        <v>25</v>
      </c>
      <c r="N9">
        <f>MAX(Table1[Convenience])</f>
        <v>4</v>
      </c>
      <c r="O9">
        <f>MAX(Table1[CustomerSupport])</f>
        <v>4</v>
      </c>
    </row>
    <row r="11" spans="1:15" ht="15" thickBot="1" x14ac:dyDescent="0.4">
      <c r="B11" s="1" t="s">
        <v>0</v>
      </c>
      <c r="C11" s="1" t="s">
        <v>1</v>
      </c>
      <c r="D11" s="1" t="s">
        <v>2</v>
      </c>
      <c r="E11" s="1" t="s">
        <v>3</v>
      </c>
      <c r="F11" s="1" t="s">
        <v>4</v>
      </c>
      <c r="G11" s="1" t="s">
        <v>5</v>
      </c>
      <c r="H11" s="1" t="s">
        <v>6</v>
      </c>
      <c r="I11" s="1" t="s">
        <v>7</v>
      </c>
      <c r="J11" s="1" t="s">
        <v>8</v>
      </c>
      <c r="K11" s="1" t="s">
        <v>9</v>
      </c>
      <c r="L11" s="1" t="s">
        <v>10</v>
      </c>
      <c r="M11" s="1" t="s">
        <v>11</v>
      </c>
      <c r="N11" s="1" t="s">
        <v>12</v>
      </c>
      <c r="O11" s="1" t="s">
        <v>13</v>
      </c>
    </row>
    <row r="12" spans="1:15" x14ac:dyDescent="0.35">
      <c r="B12">
        <v>41</v>
      </c>
      <c r="C12" t="s">
        <v>14</v>
      </c>
      <c r="D12" s="4">
        <v>1102</v>
      </c>
      <c r="E12">
        <v>1</v>
      </c>
      <c r="F12">
        <v>1</v>
      </c>
      <c r="G12">
        <v>2</v>
      </c>
      <c r="H12" t="s">
        <v>15</v>
      </c>
      <c r="I12" t="s">
        <v>16</v>
      </c>
      <c r="J12">
        <v>4</v>
      </c>
      <c r="K12" t="s">
        <v>17</v>
      </c>
      <c r="L12" t="s">
        <v>14</v>
      </c>
      <c r="M12" s="4">
        <v>11</v>
      </c>
      <c r="N12">
        <v>1</v>
      </c>
      <c r="O12">
        <v>1</v>
      </c>
    </row>
    <row r="13" spans="1:15" x14ac:dyDescent="0.35">
      <c r="B13">
        <v>49</v>
      </c>
      <c r="C13" t="s">
        <v>18</v>
      </c>
      <c r="D13" s="4">
        <v>279</v>
      </c>
      <c r="E13">
        <v>8</v>
      </c>
      <c r="F13">
        <v>2</v>
      </c>
      <c r="G13">
        <v>3</v>
      </c>
      <c r="H13" t="s">
        <v>19</v>
      </c>
      <c r="I13" t="s">
        <v>20</v>
      </c>
      <c r="J13">
        <v>2</v>
      </c>
      <c r="K13" t="s">
        <v>21</v>
      </c>
      <c r="L13" t="s">
        <v>18</v>
      </c>
      <c r="M13" s="4">
        <v>23</v>
      </c>
      <c r="N13">
        <v>4</v>
      </c>
      <c r="O13">
        <v>3</v>
      </c>
    </row>
    <row r="14" spans="1:15" x14ac:dyDescent="0.35">
      <c r="B14">
        <v>37</v>
      </c>
      <c r="C14" t="s">
        <v>14</v>
      </c>
      <c r="D14" s="4">
        <v>776.33181818181822</v>
      </c>
      <c r="E14">
        <v>2</v>
      </c>
      <c r="F14">
        <v>4</v>
      </c>
      <c r="G14">
        <v>4</v>
      </c>
      <c r="H14" t="s">
        <v>19</v>
      </c>
      <c r="I14" t="s">
        <v>22</v>
      </c>
      <c r="J14">
        <v>3</v>
      </c>
      <c r="K14" t="s">
        <v>17</v>
      </c>
      <c r="L14" t="s">
        <v>14</v>
      </c>
      <c r="M14" s="4">
        <v>15</v>
      </c>
      <c r="N14">
        <v>2</v>
      </c>
      <c r="O14">
        <v>3</v>
      </c>
    </row>
    <row r="15" spans="1:15" x14ac:dyDescent="0.35">
      <c r="B15">
        <v>33</v>
      </c>
      <c r="C15" t="s">
        <v>18</v>
      </c>
      <c r="D15" s="4">
        <v>773.53418803418799</v>
      </c>
      <c r="E15">
        <v>3</v>
      </c>
      <c r="F15">
        <v>5</v>
      </c>
      <c r="G15">
        <v>4</v>
      </c>
      <c r="H15" t="s">
        <v>15</v>
      </c>
      <c r="I15" t="s">
        <v>20</v>
      </c>
      <c r="J15">
        <v>3</v>
      </c>
      <c r="K15" t="s">
        <v>21</v>
      </c>
      <c r="L15" t="s">
        <v>14</v>
      </c>
      <c r="M15" s="4">
        <v>11</v>
      </c>
      <c r="N15">
        <v>3</v>
      </c>
      <c r="O15">
        <v>3</v>
      </c>
    </row>
    <row r="16" spans="1:15" x14ac:dyDescent="0.35">
      <c r="B16">
        <v>27</v>
      </c>
      <c r="C16" t="s">
        <v>18</v>
      </c>
      <c r="D16" s="4">
        <v>591</v>
      </c>
      <c r="E16">
        <v>2</v>
      </c>
      <c r="F16">
        <v>7</v>
      </c>
      <c r="G16">
        <v>1</v>
      </c>
      <c r="H16" t="s">
        <v>19</v>
      </c>
      <c r="I16" t="s">
        <v>22</v>
      </c>
      <c r="J16">
        <v>2</v>
      </c>
      <c r="K16" t="s">
        <v>21</v>
      </c>
      <c r="L16" t="s">
        <v>18</v>
      </c>
      <c r="M16" s="4">
        <v>15.173076923076923</v>
      </c>
      <c r="N16">
        <v>4</v>
      </c>
      <c r="O16">
        <v>3</v>
      </c>
    </row>
    <row r="17" spans="2:15" x14ac:dyDescent="0.35">
      <c r="B17">
        <v>32</v>
      </c>
      <c r="C17" t="s">
        <v>18</v>
      </c>
      <c r="D17" s="4">
        <v>1005</v>
      </c>
      <c r="E17">
        <v>2</v>
      </c>
      <c r="F17">
        <v>8</v>
      </c>
      <c r="G17">
        <v>4</v>
      </c>
      <c r="H17" t="s">
        <v>19</v>
      </c>
      <c r="I17" t="s">
        <v>22</v>
      </c>
      <c r="J17">
        <v>4</v>
      </c>
      <c r="K17" t="s">
        <v>17</v>
      </c>
      <c r="L17" t="s">
        <v>18</v>
      </c>
      <c r="M17" s="4">
        <v>15.173076923076923</v>
      </c>
      <c r="N17">
        <v>3</v>
      </c>
      <c r="O17">
        <v>2</v>
      </c>
    </row>
    <row r="18" spans="2:15" x14ac:dyDescent="0.35">
      <c r="B18">
        <v>59</v>
      </c>
      <c r="C18" t="s">
        <v>18</v>
      </c>
      <c r="D18" s="4">
        <v>1324</v>
      </c>
      <c r="E18">
        <v>3</v>
      </c>
      <c r="F18">
        <v>10</v>
      </c>
      <c r="G18">
        <v>3</v>
      </c>
      <c r="H18" t="s">
        <v>15</v>
      </c>
      <c r="I18" t="s">
        <v>22</v>
      </c>
      <c r="J18">
        <v>1</v>
      </c>
      <c r="K18" t="s">
        <v>21</v>
      </c>
      <c r="L18" t="s">
        <v>14</v>
      </c>
      <c r="M18" s="4">
        <v>15.173076923076923</v>
      </c>
      <c r="N18">
        <v>1</v>
      </c>
      <c r="O18">
        <v>2</v>
      </c>
    </row>
    <row r="19" spans="2:15" x14ac:dyDescent="0.35">
      <c r="B19">
        <v>30</v>
      </c>
      <c r="C19" t="s">
        <v>18</v>
      </c>
      <c r="D19" s="4">
        <v>776.33181818181822</v>
      </c>
      <c r="E19">
        <v>24</v>
      </c>
      <c r="F19">
        <v>11</v>
      </c>
      <c r="G19">
        <v>4</v>
      </c>
      <c r="H19" t="s">
        <v>19</v>
      </c>
      <c r="I19" t="s">
        <v>22</v>
      </c>
      <c r="J19">
        <v>3</v>
      </c>
      <c r="K19" t="s">
        <v>23</v>
      </c>
      <c r="L19" t="s">
        <v>18</v>
      </c>
      <c r="M19" s="4">
        <v>22</v>
      </c>
      <c r="N19">
        <v>2</v>
      </c>
      <c r="O19">
        <v>3</v>
      </c>
    </row>
    <row r="20" spans="2:15" x14ac:dyDescent="0.35">
      <c r="B20">
        <v>38</v>
      </c>
      <c r="C20" t="s">
        <v>18</v>
      </c>
      <c r="D20" s="4">
        <v>216</v>
      </c>
      <c r="E20">
        <v>23</v>
      </c>
      <c r="F20">
        <v>12</v>
      </c>
      <c r="G20">
        <v>4</v>
      </c>
      <c r="H20" t="s">
        <v>19</v>
      </c>
      <c r="I20" t="s">
        <v>24</v>
      </c>
      <c r="J20">
        <v>3</v>
      </c>
      <c r="K20" t="s">
        <v>17</v>
      </c>
      <c r="L20" t="s">
        <v>18</v>
      </c>
      <c r="M20" s="4">
        <v>15.345132743362832</v>
      </c>
      <c r="N20">
        <v>2</v>
      </c>
      <c r="O20">
        <v>3</v>
      </c>
    </row>
    <row r="21" spans="2:15" x14ac:dyDescent="0.35">
      <c r="B21">
        <v>36</v>
      </c>
      <c r="C21" t="s">
        <v>18</v>
      </c>
      <c r="D21" s="4">
        <v>1299</v>
      </c>
      <c r="E21">
        <v>27</v>
      </c>
      <c r="F21">
        <v>13</v>
      </c>
      <c r="G21">
        <v>3</v>
      </c>
      <c r="H21" t="s">
        <v>19</v>
      </c>
      <c r="I21" t="s">
        <v>25</v>
      </c>
      <c r="J21">
        <v>3</v>
      </c>
      <c r="K21" t="s">
        <v>21</v>
      </c>
      <c r="L21" t="s">
        <v>18</v>
      </c>
      <c r="M21" s="4">
        <v>13</v>
      </c>
      <c r="N21">
        <v>2</v>
      </c>
      <c r="O21">
        <v>2</v>
      </c>
    </row>
    <row r="22" spans="2:15" x14ac:dyDescent="0.35">
      <c r="B22">
        <v>35</v>
      </c>
      <c r="C22" t="s">
        <v>18</v>
      </c>
      <c r="D22" s="4">
        <v>776.33181818181822</v>
      </c>
      <c r="E22">
        <v>16</v>
      </c>
      <c r="F22">
        <v>14</v>
      </c>
      <c r="G22">
        <v>1</v>
      </c>
      <c r="H22" t="s">
        <v>19</v>
      </c>
      <c r="I22" t="s">
        <v>22</v>
      </c>
      <c r="J22">
        <v>2</v>
      </c>
      <c r="K22" t="s">
        <v>21</v>
      </c>
      <c r="L22" t="s">
        <v>18</v>
      </c>
      <c r="M22" s="4">
        <v>15.173076923076923</v>
      </c>
      <c r="N22">
        <v>3</v>
      </c>
      <c r="O22">
        <v>3</v>
      </c>
    </row>
    <row r="23" spans="2:15" x14ac:dyDescent="0.35">
      <c r="B23">
        <v>29</v>
      </c>
      <c r="C23" t="s">
        <v>18</v>
      </c>
      <c r="D23" s="4">
        <v>153</v>
      </c>
      <c r="E23">
        <v>15</v>
      </c>
      <c r="F23">
        <v>15</v>
      </c>
      <c r="G23">
        <v>4</v>
      </c>
      <c r="H23" t="s">
        <v>15</v>
      </c>
      <c r="I23" t="s">
        <v>22</v>
      </c>
      <c r="J23">
        <v>3</v>
      </c>
      <c r="K23" t="s">
        <v>17</v>
      </c>
      <c r="L23" t="s">
        <v>14</v>
      </c>
      <c r="M23" s="4">
        <v>15.173076923076923</v>
      </c>
      <c r="N23">
        <v>4</v>
      </c>
      <c r="O23">
        <v>3</v>
      </c>
    </row>
    <row r="24" spans="2:15" x14ac:dyDescent="0.35">
      <c r="B24">
        <v>31</v>
      </c>
      <c r="C24" t="s">
        <v>18</v>
      </c>
      <c r="D24" s="4">
        <v>670</v>
      </c>
      <c r="E24">
        <v>26</v>
      </c>
      <c r="F24">
        <v>16</v>
      </c>
      <c r="G24">
        <v>1</v>
      </c>
      <c r="H24" t="s">
        <v>19</v>
      </c>
      <c r="I24" t="s">
        <v>20</v>
      </c>
      <c r="J24">
        <v>3</v>
      </c>
      <c r="K24" t="s">
        <v>23</v>
      </c>
      <c r="L24" t="s">
        <v>18</v>
      </c>
      <c r="M24" s="4">
        <v>15.375527426160337</v>
      </c>
      <c r="N24">
        <v>4</v>
      </c>
      <c r="O24">
        <v>2</v>
      </c>
    </row>
    <row r="25" spans="2:15" x14ac:dyDescent="0.35">
      <c r="B25">
        <v>34</v>
      </c>
      <c r="C25" t="s">
        <v>18</v>
      </c>
      <c r="D25" s="4">
        <v>776.33181818181822</v>
      </c>
      <c r="E25">
        <v>19</v>
      </c>
      <c r="F25">
        <v>18</v>
      </c>
      <c r="G25">
        <v>2</v>
      </c>
      <c r="H25" t="s">
        <v>19</v>
      </c>
      <c r="I25" t="s">
        <v>22</v>
      </c>
      <c r="J25">
        <v>4</v>
      </c>
      <c r="K25" t="s">
        <v>23</v>
      </c>
      <c r="L25" t="s">
        <v>18</v>
      </c>
      <c r="M25" s="4">
        <v>11</v>
      </c>
      <c r="N25">
        <v>3</v>
      </c>
      <c r="O25">
        <v>3</v>
      </c>
    </row>
    <row r="26" spans="2:15" x14ac:dyDescent="0.35">
      <c r="B26">
        <v>28</v>
      </c>
      <c r="C26" t="s">
        <v>14</v>
      </c>
      <c r="D26" s="4">
        <v>103</v>
      </c>
      <c r="E26">
        <v>24</v>
      </c>
      <c r="F26">
        <v>19</v>
      </c>
      <c r="G26">
        <v>3</v>
      </c>
      <c r="H26" t="s">
        <v>19</v>
      </c>
      <c r="I26" t="s">
        <v>22</v>
      </c>
      <c r="J26">
        <v>3</v>
      </c>
      <c r="K26" t="s">
        <v>17</v>
      </c>
      <c r="L26" t="s">
        <v>14</v>
      </c>
      <c r="M26" s="4">
        <v>14</v>
      </c>
      <c r="N26">
        <v>2</v>
      </c>
      <c r="O26">
        <v>3</v>
      </c>
    </row>
    <row r="27" spans="2:15" x14ac:dyDescent="0.35">
      <c r="B27">
        <v>29</v>
      </c>
      <c r="C27" t="s">
        <v>18</v>
      </c>
      <c r="D27" s="4">
        <v>805.3360655737705</v>
      </c>
      <c r="E27">
        <v>21</v>
      </c>
      <c r="F27">
        <v>20</v>
      </c>
      <c r="G27">
        <v>2</v>
      </c>
      <c r="H27" t="s">
        <v>15</v>
      </c>
      <c r="I27" t="s">
        <v>24</v>
      </c>
      <c r="J27">
        <v>1</v>
      </c>
      <c r="K27" t="s">
        <v>23</v>
      </c>
      <c r="L27" t="s">
        <v>18</v>
      </c>
      <c r="M27" s="4">
        <v>15.345132743362832</v>
      </c>
      <c r="N27">
        <v>3</v>
      </c>
      <c r="O27">
        <v>3</v>
      </c>
    </row>
    <row r="28" spans="2:15" x14ac:dyDescent="0.35">
      <c r="B28">
        <v>32</v>
      </c>
      <c r="C28" t="s">
        <v>18</v>
      </c>
      <c r="D28" s="4">
        <v>334</v>
      </c>
      <c r="E28">
        <v>5</v>
      </c>
      <c r="F28">
        <v>21</v>
      </c>
      <c r="G28">
        <v>1</v>
      </c>
      <c r="H28" t="s">
        <v>19</v>
      </c>
      <c r="I28" t="s">
        <v>20</v>
      </c>
      <c r="J28">
        <v>2</v>
      </c>
      <c r="K28" t="s">
        <v>23</v>
      </c>
      <c r="L28" t="s">
        <v>14</v>
      </c>
      <c r="M28" s="4">
        <v>15.375527426160337</v>
      </c>
      <c r="N28">
        <v>4</v>
      </c>
      <c r="O28">
        <v>2</v>
      </c>
    </row>
    <row r="29" spans="2:15" x14ac:dyDescent="0.35">
      <c r="B29">
        <v>22</v>
      </c>
      <c r="C29" t="s">
        <v>18</v>
      </c>
      <c r="D29" s="4">
        <v>1123</v>
      </c>
      <c r="E29">
        <v>16</v>
      </c>
      <c r="F29">
        <v>22</v>
      </c>
      <c r="G29">
        <v>4</v>
      </c>
      <c r="H29" t="s">
        <v>19</v>
      </c>
      <c r="I29" t="s">
        <v>22</v>
      </c>
      <c r="J29">
        <v>4</v>
      </c>
      <c r="K29" t="s">
        <v>23</v>
      </c>
      <c r="L29" t="s">
        <v>14</v>
      </c>
      <c r="M29" s="4">
        <v>13</v>
      </c>
      <c r="N29">
        <v>2</v>
      </c>
      <c r="O29">
        <v>2</v>
      </c>
    </row>
    <row r="30" spans="2:15" x14ac:dyDescent="0.35">
      <c r="B30">
        <v>53</v>
      </c>
      <c r="C30" t="s">
        <v>18</v>
      </c>
      <c r="D30" s="4">
        <v>1219</v>
      </c>
      <c r="E30">
        <v>2</v>
      </c>
      <c r="F30">
        <v>23</v>
      </c>
      <c r="G30">
        <v>1</v>
      </c>
      <c r="H30" t="s">
        <v>15</v>
      </c>
      <c r="I30" t="s">
        <v>26</v>
      </c>
      <c r="J30">
        <v>4</v>
      </c>
      <c r="K30" t="s">
        <v>21</v>
      </c>
      <c r="L30" t="s">
        <v>18</v>
      </c>
      <c r="M30" s="4">
        <v>16</v>
      </c>
      <c r="N30">
        <v>3</v>
      </c>
      <c r="O30">
        <v>3</v>
      </c>
    </row>
    <row r="31" spans="2:15" x14ac:dyDescent="0.35">
      <c r="B31">
        <v>38</v>
      </c>
      <c r="C31" t="s">
        <v>18</v>
      </c>
      <c r="D31" s="4">
        <v>773.53418803418799</v>
      </c>
      <c r="E31">
        <v>2</v>
      </c>
      <c r="F31">
        <v>24</v>
      </c>
      <c r="G31">
        <v>4</v>
      </c>
      <c r="H31" t="s">
        <v>19</v>
      </c>
      <c r="I31" t="s">
        <v>20</v>
      </c>
      <c r="J31">
        <v>4</v>
      </c>
      <c r="K31" t="s">
        <v>17</v>
      </c>
      <c r="L31" t="s">
        <v>14</v>
      </c>
      <c r="M31" s="4">
        <v>11</v>
      </c>
      <c r="N31">
        <v>3</v>
      </c>
      <c r="O31">
        <v>3</v>
      </c>
    </row>
    <row r="32" spans="2:15" x14ac:dyDescent="0.35">
      <c r="B32">
        <v>24</v>
      </c>
      <c r="C32" t="s">
        <v>18</v>
      </c>
      <c r="D32" s="4">
        <v>673</v>
      </c>
      <c r="E32">
        <v>11</v>
      </c>
      <c r="F32">
        <v>26</v>
      </c>
      <c r="G32">
        <v>1</v>
      </c>
      <c r="H32" t="s">
        <v>15</v>
      </c>
      <c r="I32" t="s">
        <v>24</v>
      </c>
      <c r="J32">
        <v>3</v>
      </c>
      <c r="K32" t="s">
        <v>23</v>
      </c>
      <c r="L32" t="s">
        <v>18</v>
      </c>
      <c r="M32" s="4">
        <v>18</v>
      </c>
      <c r="N32">
        <v>4</v>
      </c>
      <c r="O32">
        <v>2</v>
      </c>
    </row>
    <row r="33" spans="2:15" x14ac:dyDescent="0.35">
      <c r="B33">
        <v>36</v>
      </c>
      <c r="C33" t="s">
        <v>14</v>
      </c>
      <c r="D33" s="4">
        <v>1218</v>
      </c>
      <c r="E33">
        <v>9</v>
      </c>
      <c r="F33">
        <v>27</v>
      </c>
      <c r="G33">
        <v>3</v>
      </c>
      <c r="H33" t="s">
        <v>19</v>
      </c>
      <c r="I33" t="s">
        <v>27</v>
      </c>
      <c r="J33">
        <v>1</v>
      </c>
      <c r="K33" t="s">
        <v>17</v>
      </c>
      <c r="L33" t="s">
        <v>18</v>
      </c>
      <c r="M33" s="4">
        <v>23</v>
      </c>
      <c r="N33">
        <v>2</v>
      </c>
      <c r="O33">
        <v>3</v>
      </c>
    </row>
    <row r="34" spans="2:15" x14ac:dyDescent="0.35">
      <c r="B34">
        <v>34</v>
      </c>
      <c r="C34" t="s">
        <v>18</v>
      </c>
      <c r="D34" s="4">
        <v>776.57377049180332</v>
      </c>
      <c r="E34">
        <v>7</v>
      </c>
      <c r="F34">
        <v>28</v>
      </c>
      <c r="G34">
        <v>1</v>
      </c>
      <c r="H34" t="s">
        <v>15</v>
      </c>
      <c r="I34" t="s">
        <v>28</v>
      </c>
      <c r="J34">
        <v>2</v>
      </c>
      <c r="K34" t="s">
        <v>17</v>
      </c>
      <c r="L34" t="s">
        <v>18</v>
      </c>
      <c r="M34" s="4">
        <v>11</v>
      </c>
      <c r="N34">
        <v>3</v>
      </c>
      <c r="O34">
        <v>3</v>
      </c>
    </row>
    <row r="35" spans="2:15" x14ac:dyDescent="0.35">
      <c r="B35">
        <v>21</v>
      </c>
      <c r="C35" t="s">
        <v>18</v>
      </c>
      <c r="D35" s="4">
        <v>773.53418803418799</v>
      </c>
      <c r="E35">
        <v>15</v>
      </c>
      <c r="F35">
        <v>30</v>
      </c>
      <c r="G35">
        <v>3</v>
      </c>
      <c r="H35" t="s">
        <v>19</v>
      </c>
      <c r="I35" t="s">
        <v>20</v>
      </c>
      <c r="J35">
        <v>4</v>
      </c>
      <c r="K35" t="s">
        <v>17</v>
      </c>
      <c r="L35" t="s">
        <v>18</v>
      </c>
      <c r="M35" s="4">
        <v>14</v>
      </c>
      <c r="N35">
        <v>4</v>
      </c>
      <c r="O35">
        <v>3</v>
      </c>
    </row>
    <row r="36" spans="2:15" x14ac:dyDescent="0.35">
      <c r="B36">
        <v>34</v>
      </c>
      <c r="C36" t="s">
        <v>14</v>
      </c>
      <c r="D36" s="4">
        <v>699</v>
      </c>
      <c r="E36">
        <v>6</v>
      </c>
      <c r="F36">
        <v>31</v>
      </c>
      <c r="G36">
        <v>2</v>
      </c>
      <c r="H36" t="s">
        <v>19</v>
      </c>
      <c r="I36" t="s">
        <v>20</v>
      </c>
      <c r="J36">
        <v>1</v>
      </c>
      <c r="K36" t="s">
        <v>17</v>
      </c>
      <c r="L36" t="s">
        <v>18</v>
      </c>
      <c r="M36" s="4">
        <v>11</v>
      </c>
      <c r="N36">
        <v>3</v>
      </c>
      <c r="O36">
        <v>3</v>
      </c>
    </row>
    <row r="37" spans="2:15" x14ac:dyDescent="0.35">
      <c r="B37">
        <v>53</v>
      </c>
      <c r="C37" t="s">
        <v>18</v>
      </c>
      <c r="D37" s="4">
        <v>1282</v>
      </c>
      <c r="E37">
        <v>5</v>
      </c>
      <c r="F37">
        <v>32</v>
      </c>
      <c r="G37">
        <v>3</v>
      </c>
      <c r="H37" t="s">
        <v>15</v>
      </c>
      <c r="I37" t="s">
        <v>26</v>
      </c>
      <c r="J37">
        <v>3</v>
      </c>
      <c r="K37" t="s">
        <v>23</v>
      </c>
      <c r="L37" t="s">
        <v>18</v>
      </c>
      <c r="M37" s="4">
        <v>11</v>
      </c>
      <c r="N37">
        <v>4</v>
      </c>
      <c r="O37">
        <v>2</v>
      </c>
    </row>
    <row r="38" spans="2:15" x14ac:dyDescent="0.35">
      <c r="B38">
        <v>32</v>
      </c>
      <c r="C38" t="s">
        <v>14</v>
      </c>
      <c r="D38" s="4">
        <v>1125</v>
      </c>
      <c r="E38">
        <v>16</v>
      </c>
      <c r="F38">
        <v>33</v>
      </c>
      <c r="G38">
        <v>2</v>
      </c>
      <c r="H38" t="s">
        <v>15</v>
      </c>
      <c r="I38" t="s">
        <v>20</v>
      </c>
      <c r="J38">
        <v>1</v>
      </c>
      <c r="K38" t="s">
        <v>17</v>
      </c>
      <c r="L38" t="s">
        <v>14</v>
      </c>
      <c r="M38" s="4">
        <v>22</v>
      </c>
      <c r="N38">
        <v>2</v>
      </c>
      <c r="O38">
        <v>3</v>
      </c>
    </row>
    <row r="39" spans="2:15" x14ac:dyDescent="0.35">
      <c r="B39">
        <v>42</v>
      </c>
      <c r="C39" t="s">
        <v>18</v>
      </c>
      <c r="D39" s="4">
        <v>691</v>
      </c>
      <c r="E39">
        <v>8</v>
      </c>
      <c r="F39">
        <v>35</v>
      </c>
      <c r="G39">
        <v>3</v>
      </c>
      <c r="H39" t="s">
        <v>19</v>
      </c>
      <c r="I39" t="s">
        <v>16</v>
      </c>
      <c r="J39">
        <v>2</v>
      </c>
      <c r="K39" t="s">
        <v>21</v>
      </c>
      <c r="L39" t="s">
        <v>18</v>
      </c>
      <c r="M39" s="4">
        <v>11</v>
      </c>
      <c r="N39">
        <v>4</v>
      </c>
      <c r="O39">
        <v>3</v>
      </c>
    </row>
    <row r="40" spans="2:15" x14ac:dyDescent="0.35">
      <c r="B40">
        <v>44</v>
      </c>
      <c r="C40" t="s">
        <v>18</v>
      </c>
      <c r="D40" s="4">
        <v>477</v>
      </c>
      <c r="E40">
        <v>7</v>
      </c>
      <c r="F40">
        <v>36</v>
      </c>
      <c r="G40">
        <v>1</v>
      </c>
      <c r="H40" t="s">
        <v>15</v>
      </c>
      <c r="I40" t="s">
        <v>25</v>
      </c>
      <c r="J40">
        <v>4</v>
      </c>
      <c r="K40" t="s">
        <v>21</v>
      </c>
      <c r="L40" t="s">
        <v>18</v>
      </c>
      <c r="M40" s="4">
        <v>14</v>
      </c>
      <c r="N40">
        <v>4</v>
      </c>
      <c r="O40">
        <v>3</v>
      </c>
    </row>
    <row r="41" spans="2:15" x14ac:dyDescent="0.35">
      <c r="B41">
        <v>46</v>
      </c>
      <c r="C41" t="s">
        <v>18</v>
      </c>
      <c r="D41" s="4">
        <v>705</v>
      </c>
      <c r="E41">
        <v>2</v>
      </c>
      <c r="F41">
        <v>38</v>
      </c>
      <c r="G41">
        <v>2</v>
      </c>
      <c r="H41" t="s">
        <v>15</v>
      </c>
      <c r="I41" t="s">
        <v>26</v>
      </c>
      <c r="J41">
        <v>1</v>
      </c>
      <c r="K41" t="s">
        <v>17</v>
      </c>
      <c r="L41" t="s">
        <v>18</v>
      </c>
      <c r="M41" s="4">
        <v>12</v>
      </c>
      <c r="N41">
        <v>4</v>
      </c>
      <c r="O41">
        <v>2</v>
      </c>
    </row>
    <row r="42" spans="2:15" x14ac:dyDescent="0.35">
      <c r="B42">
        <v>33</v>
      </c>
      <c r="C42" t="s">
        <v>18</v>
      </c>
      <c r="D42" s="4">
        <v>924</v>
      </c>
      <c r="E42">
        <v>2</v>
      </c>
      <c r="F42">
        <v>39</v>
      </c>
      <c r="G42">
        <v>3</v>
      </c>
      <c r="H42" t="s">
        <v>19</v>
      </c>
      <c r="I42" t="s">
        <v>22</v>
      </c>
      <c r="J42">
        <v>4</v>
      </c>
      <c r="K42" t="s">
        <v>17</v>
      </c>
      <c r="L42" t="s">
        <v>18</v>
      </c>
      <c r="M42" s="4">
        <v>11</v>
      </c>
      <c r="N42">
        <v>4</v>
      </c>
      <c r="O42">
        <v>3</v>
      </c>
    </row>
    <row r="43" spans="2:15" x14ac:dyDescent="0.35">
      <c r="B43">
        <v>44</v>
      </c>
      <c r="C43" t="s">
        <v>18</v>
      </c>
      <c r="D43" s="4">
        <v>1459</v>
      </c>
      <c r="E43">
        <v>10</v>
      </c>
      <c r="F43">
        <v>40</v>
      </c>
      <c r="G43">
        <v>4</v>
      </c>
      <c r="H43" t="s">
        <v>19</v>
      </c>
      <c r="I43" t="s">
        <v>25</v>
      </c>
      <c r="J43">
        <v>4</v>
      </c>
      <c r="K43" t="s">
        <v>21</v>
      </c>
      <c r="L43" t="s">
        <v>14</v>
      </c>
      <c r="M43" s="4">
        <v>13</v>
      </c>
      <c r="N43">
        <v>4</v>
      </c>
      <c r="O43">
        <v>4</v>
      </c>
    </row>
    <row r="44" spans="2:15" x14ac:dyDescent="0.35">
      <c r="B44">
        <v>30</v>
      </c>
      <c r="C44" t="s">
        <v>18</v>
      </c>
      <c r="D44" s="4">
        <v>125</v>
      </c>
      <c r="E44">
        <v>9</v>
      </c>
      <c r="F44">
        <v>41</v>
      </c>
      <c r="G44">
        <v>4</v>
      </c>
      <c r="H44" t="s">
        <v>19</v>
      </c>
      <c r="I44" t="s">
        <v>22</v>
      </c>
      <c r="J44">
        <v>3</v>
      </c>
      <c r="K44" t="s">
        <v>17</v>
      </c>
      <c r="L44" t="s">
        <v>18</v>
      </c>
      <c r="M44" s="4">
        <v>13</v>
      </c>
      <c r="N44">
        <v>1</v>
      </c>
      <c r="O44">
        <v>3</v>
      </c>
    </row>
    <row r="45" spans="2:15" x14ac:dyDescent="0.35">
      <c r="B45">
        <v>39</v>
      </c>
      <c r="C45" t="s">
        <v>14</v>
      </c>
      <c r="D45" s="4">
        <v>895</v>
      </c>
      <c r="E45">
        <v>5</v>
      </c>
      <c r="F45">
        <v>42</v>
      </c>
      <c r="G45">
        <v>4</v>
      </c>
      <c r="H45" t="s">
        <v>19</v>
      </c>
      <c r="I45" t="s">
        <v>27</v>
      </c>
      <c r="J45">
        <v>4</v>
      </c>
      <c r="K45" t="s">
        <v>21</v>
      </c>
      <c r="L45" t="s">
        <v>18</v>
      </c>
      <c r="M45" s="4">
        <v>14</v>
      </c>
      <c r="N45">
        <v>3</v>
      </c>
      <c r="O45">
        <v>4</v>
      </c>
    </row>
    <row r="46" spans="2:15" x14ac:dyDescent="0.35">
      <c r="B46">
        <v>24</v>
      </c>
      <c r="C46" t="s">
        <v>14</v>
      </c>
      <c r="D46" s="4">
        <v>813</v>
      </c>
      <c r="E46">
        <v>1</v>
      </c>
      <c r="F46">
        <v>45</v>
      </c>
      <c r="G46">
        <v>2</v>
      </c>
      <c r="H46" t="s">
        <v>19</v>
      </c>
      <c r="I46" t="s">
        <v>20</v>
      </c>
      <c r="J46">
        <v>4</v>
      </c>
      <c r="K46" t="s">
        <v>21</v>
      </c>
      <c r="L46" t="s">
        <v>14</v>
      </c>
      <c r="M46" s="4">
        <v>15.375527426160337</v>
      </c>
      <c r="N46">
        <v>1</v>
      </c>
      <c r="O46">
        <v>2</v>
      </c>
    </row>
    <row r="47" spans="2:15" x14ac:dyDescent="0.35">
      <c r="B47">
        <v>43</v>
      </c>
      <c r="C47" t="s">
        <v>18</v>
      </c>
      <c r="D47" s="4">
        <v>773.53418803418799</v>
      </c>
      <c r="E47">
        <v>2</v>
      </c>
      <c r="F47">
        <v>46</v>
      </c>
      <c r="G47">
        <v>4</v>
      </c>
      <c r="H47" t="s">
        <v>15</v>
      </c>
      <c r="I47" t="s">
        <v>20</v>
      </c>
      <c r="J47">
        <v>3</v>
      </c>
      <c r="K47" t="s">
        <v>23</v>
      </c>
      <c r="L47" t="s">
        <v>18</v>
      </c>
      <c r="M47" s="4">
        <v>15.375527426160337</v>
      </c>
      <c r="N47">
        <v>4</v>
      </c>
      <c r="O47">
        <v>2</v>
      </c>
    </row>
    <row r="48" spans="2:15" x14ac:dyDescent="0.35">
      <c r="B48">
        <v>50</v>
      </c>
      <c r="C48" t="s">
        <v>14</v>
      </c>
      <c r="D48" s="4">
        <v>803.12121212121212</v>
      </c>
      <c r="E48">
        <v>3</v>
      </c>
      <c r="F48">
        <v>47</v>
      </c>
      <c r="G48">
        <v>1</v>
      </c>
      <c r="H48" t="s">
        <v>19</v>
      </c>
      <c r="I48" t="s">
        <v>27</v>
      </c>
      <c r="J48">
        <v>3</v>
      </c>
      <c r="K48" t="s">
        <v>21</v>
      </c>
      <c r="L48" t="s">
        <v>14</v>
      </c>
      <c r="M48" s="4">
        <v>14</v>
      </c>
      <c r="N48">
        <v>3</v>
      </c>
      <c r="O48">
        <v>3</v>
      </c>
    </row>
    <row r="49" spans="2:15" x14ac:dyDescent="0.35">
      <c r="B49">
        <v>35</v>
      </c>
      <c r="C49" t="s">
        <v>18</v>
      </c>
      <c r="D49" s="4">
        <v>890</v>
      </c>
      <c r="E49">
        <v>2</v>
      </c>
      <c r="F49">
        <v>49</v>
      </c>
      <c r="G49">
        <v>4</v>
      </c>
      <c r="H49" t="s">
        <v>15</v>
      </c>
      <c r="I49" t="s">
        <v>27</v>
      </c>
      <c r="J49">
        <v>4</v>
      </c>
      <c r="K49" t="s">
        <v>21</v>
      </c>
      <c r="L49" t="s">
        <v>18</v>
      </c>
      <c r="M49" s="4">
        <v>13</v>
      </c>
      <c r="N49">
        <v>1</v>
      </c>
      <c r="O49">
        <v>3</v>
      </c>
    </row>
    <row r="50" spans="2:15" x14ac:dyDescent="0.35">
      <c r="B50">
        <v>36</v>
      </c>
      <c r="C50" t="s">
        <v>18</v>
      </c>
      <c r="D50" s="4">
        <v>852</v>
      </c>
      <c r="E50">
        <v>5</v>
      </c>
      <c r="F50">
        <v>51</v>
      </c>
      <c r="G50">
        <v>2</v>
      </c>
      <c r="H50" t="s">
        <v>15</v>
      </c>
      <c r="I50" t="s">
        <v>20</v>
      </c>
      <c r="J50">
        <v>1</v>
      </c>
      <c r="K50" t="s">
        <v>21</v>
      </c>
      <c r="L50" t="s">
        <v>14</v>
      </c>
      <c r="M50" s="4">
        <v>14</v>
      </c>
      <c r="N50">
        <v>4</v>
      </c>
      <c r="O50">
        <v>4</v>
      </c>
    </row>
    <row r="51" spans="2:15" x14ac:dyDescent="0.35">
      <c r="B51">
        <v>33</v>
      </c>
      <c r="C51" t="s">
        <v>18</v>
      </c>
      <c r="D51" s="4">
        <v>1141</v>
      </c>
      <c r="E51">
        <v>1</v>
      </c>
      <c r="F51">
        <v>52</v>
      </c>
      <c r="G51">
        <v>3</v>
      </c>
      <c r="H51" t="s">
        <v>15</v>
      </c>
      <c r="I51" t="s">
        <v>16</v>
      </c>
      <c r="J51">
        <v>1</v>
      </c>
      <c r="K51" t="s">
        <v>21</v>
      </c>
      <c r="L51" t="s">
        <v>18</v>
      </c>
      <c r="M51" s="4">
        <v>19</v>
      </c>
      <c r="N51">
        <v>1</v>
      </c>
      <c r="O51">
        <v>3</v>
      </c>
    </row>
    <row r="52" spans="2:15" x14ac:dyDescent="0.35">
      <c r="B52">
        <v>35</v>
      </c>
      <c r="C52" t="s">
        <v>18</v>
      </c>
      <c r="D52" s="4">
        <v>464</v>
      </c>
      <c r="E52">
        <v>4</v>
      </c>
      <c r="F52">
        <v>53</v>
      </c>
      <c r="G52">
        <v>3</v>
      </c>
      <c r="H52" t="s">
        <v>19</v>
      </c>
      <c r="I52" t="s">
        <v>22</v>
      </c>
      <c r="J52">
        <v>4</v>
      </c>
      <c r="K52" t="s">
        <v>23</v>
      </c>
      <c r="L52" t="s">
        <v>18</v>
      </c>
      <c r="M52" s="4">
        <v>12</v>
      </c>
      <c r="N52">
        <v>3</v>
      </c>
      <c r="O52">
        <v>3</v>
      </c>
    </row>
    <row r="53" spans="2:15" x14ac:dyDescent="0.35">
      <c r="B53">
        <v>27</v>
      </c>
      <c r="C53" t="s">
        <v>18</v>
      </c>
      <c r="D53" s="4">
        <v>1240</v>
      </c>
      <c r="E53">
        <v>2</v>
      </c>
      <c r="F53">
        <v>54</v>
      </c>
      <c r="G53">
        <v>4</v>
      </c>
      <c r="H53" t="s">
        <v>15</v>
      </c>
      <c r="I53" t="s">
        <v>22</v>
      </c>
      <c r="J53">
        <v>1</v>
      </c>
      <c r="K53" t="s">
        <v>23</v>
      </c>
      <c r="L53" t="s">
        <v>18</v>
      </c>
      <c r="M53" s="4">
        <v>13</v>
      </c>
      <c r="N53">
        <v>4</v>
      </c>
      <c r="O53">
        <v>3</v>
      </c>
    </row>
    <row r="54" spans="2:15" x14ac:dyDescent="0.35">
      <c r="B54">
        <v>26</v>
      </c>
      <c r="C54" t="s">
        <v>14</v>
      </c>
      <c r="D54" s="4">
        <v>1357</v>
      </c>
      <c r="E54">
        <v>25</v>
      </c>
      <c r="F54">
        <v>55</v>
      </c>
      <c r="G54">
        <v>1</v>
      </c>
      <c r="H54" t="s">
        <v>19</v>
      </c>
      <c r="I54" t="s">
        <v>22</v>
      </c>
      <c r="J54">
        <v>3</v>
      </c>
      <c r="K54" t="s">
        <v>17</v>
      </c>
      <c r="L54" t="s">
        <v>18</v>
      </c>
      <c r="M54" s="4">
        <v>12</v>
      </c>
      <c r="N54">
        <v>3</v>
      </c>
      <c r="O54">
        <v>2</v>
      </c>
    </row>
    <row r="55" spans="2:15" x14ac:dyDescent="0.35">
      <c r="B55">
        <v>27</v>
      </c>
      <c r="C55" t="s">
        <v>18</v>
      </c>
      <c r="D55" s="4">
        <v>994</v>
      </c>
      <c r="E55">
        <v>8</v>
      </c>
      <c r="F55">
        <v>56</v>
      </c>
      <c r="G55">
        <v>4</v>
      </c>
      <c r="H55" t="s">
        <v>19</v>
      </c>
      <c r="I55" t="s">
        <v>16</v>
      </c>
      <c r="J55">
        <v>3</v>
      </c>
      <c r="K55" t="s">
        <v>17</v>
      </c>
      <c r="L55" t="s">
        <v>18</v>
      </c>
      <c r="M55" s="4">
        <v>15</v>
      </c>
      <c r="N55">
        <v>4</v>
      </c>
      <c r="O55">
        <v>3</v>
      </c>
    </row>
    <row r="56" spans="2:15" x14ac:dyDescent="0.35">
      <c r="B56">
        <v>30</v>
      </c>
      <c r="C56" t="s">
        <v>18</v>
      </c>
      <c r="D56" s="4">
        <v>721</v>
      </c>
      <c r="E56">
        <v>1</v>
      </c>
      <c r="F56">
        <v>57</v>
      </c>
      <c r="G56">
        <v>3</v>
      </c>
      <c r="H56" t="s">
        <v>15</v>
      </c>
      <c r="I56" t="s">
        <v>22</v>
      </c>
      <c r="J56">
        <v>4</v>
      </c>
      <c r="K56" t="s">
        <v>17</v>
      </c>
      <c r="L56" t="s">
        <v>18</v>
      </c>
      <c r="M56" s="4">
        <v>23</v>
      </c>
      <c r="N56">
        <v>4</v>
      </c>
      <c r="O56">
        <v>3</v>
      </c>
    </row>
    <row r="57" spans="2:15" x14ac:dyDescent="0.35">
      <c r="B57">
        <v>41</v>
      </c>
      <c r="C57" t="s">
        <v>14</v>
      </c>
      <c r="D57" s="4">
        <v>1360</v>
      </c>
      <c r="E57">
        <v>12</v>
      </c>
      <c r="F57">
        <v>58</v>
      </c>
      <c r="G57">
        <v>2</v>
      </c>
      <c r="H57" t="s">
        <v>15</v>
      </c>
      <c r="I57" t="s">
        <v>28</v>
      </c>
      <c r="J57">
        <v>3</v>
      </c>
      <c r="K57" t="s">
        <v>21</v>
      </c>
      <c r="L57" t="s">
        <v>18</v>
      </c>
      <c r="M57" s="4">
        <v>12</v>
      </c>
      <c r="N57">
        <v>4</v>
      </c>
      <c r="O57">
        <v>3</v>
      </c>
    </row>
    <row r="58" spans="2:15" x14ac:dyDescent="0.35">
      <c r="B58">
        <v>34</v>
      </c>
      <c r="C58" t="s">
        <v>18</v>
      </c>
      <c r="D58" s="4">
        <v>1065</v>
      </c>
      <c r="E58">
        <v>23</v>
      </c>
      <c r="F58">
        <v>60</v>
      </c>
      <c r="G58">
        <v>2</v>
      </c>
      <c r="H58" t="s">
        <v>19</v>
      </c>
      <c r="I58" t="s">
        <v>16</v>
      </c>
      <c r="J58">
        <v>3</v>
      </c>
      <c r="K58" t="s">
        <v>17</v>
      </c>
      <c r="L58" t="s">
        <v>18</v>
      </c>
      <c r="M58" s="4">
        <v>20</v>
      </c>
      <c r="N58">
        <v>3</v>
      </c>
      <c r="O58">
        <v>3</v>
      </c>
    </row>
    <row r="59" spans="2:15" x14ac:dyDescent="0.35">
      <c r="B59">
        <v>37</v>
      </c>
      <c r="C59" t="s">
        <v>18</v>
      </c>
      <c r="D59" s="4">
        <v>408</v>
      </c>
      <c r="E59">
        <v>19</v>
      </c>
      <c r="F59">
        <v>61</v>
      </c>
      <c r="G59">
        <v>2</v>
      </c>
      <c r="H59" t="s">
        <v>19</v>
      </c>
      <c r="I59" t="s">
        <v>20</v>
      </c>
      <c r="J59">
        <v>2</v>
      </c>
      <c r="K59" t="s">
        <v>21</v>
      </c>
      <c r="L59" t="s">
        <v>18</v>
      </c>
      <c r="M59" s="4">
        <v>21</v>
      </c>
      <c r="N59">
        <v>1</v>
      </c>
      <c r="O59">
        <v>3</v>
      </c>
    </row>
    <row r="60" spans="2:15" x14ac:dyDescent="0.35">
      <c r="B60">
        <v>46</v>
      </c>
      <c r="C60" t="s">
        <v>18</v>
      </c>
      <c r="D60" s="4">
        <v>787.54826254826253</v>
      </c>
      <c r="E60">
        <v>5</v>
      </c>
      <c r="F60">
        <v>62</v>
      </c>
      <c r="G60">
        <v>1</v>
      </c>
      <c r="H60" t="s">
        <v>19</v>
      </c>
      <c r="I60" t="s">
        <v>16</v>
      </c>
      <c r="J60">
        <v>4</v>
      </c>
      <c r="K60" t="s">
        <v>17</v>
      </c>
      <c r="L60" t="s">
        <v>14</v>
      </c>
      <c r="M60" s="4">
        <v>21</v>
      </c>
      <c r="N60">
        <v>3</v>
      </c>
      <c r="O60">
        <v>3</v>
      </c>
    </row>
    <row r="61" spans="2:15" x14ac:dyDescent="0.35">
      <c r="B61">
        <v>35</v>
      </c>
      <c r="C61" t="s">
        <v>18</v>
      </c>
      <c r="D61" s="4">
        <v>1229</v>
      </c>
      <c r="E61">
        <v>8</v>
      </c>
      <c r="F61">
        <v>63</v>
      </c>
      <c r="G61">
        <v>4</v>
      </c>
      <c r="H61" t="s">
        <v>19</v>
      </c>
      <c r="I61" t="s">
        <v>22</v>
      </c>
      <c r="J61">
        <v>4</v>
      </c>
      <c r="K61" t="s">
        <v>21</v>
      </c>
      <c r="L61" t="s">
        <v>18</v>
      </c>
      <c r="M61" s="4">
        <v>19</v>
      </c>
      <c r="N61">
        <v>4</v>
      </c>
      <c r="O61">
        <v>3</v>
      </c>
    </row>
    <row r="62" spans="2:15" x14ac:dyDescent="0.35">
      <c r="B62">
        <v>48</v>
      </c>
      <c r="C62" t="s">
        <v>14</v>
      </c>
      <c r="D62" s="4">
        <v>626</v>
      </c>
      <c r="E62">
        <v>1</v>
      </c>
      <c r="F62">
        <v>64</v>
      </c>
      <c r="G62">
        <v>1</v>
      </c>
      <c r="H62" t="s">
        <v>19</v>
      </c>
      <c r="I62" t="s">
        <v>22</v>
      </c>
      <c r="J62">
        <v>3</v>
      </c>
      <c r="K62" t="s">
        <v>17</v>
      </c>
      <c r="L62" t="s">
        <v>14</v>
      </c>
      <c r="M62" s="4">
        <v>13</v>
      </c>
      <c r="N62">
        <v>4</v>
      </c>
      <c r="O62">
        <v>3</v>
      </c>
    </row>
    <row r="63" spans="2:15" x14ac:dyDescent="0.35">
      <c r="B63">
        <v>28</v>
      </c>
      <c r="C63" t="s">
        <v>14</v>
      </c>
      <c r="D63" s="4">
        <v>776.33181818181822</v>
      </c>
      <c r="E63">
        <v>5</v>
      </c>
      <c r="F63">
        <v>65</v>
      </c>
      <c r="G63">
        <v>3</v>
      </c>
      <c r="H63" t="s">
        <v>19</v>
      </c>
      <c r="I63" t="s">
        <v>22</v>
      </c>
      <c r="J63">
        <v>3</v>
      </c>
      <c r="K63" t="s">
        <v>17</v>
      </c>
      <c r="L63" t="s">
        <v>14</v>
      </c>
      <c r="M63" s="4">
        <v>13</v>
      </c>
      <c r="N63">
        <v>3</v>
      </c>
      <c r="O63">
        <v>2</v>
      </c>
    </row>
    <row r="64" spans="2:15" x14ac:dyDescent="0.35">
      <c r="B64">
        <v>44</v>
      </c>
      <c r="C64" t="s">
        <v>18</v>
      </c>
      <c r="D64" s="4">
        <v>1488</v>
      </c>
      <c r="E64">
        <v>1</v>
      </c>
      <c r="F64">
        <v>68</v>
      </c>
      <c r="G64">
        <v>2</v>
      </c>
      <c r="H64" t="s">
        <v>15</v>
      </c>
      <c r="I64" t="s">
        <v>16</v>
      </c>
      <c r="J64">
        <v>1</v>
      </c>
      <c r="K64" t="s">
        <v>23</v>
      </c>
      <c r="L64" t="s">
        <v>14</v>
      </c>
      <c r="M64" s="4">
        <v>21</v>
      </c>
      <c r="N64">
        <v>3</v>
      </c>
      <c r="O64">
        <v>2</v>
      </c>
    </row>
    <row r="65" spans="2:15" x14ac:dyDescent="0.35">
      <c r="B65">
        <v>35</v>
      </c>
      <c r="C65" t="s">
        <v>18</v>
      </c>
      <c r="D65" s="4">
        <v>1097</v>
      </c>
      <c r="E65">
        <v>11</v>
      </c>
      <c r="F65">
        <v>70</v>
      </c>
      <c r="G65">
        <v>3</v>
      </c>
      <c r="H65" t="s">
        <v>19</v>
      </c>
      <c r="I65" t="s">
        <v>25</v>
      </c>
      <c r="J65">
        <v>1</v>
      </c>
      <c r="K65" t="s">
        <v>21</v>
      </c>
      <c r="L65" t="s">
        <v>14</v>
      </c>
      <c r="M65" s="4">
        <v>13</v>
      </c>
      <c r="N65">
        <v>3</v>
      </c>
      <c r="O65">
        <v>3</v>
      </c>
    </row>
    <row r="66" spans="2:15" x14ac:dyDescent="0.35">
      <c r="B66">
        <v>26</v>
      </c>
      <c r="C66" t="s">
        <v>18</v>
      </c>
      <c r="D66" s="4">
        <v>1443</v>
      </c>
      <c r="E66">
        <v>23</v>
      </c>
      <c r="F66">
        <v>72</v>
      </c>
      <c r="G66">
        <v>3</v>
      </c>
      <c r="H66" t="s">
        <v>15</v>
      </c>
      <c r="I66" t="s">
        <v>16</v>
      </c>
      <c r="J66">
        <v>4</v>
      </c>
      <c r="K66" t="s">
        <v>21</v>
      </c>
      <c r="L66" t="s">
        <v>14</v>
      </c>
      <c r="M66" s="4">
        <v>19</v>
      </c>
      <c r="N66">
        <v>3</v>
      </c>
      <c r="O66">
        <v>2</v>
      </c>
    </row>
    <row r="67" spans="2:15" x14ac:dyDescent="0.35">
      <c r="B67">
        <v>33</v>
      </c>
      <c r="C67" t="s">
        <v>18</v>
      </c>
      <c r="D67" s="4">
        <v>515</v>
      </c>
      <c r="E67">
        <v>1</v>
      </c>
      <c r="F67">
        <v>73</v>
      </c>
      <c r="G67">
        <v>1</v>
      </c>
      <c r="H67" t="s">
        <v>15</v>
      </c>
      <c r="I67" t="s">
        <v>28</v>
      </c>
      <c r="J67">
        <v>4</v>
      </c>
      <c r="K67" t="s">
        <v>17</v>
      </c>
      <c r="L67" t="s">
        <v>14</v>
      </c>
      <c r="M67" s="4">
        <v>12</v>
      </c>
      <c r="N67">
        <v>3</v>
      </c>
      <c r="O67">
        <v>3</v>
      </c>
    </row>
    <row r="68" spans="2:15" x14ac:dyDescent="0.35">
      <c r="B68">
        <v>35</v>
      </c>
      <c r="C68" t="s">
        <v>18</v>
      </c>
      <c r="D68" s="4">
        <v>853</v>
      </c>
      <c r="E68">
        <v>18</v>
      </c>
      <c r="F68">
        <v>74</v>
      </c>
      <c r="G68">
        <v>2</v>
      </c>
      <c r="H68" t="s">
        <v>19</v>
      </c>
      <c r="I68" t="s">
        <v>16</v>
      </c>
      <c r="J68">
        <v>1</v>
      </c>
      <c r="K68" t="s">
        <v>21</v>
      </c>
      <c r="L68" t="s">
        <v>18</v>
      </c>
      <c r="M68" s="4">
        <v>22</v>
      </c>
      <c r="N68">
        <v>4</v>
      </c>
      <c r="O68">
        <v>2</v>
      </c>
    </row>
    <row r="69" spans="2:15" x14ac:dyDescent="0.35">
      <c r="B69">
        <v>35</v>
      </c>
      <c r="C69" t="s">
        <v>18</v>
      </c>
      <c r="D69" s="4">
        <v>1142</v>
      </c>
      <c r="E69">
        <v>23</v>
      </c>
      <c r="F69">
        <v>75</v>
      </c>
      <c r="G69">
        <v>3</v>
      </c>
      <c r="H69" t="s">
        <v>15</v>
      </c>
      <c r="I69" t="s">
        <v>22</v>
      </c>
      <c r="J69">
        <v>1</v>
      </c>
      <c r="K69" t="s">
        <v>21</v>
      </c>
      <c r="L69" t="s">
        <v>14</v>
      </c>
      <c r="M69" s="4">
        <v>15</v>
      </c>
      <c r="N69">
        <v>3</v>
      </c>
      <c r="O69">
        <v>3</v>
      </c>
    </row>
    <row r="70" spans="2:15" x14ac:dyDescent="0.35">
      <c r="B70">
        <v>31</v>
      </c>
      <c r="C70" t="s">
        <v>18</v>
      </c>
      <c r="D70" s="4">
        <v>655</v>
      </c>
      <c r="E70">
        <v>7</v>
      </c>
      <c r="F70">
        <v>76</v>
      </c>
      <c r="G70">
        <v>4</v>
      </c>
      <c r="H70" t="s">
        <v>19</v>
      </c>
      <c r="I70" t="s">
        <v>22</v>
      </c>
      <c r="J70">
        <v>4</v>
      </c>
      <c r="K70" t="s">
        <v>23</v>
      </c>
      <c r="L70" t="s">
        <v>18</v>
      </c>
      <c r="M70" s="4">
        <v>22</v>
      </c>
      <c r="N70">
        <v>4</v>
      </c>
      <c r="O70">
        <v>2</v>
      </c>
    </row>
    <row r="71" spans="2:15" x14ac:dyDescent="0.35">
      <c r="B71">
        <v>37</v>
      </c>
      <c r="C71" t="s">
        <v>18</v>
      </c>
      <c r="D71" s="4">
        <v>1115</v>
      </c>
      <c r="E71">
        <v>1</v>
      </c>
      <c r="F71">
        <v>77</v>
      </c>
      <c r="G71">
        <v>1</v>
      </c>
      <c r="H71" t="s">
        <v>19</v>
      </c>
      <c r="I71" t="s">
        <v>24</v>
      </c>
      <c r="J71">
        <v>3</v>
      </c>
      <c r="K71" t="s">
        <v>23</v>
      </c>
      <c r="L71" t="s">
        <v>18</v>
      </c>
      <c r="M71" s="4">
        <v>18</v>
      </c>
      <c r="N71">
        <v>3</v>
      </c>
      <c r="O71">
        <v>4</v>
      </c>
    </row>
    <row r="72" spans="2:15" x14ac:dyDescent="0.35">
      <c r="B72">
        <v>32</v>
      </c>
      <c r="C72" t="s">
        <v>18</v>
      </c>
      <c r="D72" s="4">
        <v>427</v>
      </c>
      <c r="E72">
        <v>1</v>
      </c>
      <c r="F72">
        <v>78</v>
      </c>
      <c r="G72">
        <v>1</v>
      </c>
      <c r="H72" t="s">
        <v>19</v>
      </c>
      <c r="I72" t="s">
        <v>24</v>
      </c>
      <c r="J72">
        <v>4</v>
      </c>
      <c r="K72" t="s">
        <v>21</v>
      </c>
      <c r="L72" t="s">
        <v>14</v>
      </c>
      <c r="M72" s="4">
        <v>22</v>
      </c>
      <c r="N72">
        <v>2</v>
      </c>
      <c r="O72">
        <v>3</v>
      </c>
    </row>
    <row r="73" spans="2:15" x14ac:dyDescent="0.35">
      <c r="B73">
        <v>38</v>
      </c>
      <c r="C73" t="s">
        <v>18</v>
      </c>
      <c r="D73" s="4">
        <v>776.33181818181822</v>
      </c>
      <c r="E73">
        <v>29</v>
      </c>
      <c r="F73">
        <v>79</v>
      </c>
      <c r="G73">
        <v>4</v>
      </c>
      <c r="H73" t="s">
        <v>15</v>
      </c>
      <c r="I73" t="s">
        <v>22</v>
      </c>
      <c r="J73">
        <v>4</v>
      </c>
      <c r="K73" t="s">
        <v>17</v>
      </c>
      <c r="L73" t="s">
        <v>18</v>
      </c>
      <c r="M73" s="4">
        <v>11</v>
      </c>
      <c r="N73">
        <v>4</v>
      </c>
      <c r="O73">
        <v>3</v>
      </c>
    </row>
    <row r="74" spans="2:15" x14ac:dyDescent="0.35">
      <c r="B74">
        <v>50</v>
      </c>
      <c r="C74" t="s">
        <v>18</v>
      </c>
      <c r="D74" s="4">
        <v>989</v>
      </c>
      <c r="E74">
        <v>7</v>
      </c>
      <c r="F74">
        <v>80</v>
      </c>
      <c r="G74">
        <v>2</v>
      </c>
      <c r="H74" t="s">
        <v>15</v>
      </c>
      <c r="I74" t="s">
        <v>28</v>
      </c>
      <c r="J74">
        <v>3</v>
      </c>
      <c r="K74" t="s">
        <v>23</v>
      </c>
      <c r="L74" t="s">
        <v>14</v>
      </c>
      <c r="M74" s="4">
        <v>12</v>
      </c>
      <c r="N74">
        <v>4</v>
      </c>
      <c r="O74">
        <v>2</v>
      </c>
    </row>
    <row r="75" spans="2:15" x14ac:dyDescent="0.35">
      <c r="B75">
        <v>59</v>
      </c>
      <c r="C75" t="s">
        <v>18</v>
      </c>
      <c r="D75" s="4">
        <v>1435</v>
      </c>
      <c r="E75">
        <v>25</v>
      </c>
      <c r="F75">
        <v>81</v>
      </c>
      <c r="G75">
        <v>1</v>
      </c>
      <c r="H75" t="s">
        <v>15</v>
      </c>
      <c r="I75" t="s">
        <v>16</v>
      </c>
      <c r="J75">
        <v>1</v>
      </c>
      <c r="K75" t="s">
        <v>17</v>
      </c>
      <c r="L75" t="s">
        <v>18</v>
      </c>
      <c r="M75" s="4">
        <v>11</v>
      </c>
      <c r="N75">
        <v>4</v>
      </c>
      <c r="O75">
        <v>2</v>
      </c>
    </row>
    <row r="76" spans="2:15" x14ac:dyDescent="0.35">
      <c r="B76">
        <v>36</v>
      </c>
      <c r="C76" t="s">
        <v>18</v>
      </c>
      <c r="D76" s="4">
        <v>1223</v>
      </c>
      <c r="E76">
        <v>8</v>
      </c>
      <c r="F76">
        <v>83</v>
      </c>
      <c r="G76">
        <v>3</v>
      </c>
      <c r="H76" t="s">
        <v>15</v>
      </c>
      <c r="I76" t="s">
        <v>25</v>
      </c>
      <c r="J76">
        <v>3</v>
      </c>
      <c r="K76" t="s">
        <v>23</v>
      </c>
      <c r="L76" t="s">
        <v>18</v>
      </c>
      <c r="M76" s="4">
        <v>15.69811320754717</v>
      </c>
      <c r="N76">
        <v>2</v>
      </c>
      <c r="O76">
        <v>3</v>
      </c>
    </row>
    <row r="77" spans="2:15" x14ac:dyDescent="0.35">
      <c r="B77">
        <v>55</v>
      </c>
      <c r="C77" t="s">
        <v>18</v>
      </c>
      <c r="D77" s="4">
        <v>836</v>
      </c>
      <c r="E77">
        <v>8</v>
      </c>
      <c r="F77">
        <v>84</v>
      </c>
      <c r="G77">
        <v>4</v>
      </c>
      <c r="H77" t="s">
        <v>15</v>
      </c>
      <c r="I77" t="s">
        <v>26</v>
      </c>
      <c r="J77">
        <v>3</v>
      </c>
      <c r="K77" t="s">
        <v>23</v>
      </c>
      <c r="L77" t="s">
        <v>14</v>
      </c>
      <c r="M77" s="4">
        <v>15.049382716049383</v>
      </c>
      <c r="N77">
        <v>3</v>
      </c>
      <c r="O77">
        <v>3</v>
      </c>
    </row>
    <row r="78" spans="2:15" x14ac:dyDescent="0.35">
      <c r="B78">
        <v>36</v>
      </c>
      <c r="C78" t="s">
        <v>18</v>
      </c>
      <c r="D78" s="4">
        <v>1195</v>
      </c>
      <c r="E78">
        <v>11</v>
      </c>
      <c r="F78">
        <v>85</v>
      </c>
      <c r="G78">
        <v>2</v>
      </c>
      <c r="H78" t="s">
        <v>19</v>
      </c>
      <c r="I78" t="s">
        <v>24</v>
      </c>
      <c r="J78">
        <v>2</v>
      </c>
      <c r="K78" t="s">
        <v>17</v>
      </c>
      <c r="L78" t="s">
        <v>18</v>
      </c>
      <c r="M78" s="4">
        <v>15.345132743362832</v>
      </c>
      <c r="N78">
        <v>3</v>
      </c>
      <c r="O78">
        <v>3</v>
      </c>
    </row>
    <row r="79" spans="2:15" x14ac:dyDescent="0.35">
      <c r="B79">
        <v>45</v>
      </c>
      <c r="C79" t="s">
        <v>18</v>
      </c>
      <c r="D79" s="4">
        <v>1339</v>
      </c>
      <c r="E79">
        <v>7</v>
      </c>
      <c r="F79">
        <v>86</v>
      </c>
      <c r="G79">
        <v>2</v>
      </c>
      <c r="H79" t="s">
        <v>19</v>
      </c>
      <c r="I79" t="s">
        <v>20</v>
      </c>
      <c r="J79">
        <v>1</v>
      </c>
      <c r="K79" t="s">
        <v>23</v>
      </c>
      <c r="L79" t="s">
        <v>18</v>
      </c>
      <c r="M79" s="4">
        <v>15.375527426160337</v>
      </c>
      <c r="N79">
        <v>3</v>
      </c>
      <c r="O79">
        <v>3</v>
      </c>
    </row>
    <row r="80" spans="2:15" x14ac:dyDescent="0.35">
      <c r="B80">
        <v>35</v>
      </c>
      <c r="C80" t="s">
        <v>18</v>
      </c>
      <c r="D80" s="4">
        <v>664</v>
      </c>
      <c r="E80">
        <v>1</v>
      </c>
      <c r="F80">
        <v>88</v>
      </c>
      <c r="G80">
        <v>2</v>
      </c>
      <c r="H80" t="s">
        <v>19</v>
      </c>
      <c r="I80" t="s">
        <v>20</v>
      </c>
      <c r="J80">
        <v>1</v>
      </c>
      <c r="K80" t="s">
        <v>21</v>
      </c>
      <c r="L80" t="s">
        <v>18</v>
      </c>
      <c r="M80" s="4">
        <v>15.375527426160337</v>
      </c>
      <c r="N80">
        <v>4</v>
      </c>
      <c r="O80">
        <v>2</v>
      </c>
    </row>
    <row r="81" spans="2:15" x14ac:dyDescent="0.35">
      <c r="B81">
        <v>36</v>
      </c>
      <c r="C81" t="s">
        <v>14</v>
      </c>
      <c r="D81" s="4">
        <v>318</v>
      </c>
      <c r="E81">
        <v>9</v>
      </c>
      <c r="F81">
        <v>90</v>
      </c>
      <c r="G81">
        <v>4</v>
      </c>
      <c r="H81" t="s">
        <v>19</v>
      </c>
      <c r="I81" t="s">
        <v>20</v>
      </c>
      <c r="J81">
        <v>3</v>
      </c>
      <c r="K81" t="s">
        <v>21</v>
      </c>
      <c r="L81" t="s">
        <v>14</v>
      </c>
      <c r="M81" s="4">
        <v>15.375527426160337</v>
      </c>
      <c r="N81">
        <v>1</v>
      </c>
      <c r="O81">
        <v>2</v>
      </c>
    </row>
    <row r="82" spans="2:15" x14ac:dyDescent="0.35">
      <c r="B82">
        <v>59</v>
      </c>
      <c r="C82" t="s">
        <v>18</v>
      </c>
      <c r="D82" s="4">
        <v>1225</v>
      </c>
      <c r="E82">
        <v>1</v>
      </c>
      <c r="F82">
        <v>91</v>
      </c>
      <c r="G82">
        <v>1</v>
      </c>
      <c r="H82" t="s">
        <v>15</v>
      </c>
      <c r="I82" t="s">
        <v>16</v>
      </c>
      <c r="J82">
        <v>3</v>
      </c>
      <c r="K82" t="s">
        <v>17</v>
      </c>
      <c r="L82" t="s">
        <v>18</v>
      </c>
      <c r="M82" s="4">
        <v>14.945945945945946</v>
      </c>
      <c r="N82">
        <v>4</v>
      </c>
      <c r="O82">
        <v>2</v>
      </c>
    </row>
    <row r="83" spans="2:15" x14ac:dyDescent="0.35">
      <c r="B83">
        <v>29</v>
      </c>
      <c r="C83" t="s">
        <v>18</v>
      </c>
      <c r="D83" s="4">
        <v>1328</v>
      </c>
      <c r="E83">
        <v>2</v>
      </c>
      <c r="F83">
        <v>94</v>
      </c>
      <c r="G83">
        <v>3</v>
      </c>
      <c r="H83" t="s">
        <v>19</v>
      </c>
      <c r="I83" t="s">
        <v>20</v>
      </c>
      <c r="J83">
        <v>2</v>
      </c>
      <c r="K83" t="s">
        <v>21</v>
      </c>
      <c r="L83" t="s">
        <v>18</v>
      </c>
      <c r="M83" s="4">
        <v>15.375527426160337</v>
      </c>
      <c r="N83">
        <v>4</v>
      </c>
      <c r="O83">
        <v>3</v>
      </c>
    </row>
    <row r="84" spans="2:15" x14ac:dyDescent="0.35">
      <c r="B84">
        <v>31</v>
      </c>
      <c r="C84" t="s">
        <v>18</v>
      </c>
      <c r="D84" s="4">
        <v>1082</v>
      </c>
      <c r="E84">
        <v>1</v>
      </c>
      <c r="F84">
        <v>95</v>
      </c>
      <c r="G84">
        <v>3</v>
      </c>
      <c r="H84" t="s">
        <v>19</v>
      </c>
      <c r="I84" t="s">
        <v>20</v>
      </c>
      <c r="J84">
        <v>2</v>
      </c>
      <c r="K84" t="s">
        <v>17</v>
      </c>
      <c r="L84" t="s">
        <v>18</v>
      </c>
      <c r="M84" s="4">
        <v>17</v>
      </c>
      <c r="N84">
        <v>2</v>
      </c>
      <c r="O84">
        <v>3</v>
      </c>
    </row>
    <row r="85" spans="2:15" x14ac:dyDescent="0.35">
      <c r="B85">
        <v>32</v>
      </c>
      <c r="C85" t="s">
        <v>18</v>
      </c>
      <c r="D85" s="4">
        <v>548</v>
      </c>
      <c r="E85">
        <v>1</v>
      </c>
      <c r="F85">
        <v>96</v>
      </c>
      <c r="G85">
        <v>2</v>
      </c>
      <c r="H85" t="s">
        <v>19</v>
      </c>
      <c r="I85" t="s">
        <v>20</v>
      </c>
      <c r="J85">
        <v>2</v>
      </c>
      <c r="K85" t="s">
        <v>21</v>
      </c>
      <c r="L85" t="s">
        <v>18</v>
      </c>
      <c r="M85" s="4">
        <v>17</v>
      </c>
      <c r="N85">
        <v>2</v>
      </c>
      <c r="O85">
        <v>3</v>
      </c>
    </row>
    <row r="86" spans="2:15" x14ac:dyDescent="0.35">
      <c r="B86">
        <v>36</v>
      </c>
      <c r="C86" t="s">
        <v>18</v>
      </c>
      <c r="D86" s="4">
        <v>132</v>
      </c>
      <c r="E86">
        <v>6</v>
      </c>
      <c r="F86">
        <v>97</v>
      </c>
      <c r="G86">
        <v>2</v>
      </c>
      <c r="H86" t="s">
        <v>15</v>
      </c>
      <c r="I86" t="s">
        <v>22</v>
      </c>
      <c r="J86">
        <v>4</v>
      </c>
      <c r="K86" t="s">
        <v>21</v>
      </c>
      <c r="L86" t="s">
        <v>18</v>
      </c>
      <c r="M86" s="4">
        <v>12</v>
      </c>
      <c r="N86">
        <v>2</v>
      </c>
      <c r="O86">
        <v>3</v>
      </c>
    </row>
    <row r="87" spans="2:15" x14ac:dyDescent="0.35">
      <c r="B87">
        <v>31</v>
      </c>
      <c r="C87" t="s">
        <v>18</v>
      </c>
      <c r="D87" s="4">
        <v>746</v>
      </c>
      <c r="E87">
        <v>8</v>
      </c>
      <c r="F87">
        <v>98</v>
      </c>
      <c r="G87">
        <v>3</v>
      </c>
      <c r="H87" t="s">
        <v>15</v>
      </c>
      <c r="I87" t="s">
        <v>24</v>
      </c>
      <c r="J87">
        <v>4</v>
      </c>
      <c r="K87" t="s">
        <v>17</v>
      </c>
      <c r="L87" t="s">
        <v>18</v>
      </c>
      <c r="M87" s="4">
        <v>23</v>
      </c>
      <c r="N87">
        <v>4</v>
      </c>
      <c r="O87">
        <v>3</v>
      </c>
    </row>
    <row r="88" spans="2:15" x14ac:dyDescent="0.35">
      <c r="B88">
        <v>35</v>
      </c>
      <c r="C88" t="s">
        <v>18</v>
      </c>
      <c r="D88" s="4">
        <v>787.54826254826253</v>
      </c>
      <c r="E88">
        <v>1</v>
      </c>
      <c r="F88">
        <v>100</v>
      </c>
      <c r="G88">
        <v>3</v>
      </c>
      <c r="H88" t="s">
        <v>19</v>
      </c>
      <c r="I88" t="s">
        <v>16</v>
      </c>
      <c r="J88">
        <v>1</v>
      </c>
      <c r="K88" t="s">
        <v>17</v>
      </c>
      <c r="L88" t="s">
        <v>18</v>
      </c>
      <c r="M88" s="4">
        <v>14</v>
      </c>
      <c r="N88">
        <v>2</v>
      </c>
      <c r="O88">
        <v>3</v>
      </c>
    </row>
    <row r="89" spans="2:15" x14ac:dyDescent="0.35">
      <c r="B89">
        <v>45</v>
      </c>
      <c r="C89" t="s">
        <v>18</v>
      </c>
      <c r="D89" s="4">
        <v>193</v>
      </c>
      <c r="E89">
        <v>6</v>
      </c>
      <c r="F89">
        <v>101</v>
      </c>
      <c r="G89">
        <v>4</v>
      </c>
      <c r="H89" t="s">
        <v>19</v>
      </c>
      <c r="I89" t="s">
        <v>28</v>
      </c>
      <c r="J89">
        <v>1</v>
      </c>
      <c r="K89" t="s">
        <v>21</v>
      </c>
      <c r="L89" t="s">
        <v>14</v>
      </c>
      <c r="M89" s="4">
        <v>14</v>
      </c>
      <c r="N89">
        <v>2</v>
      </c>
      <c r="O89">
        <v>4</v>
      </c>
    </row>
    <row r="90" spans="2:15" x14ac:dyDescent="0.35">
      <c r="B90">
        <v>37</v>
      </c>
      <c r="C90" t="s">
        <v>18</v>
      </c>
      <c r="D90" s="4">
        <v>776.57377049180332</v>
      </c>
      <c r="E90">
        <v>7</v>
      </c>
      <c r="F90">
        <v>102</v>
      </c>
      <c r="G90">
        <v>1</v>
      </c>
      <c r="H90" t="s">
        <v>19</v>
      </c>
      <c r="I90" t="s">
        <v>28</v>
      </c>
      <c r="J90">
        <v>3</v>
      </c>
      <c r="K90" t="s">
        <v>17</v>
      </c>
      <c r="L90" t="s">
        <v>18</v>
      </c>
      <c r="M90" s="4">
        <v>13</v>
      </c>
      <c r="N90">
        <v>1</v>
      </c>
      <c r="O90">
        <v>4</v>
      </c>
    </row>
    <row r="91" spans="2:15" x14ac:dyDescent="0.35">
      <c r="B91">
        <v>46</v>
      </c>
      <c r="C91" t="s">
        <v>18</v>
      </c>
      <c r="D91" s="4">
        <v>945</v>
      </c>
      <c r="E91">
        <v>5</v>
      </c>
      <c r="F91">
        <v>103</v>
      </c>
      <c r="G91">
        <v>2</v>
      </c>
      <c r="H91" t="s">
        <v>19</v>
      </c>
      <c r="I91" t="s">
        <v>29</v>
      </c>
      <c r="J91">
        <v>2</v>
      </c>
      <c r="K91" t="s">
        <v>23</v>
      </c>
      <c r="L91" t="s">
        <v>14</v>
      </c>
      <c r="M91" s="4">
        <v>22</v>
      </c>
      <c r="N91">
        <v>4</v>
      </c>
      <c r="O91">
        <v>3</v>
      </c>
    </row>
    <row r="92" spans="2:15" x14ac:dyDescent="0.35">
      <c r="B92">
        <v>30</v>
      </c>
      <c r="C92" t="s">
        <v>18</v>
      </c>
      <c r="D92" s="4">
        <v>852</v>
      </c>
      <c r="E92">
        <v>1</v>
      </c>
      <c r="F92">
        <v>104</v>
      </c>
      <c r="G92">
        <v>4</v>
      </c>
      <c r="H92" t="s">
        <v>19</v>
      </c>
      <c r="I92" t="s">
        <v>22</v>
      </c>
      <c r="J92">
        <v>4</v>
      </c>
      <c r="K92" t="s">
        <v>21</v>
      </c>
      <c r="L92" t="s">
        <v>14</v>
      </c>
      <c r="M92" s="4">
        <v>12</v>
      </c>
      <c r="N92">
        <v>3</v>
      </c>
      <c r="O92">
        <v>2</v>
      </c>
    </row>
    <row r="93" spans="2:15" x14ac:dyDescent="0.35">
      <c r="B93">
        <v>35</v>
      </c>
      <c r="C93" t="s">
        <v>18</v>
      </c>
      <c r="D93" s="4">
        <v>773.53418803418799</v>
      </c>
      <c r="E93">
        <v>1</v>
      </c>
      <c r="F93">
        <v>105</v>
      </c>
      <c r="G93">
        <v>2</v>
      </c>
      <c r="H93" t="s">
        <v>19</v>
      </c>
      <c r="I93" t="s">
        <v>20</v>
      </c>
      <c r="J93">
        <v>3</v>
      </c>
      <c r="K93" t="s">
        <v>17</v>
      </c>
      <c r="L93" t="s">
        <v>18</v>
      </c>
      <c r="M93" s="4">
        <v>18</v>
      </c>
      <c r="N93">
        <v>1</v>
      </c>
      <c r="O93">
        <v>3</v>
      </c>
    </row>
    <row r="94" spans="2:15" x14ac:dyDescent="0.35">
      <c r="B94">
        <v>55</v>
      </c>
      <c r="C94" t="s">
        <v>18</v>
      </c>
      <c r="D94" s="4">
        <v>787.54826254826253</v>
      </c>
      <c r="E94">
        <v>1</v>
      </c>
      <c r="F94">
        <v>106</v>
      </c>
      <c r="G94">
        <v>1</v>
      </c>
      <c r="H94" t="s">
        <v>19</v>
      </c>
      <c r="I94" t="s">
        <v>16</v>
      </c>
      <c r="J94">
        <v>4</v>
      </c>
      <c r="K94" t="s">
        <v>21</v>
      </c>
      <c r="L94" t="s">
        <v>18</v>
      </c>
      <c r="M94" s="4">
        <v>14</v>
      </c>
      <c r="N94">
        <v>4</v>
      </c>
      <c r="O94">
        <v>3</v>
      </c>
    </row>
    <row r="95" spans="2:15" x14ac:dyDescent="0.35">
      <c r="B95">
        <v>38</v>
      </c>
      <c r="C95" t="s">
        <v>18</v>
      </c>
      <c r="D95" s="4">
        <v>773.53418803418799</v>
      </c>
      <c r="E95">
        <v>6</v>
      </c>
      <c r="F95">
        <v>107</v>
      </c>
      <c r="G95">
        <v>2</v>
      </c>
      <c r="H95" t="s">
        <v>15</v>
      </c>
      <c r="I95" t="s">
        <v>20</v>
      </c>
      <c r="J95">
        <v>4</v>
      </c>
      <c r="K95" t="s">
        <v>23</v>
      </c>
      <c r="L95" t="s">
        <v>14</v>
      </c>
      <c r="M95" s="4">
        <v>12</v>
      </c>
      <c r="N95">
        <v>4</v>
      </c>
      <c r="O95">
        <v>3</v>
      </c>
    </row>
    <row r="96" spans="2:15" x14ac:dyDescent="0.35">
      <c r="B96">
        <v>34</v>
      </c>
      <c r="C96" t="s">
        <v>18</v>
      </c>
      <c r="D96" s="4">
        <v>1153</v>
      </c>
      <c r="E96">
        <v>1</v>
      </c>
      <c r="F96">
        <v>110</v>
      </c>
      <c r="G96">
        <v>1</v>
      </c>
      <c r="H96" t="s">
        <v>19</v>
      </c>
      <c r="I96" t="s">
        <v>24</v>
      </c>
      <c r="J96">
        <v>2</v>
      </c>
      <c r="K96" t="s">
        <v>21</v>
      </c>
      <c r="L96" t="s">
        <v>18</v>
      </c>
      <c r="M96" s="4">
        <v>15</v>
      </c>
      <c r="N96">
        <v>3</v>
      </c>
      <c r="O96">
        <v>3</v>
      </c>
    </row>
    <row r="97" spans="2:15" x14ac:dyDescent="0.35">
      <c r="B97">
        <v>56</v>
      </c>
      <c r="C97" t="s">
        <v>18</v>
      </c>
      <c r="D97" s="4">
        <v>1400</v>
      </c>
      <c r="E97">
        <v>7</v>
      </c>
      <c r="F97">
        <v>112</v>
      </c>
      <c r="G97">
        <v>4</v>
      </c>
      <c r="H97" t="s">
        <v>19</v>
      </c>
      <c r="I97" t="s">
        <v>24</v>
      </c>
      <c r="J97">
        <v>4</v>
      </c>
      <c r="K97" t="s">
        <v>17</v>
      </c>
      <c r="L97" t="s">
        <v>18</v>
      </c>
      <c r="M97" s="4">
        <v>11</v>
      </c>
      <c r="N97">
        <v>1</v>
      </c>
      <c r="O97">
        <v>2</v>
      </c>
    </row>
    <row r="98" spans="2:15" x14ac:dyDescent="0.35">
      <c r="B98">
        <v>23</v>
      </c>
      <c r="C98" t="s">
        <v>18</v>
      </c>
      <c r="D98" s="4">
        <v>541</v>
      </c>
      <c r="E98">
        <v>2</v>
      </c>
      <c r="F98">
        <v>113</v>
      </c>
      <c r="G98">
        <v>3</v>
      </c>
      <c r="H98" t="s">
        <v>19</v>
      </c>
      <c r="I98" t="s">
        <v>27</v>
      </c>
      <c r="J98">
        <v>1</v>
      </c>
      <c r="K98" t="s">
        <v>23</v>
      </c>
      <c r="L98" t="s">
        <v>18</v>
      </c>
      <c r="M98" s="4">
        <v>13</v>
      </c>
      <c r="N98">
        <v>3</v>
      </c>
      <c r="O98">
        <v>3</v>
      </c>
    </row>
    <row r="99" spans="2:15" x14ac:dyDescent="0.35">
      <c r="B99">
        <v>51</v>
      </c>
      <c r="C99" t="s">
        <v>18</v>
      </c>
      <c r="D99" s="4">
        <v>432</v>
      </c>
      <c r="E99">
        <v>9</v>
      </c>
      <c r="F99">
        <v>116</v>
      </c>
      <c r="G99">
        <v>4</v>
      </c>
      <c r="H99" t="s">
        <v>19</v>
      </c>
      <c r="I99" t="s">
        <v>22</v>
      </c>
      <c r="J99">
        <v>4</v>
      </c>
      <c r="K99" t="s">
        <v>21</v>
      </c>
      <c r="L99" t="s">
        <v>18</v>
      </c>
      <c r="M99" s="4">
        <v>23</v>
      </c>
      <c r="N99">
        <v>2</v>
      </c>
      <c r="O99">
        <v>3</v>
      </c>
    </row>
    <row r="100" spans="2:15" x14ac:dyDescent="0.35">
      <c r="B100">
        <v>30</v>
      </c>
      <c r="C100" t="s">
        <v>18</v>
      </c>
      <c r="D100" s="4">
        <v>288</v>
      </c>
      <c r="E100">
        <v>2</v>
      </c>
      <c r="F100">
        <v>117</v>
      </c>
      <c r="G100">
        <v>3</v>
      </c>
      <c r="H100" t="s">
        <v>19</v>
      </c>
      <c r="I100" t="s">
        <v>25</v>
      </c>
      <c r="J100">
        <v>4</v>
      </c>
      <c r="K100" t="s">
        <v>21</v>
      </c>
      <c r="L100" t="s">
        <v>18</v>
      </c>
      <c r="M100" s="4">
        <v>19</v>
      </c>
      <c r="N100">
        <v>1</v>
      </c>
      <c r="O100">
        <v>3</v>
      </c>
    </row>
    <row r="101" spans="2:15" x14ac:dyDescent="0.35">
      <c r="B101">
        <v>46</v>
      </c>
      <c r="C101" t="s">
        <v>14</v>
      </c>
      <c r="D101" s="4">
        <v>669</v>
      </c>
      <c r="E101">
        <v>9</v>
      </c>
      <c r="F101">
        <v>118</v>
      </c>
      <c r="G101">
        <v>3</v>
      </c>
      <c r="H101" t="s">
        <v>19</v>
      </c>
      <c r="I101" t="s">
        <v>16</v>
      </c>
      <c r="J101">
        <v>4</v>
      </c>
      <c r="K101" t="s">
        <v>17</v>
      </c>
      <c r="L101" t="s">
        <v>18</v>
      </c>
      <c r="M101" s="4">
        <v>16</v>
      </c>
      <c r="N101">
        <v>4</v>
      </c>
      <c r="O101">
        <v>3</v>
      </c>
    </row>
    <row r="102" spans="2:15" x14ac:dyDescent="0.35">
      <c r="B102">
        <v>40</v>
      </c>
      <c r="C102" t="s">
        <v>18</v>
      </c>
      <c r="D102" s="4">
        <v>530</v>
      </c>
      <c r="E102">
        <v>1</v>
      </c>
      <c r="F102">
        <v>119</v>
      </c>
      <c r="G102">
        <v>3</v>
      </c>
      <c r="H102" t="s">
        <v>19</v>
      </c>
      <c r="I102" t="s">
        <v>25</v>
      </c>
      <c r="J102">
        <v>2</v>
      </c>
      <c r="K102" t="s">
        <v>21</v>
      </c>
      <c r="L102" t="s">
        <v>18</v>
      </c>
      <c r="M102" s="4">
        <v>22</v>
      </c>
      <c r="N102">
        <v>4</v>
      </c>
      <c r="O102">
        <v>2</v>
      </c>
    </row>
    <row r="103" spans="2:15" x14ac:dyDescent="0.35">
      <c r="B103">
        <v>51</v>
      </c>
      <c r="C103" t="s">
        <v>18</v>
      </c>
      <c r="D103" s="4">
        <v>632</v>
      </c>
      <c r="E103">
        <v>21</v>
      </c>
      <c r="F103">
        <v>120</v>
      </c>
      <c r="G103">
        <v>3</v>
      </c>
      <c r="H103" t="s">
        <v>19</v>
      </c>
      <c r="I103" t="s">
        <v>16</v>
      </c>
      <c r="J103">
        <v>4</v>
      </c>
      <c r="K103" t="s">
        <v>17</v>
      </c>
      <c r="L103" t="s">
        <v>14</v>
      </c>
      <c r="M103" s="4">
        <v>22</v>
      </c>
      <c r="N103">
        <v>4</v>
      </c>
      <c r="O103">
        <v>1</v>
      </c>
    </row>
    <row r="104" spans="2:15" x14ac:dyDescent="0.35">
      <c r="B104">
        <v>30</v>
      </c>
      <c r="C104" t="s">
        <v>18</v>
      </c>
      <c r="D104" s="4">
        <v>1334</v>
      </c>
      <c r="E104">
        <v>4</v>
      </c>
      <c r="F104">
        <v>121</v>
      </c>
      <c r="G104">
        <v>3</v>
      </c>
      <c r="H104" t="s">
        <v>15</v>
      </c>
      <c r="I104" t="s">
        <v>16</v>
      </c>
      <c r="J104">
        <v>2</v>
      </c>
      <c r="K104" t="s">
        <v>23</v>
      </c>
      <c r="L104" t="s">
        <v>14</v>
      </c>
      <c r="M104" s="4">
        <v>12</v>
      </c>
      <c r="N104">
        <v>2</v>
      </c>
      <c r="O104">
        <v>2</v>
      </c>
    </row>
    <row r="105" spans="2:15" x14ac:dyDescent="0.35">
      <c r="B105">
        <v>46</v>
      </c>
      <c r="C105" t="s">
        <v>18</v>
      </c>
      <c r="D105" s="4">
        <v>638</v>
      </c>
      <c r="E105">
        <v>1</v>
      </c>
      <c r="F105">
        <v>124</v>
      </c>
      <c r="G105">
        <v>3</v>
      </c>
      <c r="H105" t="s">
        <v>19</v>
      </c>
      <c r="I105" t="s">
        <v>25</v>
      </c>
      <c r="J105">
        <v>1</v>
      </c>
      <c r="K105" t="s">
        <v>21</v>
      </c>
      <c r="L105" t="s">
        <v>14</v>
      </c>
      <c r="M105" s="4">
        <v>13</v>
      </c>
      <c r="N105">
        <v>3</v>
      </c>
      <c r="O105">
        <v>2</v>
      </c>
    </row>
    <row r="106" spans="2:15" x14ac:dyDescent="0.35">
      <c r="B106">
        <v>32</v>
      </c>
      <c r="C106" t="s">
        <v>18</v>
      </c>
      <c r="D106" s="4">
        <v>787.54826254826253</v>
      </c>
      <c r="E106">
        <v>6</v>
      </c>
      <c r="F106">
        <v>125</v>
      </c>
      <c r="G106">
        <v>2</v>
      </c>
      <c r="H106" t="s">
        <v>19</v>
      </c>
      <c r="I106" t="s">
        <v>16</v>
      </c>
      <c r="J106">
        <v>3</v>
      </c>
      <c r="K106" t="s">
        <v>17</v>
      </c>
      <c r="L106" t="s">
        <v>18</v>
      </c>
      <c r="M106" s="4">
        <v>16</v>
      </c>
      <c r="N106">
        <v>1</v>
      </c>
      <c r="O106">
        <v>3</v>
      </c>
    </row>
    <row r="107" spans="2:15" x14ac:dyDescent="0.35">
      <c r="B107">
        <v>54</v>
      </c>
      <c r="C107" t="s">
        <v>18</v>
      </c>
      <c r="D107" s="4">
        <v>1217</v>
      </c>
      <c r="E107">
        <v>2</v>
      </c>
      <c r="F107">
        <v>126</v>
      </c>
      <c r="G107">
        <v>1</v>
      </c>
      <c r="H107" t="s">
        <v>15</v>
      </c>
      <c r="I107" t="s">
        <v>28</v>
      </c>
      <c r="J107">
        <v>3</v>
      </c>
      <c r="K107" t="s">
        <v>21</v>
      </c>
      <c r="L107" t="s">
        <v>18</v>
      </c>
      <c r="M107" s="4">
        <v>12</v>
      </c>
      <c r="N107">
        <v>1</v>
      </c>
      <c r="O107">
        <v>1</v>
      </c>
    </row>
    <row r="108" spans="2:15" x14ac:dyDescent="0.35">
      <c r="B108">
        <v>24</v>
      </c>
      <c r="C108" t="s">
        <v>18</v>
      </c>
      <c r="D108" s="4">
        <v>1353</v>
      </c>
      <c r="E108">
        <v>3</v>
      </c>
      <c r="F108">
        <v>128</v>
      </c>
      <c r="G108">
        <v>1</v>
      </c>
      <c r="H108" t="s">
        <v>15</v>
      </c>
      <c r="I108" t="s">
        <v>16</v>
      </c>
      <c r="J108">
        <v>3</v>
      </c>
      <c r="K108" t="s">
        <v>21</v>
      </c>
      <c r="L108" t="s">
        <v>18</v>
      </c>
      <c r="M108" s="4">
        <v>14.945945945945946</v>
      </c>
      <c r="N108">
        <v>1</v>
      </c>
      <c r="O108">
        <v>2</v>
      </c>
    </row>
    <row r="109" spans="2:15" x14ac:dyDescent="0.35">
      <c r="B109">
        <v>28</v>
      </c>
      <c r="C109" t="s">
        <v>18</v>
      </c>
      <c r="D109" s="4">
        <v>787.54826254826253</v>
      </c>
      <c r="E109">
        <v>4</v>
      </c>
      <c r="F109">
        <v>129</v>
      </c>
      <c r="G109">
        <v>2</v>
      </c>
      <c r="H109" t="s">
        <v>19</v>
      </c>
      <c r="I109" t="s">
        <v>16</v>
      </c>
      <c r="J109">
        <v>3</v>
      </c>
      <c r="K109" t="s">
        <v>21</v>
      </c>
      <c r="L109" t="s">
        <v>18</v>
      </c>
      <c r="M109" s="4">
        <v>15</v>
      </c>
      <c r="N109">
        <v>2</v>
      </c>
      <c r="O109">
        <v>4</v>
      </c>
    </row>
    <row r="110" spans="2:15" x14ac:dyDescent="0.35">
      <c r="B110">
        <v>58</v>
      </c>
      <c r="C110" t="s">
        <v>18</v>
      </c>
      <c r="D110" s="4">
        <v>682</v>
      </c>
      <c r="E110">
        <v>10</v>
      </c>
      <c r="F110">
        <v>131</v>
      </c>
      <c r="G110">
        <v>4</v>
      </c>
      <c r="H110" t="s">
        <v>19</v>
      </c>
      <c r="I110" t="s">
        <v>16</v>
      </c>
      <c r="J110">
        <v>3</v>
      </c>
      <c r="K110" t="s">
        <v>17</v>
      </c>
      <c r="L110" t="s">
        <v>18</v>
      </c>
      <c r="M110" s="4">
        <v>14.945945945945946</v>
      </c>
      <c r="N110">
        <v>3</v>
      </c>
      <c r="O110">
        <v>2</v>
      </c>
    </row>
    <row r="111" spans="2:15" x14ac:dyDescent="0.35">
      <c r="B111">
        <v>44</v>
      </c>
      <c r="C111" t="s">
        <v>18</v>
      </c>
      <c r="D111" s="4">
        <v>489</v>
      </c>
      <c r="E111">
        <v>23</v>
      </c>
      <c r="F111">
        <v>132</v>
      </c>
      <c r="G111">
        <v>2</v>
      </c>
      <c r="H111" t="s">
        <v>19</v>
      </c>
      <c r="I111" t="s">
        <v>22</v>
      </c>
      <c r="J111">
        <v>2</v>
      </c>
      <c r="K111" t="s">
        <v>21</v>
      </c>
      <c r="L111" t="s">
        <v>18</v>
      </c>
      <c r="M111" s="4">
        <v>12</v>
      </c>
      <c r="N111">
        <v>3</v>
      </c>
      <c r="O111">
        <v>4</v>
      </c>
    </row>
    <row r="112" spans="2:15" x14ac:dyDescent="0.35">
      <c r="B112">
        <v>37</v>
      </c>
      <c r="C112" t="s">
        <v>14</v>
      </c>
      <c r="D112" s="4">
        <v>735.95555555555552</v>
      </c>
      <c r="E112">
        <v>6</v>
      </c>
      <c r="F112">
        <v>133</v>
      </c>
      <c r="G112">
        <v>3</v>
      </c>
      <c r="H112" t="s">
        <v>19</v>
      </c>
      <c r="I112" t="s">
        <v>29</v>
      </c>
      <c r="J112">
        <v>1</v>
      </c>
      <c r="K112" t="s">
        <v>23</v>
      </c>
      <c r="L112" t="s">
        <v>14</v>
      </c>
      <c r="M112" s="4">
        <v>22</v>
      </c>
      <c r="N112">
        <v>4</v>
      </c>
      <c r="O112">
        <v>3</v>
      </c>
    </row>
    <row r="113" spans="2:15" x14ac:dyDescent="0.35">
      <c r="B113">
        <v>32</v>
      </c>
      <c r="C113" t="s">
        <v>18</v>
      </c>
      <c r="D113" s="4">
        <v>827</v>
      </c>
      <c r="E113">
        <v>1</v>
      </c>
      <c r="F113">
        <v>134</v>
      </c>
      <c r="G113">
        <v>4</v>
      </c>
      <c r="H113" t="s">
        <v>19</v>
      </c>
      <c r="I113" t="s">
        <v>20</v>
      </c>
      <c r="J113">
        <v>1</v>
      </c>
      <c r="K113" t="s">
        <v>17</v>
      </c>
      <c r="L113" t="s">
        <v>18</v>
      </c>
      <c r="M113" s="4">
        <v>13</v>
      </c>
      <c r="N113">
        <v>4</v>
      </c>
      <c r="O113">
        <v>3</v>
      </c>
    </row>
    <row r="114" spans="2:15" x14ac:dyDescent="0.35">
      <c r="B114">
        <v>20</v>
      </c>
      <c r="C114" t="s">
        <v>14</v>
      </c>
      <c r="D114" s="4">
        <v>871</v>
      </c>
      <c r="E114">
        <v>6</v>
      </c>
      <c r="F114">
        <v>137</v>
      </c>
      <c r="G114">
        <v>4</v>
      </c>
      <c r="H114" t="s">
        <v>15</v>
      </c>
      <c r="I114" t="s">
        <v>22</v>
      </c>
      <c r="J114">
        <v>4</v>
      </c>
      <c r="K114" t="s">
        <v>17</v>
      </c>
      <c r="L114" t="s">
        <v>14</v>
      </c>
      <c r="M114" s="4">
        <v>18</v>
      </c>
      <c r="N114">
        <v>2</v>
      </c>
      <c r="O114">
        <v>3</v>
      </c>
    </row>
    <row r="115" spans="2:15" x14ac:dyDescent="0.35">
      <c r="B115">
        <v>34</v>
      </c>
      <c r="C115" t="s">
        <v>18</v>
      </c>
      <c r="D115" s="4">
        <v>773.53418803418799</v>
      </c>
      <c r="E115">
        <v>6</v>
      </c>
      <c r="F115">
        <v>138</v>
      </c>
      <c r="G115">
        <v>1</v>
      </c>
      <c r="H115" t="s">
        <v>15</v>
      </c>
      <c r="I115" t="s">
        <v>20</v>
      </c>
      <c r="J115">
        <v>3</v>
      </c>
      <c r="K115" t="s">
        <v>17</v>
      </c>
      <c r="L115" t="s">
        <v>18</v>
      </c>
      <c r="M115" s="4">
        <v>14</v>
      </c>
      <c r="N115">
        <v>3</v>
      </c>
      <c r="O115">
        <v>3</v>
      </c>
    </row>
    <row r="116" spans="2:15" x14ac:dyDescent="0.35">
      <c r="B116">
        <v>37</v>
      </c>
      <c r="C116" t="s">
        <v>18</v>
      </c>
      <c r="D116" s="4">
        <v>1040</v>
      </c>
      <c r="E116">
        <v>2</v>
      </c>
      <c r="F116">
        <v>139</v>
      </c>
      <c r="G116">
        <v>3</v>
      </c>
      <c r="H116" t="s">
        <v>19</v>
      </c>
      <c r="I116" t="s">
        <v>25</v>
      </c>
      <c r="J116">
        <v>4</v>
      </c>
      <c r="K116" t="s">
        <v>23</v>
      </c>
      <c r="L116" t="s">
        <v>18</v>
      </c>
      <c r="M116" s="4">
        <v>14</v>
      </c>
      <c r="N116">
        <v>4</v>
      </c>
      <c r="O116">
        <v>4</v>
      </c>
    </row>
    <row r="117" spans="2:15" x14ac:dyDescent="0.35">
      <c r="B117">
        <v>59</v>
      </c>
      <c r="C117" t="s">
        <v>18</v>
      </c>
      <c r="D117" s="4">
        <v>1420</v>
      </c>
      <c r="E117">
        <v>2</v>
      </c>
      <c r="F117">
        <v>140</v>
      </c>
      <c r="G117">
        <v>3</v>
      </c>
      <c r="H117" t="s">
        <v>15</v>
      </c>
      <c r="I117" t="s">
        <v>26</v>
      </c>
      <c r="J117">
        <v>4</v>
      </c>
      <c r="K117" t="s">
        <v>21</v>
      </c>
      <c r="L117" t="s">
        <v>18</v>
      </c>
      <c r="M117" s="4">
        <v>21</v>
      </c>
      <c r="N117">
        <v>4</v>
      </c>
      <c r="O117">
        <v>3</v>
      </c>
    </row>
    <row r="118" spans="2:15" x14ac:dyDescent="0.35">
      <c r="B118">
        <v>50</v>
      </c>
      <c r="C118" t="s">
        <v>18</v>
      </c>
      <c r="D118" s="4">
        <v>776.57377049180332</v>
      </c>
      <c r="E118">
        <v>1</v>
      </c>
      <c r="F118">
        <v>141</v>
      </c>
      <c r="G118">
        <v>1</v>
      </c>
      <c r="H118" t="s">
        <v>15</v>
      </c>
      <c r="I118" t="s">
        <v>28</v>
      </c>
      <c r="J118">
        <v>2</v>
      </c>
      <c r="K118" t="s">
        <v>21</v>
      </c>
      <c r="L118" t="s">
        <v>14</v>
      </c>
      <c r="M118" s="4">
        <v>19</v>
      </c>
      <c r="N118">
        <v>1</v>
      </c>
      <c r="O118">
        <v>2</v>
      </c>
    </row>
    <row r="119" spans="2:15" x14ac:dyDescent="0.35">
      <c r="B119">
        <v>25</v>
      </c>
      <c r="C119" t="s">
        <v>14</v>
      </c>
      <c r="D119" s="4">
        <v>787.54826254826253</v>
      </c>
      <c r="E119">
        <v>5</v>
      </c>
      <c r="F119">
        <v>142</v>
      </c>
      <c r="G119">
        <v>3</v>
      </c>
      <c r="H119" t="s">
        <v>19</v>
      </c>
      <c r="I119" t="s">
        <v>16</v>
      </c>
      <c r="J119">
        <v>3</v>
      </c>
      <c r="K119" t="s">
        <v>17</v>
      </c>
      <c r="L119" t="s">
        <v>14</v>
      </c>
      <c r="M119" s="4">
        <v>11</v>
      </c>
      <c r="N119">
        <v>4</v>
      </c>
      <c r="O119">
        <v>3</v>
      </c>
    </row>
    <row r="120" spans="2:15" x14ac:dyDescent="0.35">
      <c r="B120">
        <v>25</v>
      </c>
      <c r="C120" t="s">
        <v>18</v>
      </c>
      <c r="D120" s="4">
        <v>1280</v>
      </c>
      <c r="E120">
        <v>7</v>
      </c>
      <c r="F120">
        <v>143</v>
      </c>
      <c r="G120">
        <v>4</v>
      </c>
      <c r="H120" t="s">
        <v>19</v>
      </c>
      <c r="I120" t="s">
        <v>20</v>
      </c>
      <c r="J120">
        <v>4</v>
      </c>
      <c r="K120" t="s">
        <v>21</v>
      </c>
      <c r="L120" t="s">
        <v>18</v>
      </c>
      <c r="M120" s="4">
        <v>11</v>
      </c>
      <c r="N120">
        <v>3</v>
      </c>
      <c r="O120">
        <v>3</v>
      </c>
    </row>
    <row r="121" spans="2:15" x14ac:dyDescent="0.35">
      <c r="B121">
        <v>22</v>
      </c>
      <c r="C121" t="s">
        <v>18</v>
      </c>
      <c r="D121" s="4">
        <v>534</v>
      </c>
      <c r="E121">
        <v>15</v>
      </c>
      <c r="F121">
        <v>144</v>
      </c>
      <c r="G121">
        <v>2</v>
      </c>
      <c r="H121" t="s">
        <v>15</v>
      </c>
      <c r="I121" t="s">
        <v>22</v>
      </c>
      <c r="J121">
        <v>4</v>
      </c>
      <c r="K121" t="s">
        <v>17</v>
      </c>
      <c r="L121" t="s">
        <v>18</v>
      </c>
      <c r="M121" s="4">
        <v>15</v>
      </c>
      <c r="N121">
        <v>3</v>
      </c>
      <c r="O121">
        <v>3</v>
      </c>
    </row>
    <row r="122" spans="2:15" x14ac:dyDescent="0.35">
      <c r="B122">
        <v>51</v>
      </c>
      <c r="C122" t="s">
        <v>18</v>
      </c>
      <c r="D122" s="4">
        <v>1456</v>
      </c>
      <c r="E122">
        <v>1</v>
      </c>
      <c r="F122">
        <v>145</v>
      </c>
      <c r="G122">
        <v>1</v>
      </c>
      <c r="H122" t="s">
        <v>15</v>
      </c>
      <c r="I122" t="s">
        <v>25</v>
      </c>
      <c r="J122">
        <v>1</v>
      </c>
      <c r="K122" t="s">
        <v>17</v>
      </c>
      <c r="L122" t="s">
        <v>18</v>
      </c>
      <c r="M122" s="4">
        <v>20</v>
      </c>
      <c r="N122">
        <v>3</v>
      </c>
      <c r="O122">
        <v>2</v>
      </c>
    </row>
    <row r="123" spans="2:15" x14ac:dyDescent="0.35">
      <c r="B123">
        <v>34</v>
      </c>
      <c r="C123" t="s">
        <v>14</v>
      </c>
      <c r="D123" s="4">
        <v>658</v>
      </c>
      <c r="E123">
        <v>7</v>
      </c>
      <c r="F123">
        <v>147</v>
      </c>
      <c r="G123">
        <v>1</v>
      </c>
      <c r="H123" t="s">
        <v>19</v>
      </c>
      <c r="I123" t="s">
        <v>22</v>
      </c>
      <c r="J123">
        <v>3</v>
      </c>
      <c r="K123" t="s">
        <v>17</v>
      </c>
      <c r="L123" t="s">
        <v>14</v>
      </c>
      <c r="M123" s="4">
        <v>24</v>
      </c>
      <c r="N123">
        <v>4</v>
      </c>
      <c r="O123">
        <v>3</v>
      </c>
    </row>
    <row r="124" spans="2:15" x14ac:dyDescent="0.35">
      <c r="B124">
        <v>54</v>
      </c>
      <c r="C124" t="s">
        <v>18</v>
      </c>
      <c r="D124" s="4">
        <v>142</v>
      </c>
      <c r="E124">
        <v>26</v>
      </c>
      <c r="F124">
        <v>148</v>
      </c>
      <c r="G124">
        <v>4</v>
      </c>
      <c r="H124" t="s">
        <v>15</v>
      </c>
      <c r="I124" t="s">
        <v>26</v>
      </c>
      <c r="J124">
        <v>4</v>
      </c>
      <c r="K124" t="s">
        <v>17</v>
      </c>
      <c r="L124" t="s">
        <v>14</v>
      </c>
      <c r="M124" s="4">
        <v>15.049382716049383</v>
      </c>
      <c r="N124">
        <v>3</v>
      </c>
      <c r="O124">
        <v>3</v>
      </c>
    </row>
    <row r="125" spans="2:15" x14ac:dyDescent="0.35">
      <c r="B125">
        <v>24</v>
      </c>
      <c r="C125" t="s">
        <v>18</v>
      </c>
      <c r="D125" s="4">
        <v>776.33181818181822</v>
      </c>
      <c r="E125">
        <v>18</v>
      </c>
      <c r="F125">
        <v>150</v>
      </c>
      <c r="G125">
        <v>2</v>
      </c>
      <c r="H125" t="s">
        <v>19</v>
      </c>
      <c r="I125" t="s">
        <v>22</v>
      </c>
      <c r="J125">
        <v>3</v>
      </c>
      <c r="K125" t="s">
        <v>21</v>
      </c>
      <c r="L125" t="s">
        <v>18</v>
      </c>
      <c r="M125" s="4">
        <v>12</v>
      </c>
      <c r="N125">
        <v>3</v>
      </c>
      <c r="O125">
        <v>3</v>
      </c>
    </row>
    <row r="126" spans="2:15" x14ac:dyDescent="0.35">
      <c r="B126">
        <v>34</v>
      </c>
      <c r="C126" t="s">
        <v>18</v>
      </c>
      <c r="D126" s="4">
        <v>1031</v>
      </c>
      <c r="E126">
        <v>6</v>
      </c>
      <c r="F126">
        <v>151</v>
      </c>
      <c r="G126">
        <v>3</v>
      </c>
      <c r="H126" t="s">
        <v>15</v>
      </c>
      <c r="I126" t="s">
        <v>20</v>
      </c>
      <c r="J126">
        <v>2</v>
      </c>
      <c r="K126" t="s">
        <v>23</v>
      </c>
      <c r="L126" t="s">
        <v>18</v>
      </c>
      <c r="M126" s="4">
        <v>15</v>
      </c>
      <c r="N126">
        <v>3</v>
      </c>
      <c r="O126">
        <v>3</v>
      </c>
    </row>
    <row r="127" spans="2:15" x14ac:dyDescent="0.35">
      <c r="B127">
        <v>37</v>
      </c>
      <c r="C127" t="s">
        <v>18</v>
      </c>
      <c r="D127" s="4">
        <v>1189</v>
      </c>
      <c r="E127">
        <v>3</v>
      </c>
      <c r="F127">
        <v>152</v>
      </c>
      <c r="G127">
        <v>3</v>
      </c>
      <c r="H127" t="s">
        <v>19</v>
      </c>
      <c r="I127" t="s">
        <v>16</v>
      </c>
      <c r="J127">
        <v>4</v>
      </c>
      <c r="K127" t="s">
        <v>17</v>
      </c>
      <c r="L127" t="s">
        <v>18</v>
      </c>
      <c r="M127" s="4">
        <v>12</v>
      </c>
      <c r="N127">
        <v>1</v>
      </c>
      <c r="O127">
        <v>3</v>
      </c>
    </row>
    <row r="128" spans="2:15" x14ac:dyDescent="0.35">
      <c r="B128">
        <v>34</v>
      </c>
      <c r="C128" t="s">
        <v>18</v>
      </c>
      <c r="D128" s="4">
        <v>1354</v>
      </c>
      <c r="E128">
        <v>5</v>
      </c>
      <c r="F128">
        <v>153</v>
      </c>
      <c r="G128">
        <v>3</v>
      </c>
      <c r="H128" t="s">
        <v>15</v>
      </c>
      <c r="I128" t="s">
        <v>26</v>
      </c>
      <c r="J128">
        <v>1</v>
      </c>
      <c r="K128" t="s">
        <v>17</v>
      </c>
      <c r="L128" t="s">
        <v>18</v>
      </c>
      <c r="M128" s="4">
        <v>12</v>
      </c>
      <c r="N128">
        <v>4</v>
      </c>
      <c r="O128">
        <v>3</v>
      </c>
    </row>
    <row r="129" spans="2:15" x14ac:dyDescent="0.35">
      <c r="B129">
        <v>36</v>
      </c>
      <c r="C129" t="s">
        <v>18</v>
      </c>
      <c r="D129" s="4">
        <v>787.54826254826253</v>
      </c>
      <c r="E129">
        <v>11</v>
      </c>
      <c r="F129">
        <v>154</v>
      </c>
      <c r="G129">
        <v>2</v>
      </c>
      <c r="H129" t="s">
        <v>15</v>
      </c>
      <c r="I129" t="s">
        <v>16</v>
      </c>
      <c r="J129">
        <v>4</v>
      </c>
      <c r="K129" t="s">
        <v>21</v>
      </c>
      <c r="L129" t="s">
        <v>18</v>
      </c>
      <c r="M129" s="4">
        <v>14</v>
      </c>
      <c r="N129">
        <v>3</v>
      </c>
      <c r="O129">
        <v>3</v>
      </c>
    </row>
    <row r="130" spans="2:15" x14ac:dyDescent="0.35">
      <c r="B130">
        <v>36</v>
      </c>
      <c r="C130" t="s">
        <v>18</v>
      </c>
      <c r="D130" s="4">
        <v>922</v>
      </c>
      <c r="E130">
        <v>3</v>
      </c>
      <c r="F130">
        <v>155</v>
      </c>
      <c r="G130">
        <v>1</v>
      </c>
      <c r="H130" t="s">
        <v>15</v>
      </c>
      <c r="I130" t="s">
        <v>22</v>
      </c>
      <c r="J130">
        <v>4</v>
      </c>
      <c r="K130" t="s">
        <v>23</v>
      </c>
      <c r="L130" t="s">
        <v>18</v>
      </c>
      <c r="M130" s="4">
        <v>22</v>
      </c>
      <c r="N130">
        <v>1</v>
      </c>
      <c r="O130">
        <v>3</v>
      </c>
    </row>
    <row r="131" spans="2:15" x14ac:dyDescent="0.35">
      <c r="B131">
        <v>43</v>
      </c>
      <c r="C131" t="s">
        <v>18</v>
      </c>
      <c r="D131" s="4">
        <v>394</v>
      </c>
      <c r="E131">
        <v>26</v>
      </c>
      <c r="F131">
        <v>158</v>
      </c>
      <c r="G131">
        <v>3</v>
      </c>
      <c r="H131" t="s">
        <v>19</v>
      </c>
      <c r="I131" t="s">
        <v>26</v>
      </c>
      <c r="J131">
        <v>4</v>
      </c>
      <c r="K131" t="s">
        <v>21</v>
      </c>
      <c r="L131" t="s">
        <v>14</v>
      </c>
      <c r="M131" s="4">
        <v>12</v>
      </c>
      <c r="N131">
        <v>4</v>
      </c>
      <c r="O131">
        <v>4</v>
      </c>
    </row>
    <row r="132" spans="2:15" x14ac:dyDescent="0.35">
      <c r="B132">
        <v>30</v>
      </c>
      <c r="C132" t="s">
        <v>18</v>
      </c>
      <c r="D132" s="4">
        <v>773.53418803418799</v>
      </c>
      <c r="E132">
        <v>23</v>
      </c>
      <c r="F132">
        <v>159</v>
      </c>
      <c r="G132">
        <v>1</v>
      </c>
      <c r="H132" t="s">
        <v>19</v>
      </c>
      <c r="I132" t="s">
        <v>20</v>
      </c>
      <c r="J132">
        <v>3</v>
      </c>
      <c r="K132" t="s">
        <v>23</v>
      </c>
      <c r="L132" t="s">
        <v>18</v>
      </c>
      <c r="M132" s="4">
        <v>25</v>
      </c>
      <c r="N132">
        <v>3</v>
      </c>
      <c r="O132">
        <v>2</v>
      </c>
    </row>
    <row r="133" spans="2:15" x14ac:dyDescent="0.35">
      <c r="B133">
        <v>33</v>
      </c>
      <c r="C133" t="s">
        <v>18</v>
      </c>
      <c r="D133" s="4">
        <v>750</v>
      </c>
      <c r="E133">
        <v>22</v>
      </c>
      <c r="F133">
        <v>160</v>
      </c>
      <c r="G133">
        <v>3</v>
      </c>
      <c r="H133" t="s">
        <v>19</v>
      </c>
      <c r="I133" t="s">
        <v>16</v>
      </c>
      <c r="J133">
        <v>2</v>
      </c>
      <c r="K133" t="s">
        <v>21</v>
      </c>
      <c r="L133" t="s">
        <v>18</v>
      </c>
      <c r="M133" s="4">
        <v>13</v>
      </c>
      <c r="N133">
        <v>1</v>
      </c>
      <c r="O133">
        <v>4</v>
      </c>
    </row>
    <row r="134" spans="2:15" x14ac:dyDescent="0.35">
      <c r="B134">
        <v>56</v>
      </c>
      <c r="C134" t="s">
        <v>14</v>
      </c>
      <c r="D134" s="4">
        <v>441</v>
      </c>
      <c r="E134">
        <v>14</v>
      </c>
      <c r="F134">
        <v>161</v>
      </c>
      <c r="G134">
        <v>2</v>
      </c>
      <c r="H134" t="s">
        <v>15</v>
      </c>
      <c r="I134" t="s">
        <v>20</v>
      </c>
      <c r="J134">
        <v>2</v>
      </c>
      <c r="K134" t="s">
        <v>21</v>
      </c>
      <c r="L134" t="s">
        <v>14</v>
      </c>
      <c r="M134" s="4">
        <v>18</v>
      </c>
      <c r="N134">
        <v>1</v>
      </c>
      <c r="O134">
        <v>3</v>
      </c>
    </row>
    <row r="135" spans="2:15" x14ac:dyDescent="0.35">
      <c r="B135">
        <v>51</v>
      </c>
      <c r="C135" t="s">
        <v>18</v>
      </c>
      <c r="D135" s="4">
        <v>776.57377049180332</v>
      </c>
      <c r="E135">
        <v>6</v>
      </c>
      <c r="F135">
        <v>162</v>
      </c>
      <c r="G135">
        <v>1</v>
      </c>
      <c r="H135" t="s">
        <v>19</v>
      </c>
      <c r="I135" t="s">
        <v>28</v>
      </c>
      <c r="J135">
        <v>3</v>
      </c>
      <c r="K135" t="s">
        <v>17</v>
      </c>
      <c r="L135" t="s">
        <v>18</v>
      </c>
      <c r="M135" s="4">
        <v>13</v>
      </c>
      <c r="N135">
        <v>3</v>
      </c>
      <c r="O135">
        <v>3</v>
      </c>
    </row>
    <row r="136" spans="2:15" x14ac:dyDescent="0.35">
      <c r="B136">
        <v>31</v>
      </c>
      <c r="C136" t="s">
        <v>14</v>
      </c>
      <c r="D136" s="4">
        <v>249</v>
      </c>
      <c r="E136">
        <v>6</v>
      </c>
      <c r="F136">
        <v>163</v>
      </c>
      <c r="G136">
        <v>2</v>
      </c>
      <c r="H136" t="s">
        <v>19</v>
      </c>
      <c r="I136" t="s">
        <v>16</v>
      </c>
      <c r="J136">
        <v>3</v>
      </c>
      <c r="K136" t="s">
        <v>21</v>
      </c>
      <c r="L136" t="s">
        <v>14</v>
      </c>
      <c r="M136" s="4">
        <v>18</v>
      </c>
      <c r="N136">
        <v>2</v>
      </c>
      <c r="O136">
        <v>2</v>
      </c>
    </row>
    <row r="137" spans="2:15" x14ac:dyDescent="0.35">
      <c r="B137">
        <v>26</v>
      </c>
      <c r="C137" t="s">
        <v>18</v>
      </c>
      <c r="D137" s="4">
        <v>773.53418803418799</v>
      </c>
      <c r="E137">
        <v>6</v>
      </c>
      <c r="F137">
        <v>164</v>
      </c>
      <c r="G137">
        <v>3</v>
      </c>
      <c r="H137" t="s">
        <v>15</v>
      </c>
      <c r="I137" t="s">
        <v>20</v>
      </c>
      <c r="J137">
        <v>2</v>
      </c>
      <c r="K137" t="s">
        <v>21</v>
      </c>
      <c r="L137" t="s">
        <v>18</v>
      </c>
      <c r="M137" s="4">
        <v>19</v>
      </c>
      <c r="N137">
        <v>3</v>
      </c>
      <c r="O137">
        <v>2</v>
      </c>
    </row>
    <row r="138" spans="2:15" x14ac:dyDescent="0.35">
      <c r="B138">
        <v>58</v>
      </c>
      <c r="C138" t="s">
        <v>14</v>
      </c>
      <c r="D138" s="4">
        <v>843.5826086956522</v>
      </c>
      <c r="E138">
        <v>23</v>
      </c>
      <c r="F138">
        <v>165</v>
      </c>
      <c r="G138">
        <v>4</v>
      </c>
      <c r="H138" t="s">
        <v>15</v>
      </c>
      <c r="I138" t="s">
        <v>25</v>
      </c>
      <c r="J138">
        <v>4</v>
      </c>
      <c r="K138" t="s">
        <v>21</v>
      </c>
      <c r="L138" t="s">
        <v>18</v>
      </c>
      <c r="M138" s="4">
        <v>12</v>
      </c>
      <c r="N138">
        <v>4</v>
      </c>
      <c r="O138">
        <v>2</v>
      </c>
    </row>
    <row r="139" spans="2:15" x14ac:dyDescent="0.35">
      <c r="B139">
        <v>19</v>
      </c>
      <c r="C139" t="s">
        <v>14</v>
      </c>
      <c r="D139" s="4">
        <v>528</v>
      </c>
      <c r="E139">
        <v>22</v>
      </c>
      <c r="F139">
        <v>167</v>
      </c>
      <c r="G139">
        <v>4</v>
      </c>
      <c r="H139" t="s">
        <v>19</v>
      </c>
      <c r="I139" t="s">
        <v>27</v>
      </c>
      <c r="J139">
        <v>3</v>
      </c>
      <c r="K139" t="s">
        <v>17</v>
      </c>
      <c r="L139" t="s">
        <v>14</v>
      </c>
      <c r="M139" s="4">
        <v>19</v>
      </c>
      <c r="N139">
        <v>4</v>
      </c>
      <c r="O139">
        <v>2</v>
      </c>
    </row>
    <row r="140" spans="2:15" x14ac:dyDescent="0.35">
      <c r="B140">
        <v>22</v>
      </c>
      <c r="C140" t="s">
        <v>18</v>
      </c>
      <c r="D140" s="4">
        <v>594</v>
      </c>
      <c r="E140">
        <v>2</v>
      </c>
      <c r="F140">
        <v>169</v>
      </c>
      <c r="G140">
        <v>3</v>
      </c>
      <c r="H140" t="s">
        <v>19</v>
      </c>
      <c r="I140" t="s">
        <v>22</v>
      </c>
      <c r="J140">
        <v>4</v>
      </c>
      <c r="K140" t="s">
        <v>21</v>
      </c>
      <c r="L140" t="s">
        <v>18</v>
      </c>
      <c r="M140" s="4">
        <v>14</v>
      </c>
      <c r="N140">
        <v>3</v>
      </c>
      <c r="O140">
        <v>3</v>
      </c>
    </row>
    <row r="141" spans="2:15" x14ac:dyDescent="0.35">
      <c r="B141">
        <v>49</v>
      </c>
      <c r="C141" t="s">
        <v>18</v>
      </c>
      <c r="D141" s="4">
        <v>470</v>
      </c>
      <c r="E141">
        <v>20</v>
      </c>
      <c r="F141">
        <v>170</v>
      </c>
      <c r="G141">
        <v>3</v>
      </c>
      <c r="H141" t="s">
        <v>15</v>
      </c>
      <c r="I141" t="s">
        <v>24</v>
      </c>
      <c r="J141">
        <v>1</v>
      </c>
      <c r="K141" t="s">
        <v>21</v>
      </c>
      <c r="L141" t="s">
        <v>18</v>
      </c>
      <c r="M141" s="4">
        <v>14</v>
      </c>
      <c r="N141">
        <v>3</v>
      </c>
      <c r="O141">
        <v>2</v>
      </c>
    </row>
    <row r="142" spans="2:15" x14ac:dyDescent="0.35">
      <c r="B142">
        <v>43</v>
      </c>
      <c r="C142" t="s">
        <v>18</v>
      </c>
      <c r="D142" s="4">
        <v>957</v>
      </c>
      <c r="E142">
        <v>28</v>
      </c>
      <c r="F142">
        <v>171</v>
      </c>
      <c r="G142">
        <v>2</v>
      </c>
      <c r="H142" t="s">
        <v>15</v>
      </c>
      <c r="I142" t="s">
        <v>20</v>
      </c>
      <c r="J142">
        <v>3</v>
      </c>
      <c r="K142" t="s">
        <v>17</v>
      </c>
      <c r="L142" t="s">
        <v>18</v>
      </c>
      <c r="M142" s="4">
        <v>12</v>
      </c>
      <c r="N142">
        <v>4</v>
      </c>
      <c r="O142">
        <v>3</v>
      </c>
    </row>
    <row r="143" spans="2:15" x14ac:dyDescent="0.35">
      <c r="B143">
        <v>50</v>
      </c>
      <c r="C143" t="s">
        <v>18</v>
      </c>
      <c r="D143" s="4">
        <v>787.54826254826253</v>
      </c>
      <c r="E143">
        <v>12</v>
      </c>
      <c r="F143">
        <v>174</v>
      </c>
      <c r="G143">
        <v>3</v>
      </c>
      <c r="H143" t="s">
        <v>15</v>
      </c>
      <c r="I143" t="s">
        <v>16</v>
      </c>
      <c r="J143">
        <v>4</v>
      </c>
      <c r="K143" t="s">
        <v>17</v>
      </c>
      <c r="L143" t="s">
        <v>18</v>
      </c>
      <c r="M143" s="4">
        <v>11</v>
      </c>
      <c r="N143">
        <v>4</v>
      </c>
      <c r="O143">
        <v>3</v>
      </c>
    </row>
    <row r="144" spans="2:15" x14ac:dyDescent="0.35">
      <c r="B144">
        <v>31</v>
      </c>
      <c r="C144" t="s">
        <v>14</v>
      </c>
      <c r="D144" s="4">
        <v>787.54826254826253</v>
      </c>
      <c r="E144">
        <v>20</v>
      </c>
      <c r="F144">
        <v>175</v>
      </c>
      <c r="G144">
        <v>2</v>
      </c>
      <c r="H144" t="s">
        <v>15</v>
      </c>
      <c r="I144" t="s">
        <v>16</v>
      </c>
      <c r="J144">
        <v>3</v>
      </c>
      <c r="K144" t="s">
        <v>21</v>
      </c>
      <c r="L144" t="s">
        <v>14</v>
      </c>
      <c r="M144" s="4">
        <v>11</v>
      </c>
      <c r="N144">
        <v>3</v>
      </c>
      <c r="O144">
        <v>3</v>
      </c>
    </row>
    <row r="145" spans="2:15" x14ac:dyDescent="0.35">
      <c r="B145">
        <v>41</v>
      </c>
      <c r="C145" t="s">
        <v>18</v>
      </c>
      <c r="D145" s="4">
        <v>802</v>
      </c>
      <c r="E145">
        <v>9</v>
      </c>
      <c r="F145">
        <v>176</v>
      </c>
      <c r="G145">
        <v>3</v>
      </c>
      <c r="H145" t="s">
        <v>19</v>
      </c>
      <c r="I145" t="s">
        <v>16</v>
      </c>
      <c r="J145">
        <v>3</v>
      </c>
      <c r="K145" t="s">
        <v>23</v>
      </c>
      <c r="L145" t="s">
        <v>14</v>
      </c>
      <c r="M145" s="4">
        <v>13</v>
      </c>
      <c r="N145">
        <v>3</v>
      </c>
      <c r="O145">
        <v>3</v>
      </c>
    </row>
    <row r="146" spans="2:15" x14ac:dyDescent="0.35">
      <c r="B146">
        <v>26</v>
      </c>
      <c r="C146" t="s">
        <v>18</v>
      </c>
      <c r="D146" s="4">
        <v>735.95555555555552</v>
      </c>
      <c r="E146">
        <v>25</v>
      </c>
      <c r="F146">
        <v>177</v>
      </c>
      <c r="G146">
        <v>3</v>
      </c>
      <c r="H146" t="s">
        <v>15</v>
      </c>
      <c r="I146" t="s">
        <v>29</v>
      </c>
      <c r="J146">
        <v>3</v>
      </c>
      <c r="K146" t="s">
        <v>21</v>
      </c>
      <c r="L146" t="s">
        <v>18</v>
      </c>
      <c r="M146" s="4">
        <v>23</v>
      </c>
      <c r="N146">
        <v>4</v>
      </c>
      <c r="O146">
        <v>3</v>
      </c>
    </row>
    <row r="147" spans="2:15" x14ac:dyDescent="0.35">
      <c r="B147">
        <v>36</v>
      </c>
      <c r="C147" t="s">
        <v>18</v>
      </c>
      <c r="D147" s="4">
        <v>805.3360655737705</v>
      </c>
      <c r="E147">
        <v>6</v>
      </c>
      <c r="F147">
        <v>178</v>
      </c>
      <c r="G147">
        <v>2</v>
      </c>
      <c r="H147" t="s">
        <v>19</v>
      </c>
      <c r="I147" t="s">
        <v>24</v>
      </c>
      <c r="J147">
        <v>2</v>
      </c>
      <c r="K147" t="s">
        <v>23</v>
      </c>
      <c r="L147" t="s">
        <v>18</v>
      </c>
      <c r="M147" s="4">
        <v>20</v>
      </c>
      <c r="N147">
        <v>4</v>
      </c>
      <c r="O147">
        <v>3</v>
      </c>
    </row>
    <row r="148" spans="2:15" x14ac:dyDescent="0.35">
      <c r="B148">
        <v>51</v>
      </c>
      <c r="C148" t="s">
        <v>14</v>
      </c>
      <c r="D148" s="4">
        <v>1150</v>
      </c>
      <c r="E148">
        <v>8</v>
      </c>
      <c r="F148">
        <v>179</v>
      </c>
      <c r="G148">
        <v>1</v>
      </c>
      <c r="H148" t="s">
        <v>19</v>
      </c>
      <c r="I148" t="s">
        <v>24</v>
      </c>
      <c r="J148">
        <v>4</v>
      </c>
      <c r="K148" t="s">
        <v>17</v>
      </c>
      <c r="L148" t="s">
        <v>18</v>
      </c>
      <c r="M148" s="4">
        <v>15</v>
      </c>
      <c r="N148">
        <v>4</v>
      </c>
      <c r="O148">
        <v>3</v>
      </c>
    </row>
    <row r="149" spans="2:15" x14ac:dyDescent="0.35">
      <c r="B149">
        <v>39</v>
      </c>
      <c r="C149" t="s">
        <v>18</v>
      </c>
      <c r="D149" s="4">
        <v>787.54826254826253</v>
      </c>
      <c r="E149">
        <v>4</v>
      </c>
      <c r="F149">
        <v>182</v>
      </c>
      <c r="G149">
        <v>4</v>
      </c>
      <c r="H149" t="s">
        <v>15</v>
      </c>
      <c r="I149" t="s">
        <v>16</v>
      </c>
      <c r="J149">
        <v>3</v>
      </c>
      <c r="K149" t="s">
        <v>21</v>
      </c>
      <c r="L149" t="s">
        <v>18</v>
      </c>
      <c r="M149" s="4">
        <v>14.945945945945946</v>
      </c>
      <c r="N149">
        <v>3</v>
      </c>
      <c r="O149">
        <v>4</v>
      </c>
    </row>
    <row r="150" spans="2:15" x14ac:dyDescent="0.35">
      <c r="B150">
        <v>25</v>
      </c>
      <c r="C150" t="s">
        <v>18</v>
      </c>
      <c r="D150" s="4">
        <v>787.54826254826253</v>
      </c>
      <c r="E150">
        <v>28</v>
      </c>
      <c r="F150">
        <v>183</v>
      </c>
      <c r="G150">
        <v>1</v>
      </c>
      <c r="H150" t="s">
        <v>19</v>
      </c>
      <c r="I150" t="s">
        <v>16</v>
      </c>
      <c r="J150">
        <v>3</v>
      </c>
      <c r="K150" t="s">
        <v>21</v>
      </c>
      <c r="L150" t="s">
        <v>18</v>
      </c>
      <c r="M150" s="4">
        <v>18</v>
      </c>
      <c r="N150">
        <v>4</v>
      </c>
      <c r="O150">
        <v>3</v>
      </c>
    </row>
    <row r="151" spans="2:15" x14ac:dyDescent="0.35">
      <c r="B151">
        <v>30</v>
      </c>
      <c r="C151" t="s">
        <v>18</v>
      </c>
      <c r="D151" s="4">
        <v>1240</v>
      </c>
      <c r="E151">
        <v>9</v>
      </c>
      <c r="F151">
        <v>184</v>
      </c>
      <c r="G151">
        <v>3</v>
      </c>
      <c r="H151" t="s">
        <v>19</v>
      </c>
      <c r="I151" t="s">
        <v>29</v>
      </c>
      <c r="J151">
        <v>4</v>
      </c>
      <c r="K151" t="s">
        <v>21</v>
      </c>
      <c r="L151" t="s">
        <v>14</v>
      </c>
      <c r="M151" s="4">
        <v>19</v>
      </c>
      <c r="N151">
        <v>4</v>
      </c>
      <c r="O151">
        <v>1</v>
      </c>
    </row>
    <row r="152" spans="2:15" x14ac:dyDescent="0.35">
      <c r="B152">
        <v>32</v>
      </c>
      <c r="C152" t="s">
        <v>14</v>
      </c>
      <c r="D152" s="4">
        <v>776.33181818181822</v>
      </c>
      <c r="E152">
        <v>9</v>
      </c>
      <c r="F152">
        <v>190</v>
      </c>
      <c r="G152">
        <v>1</v>
      </c>
      <c r="H152" t="s">
        <v>15</v>
      </c>
      <c r="I152" t="s">
        <v>22</v>
      </c>
      <c r="J152">
        <v>1</v>
      </c>
      <c r="K152" t="s">
        <v>17</v>
      </c>
      <c r="L152" t="s">
        <v>18</v>
      </c>
      <c r="M152" s="4">
        <v>22</v>
      </c>
      <c r="N152">
        <v>1</v>
      </c>
      <c r="O152">
        <v>4</v>
      </c>
    </row>
    <row r="153" spans="2:15" x14ac:dyDescent="0.35">
      <c r="B153">
        <v>45</v>
      </c>
      <c r="C153" t="s">
        <v>18</v>
      </c>
      <c r="D153" s="4">
        <v>773.53418803418799</v>
      </c>
      <c r="E153">
        <v>29</v>
      </c>
      <c r="F153">
        <v>192</v>
      </c>
      <c r="G153">
        <v>3</v>
      </c>
      <c r="H153" t="s">
        <v>19</v>
      </c>
      <c r="I153" t="s">
        <v>20</v>
      </c>
      <c r="J153">
        <v>4</v>
      </c>
      <c r="K153" t="s">
        <v>17</v>
      </c>
      <c r="L153" t="s">
        <v>18</v>
      </c>
      <c r="M153" s="4">
        <v>13</v>
      </c>
      <c r="N153">
        <v>2</v>
      </c>
      <c r="O153">
        <v>2</v>
      </c>
    </row>
    <row r="154" spans="2:15" x14ac:dyDescent="0.35">
      <c r="B154">
        <v>38</v>
      </c>
      <c r="C154" t="s">
        <v>18</v>
      </c>
      <c r="D154" s="4">
        <v>364</v>
      </c>
      <c r="E154">
        <v>3</v>
      </c>
      <c r="F154">
        <v>193</v>
      </c>
      <c r="G154">
        <v>4</v>
      </c>
      <c r="H154" t="s">
        <v>15</v>
      </c>
      <c r="I154" t="s">
        <v>20</v>
      </c>
      <c r="J154">
        <v>3</v>
      </c>
      <c r="K154" t="s">
        <v>17</v>
      </c>
      <c r="L154" t="s">
        <v>14</v>
      </c>
      <c r="M154" s="4">
        <v>20</v>
      </c>
      <c r="N154">
        <v>2</v>
      </c>
      <c r="O154">
        <v>3</v>
      </c>
    </row>
    <row r="155" spans="2:15" x14ac:dyDescent="0.35">
      <c r="B155">
        <v>30</v>
      </c>
      <c r="C155" t="s">
        <v>18</v>
      </c>
      <c r="D155" s="4">
        <v>438</v>
      </c>
      <c r="E155">
        <v>18</v>
      </c>
      <c r="F155">
        <v>194</v>
      </c>
      <c r="G155">
        <v>1</v>
      </c>
      <c r="H155" t="s">
        <v>15</v>
      </c>
      <c r="I155" t="s">
        <v>20</v>
      </c>
      <c r="J155">
        <v>3</v>
      </c>
      <c r="K155" t="s">
        <v>17</v>
      </c>
      <c r="L155" t="s">
        <v>18</v>
      </c>
      <c r="M155" s="4">
        <v>14</v>
      </c>
      <c r="N155">
        <v>3</v>
      </c>
      <c r="O155">
        <v>2</v>
      </c>
    </row>
    <row r="156" spans="2:15" x14ac:dyDescent="0.35">
      <c r="B156">
        <v>32</v>
      </c>
      <c r="C156" t="s">
        <v>18</v>
      </c>
      <c r="D156" s="4">
        <v>689</v>
      </c>
      <c r="E156">
        <v>9</v>
      </c>
      <c r="F156">
        <v>195</v>
      </c>
      <c r="G156">
        <v>4</v>
      </c>
      <c r="H156" t="s">
        <v>19</v>
      </c>
      <c r="I156" t="s">
        <v>16</v>
      </c>
      <c r="J156">
        <v>4</v>
      </c>
      <c r="K156" t="s">
        <v>23</v>
      </c>
      <c r="L156" t="s">
        <v>18</v>
      </c>
      <c r="M156" s="4">
        <v>17</v>
      </c>
      <c r="N156">
        <v>4</v>
      </c>
      <c r="O156">
        <v>4</v>
      </c>
    </row>
    <row r="157" spans="2:15" x14ac:dyDescent="0.35">
      <c r="B157">
        <v>30</v>
      </c>
      <c r="C157" t="s">
        <v>18</v>
      </c>
      <c r="D157" s="4">
        <v>773.53418803418799</v>
      </c>
      <c r="E157">
        <v>5</v>
      </c>
      <c r="F157">
        <v>197</v>
      </c>
      <c r="G157">
        <v>4</v>
      </c>
      <c r="H157" t="s">
        <v>15</v>
      </c>
      <c r="I157" t="s">
        <v>20</v>
      </c>
      <c r="J157">
        <v>1</v>
      </c>
      <c r="K157" t="s">
        <v>23</v>
      </c>
      <c r="L157" t="s">
        <v>18</v>
      </c>
      <c r="M157" s="4">
        <v>14</v>
      </c>
      <c r="N157">
        <v>4</v>
      </c>
      <c r="O157">
        <v>3</v>
      </c>
    </row>
    <row r="158" spans="2:15" x14ac:dyDescent="0.35">
      <c r="B158">
        <v>30</v>
      </c>
      <c r="C158" t="s">
        <v>18</v>
      </c>
      <c r="D158" s="4">
        <v>1427</v>
      </c>
      <c r="E158">
        <v>2</v>
      </c>
      <c r="F158">
        <v>198</v>
      </c>
      <c r="G158">
        <v>2</v>
      </c>
      <c r="H158" t="s">
        <v>19</v>
      </c>
      <c r="I158" t="s">
        <v>22</v>
      </c>
      <c r="J158">
        <v>4</v>
      </c>
      <c r="K158" t="s">
        <v>17</v>
      </c>
      <c r="L158" t="s">
        <v>18</v>
      </c>
      <c r="M158" s="4">
        <v>13</v>
      </c>
      <c r="N158">
        <v>4</v>
      </c>
      <c r="O158">
        <v>3</v>
      </c>
    </row>
    <row r="159" spans="2:15" x14ac:dyDescent="0.35">
      <c r="B159">
        <v>41</v>
      </c>
      <c r="C159" t="s">
        <v>18</v>
      </c>
      <c r="D159" s="4">
        <v>857</v>
      </c>
      <c r="E159">
        <v>10</v>
      </c>
      <c r="F159">
        <v>199</v>
      </c>
      <c r="G159">
        <v>4</v>
      </c>
      <c r="H159" t="s">
        <v>19</v>
      </c>
      <c r="I159" t="s">
        <v>26</v>
      </c>
      <c r="J159">
        <v>1</v>
      </c>
      <c r="K159" t="s">
        <v>23</v>
      </c>
      <c r="L159" t="s">
        <v>18</v>
      </c>
      <c r="M159" s="4">
        <v>13</v>
      </c>
      <c r="N159">
        <v>2</v>
      </c>
      <c r="O159">
        <v>2</v>
      </c>
    </row>
    <row r="160" spans="2:15" x14ac:dyDescent="0.35">
      <c r="B160">
        <v>41</v>
      </c>
      <c r="C160" t="s">
        <v>18</v>
      </c>
      <c r="D160" s="4">
        <v>933</v>
      </c>
      <c r="E160">
        <v>9</v>
      </c>
      <c r="F160">
        <v>200</v>
      </c>
      <c r="G160">
        <v>3</v>
      </c>
      <c r="H160" t="s">
        <v>19</v>
      </c>
      <c r="I160" t="s">
        <v>22</v>
      </c>
      <c r="J160">
        <v>1</v>
      </c>
      <c r="K160" t="s">
        <v>21</v>
      </c>
      <c r="L160" t="s">
        <v>18</v>
      </c>
      <c r="M160" s="4">
        <v>21</v>
      </c>
      <c r="N160">
        <v>4</v>
      </c>
      <c r="O160">
        <v>3</v>
      </c>
    </row>
    <row r="161" spans="2:15" x14ac:dyDescent="0.35">
      <c r="B161">
        <v>19</v>
      </c>
      <c r="C161" t="s">
        <v>18</v>
      </c>
      <c r="D161" s="4">
        <v>1181</v>
      </c>
      <c r="E161">
        <v>3</v>
      </c>
      <c r="F161">
        <v>201</v>
      </c>
      <c r="G161">
        <v>2</v>
      </c>
      <c r="H161" t="s">
        <v>15</v>
      </c>
      <c r="I161" t="s">
        <v>22</v>
      </c>
      <c r="J161">
        <v>2</v>
      </c>
      <c r="K161" t="s">
        <v>17</v>
      </c>
      <c r="L161" t="s">
        <v>18</v>
      </c>
      <c r="M161" s="4">
        <v>14</v>
      </c>
      <c r="N161">
        <v>4</v>
      </c>
      <c r="O161">
        <v>3</v>
      </c>
    </row>
    <row r="162" spans="2:15" x14ac:dyDescent="0.35">
      <c r="B162">
        <v>40</v>
      </c>
      <c r="C162" t="s">
        <v>18</v>
      </c>
      <c r="D162" s="4">
        <v>1395</v>
      </c>
      <c r="E162">
        <v>26</v>
      </c>
      <c r="F162">
        <v>202</v>
      </c>
      <c r="G162">
        <v>2</v>
      </c>
      <c r="H162" t="s">
        <v>15</v>
      </c>
      <c r="I162" t="s">
        <v>20</v>
      </c>
      <c r="J162">
        <v>2</v>
      </c>
      <c r="K162" t="s">
        <v>23</v>
      </c>
      <c r="L162" t="s">
        <v>18</v>
      </c>
      <c r="M162" s="4">
        <v>11</v>
      </c>
      <c r="N162">
        <v>1</v>
      </c>
      <c r="O162">
        <v>3</v>
      </c>
    </row>
    <row r="163" spans="2:15" x14ac:dyDescent="0.35">
      <c r="B163">
        <v>35</v>
      </c>
      <c r="C163" t="s">
        <v>18</v>
      </c>
      <c r="D163" s="4">
        <v>662</v>
      </c>
      <c r="E163">
        <v>1</v>
      </c>
      <c r="F163">
        <v>204</v>
      </c>
      <c r="G163">
        <v>3</v>
      </c>
      <c r="H163" t="s">
        <v>19</v>
      </c>
      <c r="I163" t="s">
        <v>16</v>
      </c>
      <c r="J163">
        <v>2</v>
      </c>
      <c r="K163" t="s">
        <v>21</v>
      </c>
      <c r="L163" t="s">
        <v>18</v>
      </c>
      <c r="M163" s="4">
        <v>13</v>
      </c>
      <c r="N163">
        <v>1</v>
      </c>
      <c r="O163">
        <v>3</v>
      </c>
    </row>
    <row r="164" spans="2:15" x14ac:dyDescent="0.35">
      <c r="B164">
        <v>53</v>
      </c>
      <c r="C164" t="s">
        <v>18</v>
      </c>
      <c r="D164" s="4">
        <v>1436</v>
      </c>
      <c r="E164">
        <v>6</v>
      </c>
      <c r="F164">
        <v>205</v>
      </c>
      <c r="G164">
        <v>2</v>
      </c>
      <c r="H164" t="s">
        <v>19</v>
      </c>
      <c r="I164" t="s">
        <v>27</v>
      </c>
      <c r="J164">
        <v>3</v>
      </c>
      <c r="K164" t="s">
        <v>21</v>
      </c>
      <c r="L164" t="s">
        <v>14</v>
      </c>
      <c r="M164" s="4">
        <v>20</v>
      </c>
      <c r="N164">
        <v>4</v>
      </c>
      <c r="O164">
        <v>1</v>
      </c>
    </row>
    <row r="165" spans="2:15" x14ac:dyDescent="0.35">
      <c r="B165">
        <v>45</v>
      </c>
      <c r="C165" t="s">
        <v>18</v>
      </c>
      <c r="D165" s="4">
        <v>194</v>
      </c>
      <c r="E165">
        <v>9</v>
      </c>
      <c r="F165">
        <v>206</v>
      </c>
      <c r="G165">
        <v>2</v>
      </c>
      <c r="H165" t="s">
        <v>19</v>
      </c>
      <c r="I165" t="s">
        <v>22</v>
      </c>
      <c r="J165">
        <v>2</v>
      </c>
      <c r="K165" t="s">
        <v>23</v>
      </c>
      <c r="L165" t="s">
        <v>18</v>
      </c>
      <c r="M165" s="4">
        <v>18</v>
      </c>
      <c r="N165">
        <v>3</v>
      </c>
      <c r="O165">
        <v>1</v>
      </c>
    </row>
    <row r="166" spans="2:15" x14ac:dyDescent="0.35">
      <c r="B166">
        <v>32</v>
      </c>
      <c r="C166" t="s">
        <v>18</v>
      </c>
      <c r="D166" s="4">
        <v>967</v>
      </c>
      <c r="E166">
        <v>8</v>
      </c>
      <c r="F166">
        <v>207</v>
      </c>
      <c r="G166">
        <v>2</v>
      </c>
      <c r="H166" t="s">
        <v>15</v>
      </c>
      <c r="I166" t="s">
        <v>16</v>
      </c>
      <c r="J166">
        <v>4</v>
      </c>
      <c r="K166" t="s">
        <v>17</v>
      </c>
      <c r="L166" t="s">
        <v>18</v>
      </c>
      <c r="M166" s="4">
        <v>14</v>
      </c>
      <c r="N166">
        <v>4</v>
      </c>
      <c r="O166">
        <v>3</v>
      </c>
    </row>
    <row r="167" spans="2:15" x14ac:dyDescent="0.35">
      <c r="B167">
        <v>29</v>
      </c>
      <c r="C167" t="s">
        <v>18</v>
      </c>
      <c r="D167" s="4">
        <v>1496</v>
      </c>
      <c r="E167">
        <v>1</v>
      </c>
      <c r="F167">
        <v>208</v>
      </c>
      <c r="G167">
        <v>4</v>
      </c>
      <c r="H167" t="s">
        <v>19</v>
      </c>
      <c r="I167" t="s">
        <v>24</v>
      </c>
      <c r="J167">
        <v>3</v>
      </c>
      <c r="K167" t="s">
        <v>21</v>
      </c>
      <c r="L167" t="s">
        <v>18</v>
      </c>
      <c r="M167" s="4">
        <v>13</v>
      </c>
      <c r="N167">
        <v>1</v>
      </c>
      <c r="O167">
        <v>3</v>
      </c>
    </row>
    <row r="168" spans="2:15" x14ac:dyDescent="0.35">
      <c r="B168">
        <v>51</v>
      </c>
      <c r="C168" t="s">
        <v>18</v>
      </c>
      <c r="D168" s="4">
        <v>1169</v>
      </c>
      <c r="E168">
        <v>7</v>
      </c>
      <c r="F168">
        <v>211</v>
      </c>
      <c r="G168">
        <v>2</v>
      </c>
      <c r="H168" t="s">
        <v>19</v>
      </c>
      <c r="I168" t="s">
        <v>24</v>
      </c>
      <c r="J168">
        <v>3</v>
      </c>
      <c r="K168" t="s">
        <v>21</v>
      </c>
      <c r="L168" t="s">
        <v>18</v>
      </c>
      <c r="M168" s="4">
        <v>15.345132743362832</v>
      </c>
      <c r="N168">
        <v>3</v>
      </c>
      <c r="O168">
        <v>3</v>
      </c>
    </row>
    <row r="169" spans="2:15" x14ac:dyDescent="0.35">
      <c r="B169">
        <v>58</v>
      </c>
      <c r="C169" t="s">
        <v>18</v>
      </c>
      <c r="D169" s="4">
        <v>1145</v>
      </c>
      <c r="E169">
        <v>9</v>
      </c>
      <c r="F169">
        <v>214</v>
      </c>
      <c r="G169">
        <v>2</v>
      </c>
      <c r="H169" t="s">
        <v>15</v>
      </c>
      <c r="I169" t="s">
        <v>20</v>
      </c>
      <c r="J169">
        <v>2</v>
      </c>
      <c r="K169" t="s">
        <v>21</v>
      </c>
      <c r="L169" t="s">
        <v>14</v>
      </c>
      <c r="M169" s="4">
        <v>20</v>
      </c>
      <c r="N169">
        <v>2</v>
      </c>
      <c r="O169">
        <v>2</v>
      </c>
    </row>
    <row r="170" spans="2:15" x14ac:dyDescent="0.35">
      <c r="B170">
        <v>40</v>
      </c>
      <c r="C170" t="s">
        <v>18</v>
      </c>
      <c r="D170" s="4">
        <v>630</v>
      </c>
      <c r="E170">
        <v>4</v>
      </c>
      <c r="F170">
        <v>215</v>
      </c>
      <c r="G170">
        <v>3</v>
      </c>
      <c r="H170" t="s">
        <v>19</v>
      </c>
      <c r="I170" t="s">
        <v>16</v>
      </c>
      <c r="J170">
        <v>4</v>
      </c>
      <c r="K170" t="s">
        <v>21</v>
      </c>
      <c r="L170" t="s">
        <v>18</v>
      </c>
      <c r="M170" s="4">
        <v>11</v>
      </c>
      <c r="N170">
        <v>1</v>
      </c>
      <c r="O170">
        <v>2</v>
      </c>
    </row>
    <row r="171" spans="2:15" x14ac:dyDescent="0.35">
      <c r="B171">
        <v>34</v>
      </c>
      <c r="C171" t="s">
        <v>18</v>
      </c>
      <c r="D171" s="4">
        <v>303</v>
      </c>
      <c r="E171">
        <v>2</v>
      </c>
      <c r="F171">
        <v>216</v>
      </c>
      <c r="G171">
        <v>3</v>
      </c>
      <c r="H171" t="s">
        <v>15</v>
      </c>
      <c r="I171" t="s">
        <v>27</v>
      </c>
      <c r="J171">
        <v>3</v>
      </c>
      <c r="K171" t="s">
        <v>21</v>
      </c>
      <c r="L171" t="s">
        <v>18</v>
      </c>
      <c r="M171" s="4">
        <v>18</v>
      </c>
      <c r="N171">
        <v>4</v>
      </c>
      <c r="O171">
        <v>3</v>
      </c>
    </row>
    <row r="172" spans="2:15" x14ac:dyDescent="0.35">
      <c r="B172">
        <v>22</v>
      </c>
      <c r="C172" t="s">
        <v>18</v>
      </c>
      <c r="D172" s="4">
        <v>1256</v>
      </c>
      <c r="E172">
        <v>19</v>
      </c>
      <c r="F172">
        <v>217</v>
      </c>
      <c r="G172">
        <v>3</v>
      </c>
      <c r="H172" t="s">
        <v>19</v>
      </c>
      <c r="I172" t="s">
        <v>20</v>
      </c>
      <c r="J172">
        <v>4</v>
      </c>
      <c r="K172" t="s">
        <v>21</v>
      </c>
      <c r="L172" t="s">
        <v>18</v>
      </c>
      <c r="M172" s="4">
        <v>24</v>
      </c>
      <c r="N172">
        <v>1</v>
      </c>
      <c r="O172">
        <v>3</v>
      </c>
    </row>
    <row r="173" spans="2:15" x14ac:dyDescent="0.35">
      <c r="B173">
        <v>27</v>
      </c>
      <c r="C173" t="s">
        <v>18</v>
      </c>
      <c r="D173" s="4">
        <v>691</v>
      </c>
      <c r="E173">
        <v>9</v>
      </c>
      <c r="F173">
        <v>218</v>
      </c>
      <c r="G173">
        <v>4</v>
      </c>
      <c r="H173" t="s">
        <v>19</v>
      </c>
      <c r="I173" t="s">
        <v>20</v>
      </c>
      <c r="J173">
        <v>2</v>
      </c>
      <c r="K173" t="s">
        <v>23</v>
      </c>
      <c r="L173" t="s">
        <v>18</v>
      </c>
      <c r="M173" s="4">
        <v>18</v>
      </c>
      <c r="N173">
        <v>4</v>
      </c>
      <c r="O173">
        <v>1</v>
      </c>
    </row>
    <row r="174" spans="2:15" x14ac:dyDescent="0.35">
      <c r="B174">
        <v>28</v>
      </c>
      <c r="C174" t="s">
        <v>18</v>
      </c>
      <c r="D174" s="4">
        <v>440</v>
      </c>
      <c r="E174">
        <v>21</v>
      </c>
      <c r="F174">
        <v>221</v>
      </c>
      <c r="G174">
        <v>3</v>
      </c>
      <c r="H174" t="s">
        <v>19</v>
      </c>
      <c r="I174" t="s">
        <v>20</v>
      </c>
      <c r="J174">
        <v>4</v>
      </c>
      <c r="K174" t="s">
        <v>21</v>
      </c>
      <c r="L174" t="s">
        <v>18</v>
      </c>
      <c r="M174" s="4">
        <v>11</v>
      </c>
      <c r="N174">
        <v>3</v>
      </c>
      <c r="O174">
        <v>1</v>
      </c>
    </row>
    <row r="175" spans="2:15" x14ac:dyDescent="0.35">
      <c r="B175">
        <v>57</v>
      </c>
      <c r="C175" t="s">
        <v>18</v>
      </c>
      <c r="D175" s="4">
        <v>334</v>
      </c>
      <c r="E175">
        <v>24</v>
      </c>
      <c r="F175">
        <v>223</v>
      </c>
      <c r="G175">
        <v>3</v>
      </c>
      <c r="H175" t="s">
        <v>19</v>
      </c>
      <c r="I175" t="s">
        <v>25</v>
      </c>
      <c r="J175">
        <v>4</v>
      </c>
      <c r="K175" t="s">
        <v>23</v>
      </c>
      <c r="L175" t="s">
        <v>14</v>
      </c>
      <c r="M175" s="4">
        <v>16</v>
      </c>
      <c r="N175">
        <v>2</v>
      </c>
      <c r="O175">
        <v>1</v>
      </c>
    </row>
    <row r="176" spans="2:15" x14ac:dyDescent="0.35">
      <c r="B176">
        <v>27</v>
      </c>
      <c r="C176" t="s">
        <v>18</v>
      </c>
      <c r="D176" s="4">
        <v>773.53418803418799</v>
      </c>
      <c r="E176">
        <v>3</v>
      </c>
      <c r="F176">
        <v>224</v>
      </c>
      <c r="G176">
        <v>3</v>
      </c>
      <c r="H176" t="s">
        <v>19</v>
      </c>
      <c r="I176" t="s">
        <v>20</v>
      </c>
      <c r="J176">
        <v>3</v>
      </c>
      <c r="K176" t="s">
        <v>23</v>
      </c>
      <c r="L176" t="s">
        <v>14</v>
      </c>
      <c r="M176" s="4">
        <v>15</v>
      </c>
      <c r="N176">
        <v>4</v>
      </c>
      <c r="O176">
        <v>2</v>
      </c>
    </row>
    <row r="177" spans="2:15" x14ac:dyDescent="0.35">
      <c r="B177">
        <v>50</v>
      </c>
      <c r="C177" t="s">
        <v>18</v>
      </c>
      <c r="D177" s="4">
        <v>1452</v>
      </c>
      <c r="E177">
        <v>11</v>
      </c>
      <c r="F177">
        <v>226</v>
      </c>
      <c r="G177">
        <v>3</v>
      </c>
      <c r="H177" t="s">
        <v>15</v>
      </c>
      <c r="I177" t="s">
        <v>26</v>
      </c>
      <c r="J177">
        <v>2</v>
      </c>
      <c r="K177" t="s">
        <v>17</v>
      </c>
      <c r="L177" t="s">
        <v>18</v>
      </c>
      <c r="M177" s="4">
        <v>15</v>
      </c>
      <c r="N177">
        <v>2</v>
      </c>
      <c r="O177">
        <v>3</v>
      </c>
    </row>
    <row r="178" spans="2:15" x14ac:dyDescent="0.35">
      <c r="B178">
        <v>41</v>
      </c>
      <c r="C178" t="s">
        <v>18</v>
      </c>
      <c r="D178" s="4">
        <v>465</v>
      </c>
      <c r="E178">
        <v>14</v>
      </c>
      <c r="F178">
        <v>227</v>
      </c>
      <c r="G178">
        <v>1</v>
      </c>
      <c r="H178" t="s">
        <v>19</v>
      </c>
      <c r="I178" t="s">
        <v>20</v>
      </c>
      <c r="J178">
        <v>3</v>
      </c>
      <c r="K178" t="s">
        <v>23</v>
      </c>
      <c r="L178" t="s">
        <v>18</v>
      </c>
      <c r="M178" s="4">
        <v>12</v>
      </c>
      <c r="N178">
        <v>1</v>
      </c>
      <c r="O178">
        <v>3</v>
      </c>
    </row>
    <row r="179" spans="2:15" x14ac:dyDescent="0.35">
      <c r="B179">
        <v>30</v>
      </c>
      <c r="C179" t="s">
        <v>18</v>
      </c>
      <c r="D179" s="4">
        <v>1339</v>
      </c>
      <c r="E179">
        <v>5</v>
      </c>
      <c r="F179">
        <v>228</v>
      </c>
      <c r="G179">
        <v>2</v>
      </c>
      <c r="H179" t="s">
        <v>15</v>
      </c>
      <c r="I179" t="s">
        <v>16</v>
      </c>
      <c r="J179">
        <v>4</v>
      </c>
      <c r="K179" t="s">
        <v>21</v>
      </c>
      <c r="L179" t="s">
        <v>18</v>
      </c>
      <c r="M179" s="4">
        <v>12</v>
      </c>
      <c r="N179">
        <v>3</v>
      </c>
      <c r="O179">
        <v>3</v>
      </c>
    </row>
    <row r="180" spans="2:15" x14ac:dyDescent="0.35">
      <c r="B180">
        <v>38</v>
      </c>
      <c r="C180" t="s">
        <v>18</v>
      </c>
      <c r="D180" s="4">
        <v>702</v>
      </c>
      <c r="E180">
        <v>1</v>
      </c>
      <c r="F180">
        <v>230</v>
      </c>
      <c r="G180">
        <v>1</v>
      </c>
      <c r="H180" t="s">
        <v>15</v>
      </c>
      <c r="I180" t="s">
        <v>16</v>
      </c>
      <c r="J180">
        <v>4</v>
      </c>
      <c r="K180" t="s">
        <v>17</v>
      </c>
      <c r="L180" t="s">
        <v>18</v>
      </c>
      <c r="M180" s="4">
        <v>22</v>
      </c>
      <c r="N180">
        <v>3</v>
      </c>
      <c r="O180">
        <v>4</v>
      </c>
    </row>
    <row r="181" spans="2:15" x14ac:dyDescent="0.35">
      <c r="B181">
        <v>32</v>
      </c>
      <c r="C181" t="s">
        <v>18</v>
      </c>
      <c r="D181" s="4">
        <v>120</v>
      </c>
      <c r="E181">
        <v>6</v>
      </c>
      <c r="F181">
        <v>231</v>
      </c>
      <c r="G181">
        <v>3</v>
      </c>
      <c r="H181" t="s">
        <v>19</v>
      </c>
      <c r="I181" t="s">
        <v>20</v>
      </c>
      <c r="J181">
        <v>3</v>
      </c>
      <c r="K181" t="s">
        <v>17</v>
      </c>
      <c r="L181" t="s">
        <v>18</v>
      </c>
      <c r="M181" s="4">
        <v>15.375527426160337</v>
      </c>
      <c r="N181">
        <v>1</v>
      </c>
      <c r="O181">
        <v>3</v>
      </c>
    </row>
    <row r="182" spans="2:15" x14ac:dyDescent="0.35">
      <c r="B182">
        <v>27</v>
      </c>
      <c r="C182" t="s">
        <v>18</v>
      </c>
      <c r="D182" s="4">
        <v>1157</v>
      </c>
      <c r="E182">
        <v>17</v>
      </c>
      <c r="F182">
        <v>233</v>
      </c>
      <c r="G182">
        <v>3</v>
      </c>
      <c r="H182" t="s">
        <v>19</v>
      </c>
      <c r="I182" t="s">
        <v>20</v>
      </c>
      <c r="J182">
        <v>2</v>
      </c>
      <c r="K182" t="s">
        <v>21</v>
      </c>
      <c r="L182" t="s">
        <v>14</v>
      </c>
      <c r="M182" s="4">
        <v>16</v>
      </c>
      <c r="N182">
        <v>4</v>
      </c>
      <c r="O182">
        <v>2</v>
      </c>
    </row>
    <row r="183" spans="2:15" x14ac:dyDescent="0.35">
      <c r="B183">
        <v>19</v>
      </c>
      <c r="C183" t="s">
        <v>14</v>
      </c>
      <c r="D183" s="4">
        <v>803.12121212121212</v>
      </c>
      <c r="E183">
        <v>1</v>
      </c>
      <c r="F183">
        <v>235</v>
      </c>
      <c r="G183">
        <v>3</v>
      </c>
      <c r="H183" t="s">
        <v>15</v>
      </c>
      <c r="I183" t="s">
        <v>27</v>
      </c>
      <c r="J183">
        <v>1</v>
      </c>
      <c r="K183" t="s">
        <v>17</v>
      </c>
      <c r="L183" t="s">
        <v>18</v>
      </c>
      <c r="M183" s="4">
        <v>21</v>
      </c>
      <c r="N183">
        <v>1</v>
      </c>
      <c r="O183">
        <v>4</v>
      </c>
    </row>
    <row r="184" spans="2:15" x14ac:dyDescent="0.35">
      <c r="B184">
        <v>36</v>
      </c>
      <c r="C184" t="s">
        <v>18</v>
      </c>
      <c r="D184" s="4">
        <v>1480</v>
      </c>
      <c r="E184">
        <v>3</v>
      </c>
      <c r="F184">
        <v>238</v>
      </c>
      <c r="G184">
        <v>4</v>
      </c>
      <c r="H184" t="s">
        <v>19</v>
      </c>
      <c r="I184" t="s">
        <v>22</v>
      </c>
      <c r="J184">
        <v>2</v>
      </c>
      <c r="K184" t="s">
        <v>17</v>
      </c>
      <c r="L184" t="s">
        <v>18</v>
      </c>
      <c r="M184" s="4">
        <v>12</v>
      </c>
      <c r="N184">
        <v>3</v>
      </c>
      <c r="O184">
        <v>2</v>
      </c>
    </row>
    <row r="185" spans="2:15" x14ac:dyDescent="0.35">
      <c r="B185">
        <v>30</v>
      </c>
      <c r="C185" t="s">
        <v>18</v>
      </c>
      <c r="D185" s="4">
        <v>111</v>
      </c>
      <c r="E185">
        <v>9</v>
      </c>
      <c r="F185">
        <v>239</v>
      </c>
      <c r="G185">
        <v>3</v>
      </c>
      <c r="H185" t="s">
        <v>19</v>
      </c>
      <c r="I185" t="s">
        <v>22</v>
      </c>
      <c r="J185">
        <v>1</v>
      </c>
      <c r="K185" t="s">
        <v>23</v>
      </c>
      <c r="L185" t="s">
        <v>18</v>
      </c>
      <c r="M185" s="4">
        <v>11</v>
      </c>
      <c r="N185">
        <v>3</v>
      </c>
      <c r="O185">
        <v>3</v>
      </c>
    </row>
    <row r="186" spans="2:15" x14ac:dyDescent="0.35">
      <c r="B186">
        <v>45</v>
      </c>
      <c r="C186" t="s">
        <v>18</v>
      </c>
      <c r="D186" s="4">
        <v>787.54826254826253</v>
      </c>
      <c r="E186">
        <v>4</v>
      </c>
      <c r="F186">
        <v>240</v>
      </c>
      <c r="G186">
        <v>3</v>
      </c>
      <c r="H186" t="s">
        <v>15</v>
      </c>
      <c r="I186" t="s">
        <v>16</v>
      </c>
      <c r="J186">
        <v>1</v>
      </c>
      <c r="K186" t="s">
        <v>23</v>
      </c>
      <c r="L186" t="s">
        <v>14</v>
      </c>
      <c r="M186" s="4">
        <v>11</v>
      </c>
      <c r="N186">
        <v>1</v>
      </c>
      <c r="O186">
        <v>4</v>
      </c>
    </row>
    <row r="187" spans="2:15" x14ac:dyDescent="0.35">
      <c r="B187">
        <v>56</v>
      </c>
      <c r="C187" t="s">
        <v>18</v>
      </c>
      <c r="D187" s="4">
        <v>713</v>
      </c>
      <c r="E187">
        <v>8</v>
      </c>
      <c r="F187">
        <v>241</v>
      </c>
      <c r="G187">
        <v>3</v>
      </c>
      <c r="H187" t="s">
        <v>15</v>
      </c>
      <c r="I187" t="s">
        <v>20</v>
      </c>
      <c r="J187">
        <v>1</v>
      </c>
      <c r="K187" t="s">
        <v>23</v>
      </c>
      <c r="L187" t="s">
        <v>14</v>
      </c>
      <c r="M187" s="4">
        <v>18</v>
      </c>
      <c r="N187">
        <v>3</v>
      </c>
      <c r="O187">
        <v>3</v>
      </c>
    </row>
    <row r="188" spans="2:15" x14ac:dyDescent="0.35">
      <c r="B188">
        <v>33</v>
      </c>
      <c r="C188" t="s">
        <v>18</v>
      </c>
      <c r="D188" s="4">
        <v>134</v>
      </c>
      <c r="E188">
        <v>2</v>
      </c>
      <c r="F188">
        <v>242</v>
      </c>
      <c r="G188">
        <v>3</v>
      </c>
      <c r="H188" t="s">
        <v>19</v>
      </c>
      <c r="I188" t="s">
        <v>20</v>
      </c>
      <c r="J188">
        <v>4</v>
      </c>
      <c r="K188" t="s">
        <v>17</v>
      </c>
      <c r="L188" t="s">
        <v>18</v>
      </c>
      <c r="M188" s="4">
        <v>14</v>
      </c>
      <c r="N188">
        <v>1</v>
      </c>
      <c r="O188">
        <v>4</v>
      </c>
    </row>
    <row r="189" spans="2:15" x14ac:dyDescent="0.35">
      <c r="B189">
        <v>19</v>
      </c>
      <c r="C189" t="s">
        <v>14</v>
      </c>
      <c r="D189" s="4">
        <v>303</v>
      </c>
      <c r="E189">
        <v>2</v>
      </c>
      <c r="F189">
        <v>243</v>
      </c>
      <c r="G189">
        <v>2</v>
      </c>
      <c r="H189" t="s">
        <v>19</v>
      </c>
      <c r="I189" t="s">
        <v>22</v>
      </c>
      <c r="J189">
        <v>4</v>
      </c>
      <c r="K189" t="s">
        <v>17</v>
      </c>
      <c r="L189" t="s">
        <v>18</v>
      </c>
      <c r="M189" s="4">
        <v>22</v>
      </c>
      <c r="N189">
        <v>3</v>
      </c>
      <c r="O189">
        <v>2</v>
      </c>
    </row>
    <row r="190" spans="2:15" x14ac:dyDescent="0.35">
      <c r="B190">
        <v>46</v>
      </c>
      <c r="C190" t="s">
        <v>18</v>
      </c>
      <c r="D190" s="4">
        <v>526</v>
      </c>
      <c r="E190">
        <v>1</v>
      </c>
      <c r="F190">
        <v>244</v>
      </c>
      <c r="G190">
        <v>2</v>
      </c>
      <c r="H190" t="s">
        <v>15</v>
      </c>
      <c r="I190" t="s">
        <v>16</v>
      </c>
      <c r="J190">
        <v>1</v>
      </c>
      <c r="K190" t="s">
        <v>23</v>
      </c>
      <c r="L190" t="s">
        <v>18</v>
      </c>
      <c r="M190" s="4">
        <v>25</v>
      </c>
      <c r="N190">
        <v>3</v>
      </c>
      <c r="O190">
        <v>3</v>
      </c>
    </row>
    <row r="191" spans="2:15" x14ac:dyDescent="0.35">
      <c r="B191">
        <v>38</v>
      </c>
      <c r="C191" t="s">
        <v>18</v>
      </c>
      <c r="D191" s="4">
        <v>1380</v>
      </c>
      <c r="E191">
        <v>9</v>
      </c>
      <c r="F191">
        <v>245</v>
      </c>
      <c r="G191">
        <v>3</v>
      </c>
      <c r="H191" t="s">
        <v>15</v>
      </c>
      <c r="I191" t="s">
        <v>22</v>
      </c>
      <c r="J191">
        <v>4</v>
      </c>
      <c r="K191" t="s">
        <v>17</v>
      </c>
      <c r="L191" t="s">
        <v>18</v>
      </c>
      <c r="M191" s="4">
        <v>12</v>
      </c>
      <c r="N191">
        <v>3</v>
      </c>
      <c r="O191">
        <v>3</v>
      </c>
    </row>
    <row r="192" spans="2:15" x14ac:dyDescent="0.35">
      <c r="B192">
        <v>31</v>
      </c>
      <c r="C192" t="s">
        <v>18</v>
      </c>
      <c r="D192" s="4">
        <v>140</v>
      </c>
      <c r="E192">
        <v>12</v>
      </c>
      <c r="F192">
        <v>246</v>
      </c>
      <c r="G192">
        <v>3</v>
      </c>
      <c r="H192" t="s">
        <v>15</v>
      </c>
      <c r="I192" t="s">
        <v>20</v>
      </c>
      <c r="J192">
        <v>4</v>
      </c>
      <c r="K192" t="s">
        <v>21</v>
      </c>
      <c r="L192" t="s">
        <v>14</v>
      </c>
      <c r="M192" s="4">
        <v>23</v>
      </c>
      <c r="N192">
        <v>3</v>
      </c>
      <c r="O192">
        <v>3</v>
      </c>
    </row>
    <row r="193" spans="2:15" x14ac:dyDescent="0.35">
      <c r="B193">
        <v>34</v>
      </c>
      <c r="C193" t="s">
        <v>18</v>
      </c>
      <c r="D193" s="4">
        <v>629</v>
      </c>
      <c r="E193">
        <v>27</v>
      </c>
      <c r="F193">
        <v>247</v>
      </c>
      <c r="G193">
        <v>4</v>
      </c>
      <c r="H193" t="s">
        <v>15</v>
      </c>
      <c r="I193" t="s">
        <v>20</v>
      </c>
      <c r="J193">
        <v>2</v>
      </c>
      <c r="K193" t="s">
        <v>17</v>
      </c>
      <c r="L193" t="s">
        <v>18</v>
      </c>
      <c r="M193" s="4">
        <v>15.375527426160337</v>
      </c>
      <c r="N193">
        <v>4</v>
      </c>
      <c r="O193">
        <v>3</v>
      </c>
    </row>
    <row r="194" spans="2:15" x14ac:dyDescent="0.35">
      <c r="B194">
        <v>41</v>
      </c>
      <c r="C194" t="s">
        <v>14</v>
      </c>
      <c r="D194" s="4">
        <v>1356</v>
      </c>
      <c r="E194">
        <v>20</v>
      </c>
      <c r="F194">
        <v>248</v>
      </c>
      <c r="G194">
        <v>2</v>
      </c>
      <c r="H194" t="s">
        <v>15</v>
      </c>
      <c r="I194" t="s">
        <v>27</v>
      </c>
      <c r="J194">
        <v>2</v>
      </c>
      <c r="K194" t="s">
        <v>17</v>
      </c>
      <c r="L194" t="s">
        <v>14</v>
      </c>
      <c r="M194" s="4">
        <v>22</v>
      </c>
      <c r="N194">
        <v>4</v>
      </c>
      <c r="O194">
        <v>2</v>
      </c>
    </row>
    <row r="195" spans="2:15" x14ac:dyDescent="0.35">
      <c r="B195">
        <v>50</v>
      </c>
      <c r="C195" t="s">
        <v>18</v>
      </c>
      <c r="D195" s="4">
        <v>328</v>
      </c>
      <c r="E195">
        <v>1</v>
      </c>
      <c r="F195">
        <v>249</v>
      </c>
      <c r="G195">
        <v>3</v>
      </c>
      <c r="H195" t="s">
        <v>19</v>
      </c>
      <c r="I195" t="s">
        <v>22</v>
      </c>
      <c r="J195">
        <v>3</v>
      </c>
      <c r="K195" t="s">
        <v>21</v>
      </c>
      <c r="L195" t="s">
        <v>18</v>
      </c>
      <c r="M195" s="4">
        <v>15</v>
      </c>
      <c r="N195">
        <v>4</v>
      </c>
      <c r="O195">
        <v>2</v>
      </c>
    </row>
    <row r="196" spans="2:15" x14ac:dyDescent="0.35">
      <c r="B196">
        <v>53</v>
      </c>
      <c r="C196" t="s">
        <v>18</v>
      </c>
      <c r="D196" s="4">
        <v>1084</v>
      </c>
      <c r="E196">
        <v>13</v>
      </c>
      <c r="F196">
        <v>250</v>
      </c>
      <c r="G196">
        <v>4</v>
      </c>
      <c r="H196" t="s">
        <v>15</v>
      </c>
      <c r="I196" t="s">
        <v>24</v>
      </c>
      <c r="J196">
        <v>1</v>
      </c>
      <c r="K196" t="s">
        <v>23</v>
      </c>
      <c r="L196" t="s">
        <v>18</v>
      </c>
      <c r="M196" s="4">
        <v>11</v>
      </c>
      <c r="N196">
        <v>3</v>
      </c>
      <c r="O196">
        <v>3</v>
      </c>
    </row>
    <row r="197" spans="2:15" x14ac:dyDescent="0.35">
      <c r="B197">
        <v>33</v>
      </c>
      <c r="C197" t="s">
        <v>18</v>
      </c>
      <c r="D197" s="4">
        <v>931</v>
      </c>
      <c r="E197">
        <v>14</v>
      </c>
      <c r="F197">
        <v>252</v>
      </c>
      <c r="G197">
        <v>4</v>
      </c>
      <c r="H197" t="s">
        <v>15</v>
      </c>
      <c r="I197" t="s">
        <v>20</v>
      </c>
      <c r="J197">
        <v>2</v>
      </c>
      <c r="K197" t="s">
        <v>21</v>
      </c>
      <c r="L197" t="s">
        <v>18</v>
      </c>
      <c r="M197" s="4">
        <v>13</v>
      </c>
      <c r="N197">
        <v>4</v>
      </c>
      <c r="O197">
        <v>3</v>
      </c>
    </row>
    <row r="198" spans="2:15" x14ac:dyDescent="0.35">
      <c r="B198">
        <v>40</v>
      </c>
      <c r="C198" t="s">
        <v>18</v>
      </c>
      <c r="D198" s="4">
        <v>989</v>
      </c>
      <c r="E198">
        <v>4</v>
      </c>
      <c r="F198">
        <v>253</v>
      </c>
      <c r="G198">
        <v>4</v>
      </c>
      <c r="H198" t="s">
        <v>15</v>
      </c>
      <c r="I198" t="s">
        <v>26</v>
      </c>
      <c r="J198">
        <v>3</v>
      </c>
      <c r="K198" t="s">
        <v>21</v>
      </c>
      <c r="L198" t="s">
        <v>18</v>
      </c>
      <c r="M198" s="4">
        <v>14</v>
      </c>
      <c r="N198">
        <v>2</v>
      </c>
      <c r="O198">
        <v>3</v>
      </c>
    </row>
    <row r="199" spans="2:15" x14ac:dyDescent="0.35">
      <c r="B199">
        <v>55</v>
      </c>
      <c r="C199" t="s">
        <v>18</v>
      </c>
      <c r="D199" s="4">
        <v>692</v>
      </c>
      <c r="E199">
        <v>14</v>
      </c>
      <c r="F199">
        <v>254</v>
      </c>
      <c r="G199">
        <v>3</v>
      </c>
      <c r="H199" t="s">
        <v>19</v>
      </c>
      <c r="I199" t="s">
        <v>28</v>
      </c>
      <c r="J199">
        <v>2</v>
      </c>
      <c r="K199" t="s">
        <v>17</v>
      </c>
      <c r="L199" t="s">
        <v>18</v>
      </c>
      <c r="M199" s="4">
        <v>11</v>
      </c>
      <c r="N199">
        <v>4</v>
      </c>
      <c r="O199">
        <v>3</v>
      </c>
    </row>
    <row r="200" spans="2:15" x14ac:dyDescent="0.35">
      <c r="B200">
        <v>34</v>
      </c>
      <c r="C200" t="s">
        <v>18</v>
      </c>
      <c r="D200" s="4">
        <v>805.3360655737705</v>
      </c>
      <c r="E200">
        <v>2</v>
      </c>
      <c r="F200">
        <v>256</v>
      </c>
      <c r="G200">
        <v>4</v>
      </c>
      <c r="H200" t="s">
        <v>19</v>
      </c>
      <c r="I200" t="s">
        <v>24</v>
      </c>
      <c r="J200">
        <v>3</v>
      </c>
      <c r="K200" t="s">
        <v>21</v>
      </c>
      <c r="L200" t="s">
        <v>18</v>
      </c>
      <c r="M200" s="4">
        <v>17</v>
      </c>
      <c r="N200">
        <v>3</v>
      </c>
      <c r="O200">
        <v>2</v>
      </c>
    </row>
    <row r="201" spans="2:15" x14ac:dyDescent="0.35">
      <c r="B201">
        <v>51</v>
      </c>
      <c r="C201" t="s">
        <v>18</v>
      </c>
      <c r="D201" s="4">
        <v>313</v>
      </c>
      <c r="E201">
        <v>3</v>
      </c>
      <c r="F201">
        <v>258</v>
      </c>
      <c r="G201">
        <v>4</v>
      </c>
      <c r="H201" t="s">
        <v>15</v>
      </c>
      <c r="I201" t="s">
        <v>25</v>
      </c>
      <c r="J201">
        <v>2</v>
      </c>
      <c r="K201" t="s">
        <v>17</v>
      </c>
      <c r="L201" t="s">
        <v>18</v>
      </c>
      <c r="M201" s="4">
        <v>18</v>
      </c>
      <c r="N201">
        <v>3</v>
      </c>
      <c r="O201">
        <v>3</v>
      </c>
    </row>
    <row r="202" spans="2:15" x14ac:dyDescent="0.35">
      <c r="B202">
        <v>52</v>
      </c>
      <c r="C202" t="s">
        <v>18</v>
      </c>
      <c r="D202" s="4">
        <v>699</v>
      </c>
      <c r="E202">
        <v>1</v>
      </c>
      <c r="F202">
        <v>259</v>
      </c>
      <c r="G202">
        <v>3</v>
      </c>
      <c r="H202" t="s">
        <v>19</v>
      </c>
      <c r="I202" t="s">
        <v>26</v>
      </c>
      <c r="J202">
        <v>3</v>
      </c>
      <c r="K202" t="s">
        <v>21</v>
      </c>
      <c r="L202" t="s">
        <v>18</v>
      </c>
      <c r="M202" s="4">
        <v>15.049382716049383</v>
      </c>
      <c r="N202">
        <v>1</v>
      </c>
      <c r="O202">
        <v>3</v>
      </c>
    </row>
    <row r="203" spans="2:15" x14ac:dyDescent="0.35">
      <c r="B203">
        <v>27</v>
      </c>
      <c r="C203" t="s">
        <v>18</v>
      </c>
      <c r="D203" s="4">
        <v>894</v>
      </c>
      <c r="E203">
        <v>9</v>
      </c>
      <c r="F203">
        <v>260</v>
      </c>
      <c r="G203">
        <v>4</v>
      </c>
      <c r="H203" t="s">
        <v>15</v>
      </c>
      <c r="I203" t="s">
        <v>20</v>
      </c>
      <c r="J203">
        <v>2</v>
      </c>
      <c r="K203" t="s">
        <v>17</v>
      </c>
      <c r="L203" t="s">
        <v>18</v>
      </c>
      <c r="M203" s="4">
        <v>15.375527426160337</v>
      </c>
      <c r="N203">
        <v>4</v>
      </c>
      <c r="O203">
        <v>2</v>
      </c>
    </row>
    <row r="204" spans="2:15" x14ac:dyDescent="0.35">
      <c r="B204">
        <v>35</v>
      </c>
      <c r="C204" t="s">
        <v>14</v>
      </c>
      <c r="D204" s="4">
        <v>556</v>
      </c>
      <c r="E204">
        <v>23</v>
      </c>
      <c r="F204">
        <v>261</v>
      </c>
      <c r="G204">
        <v>2</v>
      </c>
      <c r="H204" t="s">
        <v>19</v>
      </c>
      <c r="I204" t="s">
        <v>24</v>
      </c>
      <c r="J204">
        <v>3</v>
      </c>
      <c r="K204" t="s">
        <v>21</v>
      </c>
      <c r="L204" t="s">
        <v>14</v>
      </c>
      <c r="M204" s="4">
        <v>15.345132743362832</v>
      </c>
      <c r="N204">
        <v>1</v>
      </c>
      <c r="O204">
        <v>3</v>
      </c>
    </row>
    <row r="205" spans="2:15" x14ac:dyDescent="0.35">
      <c r="B205">
        <v>43</v>
      </c>
      <c r="C205" t="s">
        <v>18</v>
      </c>
      <c r="D205" s="4">
        <v>1344</v>
      </c>
      <c r="E205">
        <v>7</v>
      </c>
      <c r="F205">
        <v>262</v>
      </c>
      <c r="G205">
        <v>4</v>
      </c>
      <c r="H205" t="s">
        <v>19</v>
      </c>
      <c r="I205" t="s">
        <v>20</v>
      </c>
      <c r="J205">
        <v>4</v>
      </c>
      <c r="K205" t="s">
        <v>23</v>
      </c>
      <c r="L205" t="s">
        <v>18</v>
      </c>
      <c r="M205" s="4">
        <v>15.375527426160337</v>
      </c>
      <c r="N205">
        <v>4</v>
      </c>
      <c r="O205">
        <v>4</v>
      </c>
    </row>
    <row r="206" spans="2:15" x14ac:dyDescent="0.35">
      <c r="B206">
        <v>45</v>
      </c>
      <c r="C206" t="s">
        <v>18</v>
      </c>
      <c r="D206" s="4">
        <v>1195</v>
      </c>
      <c r="E206">
        <v>2</v>
      </c>
      <c r="F206">
        <v>264</v>
      </c>
      <c r="G206">
        <v>1</v>
      </c>
      <c r="H206" t="s">
        <v>19</v>
      </c>
      <c r="I206" t="s">
        <v>26</v>
      </c>
      <c r="J206">
        <v>4</v>
      </c>
      <c r="K206" t="s">
        <v>21</v>
      </c>
      <c r="L206" t="s">
        <v>18</v>
      </c>
      <c r="M206" s="4">
        <v>15.049382716049383</v>
      </c>
      <c r="N206">
        <v>4</v>
      </c>
      <c r="O206">
        <v>3</v>
      </c>
    </row>
    <row r="207" spans="2:15" x14ac:dyDescent="0.35">
      <c r="B207">
        <v>37</v>
      </c>
      <c r="C207" t="s">
        <v>18</v>
      </c>
      <c r="D207" s="4">
        <v>290</v>
      </c>
      <c r="E207">
        <v>21</v>
      </c>
      <c r="F207">
        <v>267</v>
      </c>
      <c r="G207">
        <v>2</v>
      </c>
      <c r="H207" t="s">
        <v>19</v>
      </c>
      <c r="I207" t="s">
        <v>20</v>
      </c>
      <c r="J207">
        <v>1</v>
      </c>
      <c r="K207" t="s">
        <v>21</v>
      </c>
      <c r="L207" t="s">
        <v>14</v>
      </c>
      <c r="M207" s="4">
        <v>15.375527426160337</v>
      </c>
      <c r="N207">
        <v>1</v>
      </c>
      <c r="O207">
        <v>2</v>
      </c>
    </row>
    <row r="208" spans="2:15" x14ac:dyDescent="0.35">
      <c r="B208">
        <v>35</v>
      </c>
      <c r="C208" t="s">
        <v>18</v>
      </c>
      <c r="D208" s="4">
        <v>138</v>
      </c>
      <c r="E208">
        <v>2</v>
      </c>
      <c r="F208">
        <v>269</v>
      </c>
      <c r="G208">
        <v>2</v>
      </c>
      <c r="H208" t="s">
        <v>15</v>
      </c>
      <c r="I208" t="s">
        <v>22</v>
      </c>
      <c r="J208">
        <v>2</v>
      </c>
      <c r="K208" t="s">
        <v>17</v>
      </c>
      <c r="L208" t="s">
        <v>18</v>
      </c>
      <c r="M208" s="4">
        <v>11</v>
      </c>
      <c r="N208">
        <v>4</v>
      </c>
      <c r="O208">
        <v>3</v>
      </c>
    </row>
    <row r="209" spans="2:15" x14ac:dyDescent="0.35">
      <c r="B209">
        <v>42</v>
      </c>
      <c r="C209" t="s">
        <v>18</v>
      </c>
      <c r="D209" s="4">
        <v>926</v>
      </c>
      <c r="E209">
        <v>21</v>
      </c>
      <c r="F209">
        <v>270</v>
      </c>
      <c r="G209">
        <v>3</v>
      </c>
      <c r="H209" t="s">
        <v>15</v>
      </c>
      <c r="I209" t="s">
        <v>24</v>
      </c>
      <c r="J209">
        <v>3</v>
      </c>
      <c r="K209" t="s">
        <v>23</v>
      </c>
      <c r="L209" t="s">
        <v>18</v>
      </c>
      <c r="M209" s="4">
        <v>15.345132743362832</v>
      </c>
      <c r="N209">
        <v>2</v>
      </c>
      <c r="O209">
        <v>3</v>
      </c>
    </row>
    <row r="210" spans="2:15" x14ac:dyDescent="0.35">
      <c r="B210">
        <v>38</v>
      </c>
      <c r="C210" t="s">
        <v>18</v>
      </c>
      <c r="D210" s="4">
        <v>1261</v>
      </c>
      <c r="E210">
        <v>2</v>
      </c>
      <c r="F210">
        <v>271</v>
      </c>
      <c r="G210">
        <v>4</v>
      </c>
      <c r="H210" t="s">
        <v>19</v>
      </c>
      <c r="I210" t="s">
        <v>24</v>
      </c>
      <c r="J210">
        <v>3</v>
      </c>
      <c r="K210" t="s">
        <v>21</v>
      </c>
      <c r="L210" t="s">
        <v>18</v>
      </c>
      <c r="M210" s="4">
        <v>15.345132743362832</v>
      </c>
      <c r="N210">
        <v>2</v>
      </c>
      <c r="O210">
        <v>3</v>
      </c>
    </row>
    <row r="211" spans="2:15" x14ac:dyDescent="0.35">
      <c r="B211">
        <v>38</v>
      </c>
      <c r="C211" t="s">
        <v>18</v>
      </c>
      <c r="D211" s="4">
        <v>1084</v>
      </c>
      <c r="E211">
        <v>29</v>
      </c>
      <c r="F211">
        <v>273</v>
      </c>
      <c r="G211">
        <v>4</v>
      </c>
      <c r="H211" t="s">
        <v>19</v>
      </c>
      <c r="I211" t="s">
        <v>24</v>
      </c>
      <c r="J211">
        <v>4</v>
      </c>
      <c r="K211" t="s">
        <v>21</v>
      </c>
      <c r="L211" t="s">
        <v>18</v>
      </c>
      <c r="M211" s="4">
        <v>15.345132743362832</v>
      </c>
      <c r="N211">
        <v>1</v>
      </c>
      <c r="O211">
        <v>1</v>
      </c>
    </row>
    <row r="212" spans="2:15" x14ac:dyDescent="0.35">
      <c r="B212">
        <v>27</v>
      </c>
      <c r="C212" t="s">
        <v>18</v>
      </c>
      <c r="D212" s="4">
        <v>805.3360655737705</v>
      </c>
      <c r="E212">
        <v>1</v>
      </c>
      <c r="F212">
        <v>274</v>
      </c>
      <c r="G212">
        <v>3</v>
      </c>
      <c r="H212" t="s">
        <v>19</v>
      </c>
      <c r="I212" t="s">
        <v>24</v>
      </c>
      <c r="J212">
        <v>1</v>
      </c>
      <c r="K212" t="s">
        <v>21</v>
      </c>
      <c r="L212" t="s">
        <v>18</v>
      </c>
      <c r="M212" s="4">
        <v>15.345132743362832</v>
      </c>
      <c r="N212">
        <v>3</v>
      </c>
      <c r="O212">
        <v>3</v>
      </c>
    </row>
    <row r="213" spans="2:15" x14ac:dyDescent="0.35">
      <c r="B213">
        <v>49</v>
      </c>
      <c r="C213" t="s">
        <v>18</v>
      </c>
      <c r="D213" s="4">
        <v>1002</v>
      </c>
      <c r="E213">
        <v>18</v>
      </c>
      <c r="F213">
        <v>275</v>
      </c>
      <c r="G213">
        <v>4</v>
      </c>
      <c r="H213" t="s">
        <v>19</v>
      </c>
      <c r="I213" t="s">
        <v>24</v>
      </c>
      <c r="J213">
        <v>4</v>
      </c>
      <c r="K213" t="s">
        <v>23</v>
      </c>
      <c r="L213" t="s">
        <v>14</v>
      </c>
      <c r="M213" s="4">
        <v>15</v>
      </c>
      <c r="N213">
        <v>1</v>
      </c>
      <c r="O213">
        <v>3</v>
      </c>
    </row>
    <row r="214" spans="2:15" x14ac:dyDescent="0.35">
      <c r="B214">
        <v>34</v>
      </c>
      <c r="C214" t="s">
        <v>18</v>
      </c>
      <c r="D214" s="4">
        <v>878</v>
      </c>
      <c r="E214">
        <v>10</v>
      </c>
      <c r="F214">
        <v>277</v>
      </c>
      <c r="G214">
        <v>4</v>
      </c>
      <c r="H214" t="s">
        <v>19</v>
      </c>
      <c r="I214" t="s">
        <v>20</v>
      </c>
      <c r="J214">
        <v>3</v>
      </c>
      <c r="K214" t="s">
        <v>23</v>
      </c>
      <c r="L214" t="s">
        <v>14</v>
      </c>
      <c r="M214" s="4">
        <v>17</v>
      </c>
      <c r="N214">
        <v>4</v>
      </c>
      <c r="O214">
        <v>4</v>
      </c>
    </row>
    <row r="215" spans="2:15" x14ac:dyDescent="0.35">
      <c r="B215">
        <v>40</v>
      </c>
      <c r="C215" t="s">
        <v>18</v>
      </c>
      <c r="D215" s="4">
        <v>776.33181818181822</v>
      </c>
      <c r="E215">
        <v>19</v>
      </c>
      <c r="F215">
        <v>281</v>
      </c>
      <c r="G215">
        <v>3</v>
      </c>
      <c r="H215" t="s">
        <v>19</v>
      </c>
      <c r="I215" t="s">
        <v>22</v>
      </c>
      <c r="J215">
        <v>4</v>
      </c>
      <c r="K215" t="s">
        <v>21</v>
      </c>
      <c r="L215" t="s">
        <v>14</v>
      </c>
      <c r="M215" s="4">
        <v>15</v>
      </c>
      <c r="N215">
        <v>3</v>
      </c>
      <c r="O215">
        <v>4</v>
      </c>
    </row>
    <row r="216" spans="2:15" x14ac:dyDescent="0.35">
      <c r="B216">
        <v>38</v>
      </c>
      <c r="C216" t="s">
        <v>14</v>
      </c>
      <c r="D216" s="4">
        <v>1180</v>
      </c>
      <c r="E216">
        <v>29</v>
      </c>
      <c r="F216">
        <v>282</v>
      </c>
      <c r="G216">
        <v>2</v>
      </c>
      <c r="H216" t="s">
        <v>19</v>
      </c>
      <c r="I216" t="s">
        <v>25</v>
      </c>
      <c r="J216">
        <v>1</v>
      </c>
      <c r="K216" t="s">
        <v>21</v>
      </c>
      <c r="L216" t="s">
        <v>14</v>
      </c>
      <c r="M216" s="4">
        <v>19</v>
      </c>
      <c r="N216">
        <v>2</v>
      </c>
      <c r="O216">
        <v>3</v>
      </c>
    </row>
    <row r="217" spans="2:15" x14ac:dyDescent="0.35">
      <c r="B217">
        <v>29</v>
      </c>
      <c r="C217" t="s">
        <v>14</v>
      </c>
      <c r="D217" s="4">
        <v>121</v>
      </c>
      <c r="E217">
        <v>27</v>
      </c>
      <c r="F217">
        <v>283</v>
      </c>
      <c r="G217">
        <v>2</v>
      </c>
      <c r="H217" t="s">
        <v>15</v>
      </c>
      <c r="I217" t="s">
        <v>16</v>
      </c>
      <c r="J217">
        <v>4</v>
      </c>
      <c r="K217" t="s">
        <v>21</v>
      </c>
      <c r="L217" t="s">
        <v>18</v>
      </c>
      <c r="M217" s="4">
        <v>14.945945945945946</v>
      </c>
      <c r="N217">
        <v>4</v>
      </c>
      <c r="O217">
        <v>2</v>
      </c>
    </row>
    <row r="218" spans="2:15" x14ac:dyDescent="0.35">
      <c r="B218">
        <v>22</v>
      </c>
      <c r="C218" t="s">
        <v>18</v>
      </c>
      <c r="D218" s="4">
        <v>1136</v>
      </c>
      <c r="E218">
        <v>5</v>
      </c>
      <c r="F218">
        <v>284</v>
      </c>
      <c r="G218">
        <v>4</v>
      </c>
      <c r="H218" t="s">
        <v>19</v>
      </c>
      <c r="I218" t="s">
        <v>20</v>
      </c>
      <c r="J218">
        <v>2</v>
      </c>
      <c r="K218" t="s">
        <v>23</v>
      </c>
      <c r="L218" t="s">
        <v>14</v>
      </c>
      <c r="M218" s="4">
        <v>15.375527426160337</v>
      </c>
      <c r="N218">
        <v>1</v>
      </c>
      <c r="O218">
        <v>2</v>
      </c>
    </row>
    <row r="219" spans="2:15" x14ac:dyDescent="0.35">
      <c r="B219">
        <v>36</v>
      </c>
      <c r="C219" t="s">
        <v>18</v>
      </c>
      <c r="D219" s="4">
        <v>635</v>
      </c>
      <c r="E219">
        <v>18</v>
      </c>
      <c r="F219">
        <v>286</v>
      </c>
      <c r="G219">
        <v>2</v>
      </c>
      <c r="H219" t="s">
        <v>15</v>
      </c>
      <c r="I219" t="s">
        <v>22</v>
      </c>
      <c r="J219">
        <v>4</v>
      </c>
      <c r="K219" t="s">
        <v>17</v>
      </c>
      <c r="L219" t="s">
        <v>18</v>
      </c>
      <c r="M219" s="4">
        <v>15.173076923076923</v>
      </c>
      <c r="N219">
        <v>1</v>
      </c>
      <c r="O219">
        <v>3</v>
      </c>
    </row>
    <row r="220" spans="2:15" x14ac:dyDescent="0.35">
      <c r="B220">
        <v>40</v>
      </c>
      <c r="C220" t="s">
        <v>18</v>
      </c>
      <c r="D220" s="4">
        <v>1151</v>
      </c>
      <c r="E220">
        <v>9</v>
      </c>
      <c r="F220">
        <v>287</v>
      </c>
      <c r="G220">
        <v>4</v>
      </c>
      <c r="H220" t="s">
        <v>19</v>
      </c>
      <c r="I220" t="s">
        <v>25</v>
      </c>
      <c r="J220">
        <v>4</v>
      </c>
      <c r="K220" t="s">
        <v>21</v>
      </c>
      <c r="L220" t="s">
        <v>18</v>
      </c>
      <c r="M220" s="4">
        <v>15.69811320754717</v>
      </c>
      <c r="N220">
        <v>4</v>
      </c>
      <c r="O220">
        <v>1</v>
      </c>
    </row>
    <row r="221" spans="2:15" x14ac:dyDescent="0.35">
      <c r="B221">
        <v>46</v>
      </c>
      <c r="C221" t="s">
        <v>18</v>
      </c>
      <c r="D221" s="4">
        <v>644</v>
      </c>
      <c r="E221">
        <v>1</v>
      </c>
      <c r="F221">
        <v>288</v>
      </c>
      <c r="G221">
        <v>4</v>
      </c>
      <c r="H221" t="s">
        <v>19</v>
      </c>
      <c r="I221" t="s">
        <v>25</v>
      </c>
      <c r="J221">
        <v>1</v>
      </c>
      <c r="K221" t="s">
        <v>23</v>
      </c>
      <c r="L221" t="s">
        <v>18</v>
      </c>
      <c r="M221" s="4">
        <v>15.69811320754717</v>
      </c>
      <c r="N221">
        <v>3</v>
      </c>
      <c r="O221">
        <v>3</v>
      </c>
    </row>
    <row r="222" spans="2:15" x14ac:dyDescent="0.35">
      <c r="B222">
        <v>32</v>
      </c>
      <c r="C222" t="s">
        <v>14</v>
      </c>
      <c r="D222" s="4">
        <v>787.54826254826253</v>
      </c>
      <c r="E222">
        <v>4</v>
      </c>
      <c r="F222">
        <v>291</v>
      </c>
      <c r="G222">
        <v>4</v>
      </c>
      <c r="H222" t="s">
        <v>19</v>
      </c>
      <c r="I222" t="s">
        <v>16</v>
      </c>
      <c r="J222">
        <v>4</v>
      </c>
      <c r="K222" t="s">
        <v>21</v>
      </c>
      <c r="L222" t="s">
        <v>18</v>
      </c>
      <c r="M222" s="4">
        <v>11</v>
      </c>
      <c r="N222">
        <v>3</v>
      </c>
      <c r="O222">
        <v>2</v>
      </c>
    </row>
    <row r="223" spans="2:15" x14ac:dyDescent="0.35">
      <c r="B223">
        <v>30</v>
      </c>
      <c r="C223" t="s">
        <v>18</v>
      </c>
      <c r="D223" s="4">
        <v>829</v>
      </c>
      <c r="E223">
        <v>1</v>
      </c>
      <c r="F223">
        <v>292</v>
      </c>
      <c r="G223">
        <v>3</v>
      </c>
      <c r="H223" t="s">
        <v>19</v>
      </c>
      <c r="I223" t="s">
        <v>24</v>
      </c>
      <c r="J223">
        <v>3</v>
      </c>
      <c r="K223" t="s">
        <v>17</v>
      </c>
      <c r="L223" t="s">
        <v>18</v>
      </c>
      <c r="M223" s="4">
        <v>22</v>
      </c>
      <c r="N223">
        <v>3</v>
      </c>
      <c r="O223">
        <v>3</v>
      </c>
    </row>
    <row r="224" spans="2:15" x14ac:dyDescent="0.35">
      <c r="B224">
        <v>27</v>
      </c>
      <c r="C224" t="s">
        <v>18</v>
      </c>
      <c r="D224" s="4">
        <v>787.54826254826253</v>
      </c>
      <c r="E224">
        <v>20</v>
      </c>
      <c r="F224">
        <v>293</v>
      </c>
      <c r="G224">
        <v>4</v>
      </c>
      <c r="H224" t="s">
        <v>15</v>
      </c>
      <c r="I224" t="s">
        <v>16</v>
      </c>
      <c r="J224">
        <v>3</v>
      </c>
      <c r="K224" t="s">
        <v>17</v>
      </c>
      <c r="L224" t="s">
        <v>18</v>
      </c>
      <c r="M224" s="4">
        <v>14</v>
      </c>
      <c r="N224">
        <v>4</v>
      </c>
      <c r="O224">
        <v>3</v>
      </c>
    </row>
    <row r="225" spans="2:15" x14ac:dyDescent="0.35">
      <c r="B225">
        <v>51</v>
      </c>
      <c r="C225" t="s">
        <v>18</v>
      </c>
      <c r="D225" s="4">
        <v>1469</v>
      </c>
      <c r="E225">
        <v>8</v>
      </c>
      <c r="F225">
        <v>296</v>
      </c>
      <c r="G225">
        <v>2</v>
      </c>
      <c r="H225" t="s">
        <v>19</v>
      </c>
      <c r="I225" t="s">
        <v>28</v>
      </c>
      <c r="J225">
        <v>2</v>
      </c>
      <c r="K225" t="s">
        <v>21</v>
      </c>
      <c r="L225" t="s">
        <v>18</v>
      </c>
      <c r="M225" s="4">
        <v>16</v>
      </c>
      <c r="N225">
        <v>4</v>
      </c>
      <c r="O225">
        <v>1</v>
      </c>
    </row>
    <row r="226" spans="2:15" x14ac:dyDescent="0.35">
      <c r="B226">
        <v>30</v>
      </c>
      <c r="C226" t="s">
        <v>14</v>
      </c>
      <c r="D226" s="4">
        <v>1005</v>
      </c>
      <c r="E226">
        <v>3</v>
      </c>
      <c r="F226">
        <v>297</v>
      </c>
      <c r="G226">
        <v>4</v>
      </c>
      <c r="H226" t="s">
        <v>15</v>
      </c>
      <c r="I226" t="s">
        <v>20</v>
      </c>
      <c r="J226">
        <v>1</v>
      </c>
      <c r="K226" t="s">
        <v>17</v>
      </c>
      <c r="L226" t="s">
        <v>14</v>
      </c>
      <c r="M226" s="4">
        <v>11</v>
      </c>
      <c r="N226">
        <v>3</v>
      </c>
      <c r="O226">
        <v>3</v>
      </c>
    </row>
    <row r="227" spans="2:15" x14ac:dyDescent="0.35">
      <c r="B227">
        <v>41</v>
      </c>
      <c r="C227" t="s">
        <v>18</v>
      </c>
      <c r="D227" s="4">
        <v>896</v>
      </c>
      <c r="E227">
        <v>6</v>
      </c>
      <c r="F227">
        <v>298</v>
      </c>
      <c r="G227">
        <v>4</v>
      </c>
      <c r="H227" t="s">
        <v>15</v>
      </c>
      <c r="I227" t="s">
        <v>26</v>
      </c>
      <c r="J227">
        <v>4</v>
      </c>
      <c r="K227" t="s">
        <v>17</v>
      </c>
      <c r="L227" t="s">
        <v>14</v>
      </c>
      <c r="M227" s="4">
        <v>18</v>
      </c>
      <c r="N227">
        <v>3</v>
      </c>
      <c r="O227">
        <v>3</v>
      </c>
    </row>
    <row r="228" spans="2:15" x14ac:dyDescent="0.35">
      <c r="B228">
        <v>30</v>
      </c>
      <c r="C228" t="s">
        <v>14</v>
      </c>
      <c r="D228" s="4">
        <v>334</v>
      </c>
      <c r="E228">
        <v>26</v>
      </c>
      <c r="F228">
        <v>299</v>
      </c>
      <c r="G228">
        <v>3</v>
      </c>
      <c r="H228" t="s">
        <v>15</v>
      </c>
      <c r="I228" t="s">
        <v>16</v>
      </c>
      <c r="J228">
        <v>1</v>
      </c>
      <c r="K228" t="s">
        <v>17</v>
      </c>
      <c r="L228" t="s">
        <v>18</v>
      </c>
      <c r="M228" s="4">
        <v>15</v>
      </c>
      <c r="N228">
        <v>3</v>
      </c>
      <c r="O228">
        <v>2</v>
      </c>
    </row>
    <row r="229" spans="2:15" x14ac:dyDescent="0.35">
      <c r="B229">
        <v>29</v>
      </c>
      <c r="C229" t="s">
        <v>14</v>
      </c>
      <c r="D229" s="4">
        <v>992</v>
      </c>
      <c r="E229">
        <v>1</v>
      </c>
      <c r="F229">
        <v>300</v>
      </c>
      <c r="G229">
        <v>3</v>
      </c>
      <c r="H229" t="s">
        <v>19</v>
      </c>
      <c r="I229" t="s">
        <v>20</v>
      </c>
      <c r="J229">
        <v>3</v>
      </c>
      <c r="K229" t="s">
        <v>17</v>
      </c>
      <c r="L229" t="s">
        <v>18</v>
      </c>
      <c r="M229" s="4">
        <v>14</v>
      </c>
      <c r="N229">
        <v>4</v>
      </c>
      <c r="O229">
        <v>2</v>
      </c>
    </row>
    <row r="230" spans="2:15" x14ac:dyDescent="0.35">
      <c r="B230">
        <v>45</v>
      </c>
      <c r="C230" t="s">
        <v>18</v>
      </c>
      <c r="D230" s="4">
        <v>1052</v>
      </c>
      <c r="E230">
        <v>6</v>
      </c>
      <c r="F230">
        <v>302</v>
      </c>
      <c r="G230">
        <v>4</v>
      </c>
      <c r="H230" t="s">
        <v>15</v>
      </c>
      <c r="I230" t="s">
        <v>16</v>
      </c>
      <c r="J230">
        <v>4</v>
      </c>
      <c r="K230" t="s">
        <v>17</v>
      </c>
      <c r="L230" t="s">
        <v>18</v>
      </c>
      <c r="M230" s="4">
        <v>12</v>
      </c>
      <c r="N230">
        <v>4</v>
      </c>
      <c r="O230">
        <v>3</v>
      </c>
    </row>
    <row r="231" spans="2:15" x14ac:dyDescent="0.35">
      <c r="B231">
        <v>54</v>
      </c>
      <c r="C231" t="s">
        <v>18</v>
      </c>
      <c r="D231" s="4">
        <v>1147</v>
      </c>
      <c r="E231">
        <v>3</v>
      </c>
      <c r="F231">
        <v>303</v>
      </c>
      <c r="G231">
        <v>4</v>
      </c>
      <c r="H231" t="s">
        <v>15</v>
      </c>
      <c r="I231" t="s">
        <v>16</v>
      </c>
      <c r="J231">
        <v>1</v>
      </c>
      <c r="K231" t="s">
        <v>21</v>
      </c>
      <c r="L231" t="s">
        <v>18</v>
      </c>
      <c r="M231" s="4">
        <v>14</v>
      </c>
      <c r="N231">
        <v>4</v>
      </c>
      <c r="O231">
        <v>3</v>
      </c>
    </row>
    <row r="232" spans="2:15" x14ac:dyDescent="0.35">
      <c r="B232">
        <v>36</v>
      </c>
      <c r="C232" t="s">
        <v>18</v>
      </c>
      <c r="D232" s="4">
        <v>1396</v>
      </c>
      <c r="E232">
        <v>5</v>
      </c>
      <c r="F232">
        <v>304</v>
      </c>
      <c r="G232">
        <v>4</v>
      </c>
      <c r="H232" t="s">
        <v>19</v>
      </c>
      <c r="I232" t="s">
        <v>22</v>
      </c>
      <c r="J232">
        <v>2</v>
      </c>
      <c r="K232" t="s">
        <v>17</v>
      </c>
      <c r="L232" t="s">
        <v>18</v>
      </c>
      <c r="M232" s="4">
        <v>16</v>
      </c>
      <c r="N232">
        <v>4</v>
      </c>
      <c r="O232">
        <v>4</v>
      </c>
    </row>
    <row r="233" spans="2:15" x14ac:dyDescent="0.35">
      <c r="B233">
        <v>33</v>
      </c>
      <c r="C233" t="s">
        <v>18</v>
      </c>
      <c r="D233" s="4">
        <v>147</v>
      </c>
      <c r="E233">
        <v>4</v>
      </c>
      <c r="F233">
        <v>305</v>
      </c>
      <c r="G233">
        <v>3</v>
      </c>
      <c r="H233" t="s">
        <v>15</v>
      </c>
      <c r="I233" t="s">
        <v>20</v>
      </c>
      <c r="J233">
        <v>2</v>
      </c>
      <c r="K233" t="s">
        <v>21</v>
      </c>
      <c r="L233" t="s">
        <v>18</v>
      </c>
      <c r="M233" s="4">
        <v>21</v>
      </c>
      <c r="N233">
        <v>4</v>
      </c>
      <c r="O233">
        <v>3</v>
      </c>
    </row>
    <row r="234" spans="2:15" x14ac:dyDescent="0.35">
      <c r="B234">
        <v>37</v>
      </c>
      <c r="C234" t="s">
        <v>18</v>
      </c>
      <c r="D234" s="4">
        <v>663</v>
      </c>
      <c r="E234">
        <v>11</v>
      </c>
      <c r="F234">
        <v>306</v>
      </c>
      <c r="G234">
        <v>2</v>
      </c>
      <c r="H234" t="s">
        <v>19</v>
      </c>
      <c r="I234" t="s">
        <v>28</v>
      </c>
      <c r="J234">
        <v>4</v>
      </c>
      <c r="K234" t="s">
        <v>23</v>
      </c>
      <c r="L234" t="s">
        <v>14</v>
      </c>
      <c r="M234" s="4">
        <v>14</v>
      </c>
      <c r="N234">
        <v>3</v>
      </c>
      <c r="O234">
        <v>3</v>
      </c>
    </row>
    <row r="235" spans="2:15" x14ac:dyDescent="0.35">
      <c r="B235">
        <v>38</v>
      </c>
      <c r="C235" t="s">
        <v>18</v>
      </c>
      <c r="D235" s="4">
        <v>119</v>
      </c>
      <c r="E235">
        <v>3</v>
      </c>
      <c r="F235">
        <v>307</v>
      </c>
      <c r="G235">
        <v>1</v>
      </c>
      <c r="H235" t="s">
        <v>19</v>
      </c>
      <c r="I235" t="s">
        <v>16</v>
      </c>
      <c r="J235">
        <v>3</v>
      </c>
      <c r="K235" t="s">
        <v>23</v>
      </c>
      <c r="L235" t="s">
        <v>18</v>
      </c>
      <c r="M235" s="4">
        <v>12</v>
      </c>
      <c r="N235">
        <v>3</v>
      </c>
      <c r="O235">
        <v>2</v>
      </c>
    </row>
    <row r="236" spans="2:15" x14ac:dyDescent="0.35">
      <c r="B236">
        <v>31</v>
      </c>
      <c r="C236" t="s">
        <v>18</v>
      </c>
      <c r="D236" s="4">
        <v>979</v>
      </c>
      <c r="E236">
        <v>1</v>
      </c>
      <c r="F236">
        <v>308</v>
      </c>
      <c r="G236">
        <v>3</v>
      </c>
      <c r="H236" t="s">
        <v>19</v>
      </c>
      <c r="I236" t="s">
        <v>24</v>
      </c>
      <c r="J236">
        <v>3</v>
      </c>
      <c r="K236" t="s">
        <v>21</v>
      </c>
      <c r="L236" t="s">
        <v>18</v>
      </c>
      <c r="M236" s="4">
        <v>12</v>
      </c>
      <c r="N236">
        <v>4</v>
      </c>
      <c r="O236">
        <v>3</v>
      </c>
    </row>
    <row r="237" spans="2:15" x14ac:dyDescent="0.35">
      <c r="B237">
        <v>59</v>
      </c>
      <c r="C237" t="s">
        <v>18</v>
      </c>
      <c r="D237" s="4">
        <v>142</v>
      </c>
      <c r="E237">
        <v>3</v>
      </c>
      <c r="F237">
        <v>309</v>
      </c>
      <c r="G237">
        <v>3</v>
      </c>
      <c r="H237" t="s">
        <v>19</v>
      </c>
      <c r="I237" t="s">
        <v>20</v>
      </c>
      <c r="J237">
        <v>4</v>
      </c>
      <c r="K237" t="s">
        <v>21</v>
      </c>
      <c r="L237" t="s">
        <v>18</v>
      </c>
      <c r="M237" s="4">
        <v>17</v>
      </c>
      <c r="N237">
        <v>1</v>
      </c>
      <c r="O237">
        <v>3</v>
      </c>
    </row>
    <row r="238" spans="2:15" x14ac:dyDescent="0.35">
      <c r="B238">
        <v>37</v>
      </c>
      <c r="C238" t="s">
        <v>18</v>
      </c>
      <c r="D238" s="4">
        <v>319</v>
      </c>
      <c r="E238">
        <v>4</v>
      </c>
      <c r="F238">
        <v>311</v>
      </c>
      <c r="G238">
        <v>1</v>
      </c>
      <c r="H238" t="s">
        <v>19</v>
      </c>
      <c r="I238" t="s">
        <v>27</v>
      </c>
      <c r="J238">
        <v>4</v>
      </c>
      <c r="K238" t="s">
        <v>23</v>
      </c>
      <c r="L238" t="s">
        <v>18</v>
      </c>
      <c r="M238" s="4">
        <v>17</v>
      </c>
      <c r="N238">
        <v>3</v>
      </c>
      <c r="O238">
        <v>3</v>
      </c>
    </row>
    <row r="239" spans="2:15" x14ac:dyDescent="0.35">
      <c r="B239">
        <v>29</v>
      </c>
      <c r="C239" t="s">
        <v>18</v>
      </c>
      <c r="D239" s="4">
        <v>787.54826254826253</v>
      </c>
      <c r="E239">
        <v>1</v>
      </c>
      <c r="F239">
        <v>312</v>
      </c>
      <c r="G239">
        <v>2</v>
      </c>
      <c r="H239" t="s">
        <v>15</v>
      </c>
      <c r="I239" t="s">
        <v>16</v>
      </c>
      <c r="J239">
        <v>4</v>
      </c>
      <c r="K239" t="s">
        <v>21</v>
      </c>
      <c r="L239" t="s">
        <v>18</v>
      </c>
      <c r="M239" s="4">
        <v>14</v>
      </c>
      <c r="N239">
        <v>4</v>
      </c>
      <c r="O239">
        <v>3</v>
      </c>
    </row>
    <row r="240" spans="2:15" x14ac:dyDescent="0.35">
      <c r="B240">
        <v>35</v>
      </c>
      <c r="C240" t="s">
        <v>18</v>
      </c>
      <c r="D240" s="4">
        <v>944</v>
      </c>
      <c r="E240">
        <v>1</v>
      </c>
      <c r="F240">
        <v>314</v>
      </c>
      <c r="G240">
        <v>3</v>
      </c>
      <c r="H240" t="s">
        <v>15</v>
      </c>
      <c r="I240" t="s">
        <v>16</v>
      </c>
      <c r="J240">
        <v>3</v>
      </c>
      <c r="K240" t="s">
        <v>17</v>
      </c>
      <c r="L240" t="s">
        <v>18</v>
      </c>
      <c r="M240" s="4">
        <v>14</v>
      </c>
      <c r="N240">
        <v>1</v>
      </c>
      <c r="O240">
        <v>4</v>
      </c>
    </row>
    <row r="241" spans="2:15" x14ac:dyDescent="0.35">
      <c r="B241">
        <v>29</v>
      </c>
      <c r="C241" t="s">
        <v>14</v>
      </c>
      <c r="D241" s="4">
        <v>773.53418803418799</v>
      </c>
      <c r="E241">
        <v>18</v>
      </c>
      <c r="F241">
        <v>315</v>
      </c>
      <c r="G241">
        <v>3</v>
      </c>
      <c r="H241" t="s">
        <v>19</v>
      </c>
      <c r="I241" t="s">
        <v>20</v>
      </c>
      <c r="J241">
        <v>4</v>
      </c>
      <c r="K241" t="s">
        <v>17</v>
      </c>
      <c r="L241" t="s">
        <v>14</v>
      </c>
      <c r="M241" s="4">
        <v>13</v>
      </c>
      <c r="N241">
        <v>3</v>
      </c>
      <c r="O241">
        <v>2</v>
      </c>
    </row>
    <row r="242" spans="2:15" x14ac:dyDescent="0.35">
      <c r="B242">
        <v>52</v>
      </c>
      <c r="C242" t="s">
        <v>18</v>
      </c>
      <c r="D242" s="4">
        <v>1323</v>
      </c>
      <c r="E242">
        <v>2</v>
      </c>
      <c r="F242">
        <v>316</v>
      </c>
      <c r="G242">
        <v>3</v>
      </c>
      <c r="H242" t="s">
        <v>15</v>
      </c>
      <c r="I242" t="s">
        <v>22</v>
      </c>
      <c r="J242">
        <v>4</v>
      </c>
      <c r="K242" t="s">
        <v>17</v>
      </c>
      <c r="L242" t="s">
        <v>18</v>
      </c>
      <c r="M242" s="4">
        <v>15</v>
      </c>
      <c r="N242">
        <v>2</v>
      </c>
      <c r="O242">
        <v>2</v>
      </c>
    </row>
    <row r="243" spans="2:15" x14ac:dyDescent="0.35">
      <c r="B243">
        <v>42</v>
      </c>
      <c r="C243" t="s">
        <v>18</v>
      </c>
      <c r="D243" s="4">
        <v>532</v>
      </c>
      <c r="E243">
        <v>4</v>
      </c>
      <c r="F243">
        <v>319</v>
      </c>
      <c r="G243">
        <v>3</v>
      </c>
      <c r="H243" t="s">
        <v>19</v>
      </c>
      <c r="I243" t="s">
        <v>26</v>
      </c>
      <c r="J243">
        <v>4</v>
      </c>
      <c r="K243" t="s">
        <v>21</v>
      </c>
      <c r="L243" t="s">
        <v>18</v>
      </c>
      <c r="M243" s="4">
        <v>11</v>
      </c>
      <c r="N243">
        <v>4</v>
      </c>
      <c r="O243">
        <v>3</v>
      </c>
    </row>
    <row r="244" spans="2:15" x14ac:dyDescent="0.35">
      <c r="B244">
        <v>59</v>
      </c>
      <c r="C244" t="s">
        <v>18</v>
      </c>
      <c r="D244" s="4">
        <v>818</v>
      </c>
      <c r="E244">
        <v>6</v>
      </c>
      <c r="F244">
        <v>321</v>
      </c>
      <c r="G244">
        <v>2</v>
      </c>
      <c r="H244" t="s">
        <v>19</v>
      </c>
      <c r="I244" t="s">
        <v>29</v>
      </c>
      <c r="J244">
        <v>3</v>
      </c>
      <c r="K244" t="s">
        <v>21</v>
      </c>
      <c r="L244" t="s">
        <v>18</v>
      </c>
      <c r="M244" s="4">
        <v>17</v>
      </c>
      <c r="N244">
        <v>4</v>
      </c>
      <c r="O244">
        <v>2</v>
      </c>
    </row>
    <row r="245" spans="2:15" x14ac:dyDescent="0.35">
      <c r="B245">
        <v>50</v>
      </c>
      <c r="C245" t="s">
        <v>18</v>
      </c>
      <c r="D245" s="4">
        <v>854</v>
      </c>
      <c r="E245">
        <v>1</v>
      </c>
      <c r="F245">
        <v>323</v>
      </c>
      <c r="G245">
        <v>4</v>
      </c>
      <c r="H245" t="s">
        <v>15</v>
      </c>
      <c r="I245" t="s">
        <v>26</v>
      </c>
      <c r="J245">
        <v>4</v>
      </c>
      <c r="K245" t="s">
        <v>23</v>
      </c>
      <c r="L245" t="s">
        <v>18</v>
      </c>
      <c r="M245" s="4">
        <v>15.049382716049383</v>
      </c>
      <c r="N245">
        <v>3</v>
      </c>
      <c r="O245">
        <v>2</v>
      </c>
    </row>
    <row r="246" spans="2:15" x14ac:dyDescent="0.35">
      <c r="B246">
        <v>33</v>
      </c>
      <c r="C246" t="s">
        <v>14</v>
      </c>
      <c r="D246" s="4">
        <v>813</v>
      </c>
      <c r="E246">
        <v>14</v>
      </c>
      <c r="F246">
        <v>325</v>
      </c>
      <c r="G246">
        <v>3</v>
      </c>
      <c r="H246" t="s">
        <v>19</v>
      </c>
      <c r="I246" t="s">
        <v>22</v>
      </c>
      <c r="J246">
        <v>4</v>
      </c>
      <c r="K246" t="s">
        <v>21</v>
      </c>
      <c r="L246" t="s">
        <v>14</v>
      </c>
      <c r="M246" s="4">
        <v>15.173076923076923</v>
      </c>
      <c r="N246">
        <v>3</v>
      </c>
      <c r="O246">
        <v>1</v>
      </c>
    </row>
    <row r="247" spans="2:15" x14ac:dyDescent="0.35">
      <c r="B247">
        <v>43</v>
      </c>
      <c r="C247" t="s">
        <v>18</v>
      </c>
      <c r="D247" s="4">
        <v>1034</v>
      </c>
      <c r="E247">
        <v>16</v>
      </c>
      <c r="F247">
        <v>327</v>
      </c>
      <c r="G247">
        <v>4</v>
      </c>
      <c r="H247" t="s">
        <v>15</v>
      </c>
      <c r="I247" t="s">
        <v>26</v>
      </c>
      <c r="J247">
        <v>4</v>
      </c>
      <c r="K247" t="s">
        <v>21</v>
      </c>
      <c r="L247" t="s">
        <v>14</v>
      </c>
      <c r="M247" s="4">
        <v>15.049382716049383</v>
      </c>
      <c r="N247">
        <v>3</v>
      </c>
      <c r="O247">
        <v>3</v>
      </c>
    </row>
    <row r="248" spans="2:15" x14ac:dyDescent="0.35">
      <c r="B248">
        <v>33</v>
      </c>
      <c r="C248" t="s">
        <v>14</v>
      </c>
      <c r="D248" s="4">
        <v>465</v>
      </c>
      <c r="E248">
        <v>2</v>
      </c>
      <c r="F248">
        <v>328</v>
      </c>
      <c r="G248">
        <v>1</v>
      </c>
      <c r="H248" t="s">
        <v>15</v>
      </c>
      <c r="I248" t="s">
        <v>22</v>
      </c>
      <c r="J248">
        <v>1</v>
      </c>
      <c r="K248" t="s">
        <v>21</v>
      </c>
      <c r="L248" t="s">
        <v>18</v>
      </c>
      <c r="M248" s="4">
        <v>15.173076923076923</v>
      </c>
      <c r="N248">
        <v>1</v>
      </c>
      <c r="O248">
        <v>4</v>
      </c>
    </row>
    <row r="249" spans="2:15" x14ac:dyDescent="0.35">
      <c r="B249">
        <v>52</v>
      </c>
      <c r="C249" t="s">
        <v>18</v>
      </c>
      <c r="D249" s="4">
        <v>771</v>
      </c>
      <c r="E249">
        <v>2</v>
      </c>
      <c r="F249">
        <v>329</v>
      </c>
      <c r="G249">
        <v>1</v>
      </c>
      <c r="H249" t="s">
        <v>19</v>
      </c>
      <c r="I249" t="s">
        <v>26</v>
      </c>
      <c r="J249">
        <v>3</v>
      </c>
      <c r="K249" t="s">
        <v>17</v>
      </c>
      <c r="L249" t="s">
        <v>14</v>
      </c>
      <c r="M249" s="4">
        <v>15.049382716049383</v>
      </c>
      <c r="N249">
        <v>4</v>
      </c>
      <c r="O249">
        <v>4</v>
      </c>
    </row>
    <row r="250" spans="2:15" x14ac:dyDescent="0.35">
      <c r="B250">
        <v>32</v>
      </c>
      <c r="C250" t="s">
        <v>18</v>
      </c>
      <c r="D250" s="4">
        <v>1401</v>
      </c>
      <c r="E250">
        <v>4</v>
      </c>
      <c r="F250">
        <v>330</v>
      </c>
      <c r="G250">
        <v>3</v>
      </c>
      <c r="H250" t="s">
        <v>15</v>
      </c>
      <c r="I250" t="s">
        <v>27</v>
      </c>
      <c r="J250">
        <v>2</v>
      </c>
      <c r="K250" t="s">
        <v>21</v>
      </c>
      <c r="L250" t="s">
        <v>18</v>
      </c>
      <c r="M250" s="4">
        <v>11</v>
      </c>
      <c r="N250">
        <v>1</v>
      </c>
      <c r="O250">
        <v>3</v>
      </c>
    </row>
    <row r="251" spans="2:15" x14ac:dyDescent="0.35">
      <c r="B251">
        <v>32</v>
      </c>
      <c r="C251" t="s">
        <v>14</v>
      </c>
      <c r="D251" s="4">
        <v>515</v>
      </c>
      <c r="E251">
        <v>1</v>
      </c>
      <c r="F251">
        <v>331</v>
      </c>
      <c r="G251">
        <v>4</v>
      </c>
      <c r="H251" t="s">
        <v>19</v>
      </c>
      <c r="I251" t="s">
        <v>22</v>
      </c>
      <c r="J251">
        <v>3</v>
      </c>
      <c r="K251" t="s">
        <v>17</v>
      </c>
      <c r="L251" t="s">
        <v>14</v>
      </c>
      <c r="M251" s="4">
        <v>14</v>
      </c>
      <c r="N251">
        <v>4</v>
      </c>
      <c r="O251">
        <v>1</v>
      </c>
    </row>
    <row r="252" spans="2:15" x14ac:dyDescent="0.35">
      <c r="B252">
        <v>39</v>
      </c>
      <c r="C252" t="s">
        <v>18</v>
      </c>
      <c r="D252" s="4">
        <v>1431</v>
      </c>
      <c r="E252">
        <v>1</v>
      </c>
      <c r="F252">
        <v>332</v>
      </c>
      <c r="G252">
        <v>3</v>
      </c>
      <c r="H252" t="s">
        <v>15</v>
      </c>
      <c r="I252" t="s">
        <v>22</v>
      </c>
      <c r="J252">
        <v>3</v>
      </c>
      <c r="K252" t="s">
        <v>23</v>
      </c>
      <c r="L252" t="s">
        <v>18</v>
      </c>
      <c r="M252" s="4">
        <v>14</v>
      </c>
      <c r="N252">
        <v>3</v>
      </c>
      <c r="O252">
        <v>3</v>
      </c>
    </row>
    <row r="253" spans="2:15" x14ac:dyDescent="0.35">
      <c r="B253">
        <v>32</v>
      </c>
      <c r="C253" t="s">
        <v>18</v>
      </c>
      <c r="D253" s="4">
        <v>976</v>
      </c>
      <c r="E253">
        <v>26</v>
      </c>
      <c r="F253">
        <v>333</v>
      </c>
      <c r="G253">
        <v>3</v>
      </c>
      <c r="H253" t="s">
        <v>19</v>
      </c>
      <c r="I253" t="s">
        <v>16</v>
      </c>
      <c r="J253">
        <v>4</v>
      </c>
      <c r="K253" t="s">
        <v>21</v>
      </c>
      <c r="L253" t="s">
        <v>18</v>
      </c>
      <c r="M253" s="4">
        <v>18</v>
      </c>
      <c r="N253">
        <v>1</v>
      </c>
      <c r="O253">
        <v>3</v>
      </c>
    </row>
    <row r="254" spans="2:15" x14ac:dyDescent="0.35">
      <c r="B254">
        <v>41</v>
      </c>
      <c r="C254" t="s">
        <v>18</v>
      </c>
      <c r="D254" s="4">
        <v>1411</v>
      </c>
      <c r="E254">
        <v>19</v>
      </c>
      <c r="F254">
        <v>334</v>
      </c>
      <c r="G254">
        <v>3</v>
      </c>
      <c r="H254" t="s">
        <v>19</v>
      </c>
      <c r="I254" t="s">
        <v>20</v>
      </c>
      <c r="J254">
        <v>1</v>
      </c>
      <c r="K254" t="s">
        <v>23</v>
      </c>
      <c r="L254" t="s">
        <v>18</v>
      </c>
      <c r="M254" s="4">
        <v>16</v>
      </c>
      <c r="N254">
        <v>1</v>
      </c>
      <c r="O254">
        <v>2</v>
      </c>
    </row>
    <row r="255" spans="2:15" x14ac:dyDescent="0.35">
      <c r="B255">
        <v>40</v>
      </c>
      <c r="C255" t="s">
        <v>18</v>
      </c>
      <c r="D255" s="4">
        <v>1300</v>
      </c>
      <c r="E255">
        <v>24</v>
      </c>
      <c r="F255">
        <v>335</v>
      </c>
      <c r="G255">
        <v>1</v>
      </c>
      <c r="H255" t="s">
        <v>19</v>
      </c>
      <c r="I255" t="s">
        <v>20</v>
      </c>
      <c r="J255">
        <v>4</v>
      </c>
      <c r="K255" t="s">
        <v>23</v>
      </c>
      <c r="L255" t="s">
        <v>18</v>
      </c>
      <c r="M255" s="4">
        <v>17</v>
      </c>
      <c r="N255">
        <v>1</v>
      </c>
      <c r="O255">
        <v>3</v>
      </c>
    </row>
    <row r="256" spans="2:15" x14ac:dyDescent="0.35">
      <c r="B256">
        <v>45</v>
      </c>
      <c r="C256" t="s">
        <v>18</v>
      </c>
      <c r="D256" s="4">
        <v>252</v>
      </c>
      <c r="E256">
        <v>1</v>
      </c>
      <c r="F256">
        <v>336</v>
      </c>
      <c r="G256">
        <v>3</v>
      </c>
      <c r="H256" t="s">
        <v>19</v>
      </c>
      <c r="I256" t="s">
        <v>26</v>
      </c>
      <c r="J256">
        <v>4</v>
      </c>
      <c r="K256" t="s">
        <v>21</v>
      </c>
      <c r="L256" t="s">
        <v>18</v>
      </c>
      <c r="M256" s="4">
        <v>11</v>
      </c>
      <c r="N256">
        <v>3</v>
      </c>
      <c r="O256">
        <v>3</v>
      </c>
    </row>
    <row r="257" spans="2:15" x14ac:dyDescent="0.35">
      <c r="B257">
        <v>31</v>
      </c>
      <c r="C257" t="s">
        <v>18</v>
      </c>
      <c r="D257" s="4">
        <v>776.57377049180332</v>
      </c>
      <c r="E257">
        <v>3</v>
      </c>
      <c r="F257">
        <v>337</v>
      </c>
      <c r="G257">
        <v>2</v>
      </c>
      <c r="H257" t="s">
        <v>19</v>
      </c>
      <c r="I257" t="s">
        <v>28</v>
      </c>
      <c r="J257">
        <v>3</v>
      </c>
      <c r="K257" t="s">
        <v>23</v>
      </c>
      <c r="L257" t="s">
        <v>18</v>
      </c>
      <c r="M257" s="4">
        <v>12</v>
      </c>
      <c r="N257">
        <v>1</v>
      </c>
      <c r="O257">
        <v>3</v>
      </c>
    </row>
    <row r="258" spans="2:15" x14ac:dyDescent="0.35">
      <c r="B258">
        <v>33</v>
      </c>
      <c r="C258" t="s">
        <v>18</v>
      </c>
      <c r="D258" s="4">
        <v>832</v>
      </c>
      <c r="E258">
        <v>5</v>
      </c>
      <c r="F258">
        <v>338</v>
      </c>
      <c r="G258">
        <v>3</v>
      </c>
      <c r="H258" t="s">
        <v>15</v>
      </c>
      <c r="I258" t="s">
        <v>20</v>
      </c>
      <c r="J258">
        <v>4</v>
      </c>
      <c r="K258" t="s">
        <v>21</v>
      </c>
      <c r="L258" t="s">
        <v>18</v>
      </c>
      <c r="M258" s="4">
        <v>13</v>
      </c>
      <c r="N258">
        <v>3</v>
      </c>
      <c r="O258">
        <v>2</v>
      </c>
    </row>
    <row r="259" spans="2:15" x14ac:dyDescent="0.35">
      <c r="B259">
        <v>34</v>
      </c>
      <c r="C259" t="s">
        <v>18</v>
      </c>
      <c r="D259" s="4">
        <v>805.3360655737705</v>
      </c>
      <c r="E259">
        <v>2</v>
      </c>
      <c r="F259">
        <v>339</v>
      </c>
      <c r="G259">
        <v>4</v>
      </c>
      <c r="H259" t="s">
        <v>19</v>
      </c>
      <c r="I259" t="s">
        <v>24</v>
      </c>
      <c r="J259">
        <v>1</v>
      </c>
      <c r="K259" t="s">
        <v>21</v>
      </c>
      <c r="L259" t="s">
        <v>18</v>
      </c>
      <c r="M259" s="4">
        <v>13</v>
      </c>
      <c r="N259">
        <v>2</v>
      </c>
      <c r="O259">
        <v>3</v>
      </c>
    </row>
    <row r="260" spans="2:15" x14ac:dyDescent="0.35">
      <c r="B260">
        <v>37</v>
      </c>
      <c r="C260" t="s">
        <v>18</v>
      </c>
      <c r="D260" s="4">
        <v>1017</v>
      </c>
      <c r="E260">
        <v>1</v>
      </c>
      <c r="F260">
        <v>340</v>
      </c>
      <c r="G260">
        <v>3</v>
      </c>
      <c r="H260" t="s">
        <v>15</v>
      </c>
      <c r="I260" t="s">
        <v>20</v>
      </c>
      <c r="J260">
        <v>1</v>
      </c>
      <c r="K260" t="s">
        <v>21</v>
      </c>
      <c r="L260" t="s">
        <v>18</v>
      </c>
      <c r="M260" s="4">
        <v>14</v>
      </c>
      <c r="N260">
        <v>1</v>
      </c>
      <c r="O260">
        <v>2</v>
      </c>
    </row>
    <row r="261" spans="2:15" x14ac:dyDescent="0.35">
      <c r="B261">
        <v>45</v>
      </c>
      <c r="C261" t="s">
        <v>18</v>
      </c>
      <c r="D261" s="4">
        <v>1199</v>
      </c>
      <c r="E261">
        <v>7</v>
      </c>
      <c r="F261">
        <v>341</v>
      </c>
      <c r="G261">
        <v>1</v>
      </c>
      <c r="H261" t="s">
        <v>19</v>
      </c>
      <c r="I261" t="s">
        <v>24</v>
      </c>
      <c r="J261">
        <v>3</v>
      </c>
      <c r="K261" t="s">
        <v>21</v>
      </c>
      <c r="L261" t="s">
        <v>18</v>
      </c>
      <c r="M261" s="4">
        <v>17</v>
      </c>
      <c r="N261">
        <v>4</v>
      </c>
      <c r="O261">
        <v>3</v>
      </c>
    </row>
    <row r="262" spans="2:15" x14ac:dyDescent="0.35">
      <c r="B262">
        <v>37</v>
      </c>
      <c r="C262" t="s">
        <v>14</v>
      </c>
      <c r="D262" s="4">
        <v>805.3360655737705</v>
      </c>
      <c r="E262">
        <v>10</v>
      </c>
      <c r="F262">
        <v>342</v>
      </c>
      <c r="G262">
        <v>1</v>
      </c>
      <c r="H262" t="s">
        <v>19</v>
      </c>
      <c r="I262" t="s">
        <v>24</v>
      </c>
      <c r="J262">
        <v>3</v>
      </c>
      <c r="K262" t="s">
        <v>23</v>
      </c>
      <c r="L262" t="s">
        <v>18</v>
      </c>
      <c r="M262" s="4">
        <v>11</v>
      </c>
      <c r="N262">
        <v>2</v>
      </c>
      <c r="O262">
        <v>3</v>
      </c>
    </row>
    <row r="263" spans="2:15" x14ac:dyDescent="0.35">
      <c r="B263">
        <v>39</v>
      </c>
      <c r="C263" t="s">
        <v>18</v>
      </c>
      <c r="D263" s="4">
        <v>505</v>
      </c>
      <c r="E263">
        <v>2</v>
      </c>
      <c r="F263">
        <v>343</v>
      </c>
      <c r="G263">
        <v>3</v>
      </c>
      <c r="H263" t="s">
        <v>15</v>
      </c>
      <c r="I263" t="s">
        <v>25</v>
      </c>
      <c r="J263">
        <v>3</v>
      </c>
      <c r="K263" t="s">
        <v>17</v>
      </c>
      <c r="L263" t="s">
        <v>18</v>
      </c>
      <c r="M263" s="4">
        <v>25</v>
      </c>
      <c r="N263">
        <v>4</v>
      </c>
      <c r="O263">
        <v>3</v>
      </c>
    </row>
    <row r="264" spans="2:15" x14ac:dyDescent="0.35">
      <c r="B264">
        <v>29</v>
      </c>
      <c r="C264" t="s">
        <v>18</v>
      </c>
      <c r="D264" s="4">
        <v>773.53418803418799</v>
      </c>
      <c r="E264">
        <v>15</v>
      </c>
      <c r="F264">
        <v>346</v>
      </c>
      <c r="G264">
        <v>3</v>
      </c>
      <c r="H264" t="s">
        <v>19</v>
      </c>
      <c r="I264" t="s">
        <v>20</v>
      </c>
      <c r="J264">
        <v>4</v>
      </c>
      <c r="K264" t="s">
        <v>17</v>
      </c>
      <c r="L264" t="s">
        <v>18</v>
      </c>
      <c r="M264" s="4">
        <v>15.375527426160337</v>
      </c>
      <c r="N264">
        <v>1</v>
      </c>
      <c r="O264">
        <v>3</v>
      </c>
    </row>
    <row r="265" spans="2:15" x14ac:dyDescent="0.35">
      <c r="B265">
        <v>42</v>
      </c>
      <c r="C265" t="s">
        <v>18</v>
      </c>
      <c r="D265" s="4">
        <v>916</v>
      </c>
      <c r="E265">
        <v>17</v>
      </c>
      <c r="F265">
        <v>347</v>
      </c>
      <c r="G265">
        <v>4</v>
      </c>
      <c r="H265" t="s">
        <v>15</v>
      </c>
      <c r="I265" t="s">
        <v>20</v>
      </c>
      <c r="J265">
        <v>1</v>
      </c>
      <c r="K265" t="s">
        <v>17</v>
      </c>
      <c r="L265" t="s">
        <v>14</v>
      </c>
      <c r="M265" s="4">
        <v>15.375527426160337</v>
      </c>
      <c r="N265">
        <v>3</v>
      </c>
      <c r="O265">
        <v>3</v>
      </c>
    </row>
    <row r="266" spans="2:15" x14ac:dyDescent="0.35">
      <c r="B266">
        <v>29</v>
      </c>
      <c r="C266" t="s">
        <v>18</v>
      </c>
      <c r="D266" s="4">
        <v>787.54826254826253</v>
      </c>
      <c r="E266">
        <v>20</v>
      </c>
      <c r="F266">
        <v>349</v>
      </c>
      <c r="G266">
        <v>4</v>
      </c>
      <c r="H266" t="s">
        <v>19</v>
      </c>
      <c r="I266" t="s">
        <v>16</v>
      </c>
      <c r="J266">
        <v>4</v>
      </c>
      <c r="K266" t="s">
        <v>23</v>
      </c>
      <c r="L266" t="s">
        <v>18</v>
      </c>
      <c r="M266" s="4">
        <v>14.945945945945946</v>
      </c>
      <c r="N266">
        <v>4</v>
      </c>
      <c r="O266">
        <v>3</v>
      </c>
    </row>
    <row r="267" spans="2:15" x14ac:dyDescent="0.35">
      <c r="B267">
        <v>25</v>
      </c>
      <c r="C267" t="s">
        <v>18</v>
      </c>
      <c r="D267" s="4">
        <v>805.3360655737705</v>
      </c>
      <c r="E267">
        <v>1</v>
      </c>
      <c r="F267">
        <v>350</v>
      </c>
      <c r="G267">
        <v>1</v>
      </c>
      <c r="H267" t="s">
        <v>15</v>
      </c>
      <c r="I267" t="s">
        <v>24</v>
      </c>
      <c r="J267">
        <v>3</v>
      </c>
      <c r="K267" t="s">
        <v>21</v>
      </c>
      <c r="L267" t="s">
        <v>18</v>
      </c>
      <c r="M267" s="4">
        <v>15.345132743362832</v>
      </c>
      <c r="N267">
        <v>4</v>
      </c>
      <c r="O267">
        <v>3</v>
      </c>
    </row>
    <row r="268" spans="2:15" x14ac:dyDescent="0.35">
      <c r="B268">
        <v>42</v>
      </c>
      <c r="C268" t="s">
        <v>18</v>
      </c>
      <c r="D268" s="4">
        <v>776.33181818181822</v>
      </c>
      <c r="E268">
        <v>2</v>
      </c>
      <c r="F268">
        <v>351</v>
      </c>
      <c r="G268">
        <v>4</v>
      </c>
      <c r="H268" t="s">
        <v>15</v>
      </c>
      <c r="I268" t="s">
        <v>22</v>
      </c>
      <c r="J268">
        <v>1</v>
      </c>
      <c r="K268" t="s">
        <v>23</v>
      </c>
      <c r="L268" t="s">
        <v>14</v>
      </c>
      <c r="M268" s="4">
        <v>15.173076923076923</v>
      </c>
      <c r="N268">
        <v>3</v>
      </c>
      <c r="O268">
        <v>3</v>
      </c>
    </row>
    <row r="269" spans="2:15" x14ac:dyDescent="0.35">
      <c r="B269">
        <v>40</v>
      </c>
      <c r="C269" t="s">
        <v>18</v>
      </c>
      <c r="D269" s="4">
        <v>776.57377049180332</v>
      </c>
      <c r="E269">
        <v>2</v>
      </c>
      <c r="F269">
        <v>352</v>
      </c>
      <c r="G269">
        <v>1</v>
      </c>
      <c r="H269" t="s">
        <v>19</v>
      </c>
      <c r="I269" t="s">
        <v>28</v>
      </c>
      <c r="J269">
        <v>3</v>
      </c>
      <c r="K269" t="s">
        <v>23</v>
      </c>
      <c r="L269" t="s">
        <v>18</v>
      </c>
      <c r="M269" s="4">
        <v>15.079365079365079</v>
      </c>
      <c r="N269">
        <v>4</v>
      </c>
      <c r="O269">
        <v>3</v>
      </c>
    </row>
    <row r="270" spans="2:15" x14ac:dyDescent="0.35">
      <c r="B270">
        <v>51</v>
      </c>
      <c r="C270" t="s">
        <v>18</v>
      </c>
      <c r="D270" s="4">
        <v>773.53418803418799</v>
      </c>
      <c r="E270">
        <v>1</v>
      </c>
      <c r="F270">
        <v>353</v>
      </c>
      <c r="G270">
        <v>3</v>
      </c>
      <c r="H270" t="s">
        <v>19</v>
      </c>
      <c r="I270" t="s">
        <v>20</v>
      </c>
      <c r="J270">
        <v>4</v>
      </c>
      <c r="K270" t="s">
        <v>21</v>
      </c>
      <c r="L270" t="s">
        <v>18</v>
      </c>
      <c r="M270" s="4">
        <v>11</v>
      </c>
      <c r="N270">
        <v>2</v>
      </c>
      <c r="O270">
        <v>2</v>
      </c>
    </row>
    <row r="271" spans="2:15" x14ac:dyDescent="0.35">
      <c r="B271">
        <v>31</v>
      </c>
      <c r="C271" t="s">
        <v>14</v>
      </c>
      <c r="D271" s="4">
        <v>776.33181818181822</v>
      </c>
      <c r="E271">
        <v>29</v>
      </c>
      <c r="F271">
        <v>355</v>
      </c>
      <c r="G271">
        <v>3</v>
      </c>
      <c r="H271" t="s">
        <v>19</v>
      </c>
      <c r="I271" t="s">
        <v>22</v>
      </c>
      <c r="J271">
        <v>2</v>
      </c>
      <c r="K271" t="s">
        <v>17</v>
      </c>
      <c r="L271" t="s">
        <v>18</v>
      </c>
      <c r="M271" s="4">
        <v>11</v>
      </c>
      <c r="N271">
        <v>2</v>
      </c>
      <c r="O271">
        <v>4</v>
      </c>
    </row>
    <row r="272" spans="2:15" x14ac:dyDescent="0.35">
      <c r="B272">
        <v>32</v>
      </c>
      <c r="C272" t="s">
        <v>18</v>
      </c>
      <c r="D272" s="4">
        <v>776.33181818181822</v>
      </c>
      <c r="E272">
        <v>7</v>
      </c>
      <c r="F272">
        <v>359</v>
      </c>
      <c r="G272">
        <v>2</v>
      </c>
      <c r="H272" t="s">
        <v>19</v>
      </c>
      <c r="I272" t="s">
        <v>22</v>
      </c>
      <c r="J272">
        <v>2</v>
      </c>
      <c r="K272" t="s">
        <v>21</v>
      </c>
      <c r="L272" t="s">
        <v>18</v>
      </c>
      <c r="M272" s="4">
        <v>20</v>
      </c>
      <c r="N272">
        <v>3</v>
      </c>
      <c r="O272">
        <v>1</v>
      </c>
    </row>
    <row r="273" spans="2:15" x14ac:dyDescent="0.35">
      <c r="B273">
        <v>38</v>
      </c>
      <c r="C273" t="s">
        <v>18</v>
      </c>
      <c r="D273" s="4">
        <v>787.54826254826253</v>
      </c>
      <c r="E273">
        <v>2</v>
      </c>
      <c r="F273">
        <v>361</v>
      </c>
      <c r="G273">
        <v>4</v>
      </c>
      <c r="H273" t="s">
        <v>19</v>
      </c>
      <c r="I273" t="s">
        <v>16</v>
      </c>
      <c r="J273">
        <v>4</v>
      </c>
      <c r="K273" t="s">
        <v>21</v>
      </c>
      <c r="L273" t="s">
        <v>18</v>
      </c>
      <c r="M273" s="4">
        <v>18</v>
      </c>
      <c r="N273">
        <v>4</v>
      </c>
      <c r="O273">
        <v>3</v>
      </c>
    </row>
    <row r="274" spans="2:15" x14ac:dyDescent="0.35">
      <c r="B274">
        <v>32</v>
      </c>
      <c r="C274" t="s">
        <v>18</v>
      </c>
      <c r="D274" s="4">
        <v>128</v>
      </c>
      <c r="E274">
        <v>2</v>
      </c>
      <c r="F274">
        <v>362</v>
      </c>
      <c r="G274">
        <v>4</v>
      </c>
      <c r="H274" t="s">
        <v>19</v>
      </c>
      <c r="I274" t="s">
        <v>22</v>
      </c>
      <c r="J274">
        <v>1</v>
      </c>
      <c r="K274" t="s">
        <v>17</v>
      </c>
      <c r="L274" t="s">
        <v>18</v>
      </c>
      <c r="M274" s="4">
        <v>13</v>
      </c>
      <c r="N274">
        <v>4</v>
      </c>
      <c r="O274">
        <v>3</v>
      </c>
    </row>
    <row r="275" spans="2:15" x14ac:dyDescent="0.35">
      <c r="B275">
        <v>46</v>
      </c>
      <c r="C275" t="s">
        <v>18</v>
      </c>
      <c r="D275" s="4">
        <v>777.51162790697674</v>
      </c>
      <c r="E275">
        <v>2</v>
      </c>
      <c r="F275">
        <v>363</v>
      </c>
      <c r="G275">
        <v>3</v>
      </c>
      <c r="H275" t="s">
        <v>15</v>
      </c>
      <c r="I275" t="s">
        <v>26</v>
      </c>
      <c r="J275">
        <v>2</v>
      </c>
      <c r="K275" t="s">
        <v>21</v>
      </c>
      <c r="L275" t="s">
        <v>14</v>
      </c>
      <c r="M275" s="4">
        <v>12</v>
      </c>
      <c r="N275">
        <v>2</v>
      </c>
      <c r="O275">
        <v>2</v>
      </c>
    </row>
    <row r="276" spans="2:15" x14ac:dyDescent="0.35">
      <c r="B276">
        <v>28</v>
      </c>
      <c r="C276" t="s">
        <v>14</v>
      </c>
      <c r="D276" s="4">
        <v>776.33181818181822</v>
      </c>
      <c r="E276">
        <v>2</v>
      </c>
      <c r="F276">
        <v>364</v>
      </c>
      <c r="G276">
        <v>1</v>
      </c>
      <c r="H276" t="s">
        <v>19</v>
      </c>
      <c r="I276" t="s">
        <v>22</v>
      </c>
      <c r="J276">
        <v>3</v>
      </c>
      <c r="K276" t="s">
        <v>17</v>
      </c>
      <c r="L276" t="s">
        <v>18</v>
      </c>
      <c r="M276" s="4">
        <v>11</v>
      </c>
      <c r="N276">
        <v>3</v>
      </c>
      <c r="O276">
        <v>1</v>
      </c>
    </row>
    <row r="277" spans="2:15" x14ac:dyDescent="0.35">
      <c r="B277">
        <v>29</v>
      </c>
      <c r="C277" t="s">
        <v>18</v>
      </c>
      <c r="D277" s="4">
        <v>1210</v>
      </c>
      <c r="E277">
        <v>2</v>
      </c>
      <c r="F277">
        <v>366</v>
      </c>
      <c r="G277">
        <v>1</v>
      </c>
      <c r="H277" t="s">
        <v>19</v>
      </c>
      <c r="I277" t="s">
        <v>16</v>
      </c>
      <c r="J277">
        <v>2</v>
      </c>
      <c r="K277" t="s">
        <v>21</v>
      </c>
      <c r="L277" t="s">
        <v>18</v>
      </c>
      <c r="M277" s="4">
        <v>19</v>
      </c>
      <c r="N277">
        <v>2</v>
      </c>
      <c r="O277">
        <v>3</v>
      </c>
    </row>
    <row r="278" spans="2:15" x14ac:dyDescent="0.35">
      <c r="B278">
        <v>31</v>
      </c>
      <c r="C278" t="s">
        <v>18</v>
      </c>
      <c r="D278" s="4">
        <v>1463</v>
      </c>
      <c r="E278">
        <v>23</v>
      </c>
      <c r="F278">
        <v>367</v>
      </c>
      <c r="G278">
        <v>2</v>
      </c>
      <c r="H278" t="s">
        <v>19</v>
      </c>
      <c r="I278" t="s">
        <v>25</v>
      </c>
      <c r="J278">
        <v>4</v>
      </c>
      <c r="K278" t="s">
        <v>21</v>
      </c>
      <c r="L278" t="s">
        <v>18</v>
      </c>
      <c r="M278" s="4">
        <v>21</v>
      </c>
      <c r="N278">
        <v>2</v>
      </c>
      <c r="O278">
        <v>3</v>
      </c>
    </row>
    <row r="279" spans="2:15" x14ac:dyDescent="0.35">
      <c r="B279">
        <v>25</v>
      </c>
      <c r="C279" t="s">
        <v>18</v>
      </c>
      <c r="D279" s="4">
        <v>675</v>
      </c>
      <c r="E279">
        <v>5</v>
      </c>
      <c r="F279">
        <v>369</v>
      </c>
      <c r="G279">
        <v>2</v>
      </c>
      <c r="H279" t="s">
        <v>19</v>
      </c>
      <c r="I279" t="s">
        <v>25</v>
      </c>
      <c r="J279">
        <v>1</v>
      </c>
      <c r="K279" t="s">
        <v>23</v>
      </c>
      <c r="L279" t="s">
        <v>18</v>
      </c>
      <c r="M279" s="4">
        <v>12</v>
      </c>
      <c r="N279">
        <v>4</v>
      </c>
      <c r="O279">
        <v>3</v>
      </c>
    </row>
    <row r="280" spans="2:15" x14ac:dyDescent="0.35">
      <c r="B280">
        <v>45</v>
      </c>
      <c r="C280" t="s">
        <v>18</v>
      </c>
      <c r="D280" s="4">
        <v>843.5826086956522</v>
      </c>
      <c r="E280">
        <v>20</v>
      </c>
      <c r="F280">
        <v>372</v>
      </c>
      <c r="G280">
        <v>3</v>
      </c>
      <c r="H280" t="s">
        <v>19</v>
      </c>
      <c r="I280" t="s">
        <v>25</v>
      </c>
      <c r="J280">
        <v>4</v>
      </c>
      <c r="K280" t="s">
        <v>21</v>
      </c>
      <c r="L280" t="s">
        <v>14</v>
      </c>
      <c r="M280" s="4">
        <v>14</v>
      </c>
      <c r="N280">
        <v>2</v>
      </c>
      <c r="O280">
        <v>3</v>
      </c>
    </row>
    <row r="281" spans="2:15" x14ac:dyDescent="0.35">
      <c r="B281">
        <v>36</v>
      </c>
      <c r="C281" t="s">
        <v>18</v>
      </c>
      <c r="D281" s="4">
        <v>1403</v>
      </c>
      <c r="E281">
        <v>6</v>
      </c>
      <c r="F281">
        <v>373</v>
      </c>
      <c r="G281">
        <v>4</v>
      </c>
      <c r="H281" t="s">
        <v>19</v>
      </c>
      <c r="I281" t="s">
        <v>22</v>
      </c>
      <c r="J281">
        <v>4</v>
      </c>
      <c r="K281" t="s">
        <v>21</v>
      </c>
      <c r="L281" t="s">
        <v>18</v>
      </c>
      <c r="M281" s="4">
        <v>11</v>
      </c>
      <c r="N281">
        <v>3</v>
      </c>
      <c r="O281">
        <v>3</v>
      </c>
    </row>
    <row r="282" spans="2:15" x14ac:dyDescent="0.35">
      <c r="B282">
        <v>55</v>
      </c>
      <c r="C282" t="s">
        <v>18</v>
      </c>
      <c r="D282" s="4">
        <v>452</v>
      </c>
      <c r="E282">
        <v>1</v>
      </c>
      <c r="F282">
        <v>374</v>
      </c>
      <c r="G282">
        <v>4</v>
      </c>
      <c r="H282" t="s">
        <v>19</v>
      </c>
      <c r="I282" t="s">
        <v>26</v>
      </c>
      <c r="J282">
        <v>1</v>
      </c>
      <c r="K282" t="s">
        <v>17</v>
      </c>
      <c r="L282" t="s">
        <v>14</v>
      </c>
      <c r="M282" s="4">
        <v>14</v>
      </c>
      <c r="N282">
        <v>3</v>
      </c>
      <c r="O282">
        <v>3</v>
      </c>
    </row>
    <row r="283" spans="2:15" x14ac:dyDescent="0.35">
      <c r="B283">
        <v>47</v>
      </c>
      <c r="C283" t="s">
        <v>14</v>
      </c>
      <c r="D283" s="4">
        <v>666</v>
      </c>
      <c r="E283">
        <v>29</v>
      </c>
      <c r="F283">
        <v>376</v>
      </c>
      <c r="G283">
        <v>1</v>
      </c>
      <c r="H283" t="s">
        <v>19</v>
      </c>
      <c r="I283" t="s">
        <v>26</v>
      </c>
      <c r="J283">
        <v>2</v>
      </c>
      <c r="K283" t="s">
        <v>21</v>
      </c>
      <c r="L283" t="s">
        <v>14</v>
      </c>
      <c r="M283" s="4">
        <v>12</v>
      </c>
      <c r="N283">
        <v>4</v>
      </c>
      <c r="O283">
        <v>2</v>
      </c>
    </row>
    <row r="284" spans="2:15" x14ac:dyDescent="0.35">
      <c r="B284">
        <v>28</v>
      </c>
      <c r="C284" t="s">
        <v>18</v>
      </c>
      <c r="D284" s="4">
        <v>773.53418803418799</v>
      </c>
      <c r="E284">
        <v>9</v>
      </c>
      <c r="F284">
        <v>377</v>
      </c>
      <c r="G284">
        <v>4</v>
      </c>
      <c r="H284" t="s">
        <v>19</v>
      </c>
      <c r="I284" t="s">
        <v>20</v>
      </c>
      <c r="J284">
        <v>4</v>
      </c>
      <c r="K284" t="s">
        <v>21</v>
      </c>
      <c r="L284" t="s">
        <v>18</v>
      </c>
      <c r="M284" s="4">
        <v>23</v>
      </c>
      <c r="N284">
        <v>4</v>
      </c>
      <c r="O284">
        <v>2</v>
      </c>
    </row>
    <row r="285" spans="2:15" x14ac:dyDescent="0.35">
      <c r="B285">
        <v>37</v>
      </c>
      <c r="C285" t="s">
        <v>18</v>
      </c>
      <c r="D285" s="4">
        <v>228</v>
      </c>
      <c r="E285">
        <v>6</v>
      </c>
      <c r="F285">
        <v>378</v>
      </c>
      <c r="G285">
        <v>3</v>
      </c>
      <c r="H285" t="s">
        <v>19</v>
      </c>
      <c r="I285" t="s">
        <v>16</v>
      </c>
      <c r="J285">
        <v>4</v>
      </c>
      <c r="K285" t="s">
        <v>21</v>
      </c>
      <c r="L285" t="s">
        <v>18</v>
      </c>
      <c r="M285" s="4">
        <v>14</v>
      </c>
      <c r="N285">
        <v>2</v>
      </c>
      <c r="O285">
        <v>4</v>
      </c>
    </row>
    <row r="286" spans="2:15" x14ac:dyDescent="0.35">
      <c r="B286">
        <v>21</v>
      </c>
      <c r="C286" t="s">
        <v>18</v>
      </c>
      <c r="D286" s="4">
        <v>996</v>
      </c>
      <c r="E286">
        <v>3</v>
      </c>
      <c r="F286">
        <v>379</v>
      </c>
      <c r="G286">
        <v>4</v>
      </c>
      <c r="H286" t="s">
        <v>19</v>
      </c>
      <c r="I286" t="s">
        <v>20</v>
      </c>
      <c r="J286">
        <v>3</v>
      </c>
      <c r="K286" t="s">
        <v>17</v>
      </c>
      <c r="L286" t="s">
        <v>18</v>
      </c>
      <c r="M286" s="4">
        <v>17</v>
      </c>
      <c r="N286">
        <v>1</v>
      </c>
      <c r="O286">
        <v>4</v>
      </c>
    </row>
    <row r="287" spans="2:15" x14ac:dyDescent="0.35">
      <c r="B287">
        <v>37</v>
      </c>
      <c r="C287" t="s">
        <v>18</v>
      </c>
      <c r="D287" s="4">
        <v>728</v>
      </c>
      <c r="E287">
        <v>1</v>
      </c>
      <c r="F287">
        <v>380</v>
      </c>
      <c r="G287">
        <v>1</v>
      </c>
      <c r="H287" t="s">
        <v>15</v>
      </c>
      <c r="I287" t="s">
        <v>28</v>
      </c>
      <c r="J287">
        <v>4</v>
      </c>
      <c r="K287" t="s">
        <v>23</v>
      </c>
      <c r="L287" t="s">
        <v>14</v>
      </c>
      <c r="M287" s="4">
        <v>18</v>
      </c>
      <c r="N287">
        <v>1</v>
      </c>
      <c r="O287">
        <v>3</v>
      </c>
    </row>
    <row r="288" spans="2:15" x14ac:dyDescent="0.35">
      <c r="B288">
        <v>35</v>
      </c>
      <c r="C288" t="s">
        <v>18</v>
      </c>
      <c r="D288" s="4">
        <v>777.51162790697674</v>
      </c>
      <c r="E288">
        <v>22</v>
      </c>
      <c r="F288">
        <v>381</v>
      </c>
      <c r="G288">
        <v>2</v>
      </c>
      <c r="H288" t="s">
        <v>15</v>
      </c>
      <c r="I288" t="s">
        <v>26</v>
      </c>
      <c r="J288">
        <v>2</v>
      </c>
      <c r="K288" t="s">
        <v>23</v>
      </c>
      <c r="L288" t="s">
        <v>18</v>
      </c>
      <c r="M288" s="4">
        <v>18</v>
      </c>
      <c r="N288">
        <v>2</v>
      </c>
      <c r="O288">
        <v>2</v>
      </c>
    </row>
    <row r="289" spans="2:15" x14ac:dyDescent="0.35">
      <c r="B289">
        <v>38</v>
      </c>
      <c r="C289" t="s">
        <v>18</v>
      </c>
      <c r="D289" s="4">
        <v>322</v>
      </c>
      <c r="E289">
        <v>7</v>
      </c>
      <c r="F289">
        <v>382</v>
      </c>
      <c r="G289">
        <v>1</v>
      </c>
      <c r="H289" t="s">
        <v>15</v>
      </c>
      <c r="I289" t="s">
        <v>16</v>
      </c>
      <c r="J289">
        <v>1</v>
      </c>
      <c r="K289" t="s">
        <v>23</v>
      </c>
      <c r="L289" t="s">
        <v>14</v>
      </c>
      <c r="M289" s="4">
        <v>24</v>
      </c>
      <c r="N289">
        <v>3</v>
      </c>
      <c r="O289">
        <v>3</v>
      </c>
    </row>
    <row r="290" spans="2:15" x14ac:dyDescent="0.35">
      <c r="B290">
        <v>26</v>
      </c>
      <c r="C290" t="s">
        <v>18</v>
      </c>
      <c r="D290" s="4">
        <v>1479</v>
      </c>
      <c r="E290">
        <v>1</v>
      </c>
      <c r="F290">
        <v>384</v>
      </c>
      <c r="G290">
        <v>3</v>
      </c>
      <c r="H290" t="s">
        <v>15</v>
      </c>
      <c r="I290" t="s">
        <v>24</v>
      </c>
      <c r="J290">
        <v>2</v>
      </c>
      <c r="K290" t="s">
        <v>23</v>
      </c>
      <c r="L290" t="s">
        <v>18</v>
      </c>
      <c r="M290" s="4">
        <v>20</v>
      </c>
      <c r="N290">
        <v>1</v>
      </c>
      <c r="O290">
        <v>1</v>
      </c>
    </row>
    <row r="291" spans="2:15" x14ac:dyDescent="0.35">
      <c r="B291">
        <v>50</v>
      </c>
      <c r="C291" t="s">
        <v>18</v>
      </c>
      <c r="D291" s="4">
        <v>797</v>
      </c>
      <c r="E291">
        <v>4</v>
      </c>
      <c r="F291">
        <v>385</v>
      </c>
      <c r="G291">
        <v>1</v>
      </c>
      <c r="H291" t="s">
        <v>19</v>
      </c>
      <c r="I291" t="s">
        <v>28</v>
      </c>
      <c r="J291">
        <v>2</v>
      </c>
      <c r="K291" t="s">
        <v>23</v>
      </c>
      <c r="L291" t="s">
        <v>18</v>
      </c>
      <c r="M291" s="4">
        <v>15.079365079365079</v>
      </c>
      <c r="N291">
        <v>1</v>
      </c>
      <c r="O291">
        <v>2</v>
      </c>
    </row>
    <row r="292" spans="2:15" x14ac:dyDescent="0.35">
      <c r="B292">
        <v>53</v>
      </c>
      <c r="C292" t="s">
        <v>18</v>
      </c>
      <c r="D292" s="4">
        <v>1070</v>
      </c>
      <c r="E292">
        <v>3</v>
      </c>
      <c r="F292">
        <v>386</v>
      </c>
      <c r="G292">
        <v>3</v>
      </c>
      <c r="H292" t="s">
        <v>19</v>
      </c>
      <c r="I292" t="s">
        <v>28</v>
      </c>
      <c r="J292">
        <v>3</v>
      </c>
      <c r="K292" t="s">
        <v>21</v>
      </c>
      <c r="L292" t="s">
        <v>14</v>
      </c>
      <c r="M292" s="4">
        <v>15.079365079365079</v>
      </c>
      <c r="N292">
        <v>4</v>
      </c>
      <c r="O292">
        <v>2</v>
      </c>
    </row>
    <row r="293" spans="2:15" x14ac:dyDescent="0.35">
      <c r="B293">
        <v>42</v>
      </c>
      <c r="C293" t="s">
        <v>18</v>
      </c>
      <c r="D293" s="4">
        <v>787.54826254826253</v>
      </c>
      <c r="E293">
        <v>1</v>
      </c>
      <c r="F293">
        <v>387</v>
      </c>
      <c r="G293">
        <v>2</v>
      </c>
      <c r="H293" t="s">
        <v>19</v>
      </c>
      <c r="I293" t="s">
        <v>16</v>
      </c>
      <c r="J293">
        <v>3</v>
      </c>
      <c r="K293" t="s">
        <v>21</v>
      </c>
      <c r="L293" t="s">
        <v>18</v>
      </c>
      <c r="M293" s="4">
        <v>14.945945945945946</v>
      </c>
      <c r="N293">
        <v>3</v>
      </c>
      <c r="O293">
        <v>3</v>
      </c>
    </row>
    <row r="294" spans="2:15" x14ac:dyDescent="0.35">
      <c r="B294">
        <v>29</v>
      </c>
      <c r="C294" t="s">
        <v>18</v>
      </c>
      <c r="D294" s="4">
        <v>442</v>
      </c>
      <c r="E294">
        <v>2</v>
      </c>
      <c r="F294">
        <v>388</v>
      </c>
      <c r="G294">
        <v>2</v>
      </c>
      <c r="H294" t="s">
        <v>19</v>
      </c>
      <c r="I294" t="s">
        <v>16</v>
      </c>
      <c r="J294">
        <v>4</v>
      </c>
      <c r="K294" t="s">
        <v>17</v>
      </c>
      <c r="L294" t="s">
        <v>18</v>
      </c>
      <c r="M294" s="4">
        <v>14.945945945945946</v>
      </c>
      <c r="N294">
        <v>1</v>
      </c>
      <c r="O294">
        <v>2</v>
      </c>
    </row>
    <row r="295" spans="2:15" x14ac:dyDescent="0.35">
      <c r="B295">
        <v>55</v>
      </c>
      <c r="C295" t="s">
        <v>18</v>
      </c>
      <c r="D295" s="4">
        <v>147</v>
      </c>
      <c r="E295">
        <v>20</v>
      </c>
      <c r="F295">
        <v>389</v>
      </c>
      <c r="G295">
        <v>2</v>
      </c>
      <c r="H295" t="s">
        <v>19</v>
      </c>
      <c r="I295" t="s">
        <v>22</v>
      </c>
      <c r="J295">
        <v>4</v>
      </c>
      <c r="K295" t="s">
        <v>21</v>
      </c>
      <c r="L295" t="s">
        <v>14</v>
      </c>
      <c r="M295" s="4">
        <v>15.173076923076923</v>
      </c>
      <c r="N295">
        <v>4</v>
      </c>
      <c r="O295">
        <v>3</v>
      </c>
    </row>
    <row r="296" spans="2:15" x14ac:dyDescent="0.35">
      <c r="B296">
        <v>26</v>
      </c>
      <c r="C296" t="s">
        <v>18</v>
      </c>
      <c r="D296" s="4">
        <v>496</v>
      </c>
      <c r="E296">
        <v>11</v>
      </c>
      <c r="F296">
        <v>390</v>
      </c>
      <c r="G296">
        <v>1</v>
      </c>
      <c r="H296" t="s">
        <v>19</v>
      </c>
      <c r="I296" t="s">
        <v>25</v>
      </c>
      <c r="J296">
        <v>1</v>
      </c>
      <c r="K296" t="s">
        <v>21</v>
      </c>
      <c r="L296" t="s">
        <v>14</v>
      </c>
      <c r="M296" s="4">
        <v>13</v>
      </c>
      <c r="N296">
        <v>3</v>
      </c>
      <c r="O296">
        <v>3</v>
      </c>
    </row>
    <row r="297" spans="2:15" x14ac:dyDescent="0.35">
      <c r="B297">
        <v>37</v>
      </c>
      <c r="C297" t="s">
        <v>18</v>
      </c>
      <c r="D297" s="4">
        <v>773.53418803418799</v>
      </c>
      <c r="E297">
        <v>1</v>
      </c>
      <c r="F297">
        <v>391</v>
      </c>
      <c r="G297">
        <v>4</v>
      </c>
      <c r="H297" t="s">
        <v>15</v>
      </c>
      <c r="I297" t="s">
        <v>20</v>
      </c>
      <c r="J297">
        <v>4</v>
      </c>
      <c r="K297" t="s">
        <v>17</v>
      </c>
      <c r="L297" t="s">
        <v>18</v>
      </c>
      <c r="M297" s="4">
        <v>12</v>
      </c>
      <c r="N297">
        <v>2</v>
      </c>
      <c r="O297">
        <v>3</v>
      </c>
    </row>
    <row r="298" spans="2:15" x14ac:dyDescent="0.35">
      <c r="B298">
        <v>44</v>
      </c>
      <c r="C298" t="s">
        <v>14</v>
      </c>
      <c r="D298" s="4">
        <v>920</v>
      </c>
      <c r="E298">
        <v>24</v>
      </c>
      <c r="F298">
        <v>392</v>
      </c>
      <c r="G298">
        <v>4</v>
      </c>
      <c r="H298" t="s">
        <v>19</v>
      </c>
      <c r="I298" t="s">
        <v>22</v>
      </c>
      <c r="J298">
        <v>3</v>
      </c>
      <c r="K298" t="s">
        <v>23</v>
      </c>
      <c r="L298" t="s">
        <v>14</v>
      </c>
      <c r="M298" s="4">
        <v>22</v>
      </c>
      <c r="N298">
        <v>4</v>
      </c>
      <c r="O298">
        <v>1</v>
      </c>
    </row>
    <row r="299" spans="2:15" x14ac:dyDescent="0.35">
      <c r="B299">
        <v>38</v>
      </c>
      <c r="C299" t="s">
        <v>18</v>
      </c>
      <c r="D299" s="4">
        <v>688</v>
      </c>
      <c r="E299">
        <v>23</v>
      </c>
      <c r="F299">
        <v>393</v>
      </c>
      <c r="G299">
        <v>4</v>
      </c>
      <c r="H299" t="s">
        <v>19</v>
      </c>
      <c r="I299" t="s">
        <v>25</v>
      </c>
      <c r="J299">
        <v>4</v>
      </c>
      <c r="K299" t="s">
        <v>23</v>
      </c>
      <c r="L299" t="s">
        <v>18</v>
      </c>
      <c r="M299" s="4">
        <v>14</v>
      </c>
      <c r="N299">
        <v>2</v>
      </c>
      <c r="O299">
        <v>3</v>
      </c>
    </row>
    <row r="300" spans="2:15" x14ac:dyDescent="0.35">
      <c r="B300">
        <v>26</v>
      </c>
      <c r="C300" t="s">
        <v>14</v>
      </c>
      <c r="D300" s="4">
        <v>1449</v>
      </c>
      <c r="E300">
        <v>16</v>
      </c>
      <c r="F300">
        <v>394</v>
      </c>
      <c r="G300">
        <v>1</v>
      </c>
      <c r="H300" t="s">
        <v>19</v>
      </c>
      <c r="I300" t="s">
        <v>22</v>
      </c>
      <c r="J300">
        <v>2</v>
      </c>
      <c r="K300" t="s">
        <v>23</v>
      </c>
      <c r="L300" t="s">
        <v>14</v>
      </c>
      <c r="M300" s="4">
        <v>13</v>
      </c>
      <c r="N300">
        <v>4</v>
      </c>
      <c r="O300">
        <v>3</v>
      </c>
    </row>
    <row r="301" spans="2:15" x14ac:dyDescent="0.35">
      <c r="B301">
        <v>28</v>
      </c>
      <c r="C301" t="s">
        <v>18</v>
      </c>
      <c r="D301" s="4">
        <v>1117</v>
      </c>
      <c r="E301">
        <v>8</v>
      </c>
      <c r="F301">
        <v>395</v>
      </c>
      <c r="G301">
        <v>4</v>
      </c>
      <c r="H301" t="s">
        <v>15</v>
      </c>
      <c r="I301" t="s">
        <v>20</v>
      </c>
      <c r="J301">
        <v>4</v>
      </c>
      <c r="K301" t="s">
        <v>17</v>
      </c>
      <c r="L301" t="s">
        <v>18</v>
      </c>
      <c r="M301" s="4">
        <v>21</v>
      </c>
      <c r="N301">
        <v>4</v>
      </c>
      <c r="O301">
        <v>3</v>
      </c>
    </row>
    <row r="302" spans="2:15" x14ac:dyDescent="0.35">
      <c r="B302">
        <v>49</v>
      </c>
      <c r="C302" t="s">
        <v>18</v>
      </c>
      <c r="D302" s="4">
        <v>636</v>
      </c>
      <c r="E302">
        <v>10</v>
      </c>
      <c r="F302">
        <v>396</v>
      </c>
      <c r="G302">
        <v>3</v>
      </c>
      <c r="H302" t="s">
        <v>15</v>
      </c>
      <c r="I302" t="s">
        <v>28</v>
      </c>
      <c r="J302">
        <v>1</v>
      </c>
      <c r="K302" t="s">
        <v>17</v>
      </c>
      <c r="L302" t="s">
        <v>14</v>
      </c>
      <c r="M302" s="4">
        <v>11</v>
      </c>
      <c r="N302">
        <v>4</v>
      </c>
      <c r="O302">
        <v>3</v>
      </c>
    </row>
    <row r="303" spans="2:15" x14ac:dyDescent="0.35">
      <c r="B303">
        <v>36</v>
      </c>
      <c r="C303" t="s">
        <v>18</v>
      </c>
      <c r="D303" s="4">
        <v>506</v>
      </c>
      <c r="E303">
        <v>3</v>
      </c>
      <c r="F303">
        <v>397</v>
      </c>
      <c r="G303">
        <v>3</v>
      </c>
      <c r="H303" t="s">
        <v>19</v>
      </c>
      <c r="I303" t="s">
        <v>20</v>
      </c>
      <c r="J303">
        <v>2</v>
      </c>
      <c r="K303" t="s">
        <v>17</v>
      </c>
      <c r="L303" t="s">
        <v>18</v>
      </c>
      <c r="M303" s="4">
        <v>12</v>
      </c>
      <c r="N303">
        <v>4</v>
      </c>
      <c r="O303">
        <v>3</v>
      </c>
    </row>
    <row r="304" spans="2:15" x14ac:dyDescent="0.35">
      <c r="B304">
        <v>31</v>
      </c>
      <c r="C304" t="s">
        <v>18</v>
      </c>
      <c r="D304" s="4">
        <v>444</v>
      </c>
      <c r="E304">
        <v>5</v>
      </c>
      <c r="F304">
        <v>399</v>
      </c>
      <c r="G304">
        <v>4</v>
      </c>
      <c r="H304" t="s">
        <v>15</v>
      </c>
      <c r="I304" t="s">
        <v>27</v>
      </c>
      <c r="J304">
        <v>2</v>
      </c>
      <c r="K304" t="s">
        <v>23</v>
      </c>
      <c r="L304" t="s">
        <v>18</v>
      </c>
      <c r="M304" s="4">
        <v>11</v>
      </c>
      <c r="N304">
        <v>3</v>
      </c>
      <c r="O304">
        <v>2</v>
      </c>
    </row>
    <row r="305" spans="2:15" x14ac:dyDescent="0.35">
      <c r="B305">
        <v>26</v>
      </c>
      <c r="C305" t="s">
        <v>14</v>
      </c>
      <c r="D305" s="4">
        <v>950</v>
      </c>
      <c r="E305">
        <v>4</v>
      </c>
      <c r="F305">
        <v>401</v>
      </c>
      <c r="G305">
        <v>4</v>
      </c>
      <c r="H305" t="s">
        <v>19</v>
      </c>
      <c r="I305" t="s">
        <v>16</v>
      </c>
      <c r="J305">
        <v>4</v>
      </c>
      <c r="K305" t="s">
        <v>17</v>
      </c>
      <c r="L305" t="s">
        <v>14</v>
      </c>
      <c r="M305" s="4">
        <v>12</v>
      </c>
      <c r="N305">
        <v>2</v>
      </c>
      <c r="O305">
        <v>3</v>
      </c>
    </row>
    <row r="306" spans="2:15" x14ac:dyDescent="0.35">
      <c r="B306">
        <v>37</v>
      </c>
      <c r="C306" t="s">
        <v>18</v>
      </c>
      <c r="D306" s="4">
        <v>889</v>
      </c>
      <c r="E306">
        <v>9</v>
      </c>
      <c r="F306">
        <v>403</v>
      </c>
      <c r="G306">
        <v>2</v>
      </c>
      <c r="H306" t="s">
        <v>19</v>
      </c>
      <c r="I306" t="s">
        <v>20</v>
      </c>
      <c r="J306">
        <v>4</v>
      </c>
      <c r="K306" t="s">
        <v>21</v>
      </c>
      <c r="L306" t="s">
        <v>14</v>
      </c>
      <c r="M306" s="4">
        <v>12</v>
      </c>
      <c r="N306">
        <v>3</v>
      </c>
      <c r="O306">
        <v>2</v>
      </c>
    </row>
    <row r="307" spans="2:15" x14ac:dyDescent="0.35">
      <c r="B307">
        <v>42</v>
      </c>
      <c r="C307" t="s">
        <v>18</v>
      </c>
      <c r="D307" s="4">
        <v>555</v>
      </c>
      <c r="E307">
        <v>26</v>
      </c>
      <c r="F307">
        <v>404</v>
      </c>
      <c r="G307">
        <v>3</v>
      </c>
      <c r="H307" t="s">
        <v>15</v>
      </c>
      <c r="I307" t="s">
        <v>16</v>
      </c>
      <c r="J307">
        <v>2</v>
      </c>
      <c r="K307" t="s">
        <v>21</v>
      </c>
      <c r="L307" t="s">
        <v>18</v>
      </c>
      <c r="M307" s="4">
        <v>14</v>
      </c>
      <c r="N307">
        <v>4</v>
      </c>
      <c r="O307">
        <v>4</v>
      </c>
    </row>
    <row r="308" spans="2:15" x14ac:dyDescent="0.35">
      <c r="B308">
        <v>18</v>
      </c>
      <c r="C308" t="s">
        <v>14</v>
      </c>
      <c r="D308" s="4">
        <v>230</v>
      </c>
      <c r="E308">
        <v>3</v>
      </c>
      <c r="F308">
        <v>405</v>
      </c>
      <c r="G308">
        <v>3</v>
      </c>
      <c r="H308" t="s">
        <v>19</v>
      </c>
      <c r="I308" t="s">
        <v>22</v>
      </c>
      <c r="J308">
        <v>3</v>
      </c>
      <c r="K308" t="s">
        <v>17</v>
      </c>
      <c r="L308" t="s">
        <v>18</v>
      </c>
      <c r="M308" s="4">
        <v>15.173076923076923</v>
      </c>
      <c r="N308">
        <v>3</v>
      </c>
      <c r="O308">
        <v>3</v>
      </c>
    </row>
    <row r="309" spans="2:15" x14ac:dyDescent="0.35">
      <c r="B309">
        <v>35</v>
      </c>
      <c r="C309" t="s">
        <v>18</v>
      </c>
      <c r="D309" s="4">
        <v>1232</v>
      </c>
      <c r="E309">
        <v>16</v>
      </c>
      <c r="F309">
        <v>406</v>
      </c>
      <c r="G309">
        <v>3</v>
      </c>
      <c r="H309" t="s">
        <v>19</v>
      </c>
      <c r="I309" t="s">
        <v>16</v>
      </c>
      <c r="J309">
        <v>2</v>
      </c>
      <c r="K309" t="s">
        <v>21</v>
      </c>
      <c r="L309" t="s">
        <v>18</v>
      </c>
      <c r="M309" s="4">
        <v>14.945945945945946</v>
      </c>
      <c r="N309">
        <v>3</v>
      </c>
      <c r="O309">
        <v>2</v>
      </c>
    </row>
    <row r="310" spans="2:15" x14ac:dyDescent="0.35">
      <c r="B310">
        <v>36</v>
      </c>
      <c r="C310" t="s">
        <v>18</v>
      </c>
      <c r="D310" s="4">
        <v>566</v>
      </c>
      <c r="E310">
        <v>18</v>
      </c>
      <c r="F310">
        <v>407</v>
      </c>
      <c r="G310">
        <v>3</v>
      </c>
      <c r="H310" t="s">
        <v>19</v>
      </c>
      <c r="I310" t="s">
        <v>22</v>
      </c>
      <c r="J310">
        <v>4</v>
      </c>
      <c r="K310" t="s">
        <v>21</v>
      </c>
      <c r="L310" t="s">
        <v>18</v>
      </c>
      <c r="M310" s="4">
        <v>15.173076923076923</v>
      </c>
      <c r="N310">
        <v>4</v>
      </c>
      <c r="O310">
        <v>3</v>
      </c>
    </row>
    <row r="311" spans="2:15" x14ac:dyDescent="0.35">
      <c r="B311">
        <v>51</v>
      </c>
      <c r="C311" t="s">
        <v>18</v>
      </c>
      <c r="D311" s="4">
        <v>1302</v>
      </c>
      <c r="E311">
        <v>2</v>
      </c>
      <c r="F311">
        <v>408</v>
      </c>
      <c r="G311">
        <v>4</v>
      </c>
      <c r="H311" t="s">
        <v>19</v>
      </c>
      <c r="I311" t="s">
        <v>24</v>
      </c>
      <c r="J311">
        <v>2</v>
      </c>
      <c r="K311" t="s">
        <v>23</v>
      </c>
      <c r="L311" t="s">
        <v>18</v>
      </c>
      <c r="M311" s="4">
        <v>15.345132743362832</v>
      </c>
      <c r="N311">
        <v>4</v>
      </c>
      <c r="O311">
        <v>3</v>
      </c>
    </row>
    <row r="312" spans="2:15" x14ac:dyDescent="0.35">
      <c r="B312">
        <v>41</v>
      </c>
      <c r="C312" t="s">
        <v>18</v>
      </c>
      <c r="D312" s="4">
        <v>334</v>
      </c>
      <c r="E312">
        <v>2</v>
      </c>
      <c r="F312">
        <v>410</v>
      </c>
      <c r="G312">
        <v>4</v>
      </c>
      <c r="H312" t="s">
        <v>19</v>
      </c>
      <c r="I312" t="s">
        <v>26</v>
      </c>
      <c r="J312">
        <v>2</v>
      </c>
      <c r="K312" t="s">
        <v>17</v>
      </c>
      <c r="L312" t="s">
        <v>18</v>
      </c>
      <c r="M312" s="4">
        <v>15.049382716049383</v>
      </c>
      <c r="N312">
        <v>2</v>
      </c>
      <c r="O312">
        <v>3</v>
      </c>
    </row>
    <row r="313" spans="2:15" x14ac:dyDescent="0.35">
      <c r="B313">
        <v>18</v>
      </c>
      <c r="C313" t="s">
        <v>18</v>
      </c>
      <c r="D313" s="4">
        <v>803.12121212121212</v>
      </c>
      <c r="E313">
        <v>10</v>
      </c>
      <c r="F313">
        <v>411</v>
      </c>
      <c r="G313">
        <v>4</v>
      </c>
      <c r="H313" t="s">
        <v>15</v>
      </c>
      <c r="I313" t="s">
        <v>27</v>
      </c>
      <c r="J313">
        <v>3</v>
      </c>
      <c r="K313" t="s">
        <v>17</v>
      </c>
      <c r="L313" t="s">
        <v>18</v>
      </c>
      <c r="M313" s="4">
        <v>15.492537313432836</v>
      </c>
      <c r="N313">
        <v>1</v>
      </c>
      <c r="O313">
        <v>3</v>
      </c>
    </row>
    <row r="314" spans="2:15" x14ac:dyDescent="0.35">
      <c r="B314">
        <v>28</v>
      </c>
      <c r="C314" t="s">
        <v>18</v>
      </c>
      <c r="D314" s="4">
        <v>1476</v>
      </c>
      <c r="E314">
        <v>16</v>
      </c>
      <c r="F314">
        <v>412</v>
      </c>
      <c r="G314">
        <v>2</v>
      </c>
      <c r="H314" t="s">
        <v>19</v>
      </c>
      <c r="I314" t="s">
        <v>25</v>
      </c>
      <c r="J314">
        <v>1</v>
      </c>
      <c r="K314" t="s">
        <v>17</v>
      </c>
      <c r="L314" t="s">
        <v>18</v>
      </c>
      <c r="M314" s="4">
        <v>19</v>
      </c>
      <c r="N314">
        <v>3</v>
      </c>
      <c r="O314">
        <v>3</v>
      </c>
    </row>
    <row r="315" spans="2:15" x14ac:dyDescent="0.35">
      <c r="B315">
        <v>31</v>
      </c>
      <c r="C315" t="s">
        <v>18</v>
      </c>
      <c r="D315" s="4">
        <v>218</v>
      </c>
      <c r="E315">
        <v>7</v>
      </c>
      <c r="F315">
        <v>416</v>
      </c>
      <c r="G315">
        <v>2</v>
      </c>
      <c r="H315" t="s">
        <v>19</v>
      </c>
      <c r="I315" t="s">
        <v>16</v>
      </c>
      <c r="J315">
        <v>4</v>
      </c>
      <c r="K315" t="s">
        <v>21</v>
      </c>
      <c r="L315" t="s">
        <v>18</v>
      </c>
      <c r="M315" s="4">
        <v>11</v>
      </c>
      <c r="N315">
        <v>2</v>
      </c>
      <c r="O315">
        <v>2</v>
      </c>
    </row>
    <row r="316" spans="2:15" x14ac:dyDescent="0.35">
      <c r="B316">
        <v>39</v>
      </c>
      <c r="C316" t="s">
        <v>18</v>
      </c>
      <c r="D316" s="4">
        <v>1132</v>
      </c>
      <c r="E316">
        <v>1</v>
      </c>
      <c r="F316">
        <v>417</v>
      </c>
      <c r="G316">
        <v>3</v>
      </c>
      <c r="H316" t="s">
        <v>19</v>
      </c>
      <c r="I316" t="s">
        <v>25</v>
      </c>
      <c r="J316">
        <v>4</v>
      </c>
      <c r="K316" t="s">
        <v>23</v>
      </c>
      <c r="L316" t="s">
        <v>18</v>
      </c>
      <c r="M316" s="4">
        <v>17</v>
      </c>
      <c r="N316">
        <v>1</v>
      </c>
      <c r="O316">
        <v>2</v>
      </c>
    </row>
    <row r="317" spans="2:15" x14ac:dyDescent="0.35">
      <c r="B317">
        <v>36</v>
      </c>
      <c r="C317" t="s">
        <v>18</v>
      </c>
      <c r="D317" s="4">
        <v>1105</v>
      </c>
      <c r="E317">
        <v>24</v>
      </c>
      <c r="F317">
        <v>419</v>
      </c>
      <c r="G317">
        <v>2</v>
      </c>
      <c r="H317" t="s">
        <v>15</v>
      </c>
      <c r="I317" t="s">
        <v>22</v>
      </c>
      <c r="J317">
        <v>2</v>
      </c>
      <c r="K317" t="s">
        <v>21</v>
      </c>
      <c r="L317" t="s">
        <v>18</v>
      </c>
      <c r="M317" s="4">
        <v>15</v>
      </c>
      <c r="N317">
        <v>3</v>
      </c>
      <c r="O317">
        <v>3</v>
      </c>
    </row>
    <row r="318" spans="2:15" x14ac:dyDescent="0.35">
      <c r="B318">
        <v>32</v>
      </c>
      <c r="C318" t="s">
        <v>18</v>
      </c>
      <c r="D318" s="4">
        <v>906</v>
      </c>
      <c r="E318">
        <v>7</v>
      </c>
      <c r="F318">
        <v>420</v>
      </c>
      <c r="G318">
        <v>4</v>
      </c>
      <c r="H318" t="s">
        <v>19</v>
      </c>
      <c r="I318" t="s">
        <v>16</v>
      </c>
      <c r="J318">
        <v>3</v>
      </c>
      <c r="K318" t="s">
        <v>21</v>
      </c>
      <c r="L318" t="s">
        <v>18</v>
      </c>
      <c r="M318" s="4">
        <v>14</v>
      </c>
      <c r="N318">
        <v>3</v>
      </c>
      <c r="O318">
        <v>2</v>
      </c>
    </row>
    <row r="319" spans="2:15" x14ac:dyDescent="0.35">
      <c r="B319">
        <v>38</v>
      </c>
      <c r="C319" t="s">
        <v>18</v>
      </c>
      <c r="D319" s="4">
        <v>849</v>
      </c>
      <c r="E319">
        <v>25</v>
      </c>
      <c r="F319">
        <v>421</v>
      </c>
      <c r="G319">
        <v>1</v>
      </c>
      <c r="H319" t="s">
        <v>15</v>
      </c>
      <c r="I319" t="s">
        <v>28</v>
      </c>
      <c r="J319">
        <v>2</v>
      </c>
      <c r="K319" t="s">
        <v>21</v>
      </c>
      <c r="L319" t="s">
        <v>18</v>
      </c>
      <c r="M319" s="4">
        <v>17</v>
      </c>
      <c r="N319">
        <v>3</v>
      </c>
      <c r="O319">
        <v>3</v>
      </c>
    </row>
    <row r="320" spans="2:15" x14ac:dyDescent="0.35">
      <c r="B320">
        <v>58</v>
      </c>
      <c r="C320" t="s">
        <v>18</v>
      </c>
      <c r="D320" s="4">
        <v>390</v>
      </c>
      <c r="E320">
        <v>1</v>
      </c>
      <c r="F320">
        <v>422</v>
      </c>
      <c r="G320">
        <v>4</v>
      </c>
      <c r="H320" t="s">
        <v>19</v>
      </c>
      <c r="I320" t="s">
        <v>25</v>
      </c>
      <c r="J320">
        <v>3</v>
      </c>
      <c r="K320" t="s">
        <v>23</v>
      </c>
      <c r="L320" t="s">
        <v>14</v>
      </c>
      <c r="M320" s="4">
        <v>13</v>
      </c>
      <c r="N320">
        <v>4</v>
      </c>
      <c r="O320">
        <v>3</v>
      </c>
    </row>
    <row r="321" spans="2:15" x14ac:dyDescent="0.35">
      <c r="B321">
        <v>31</v>
      </c>
      <c r="C321" t="s">
        <v>18</v>
      </c>
      <c r="D321" s="4">
        <v>691</v>
      </c>
      <c r="E321">
        <v>5</v>
      </c>
      <c r="F321">
        <v>423</v>
      </c>
      <c r="G321">
        <v>3</v>
      </c>
      <c r="H321" t="s">
        <v>19</v>
      </c>
      <c r="I321" t="s">
        <v>20</v>
      </c>
      <c r="J321">
        <v>4</v>
      </c>
      <c r="K321" t="s">
        <v>21</v>
      </c>
      <c r="L321" t="s">
        <v>14</v>
      </c>
      <c r="M321" s="4">
        <v>12</v>
      </c>
      <c r="N321">
        <v>3</v>
      </c>
      <c r="O321">
        <v>3</v>
      </c>
    </row>
    <row r="322" spans="2:15" x14ac:dyDescent="0.35">
      <c r="B322">
        <v>31</v>
      </c>
      <c r="C322" t="s">
        <v>18</v>
      </c>
      <c r="D322" s="4">
        <v>106</v>
      </c>
      <c r="E322">
        <v>2</v>
      </c>
      <c r="F322">
        <v>424</v>
      </c>
      <c r="G322">
        <v>1</v>
      </c>
      <c r="H322" t="s">
        <v>19</v>
      </c>
      <c r="I322" t="s">
        <v>29</v>
      </c>
      <c r="J322">
        <v>1</v>
      </c>
      <c r="K322" t="s">
        <v>21</v>
      </c>
      <c r="L322" t="s">
        <v>18</v>
      </c>
      <c r="M322" s="4">
        <v>12</v>
      </c>
      <c r="N322">
        <v>4</v>
      </c>
      <c r="O322">
        <v>3</v>
      </c>
    </row>
    <row r="323" spans="2:15" x14ac:dyDescent="0.35">
      <c r="B323">
        <v>45</v>
      </c>
      <c r="C323" t="s">
        <v>18</v>
      </c>
      <c r="D323" s="4">
        <v>1249</v>
      </c>
      <c r="E323">
        <v>7</v>
      </c>
      <c r="F323">
        <v>425</v>
      </c>
      <c r="G323">
        <v>1</v>
      </c>
      <c r="H323" t="s">
        <v>19</v>
      </c>
      <c r="I323" t="s">
        <v>22</v>
      </c>
      <c r="J323">
        <v>1</v>
      </c>
      <c r="K323" t="s">
        <v>23</v>
      </c>
      <c r="L323" t="s">
        <v>18</v>
      </c>
      <c r="M323" s="4">
        <v>15.173076923076923</v>
      </c>
      <c r="N323">
        <v>1</v>
      </c>
      <c r="O323">
        <v>3</v>
      </c>
    </row>
    <row r="324" spans="2:15" x14ac:dyDescent="0.35">
      <c r="B324">
        <v>31</v>
      </c>
      <c r="C324" t="s">
        <v>18</v>
      </c>
      <c r="D324" s="4">
        <v>773.53418803418799</v>
      </c>
      <c r="E324">
        <v>2</v>
      </c>
      <c r="F324">
        <v>426</v>
      </c>
      <c r="G324">
        <v>3</v>
      </c>
      <c r="H324" t="s">
        <v>19</v>
      </c>
      <c r="I324" t="s">
        <v>20</v>
      </c>
      <c r="J324">
        <v>4</v>
      </c>
      <c r="K324" t="s">
        <v>23</v>
      </c>
      <c r="L324" t="s">
        <v>14</v>
      </c>
      <c r="M324" s="4">
        <v>15.375527426160337</v>
      </c>
      <c r="N324">
        <v>2</v>
      </c>
      <c r="O324">
        <v>1</v>
      </c>
    </row>
    <row r="325" spans="2:15" x14ac:dyDescent="0.35">
      <c r="B325">
        <v>33</v>
      </c>
      <c r="C325" t="s">
        <v>18</v>
      </c>
      <c r="D325" s="4">
        <v>553</v>
      </c>
      <c r="E325">
        <v>5</v>
      </c>
      <c r="F325">
        <v>428</v>
      </c>
      <c r="G325">
        <v>4</v>
      </c>
      <c r="H325" t="s">
        <v>15</v>
      </c>
      <c r="I325" t="s">
        <v>26</v>
      </c>
      <c r="J325">
        <v>2</v>
      </c>
      <c r="K325" t="s">
        <v>21</v>
      </c>
      <c r="L325" t="s">
        <v>18</v>
      </c>
      <c r="M325" s="4">
        <v>15.049382716049383</v>
      </c>
      <c r="N325">
        <v>2</v>
      </c>
      <c r="O325">
        <v>3</v>
      </c>
    </row>
    <row r="326" spans="2:15" x14ac:dyDescent="0.35">
      <c r="B326">
        <v>39</v>
      </c>
      <c r="C326" t="s">
        <v>18</v>
      </c>
      <c r="D326" s="4">
        <v>777.51162790697674</v>
      </c>
      <c r="E326">
        <v>10</v>
      </c>
      <c r="F326">
        <v>429</v>
      </c>
      <c r="G326">
        <v>3</v>
      </c>
      <c r="H326" t="s">
        <v>19</v>
      </c>
      <c r="I326" t="s">
        <v>26</v>
      </c>
      <c r="J326">
        <v>1</v>
      </c>
      <c r="K326" t="s">
        <v>21</v>
      </c>
      <c r="L326" t="s">
        <v>14</v>
      </c>
      <c r="M326" s="4">
        <v>15.049382716049383</v>
      </c>
      <c r="N326">
        <v>4</v>
      </c>
      <c r="O326">
        <v>3</v>
      </c>
    </row>
    <row r="327" spans="2:15" x14ac:dyDescent="0.35">
      <c r="B327">
        <v>43</v>
      </c>
      <c r="C327" t="s">
        <v>18</v>
      </c>
      <c r="D327" s="4">
        <v>185</v>
      </c>
      <c r="E327">
        <v>10</v>
      </c>
      <c r="F327">
        <v>430</v>
      </c>
      <c r="G327">
        <v>3</v>
      </c>
      <c r="H327" t="s">
        <v>15</v>
      </c>
      <c r="I327" t="s">
        <v>22</v>
      </c>
      <c r="J327">
        <v>4</v>
      </c>
      <c r="K327" t="s">
        <v>17</v>
      </c>
      <c r="L327" t="s">
        <v>18</v>
      </c>
      <c r="M327" s="4">
        <v>15.173076923076923</v>
      </c>
      <c r="N327">
        <v>1</v>
      </c>
      <c r="O327">
        <v>3</v>
      </c>
    </row>
    <row r="328" spans="2:15" x14ac:dyDescent="0.35">
      <c r="B328">
        <v>49</v>
      </c>
      <c r="C328" t="s">
        <v>18</v>
      </c>
      <c r="D328" s="4">
        <v>1091</v>
      </c>
      <c r="E328">
        <v>1</v>
      </c>
      <c r="F328">
        <v>431</v>
      </c>
      <c r="G328">
        <v>3</v>
      </c>
      <c r="H328" t="s">
        <v>15</v>
      </c>
      <c r="I328" t="s">
        <v>25</v>
      </c>
      <c r="J328">
        <v>3</v>
      </c>
      <c r="K328" t="s">
        <v>17</v>
      </c>
      <c r="L328" t="s">
        <v>14</v>
      </c>
      <c r="M328" s="4">
        <v>15.69811320754717</v>
      </c>
      <c r="N328">
        <v>4</v>
      </c>
      <c r="O328">
        <v>3</v>
      </c>
    </row>
    <row r="329" spans="2:15" x14ac:dyDescent="0.35">
      <c r="B329">
        <v>52</v>
      </c>
      <c r="C329" t="s">
        <v>14</v>
      </c>
      <c r="D329" s="4">
        <v>723</v>
      </c>
      <c r="E329">
        <v>8</v>
      </c>
      <c r="F329">
        <v>433</v>
      </c>
      <c r="G329">
        <v>3</v>
      </c>
      <c r="H329" t="s">
        <v>19</v>
      </c>
      <c r="I329" t="s">
        <v>20</v>
      </c>
      <c r="J329">
        <v>2</v>
      </c>
      <c r="K329" t="s">
        <v>21</v>
      </c>
      <c r="L329" t="s">
        <v>18</v>
      </c>
      <c r="M329" s="4">
        <v>15</v>
      </c>
      <c r="N329">
        <v>1</v>
      </c>
      <c r="O329">
        <v>2</v>
      </c>
    </row>
    <row r="330" spans="2:15" x14ac:dyDescent="0.35">
      <c r="B330">
        <v>27</v>
      </c>
      <c r="C330" t="s">
        <v>18</v>
      </c>
      <c r="D330" s="4">
        <v>773.53418803418799</v>
      </c>
      <c r="E330">
        <v>5</v>
      </c>
      <c r="F330">
        <v>434</v>
      </c>
      <c r="G330">
        <v>3</v>
      </c>
      <c r="H330" t="s">
        <v>15</v>
      </c>
      <c r="I330" t="s">
        <v>20</v>
      </c>
      <c r="J330">
        <v>2</v>
      </c>
      <c r="K330" t="s">
        <v>17</v>
      </c>
      <c r="L330" t="s">
        <v>14</v>
      </c>
      <c r="M330" s="4">
        <v>12</v>
      </c>
      <c r="N330">
        <v>2</v>
      </c>
      <c r="O330">
        <v>2</v>
      </c>
    </row>
    <row r="331" spans="2:15" x14ac:dyDescent="0.35">
      <c r="B331">
        <v>32</v>
      </c>
      <c r="C331" t="s">
        <v>18</v>
      </c>
      <c r="D331" s="4">
        <v>588</v>
      </c>
      <c r="E331">
        <v>8</v>
      </c>
      <c r="F331">
        <v>436</v>
      </c>
      <c r="G331">
        <v>3</v>
      </c>
      <c r="H331" t="s">
        <v>15</v>
      </c>
      <c r="I331" t="s">
        <v>16</v>
      </c>
      <c r="J331">
        <v>2</v>
      </c>
      <c r="K331" t="s">
        <v>21</v>
      </c>
      <c r="L331" t="s">
        <v>14</v>
      </c>
      <c r="M331" s="4">
        <v>11</v>
      </c>
      <c r="N331">
        <v>4</v>
      </c>
      <c r="O331">
        <v>3</v>
      </c>
    </row>
    <row r="332" spans="2:15" x14ac:dyDescent="0.35">
      <c r="B332">
        <v>27</v>
      </c>
      <c r="C332" t="s">
        <v>18</v>
      </c>
      <c r="D332" s="4">
        <v>787.54826254826253</v>
      </c>
      <c r="E332">
        <v>2</v>
      </c>
      <c r="F332">
        <v>437</v>
      </c>
      <c r="G332">
        <v>4</v>
      </c>
      <c r="H332" t="s">
        <v>19</v>
      </c>
      <c r="I332" t="s">
        <v>16</v>
      </c>
      <c r="J332">
        <v>3</v>
      </c>
      <c r="K332" t="s">
        <v>17</v>
      </c>
      <c r="L332" t="s">
        <v>14</v>
      </c>
      <c r="M332" s="4">
        <v>11</v>
      </c>
      <c r="N332">
        <v>1</v>
      </c>
      <c r="O332">
        <v>3</v>
      </c>
    </row>
    <row r="333" spans="2:15" x14ac:dyDescent="0.35">
      <c r="B333">
        <v>31</v>
      </c>
      <c r="C333" t="s">
        <v>18</v>
      </c>
      <c r="D333" s="4">
        <v>691</v>
      </c>
      <c r="E333">
        <v>7</v>
      </c>
      <c r="F333">
        <v>438</v>
      </c>
      <c r="G333">
        <v>4</v>
      </c>
      <c r="H333" t="s">
        <v>19</v>
      </c>
      <c r="I333" t="s">
        <v>16</v>
      </c>
      <c r="J333">
        <v>4</v>
      </c>
      <c r="K333" t="s">
        <v>23</v>
      </c>
      <c r="L333" t="s">
        <v>18</v>
      </c>
      <c r="M333" s="4">
        <v>12</v>
      </c>
      <c r="N333">
        <v>4</v>
      </c>
      <c r="O333">
        <v>3</v>
      </c>
    </row>
    <row r="334" spans="2:15" x14ac:dyDescent="0.35">
      <c r="B334">
        <v>32</v>
      </c>
      <c r="C334" t="s">
        <v>18</v>
      </c>
      <c r="D334" s="4">
        <v>1018</v>
      </c>
      <c r="E334">
        <v>2</v>
      </c>
      <c r="F334">
        <v>439</v>
      </c>
      <c r="G334">
        <v>1</v>
      </c>
      <c r="H334" t="s">
        <v>15</v>
      </c>
      <c r="I334" t="s">
        <v>20</v>
      </c>
      <c r="J334">
        <v>4</v>
      </c>
      <c r="K334" t="s">
        <v>17</v>
      </c>
      <c r="L334" t="s">
        <v>18</v>
      </c>
      <c r="M334" s="4">
        <v>16</v>
      </c>
      <c r="N334">
        <v>3</v>
      </c>
      <c r="O334">
        <v>2</v>
      </c>
    </row>
    <row r="335" spans="2:15" x14ac:dyDescent="0.35">
      <c r="B335">
        <v>28</v>
      </c>
      <c r="C335" t="s">
        <v>14</v>
      </c>
      <c r="D335" s="4">
        <v>773.53418803418799</v>
      </c>
      <c r="E335">
        <v>2</v>
      </c>
      <c r="F335">
        <v>440</v>
      </c>
      <c r="G335">
        <v>1</v>
      </c>
      <c r="H335" t="s">
        <v>19</v>
      </c>
      <c r="I335" t="s">
        <v>20</v>
      </c>
      <c r="J335">
        <v>4</v>
      </c>
      <c r="K335" t="s">
        <v>21</v>
      </c>
      <c r="L335" t="s">
        <v>14</v>
      </c>
      <c r="M335" s="4">
        <v>13</v>
      </c>
      <c r="N335">
        <v>4</v>
      </c>
      <c r="O335">
        <v>2</v>
      </c>
    </row>
    <row r="336" spans="2:15" x14ac:dyDescent="0.35">
      <c r="B336">
        <v>30</v>
      </c>
      <c r="C336" t="s">
        <v>18</v>
      </c>
      <c r="D336" s="4">
        <v>1275</v>
      </c>
      <c r="E336">
        <v>28</v>
      </c>
      <c r="F336">
        <v>441</v>
      </c>
      <c r="G336">
        <v>4</v>
      </c>
      <c r="H336" t="s">
        <v>15</v>
      </c>
      <c r="I336" t="s">
        <v>20</v>
      </c>
      <c r="J336">
        <v>4</v>
      </c>
      <c r="K336" t="s">
        <v>21</v>
      </c>
      <c r="L336" t="s">
        <v>18</v>
      </c>
      <c r="M336" s="4">
        <v>13</v>
      </c>
      <c r="N336">
        <v>4</v>
      </c>
      <c r="O336">
        <v>3</v>
      </c>
    </row>
    <row r="337" spans="2:15" x14ac:dyDescent="0.35">
      <c r="B337">
        <v>31</v>
      </c>
      <c r="C337" t="s">
        <v>18</v>
      </c>
      <c r="D337" s="4">
        <v>805.3360655737705</v>
      </c>
      <c r="E337">
        <v>7</v>
      </c>
      <c r="F337">
        <v>442</v>
      </c>
      <c r="G337">
        <v>3</v>
      </c>
      <c r="H337" t="s">
        <v>15</v>
      </c>
      <c r="I337" t="s">
        <v>24</v>
      </c>
      <c r="J337">
        <v>3</v>
      </c>
      <c r="K337" t="s">
        <v>21</v>
      </c>
      <c r="L337" t="s">
        <v>18</v>
      </c>
      <c r="M337" s="4">
        <v>24</v>
      </c>
      <c r="N337">
        <v>1</v>
      </c>
      <c r="O337">
        <v>3</v>
      </c>
    </row>
    <row r="338" spans="2:15" x14ac:dyDescent="0.35">
      <c r="B338">
        <v>39</v>
      </c>
      <c r="C338" t="s">
        <v>18</v>
      </c>
      <c r="D338" s="4">
        <v>672</v>
      </c>
      <c r="E338">
        <v>7</v>
      </c>
      <c r="F338">
        <v>444</v>
      </c>
      <c r="G338">
        <v>3</v>
      </c>
      <c r="H338" t="s">
        <v>19</v>
      </c>
      <c r="I338" t="s">
        <v>26</v>
      </c>
      <c r="J338">
        <v>4</v>
      </c>
      <c r="K338" t="s">
        <v>21</v>
      </c>
      <c r="L338" t="s">
        <v>18</v>
      </c>
      <c r="M338" s="4">
        <v>15</v>
      </c>
      <c r="N338">
        <v>1</v>
      </c>
      <c r="O338">
        <v>3</v>
      </c>
    </row>
    <row r="339" spans="2:15" x14ac:dyDescent="0.35">
      <c r="B339">
        <v>39</v>
      </c>
      <c r="C339" t="s">
        <v>14</v>
      </c>
      <c r="D339" s="4">
        <v>787.54826254826253</v>
      </c>
      <c r="E339">
        <v>3</v>
      </c>
      <c r="F339">
        <v>445</v>
      </c>
      <c r="G339">
        <v>4</v>
      </c>
      <c r="H339" t="s">
        <v>15</v>
      </c>
      <c r="I339" t="s">
        <v>16</v>
      </c>
      <c r="J339">
        <v>3</v>
      </c>
      <c r="K339" t="s">
        <v>21</v>
      </c>
      <c r="L339" t="s">
        <v>14</v>
      </c>
      <c r="M339" s="4">
        <v>18</v>
      </c>
      <c r="N339">
        <v>1</v>
      </c>
      <c r="O339">
        <v>2</v>
      </c>
    </row>
    <row r="340" spans="2:15" x14ac:dyDescent="0.35">
      <c r="B340">
        <v>33</v>
      </c>
      <c r="C340" t="s">
        <v>18</v>
      </c>
      <c r="D340" s="4">
        <v>508</v>
      </c>
      <c r="E340">
        <v>10</v>
      </c>
      <c r="F340">
        <v>446</v>
      </c>
      <c r="G340">
        <v>2</v>
      </c>
      <c r="H340" t="s">
        <v>19</v>
      </c>
      <c r="I340" t="s">
        <v>16</v>
      </c>
      <c r="J340">
        <v>4</v>
      </c>
      <c r="K340" t="s">
        <v>17</v>
      </c>
      <c r="L340" t="s">
        <v>18</v>
      </c>
      <c r="M340" s="4">
        <v>14</v>
      </c>
      <c r="N340">
        <v>3</v>
      </c>
      <c r="O340">
        <v>2</v>
      </c>
    </row>
    <row r="341" spans="2:15" x14ac:dyDescent="0.35">
      <c r="B341">
        <v>47</v>
      </c>
      <c r="C341" t="s">
        <v>18</v>
      </c>
      <c r="D341" s="4">
        <v>1482</v>
      </c>
      <c r="E341">
        <v>5</v>
      </c>
      <c r="F341">
        <v>447</v>
      </c>
      <c r="G341">
        <v>4</v>
      </c>
      <c r="H341" t="s">
        <v>19</v>
      </c>
      <c r="I341" t="s">
        <v>28</v>
      </c>
      <c r="J341">
        <v>3</v>
      </c>
      <c r="K341" t="s">
        <v>21</v>
      </c>
      <c r="L341" t="s">
        <v>18</v>
      </c>
      <c r="M341" s="4">
        <v>11</v>
      </c>
      <c r="N341">
        <v>2</v>
      </c>
      <c r="O341">
        <v>3</v>
      </c>
    </row>
    <row r="342" spans="2:15" x14ac:dyDescent="0.35">
      <c r="B342">
        <v>43</v>
      </c>
      <c r="C342" t="s">
        <v>18</v>
      </c>
      <c r="D342" s="4">
        <v>776.33181818181822</v>
      </c>
      <c r="E342">
        <v>10</v>
      </c>
      <c r="F342">
        <v>448</v>
      </c>
      <c r="G342">
        <v>3</v>
      </c>
      <c r="H342" t="s">
        <v>15</v>
      </c>
      <c r="I342" t="s">
        <v>22</v>
      </c>
      <c r="J342">
        <v>3</v>
      </c>
      <c r="K342" t="s">
        <v>23</v>
      </c>
      <c r="L342" t="s">
        <v>18</v>
      </c>
      <c r="M342" s="4">
        <v>15.173076923076923</v>
      </c>
      <c r="N342">
        <v>2</v>
      </c>
      <c r="O342">
        <v>4</v>
      </c>
    </row>
    <row r="343" spans="2:15" x14ac:dyDescent="0.35">
      <c r="B343">
        <v>27</v>
      </c>
      <c r="C343" t="s">
        <v>18</v>
      </c>
      <c r="D343" s="4">
        <v>210</v>
      </c>
      <c r="E343">
        <v>1</v>
      </c>
      <c r="F343">
        <v>449</v>
      </c>
      <c r="G343">
        <v>3</v>
      </c>
      <c r="H343" t="s">
        <v>19</v>
      </c>
      <c r="I343" t="s">
        <v>16</v>
      </c>
      <c r="J343">
        <v>2</v>
      </c>
      <c r="K343" t="s">
        <v>21</v>
      </c>
      <c r="L343" t="s">
        <v>14</v>
      </c>
      <c r="M343" s="4">
        <v>14.945945945945946</v>
      </c>
      <c r="N343">
        <v>4</v>
      </c>
      <c r="O343">
        <v>3</v>
      </c>
    </row>
    <row r="344" spans="2:15" x14ac:dyDescent="0.35">
      <c r="B344">
        <v>54</v>
      </c>
      <c r="C344" t="s">
        <v>18</v>
      </c>
      <c r="D344" s="4">
        <v>928</v>
      </c>
      <c r="E344">
        <v>20</v>
      </c>
      <c r="F344">
        <v>450</v>
      </c>
      <c r="G344">
        <v>4</v>
      </c>
      <c r="H344" t="s">
        <v>15</v>
      </c>
      <c r="I344" t="s">
        <v>20</v>
      </c>
      <c r="J344">
        <v>3</v>
      </c>
      <c r="K344" t="s">
        <v>17</v>
      </c>
      <c r="L344" t="s">
        <v>18</v>
      </c>
      <c r="M344" s="4">
        <v>15.375527426160337</v>
      </c>
      <c r="N344">
        <v>4</v>
      </c>
      <c r="O344">
        <v>2</v>
      </c>
    </row>
    <row r="345" spans="2:15" x14ac:dyDescent="0.35">
      <c r="B345">
        <v>43</v>
      </c>
      <c r="C345" t="s">
        <v>18</v>
      </c>
      <c r="D345" s="4">
        <v>1001</v>
      </c>
      <c r="E345">
        <v>7</v>
      </c>
      <c r="F345">
        <v>451</v>
      </c>
      <c r="G345">
        <v>3</v>
      </c>
      <c r="H345" t="s">
        <v>15</v>
      </c>
      <c r="I345" t="s">
        <v>25</v>
      </c>
      <c r="J345">
        <v>1</v>
      </c>
      <c r="K345" t="s">
        <v>21</v>
      </c>
      <c r="L345" t="s">
        <v>18</v>
      </c>
      <c r="M345" s="4">
        <v>15.69811320754717</v>
      </c>
      <c r="N345">
        <v>1</v>
      </c>
      <c r="O345">
        <v>2</v>
      </c>
    </row>
    <row r="346" spans="2:15" x14ac:dyDescent="0.35">
      <c r="B346">
        <v>45</v>
      </c>
      <c r="C346" t="s">
        <v>18</v>
      </c>
      <c r="D346" s="4">
        <v>549</v>
      </c>
      <c r="E346">
        <v>8</v>
      </c>
      <c r="F346">
        <v>452</v>
      </c>
      <c r="G346">
        <v>4</v>
      </c>
      <c r="H346" t="s">
        <v>19</v>
      </c>
      <c r="I346" t="s">
        <v>20</v>
      </c>
      <c r="J346">
        <v>4</v>
      </c>
      <c r="K346" t="s">
        <v>21</v>
      </c>
      <c r="L346" t="s">
        <v>18</v>
      </c>
      <c r="M346" s="4">
        <v>15.375527426160337</v>
      </c>
      <c r="N346">
        <v>1</v>
      </c>
      <c r="O346">
        <v>3</v>
      </c>
    </row>
    <row r="347" spans="2:15" x14ac:dyDescent="0.35">
      <c r="B347">
        <v>40</v>
      </c>
      <c r="C347" t="s">
        <v>18</v>
      </c>
      <c r="D347" s="4">
        <v>1124</v>
      </c>
      <c r="E347">
        <v>1</v>
      </c>
      <c r="F347">
        <v>453</v>
      </c>
      <c r="G347">
        <v>2</v>
      </c>
      <c r="H347" t="s">
        <v>19</v>
      </c>
      <c r="I347" t="s">
        <v>16</v>
      </c>
      <c r="J347">
        <v>4</v>
      </c>
      <c r="K347" t="s">
        <v>21</v>
      </c>
      <c r="L347" t="s">
        <v>14</v>
      </c>
      <c r="M347" s="4">
        <v>14.945945945945946</v>
      </c>
      <c r="N347">
        <v>3</v>
      </c>
      <c r="O347">
        <v>2</v>
      </c>
    </row>
    <row r="348" spans="2:15" x14ac:dyDescent="0.35">
      <c r="B348">
        <v>29</v>
      </c>
      <c r="C348" t="s">
        <v>14</v>
      </c>
      <c r="D348" s="4">
        <v>318</v>
      </c>
      <c r="E348">
        <v>8</v>
      </c>
      <c r="F348">
        <v>454</v>
      </c>
      <c r="G348">
        <v>2</v>
      </c>
      <c r="H348" t="s">
        <v>19</v>
      </c>
      <c r="I348" t="s">
        <v>22</v>
      </c>
      <c r="J348">
        <v>1</v>
      </c>
      <c r="K348" t="s">
        <v>21</v>
      </c>
      <c r="L348" t="s">
        <v>14</v>
      </c>
      <c r="M348" s="4">
        <v>11</v>
      </c>
      <c r="N348">
        <v>4</v>
      </c>
      <c r="O348">
        <v>2</v>
      </c>
    </row>
    <row r="349" spans="2:15" x14ac:dyDescent="0.35">
      <c r="B349">
        <v>29</v>
      </c>
      <c r="C349" t="s">
        <v>18</v>
      </c>
      <c r="D349" s="4">
        <v>738</v>
      </c>
      <c r="E349">
        <v>9</v>
      </c>
      <c r="F349">
        <v>455</v>
      </c>
      <c r="G349">
        <v>2</v>
      </c>
      <c r="H349" t="s">
        <v>19</v>
      </c>
      <c r="I349" t="s">
        <v>22</v>
      </c>
      <c r="J349">
        <v>4</v>
      </c>
      <c r="K349" t="s">
        <v>17</v>
      </c>
      <c r="L349" t="s">
        <v>18</v>
      </c>
      <c r="M349" s="4">
        <v>17</v>
      </c>
      <c r="N349">
        <v>3</v>
      </c>
      <c r="O349">
        <v>3</v>
      </c>
    </row>
    <row r="350" spans="2:15" x14ac:dyDescent="0.35">
      <c r="B350">
        <v>30</v>
      </c>
      <c r="C350" t="s">
        <v>18</v>
      </c>
      <c r="D350" s="4">
        <v>570</v>
      </c>
      <c r="E350">
        <v>5</v>
      </c>
      <c r="F350">
        <v>456</v>
      </c>
      <c r="G350">
        <v>4</v>
      </c>
      <c r="H350" t="s">
        <v>15</v>
      </c>
      <c r="I350" t="s">
        <v>16</v>
      </c>
      <c r="J350">
        <v>3</v>
      </c>
      <c r="K350" t="s">
        <v>23</v>
      </c>
      <c r="L350" t="s">
        <v>18</v>
      </c>
      <c r="M350" s="4">
        <v>13</v>
      </c>
      <c r="N350">
        <v>3</v>
      </c>
      <c r="O350">
        <v>3</v>
      </c>
    </row>
    <row r="351" spans="2:15" x14ac:dyDescent="0.35">
      <c r="B351">
        <v>27</v>
      </c>
      <c r="C351" t="s">
        <v>18</v>
      </c>
      <c r="D351" s="4">
        <v>1130</v>
      </c>
      <c r="E351">
        <v>8</v>
      </c>
      <c r="F351">
        <v>458</v>
      </c>
      <c r="G351">
        <v>2</v>
      </c>
      <c r="H351" t="s">
        <v>15</v>
      </c>
      <c r="I351" t="s">
        <v>16</v>
      </c>
      <c r="J351">
        <v>2</v>
      </c>
      <c r="K351" t="s">
        <v>21</v>
      </c>
      <c r="L351" t="s">
        <v>18</v>
      </c>
      <c r="M351" s="4">
        <v>18</v>
      </c>
      <c r="N351">
        <v>1</v>
      </c>
      <c r="O351">
        <v>3</v>
      </c>
    </row>
    <row r="352" spans="2:15" x14ac:dyDescent="0.35">
      <c r="B352">
        <v>37</v>
      </c>
      <c r="C352" t="s">
        <v>18</v>
      </c>
      <c r="D352" s="4">
        <v>1192</v>
      </c>
      <c r="E352">
        <v>5</v>
      </c>
      <c r="F352">
        <v>460</v>
      </c>
      <c r="G352">
        <v>4</v>
      </c>
      <c r="H352" t="s">
        <v>19</v>
      </c>
      <c r="I352" t="s">
        <v>24</v>
      </c>
      <c r="J352">
        <v>4</v>
      </c>
      <c r="K352" t="s">
        <v>23</v>
      </c>
      <c r="L352" t="s">
        <v>18</v>
      </c>
      <c r="M352" s="4">
        <v>16</v>
      </c>
      <c r="N352">
        <v>3</v>
      </c>
      <c r="O352">
        <v>2</v>
      </c>
    </row>
    <row r="353" spans="2:15" x14ac:dyDescent="0.35">
      <c r="B353">
        <v>38</v>
      </c>
      <c r="C353" t="s">
        <v>18</v>
      </c>
      <c r="D353" s="4">
        <v>343</v>
      </c>
      <c r="E353">
        <v>15</v>
      </c>
      <c r="F353">
        <v>461</v>
      </c>
      <c r="G353">
        <v>3</v>
      </c>
      <c r="H353" t="s">
        <v>19</v>
      </c>
      <c r="I353" t="s">
        <v>28</v>
      </c>
      <c r="J353">
        <v>4</v>
      </c>
      <c r="K353" t="s">
        <v>23</v>
      </c>
      <c r="L353" t="s">
        <v>14</v>
      </c>
      <c r="M353" s="4">
        <v>14</v>
      </c>
      <c r="N353">
        <v>2</v>
      </c>
      <c r="O353">
        <v>3</v>
      </c>
    </row>
    <row r="354" spans="2:15" x14ac:dyDescent="0.35">
      <c r="B354">
        <v>31</v>
      </c>
      <c r="C354" t="s">
        <v>18</v>
      </c>
      <c r="D354" s="4">
        <v>1232</v>
      </c>
      <c r="E354">
        <v>7</v>
      </c>
      <c r="F354">
        <v>462</v>
      </c>
      <c r="G354">
        <v>3</v>
      </c>
      <c r="H354" t="s">
        <v>15</v>
      </c>
      <c r="I354" t="s">
        <v>24</v>
      </c>
      <c r="J354">
        <v>4</v>
      </c>
      <c r="K354" t="s">
        <v>17</v>
      </c>
      <c r="L354" t="s">
        <v>14</v>
      </c>
      <c r="M354" s="4">
        <v>14</v>
      </c>
      <c r="N354">
        <v>3</v>
      </c>
      <c r="O354">
        <v>2</v>
      </c>
    </row>
    <row r="355" spans="2:15" x14ac:dyDescent="0.35">
      <c r="B355">
        <v>29</v>
      </c>
      <c r="C355" t="s">
        <v>18</v>
      </c>
      <c r="D355" s="4">
        <v>144</v>
      </c>
      <c r="E355">
        <v>10</v>
      </c>
      <c r="F355">
        <v>463</v>
      </c>
      <c r="G355">
        <v>4</v>
      </c>
      <c r="H355" t="s">
        <v>15</v>
      </c>
      <c r="I355" t="s">
        <v>16</v>
      </c>
      <c r="J355">
        <v>2</v>
      </c>
      <c r="K355" t="s">
        <v>23</v>
      </c>
      <c r="L355" t="s">
        <v>14</v>
      </c>
      <c r="M355" s="4">
        <v>14</v>
      </c>
      <c r="N355">
        <v>1</v>
      </c>
      <c r="O355">
        <v>3</v>
      </c>
    </row>
    <row r="356" spans="2:15" x14ac:dyDescent="0.35">
      <c r="B356">
        <v>35</v>
      </c>
      <c r="C356" t="s">
        <v>18</v>
      </c>
      <c r="D356" s="4">
        <v>1296</v>
      </c>
      <c r="E356">
        <v>5</v>
      </c>
      <c r="F356">
        <v>464</v>
      </c>
      <c r="G356">
        <v>3</v>
      </c>
      <c r="H356" t="s">
        <v>19</v>
      </c>
      <c r="I356" t="s">
        <v>24</v>
      </c>
      <c r="J356">
        <v>2</v>
      </c>
      <c r="K356" t="s">
        <v>17</v>
      </c>
      <c r="L356" t="s">
        <v>18</v>
      </c>
      <c r="M356" s="4">
        <v>13</v>
      </c>
      <c r="N356">
        <v>4</v>
      </c>
      <c r="O356">
        <v>3</v>
      </c>
    </row>
    <row r="357" spans="2:15" x14ac:dyDescent="0.35">
      <c r="B357">
        <v>23</v>
      </c>
      <c r="C357" t="s">
        <v>18</v>
      </c>
      <c r="D357" s="4">
        <v>1309</v>
      </c>
      <c r="E357">
        <v>26</v>
      </c>
      <c r="F357">
        <v>465</v>
      </c>
      <c r="G357">
        <v>3</v>
      </c>
      <c r="H357" t="s">
        <v>19</v>
      </c>
      <c r="I357" t="s">
        <v>20</v>
      </c>
      <c r="J357">
        <v>4</v>
      </c>
      <c r="K357" t="s">
        <v>23</v>
      </c>
      <c r="L357" t="s">
        <v>18</v>
      </c>
      <c r="M357" s="4">
        <v>12</v>
      </c>
      <c r="N357">
        <v>3</v>
      </c>
      <c r="O357">
        <v>2</v>
      </c>
    </row>
    <row r="358" spans="2:15" x14ac:dyDescent="0.35">
      <c r="B358">
        <v>41</v>
      </c>
      <c r="C358" t="s">
        <v>18</v>
      </c>
      <c r="D358" s="4">
        <v>483</v>
      </c>
      <c r="E358">
        <v>6</v>
      </c>
      <c r="F358">
        <v>466</v>
      </c>
      <c r="G358">
        <v>4</v>
      </c>
      <c r="H358" t="s">
        <v>19</v>
      </c>
      <c r="I358" t="s">
        <v>24</v>
      </c>
      <c r="J358">
        <v>2</v>
      </c>
      <c r="K358" t="s">
        <v>17</v>
      </c>
      <c r="L358" t="s">
        <v>14</v>
      </c>
      <c r="M358" s="4">
        <v>15</v>
      </c>
      <c r="N358">
        <v>4</v>
      </c>
      <c r="O358">
        <v>3</v>
      </c>
    </row>
    <row r="359" spans="2:15" x14ac:dyDescent="0.35">
      <c r="B359">
        <v>47</v>
      </c>
      <c r="C359" t="s">
        <v>18</v>
      </c>
      <c r="D359" s="4">
        <v>803.12121212121212</v>
      </c>
      <c r="E359">
        <v>4</v>
      </c>
      <c r="F359">
        <v>467</v>
      </c>
      <c r="G359">
        <v>2</v>
      </c>
      <c r="H359" t="s">
        <v>19</v>
      </c>
      <c r="I359" t="s">
        <v>27</v>
      </c>
      <c r="J359">
        <v>3</v>
      </c>
      <c r="K359" t="s">
        <v>17</v>
      </c>
      <c r="L359" t="s">
        <v>18</v>
      </c>
      <c r="M359" s="4">
        <v>19</v>
      </c>
      <c r="N359">
        <v>1</v>
      </c>
      <c r="O359">
        <v>3</v>
      </c>
    </row>
    <row r="360" spans="2:15" x14ac:dyDescent="0.35">
      <c r="B360">
        <v>42</v>
      </c>
      <c r="C360" t="s">
        <v>18</v>
      </c>
      <c r="D360" s="4">
        <v>810</v>
      </c>
      <c r="E360">
        <v>23</v>
      </c>
      <c r="F360">
        <v>468</v>
      </c>
      <c r="G360">
        <v>1</v>
      </c>
      <c r="H360" t="s">
        <v>15</v>
      </c>
      <c r="I360" t="s">
        <v>28</v>
      </c>
      <c r="J360">
        <v>4</v>
      </c>
      <c r="K360" t="s">
        <v>17</v>
      </c>
      <c r="L360" t="s">
        <v>18</v>
      </c>
      <c r="M360" s="4">
        <v>14</v>
      </c>
      <c r="N360">
        <v>2</v>
      </c>
      <c r="O360">
        <v>3</v>
      </c>
    </row>
    <row r="361" spans="2:15" x14ac:dyDescent="0.35">
      <c r="B361">
        <v>29</v>
      </c>
      <c r="C361" t="s">
        <v>18</v>
      </c>
      <c r="D361" s="4">
        <v>746</v>
      </c>
      <c r="E361">
        <v>2</v>
      </c>
      <c r="F361">
        <v>469</v>
      </c>
      <c r="G361">
        <v>4</v>
      </c>
      <c r="H361" t="s">
        <v>19</v>
      </c>
      <c r="I361" t="s">
        <v>16</v>
      </c>
      <c r="J361">
        <v>3</v>
      </c>
      <c r="K361" t="s">
        <v>21</v>
      </c>
      <c r="L361" t="s">
        <v>18</v>
      </c>
      <c r="M361" s="4">
        <v>14</v>
      </c>
      <c r="N361">
        <v>1</v>
      </c>
      <c r="O361">
        <v>2</v>
      </c>
    </row>
    <row r="362" spans="2:15" x14ac:dyDescent="0.35">
      <c r="B362">
        <v>42</v>
      </c>
      <c r="C362" t="s">
        <v>18</v>
      </c>
      <c r="D362" s="4">
        <v>544</v>
      </c>
      <c r="E362">
        <v>2</v>
      </c>
      <c r="F362">
        <v>470</v>
      </c>
      <c r="G362">
        <v>3</v>
      </c>
      <c r="H362" t="s">
        <v>19</v>
      </c>
      <c r="I362" t="s">
        <v>29</v>
      </c>
      <c r="J362">
        <v>3</v>
      </c>
      <c r="K362" t="s">
        <v>23</v>
      </c>
      <c r="L362" t="s">
        <v>14</v>
      </c>
      <c r="M362" s="4">
        <v>11</v>
      </c>
      <c r="N362">
        <v>3</v>
      </c>
      <c r="O362">
        <v>3</v>
      </c>
    </row>
    <row r="363" spans="2:15" x14ac:dyDescent="0.35">
      <c r="B363">
        <v>32</v>
      </c>
      <c r="C363" t="s">
        <v>18</v>
      </c>
      <c r="D363" s="4">
        <v>1062</v>
      </c>
      <c r="E363">
        <v>2</v>
      </c>
      <c r="F363">
        <v>471</v>
      </c>
      <c r="G363">
        <v>3</v>
      </c>
      <c r="H363" t="s">
        <v>15</v>
      </c>
      <c r="I363" t="s">
        <v>22</v>
      </c>
      <c r="J363">
        <v>2</v>
      </c>
      <c r="K363" t="s">
        <v>21</v>
      </c>
      <c r="L363" t="s">
        <v>18</v>
      </c>
      <c r="M363" s="4">
        <v>13</v>
      </c>
      <c r="N363">
        <v>3</v>
      </c>
      <c r="O363">
        <v>3</v>
      </c>
    </row>
    <row r="364" spans="2:15" x14ac:dyDescent="0.35">
      <c r="B364">
        <v>48</v>
      </c>
      <c r="C364" t="s">
        <v>18</v>
      </c>
      <c r="D364" s="4">
        <v>530</v>
      </c>
      <c r="E364">
        <v>29</v>
      </c>
      <c r="F364">
        <v>473</v>
      </c>
      <c r="G364">
        <v>1</v>
      </c>
      <c r="H364" t="s">
        <v>15</v>
      </c>
      <c r="I364" t="s">
        <v>26</v>
      </c>
      <c r="J364">
        <v>3</v>
      </c>
      <c r="K364" t="s">
        <v>21</v>
      </c>
      <c r="L364" t="s">
        <v>18</v>
      </c>
      <c r="M364" s="4">
        <v>21</v>
      </c>
      <c r="N364">
        <v>2</v>
      </c>
      <c r="O364">
        <v>1</v>
      </c>
    </row>
    <row r="365" spans="2:15" x14ac:dyDescent="0.35">
      <c r="B365">
        <v>37</v>
      </c>
      <c r="C365" t="s">
        <v>18</v>
      </c>
      <c r="D365" s="4">
        <v>1319</v>
      </c>
      <c r="E365">
        <v>6</v>
      </c>
      <c r="F365">
        <v>474</v>
      </c>
      <c r="G365">
        <v>3</v>
      </c>
      <c r="H365" t="s">
        <v>19</v>
      </c>
      <c r="I365" t="s">
        <v>20</v>
      </c>
      <c r="J365">
        <v>1</v>
      </c>
      <c r="K365" t="s">
        <v>23</v>
      </c>
      <c r="L365" t="s">
        <v>14</v>
      </c>
      <c r="M365" s="4">
        <v>15.375527426160337</v>
      </c>
      <c r="N365">
        <v>1</v>
      </c>
      <c r="O365">
        <v>3</v>
      </c>
    </row>
    <row r="366" spans="2:15" x14ac:dyDescent="0.35">
      <c r="B366">
        <v>30</v>
      </c>
      <c r="C366" t="s">
        <v>18</v>
      </c>
      <c r="D366" s="4">
        <v>641</v>
      </c>
      <c r="E366">
        <v>25</v>
      </c>
      <c r="F366">
        <v>475</v>
      </c>
      <c r="G366">
        <v>4</v>
      </c>
      <c r="H366" t="s">
        <v>15</v>
      </c>
      <c r="I366" t="s">
        <v>16</v>
      </c>
      <c r="J366">
        <v>3</v>
      </c>
      <c r="K366" t="s">
        <v>21</v>
      </c>
      <c r="L366" t="s">
        <v>14</v>
      </c>
      <c r="M366" s="4">
        <v>14.945945945945946</v>
      </c>
      <c r="N366">
        <v>2</v>
      </c>
      <c r="O366">
        <v>4</v>
      </c>
    </row>
    <row r="367" spans="2:15" x14ac:dyDescent="0.35">
      <c r="B367">
        <v>26</v>
      </c>
      <c r="C367" t="s">
        <v>18</v>
      </c>
      <c r="D367" s="4">
        <v>933</v>
      </c>
      <c r="E367">
        <v>1</v>
      </c>
      <c r="F367">
        <v>476</v>
      </c>
      <c r="G367">
        <v>3</v>
      </c>
      <c r="H367" t="s">
        <v>19</v>
      </c>
      <c r="I367" t="s">
        <v>16</v>
      </c>
      <c r="J367">
        <v>3</v>
      </c>
      <c r="K367" t="s">
        <v>21</v>
      </c>
      <c r="L367" t="s">
        <v>18</v>
      </c>
      <c r="M367" s="4">
        <v>14.945945945945946</v>
      </c>
      <c r="N367">
        <v>2</v>
      </c>
      <c r="O367">
        <v>3</v>
      </c>
    </row>
    <row r="368" spans="2:15" x14ac:dyDescent="0.35">
      <c r="B368">
        <v>42</v>
      </c>
      <c r="C368" t="s">
        <v>18</v>
      </c>
      <c r="D368" s="4">
        <v>1332</v>
      </c>
      <c r="E368">
        <v>2</v>
      </c>
      <c r="F368">
        <v>477</v>
      </c>
      <c r="G368">
        <v>1</v>
      </c>
      <c r="H368" t="s">
        <v>19</v>
      </c>
      <c r="I368" t="s">
        <v>25</v>
      </c>
      <c r="J368">
        <v>4</v>
      </c>
      <c r="K368" t="s">
        <v>17</v>
      </c>
      <c r="L368" t="s">
        <v>18</v>
      </c>
      <c r="M368" s="4">
        <v>15.69811320754717</v>
      </c>
      <c r="N368">
        <v>2</v>
      </c>
      <c r="O368">
        <v>3</v>
      </c>
    </row>
    <row r="369" spans="2:15" x14ac:dyDescent="0.35">
      <c r="B369">
        <v>21</v>
      </c>
      <c r="C369" t="s">
        <v>14</v>
      </c>
      <c r="D369" s="4">
        <v>756</v>
      </c>
      <c r="E369">
        <v>1</v>
      </c>
      <c r="F369">
        <v>478</v>
      </c>
      <c r="G369">
        <v>1</v>
      </c>
      <c r="H369" t="s">
        <v>15</v>
      </c>
      <c r="I369" t="s">
        <v>27</v>
      </c>
      <c r="J369">
        <v>2</v>
      </c>
      <c r="K369" t="s">
        <v>17</v>
      </c>
      <c r="L369" t="s">
        <v>14</v>
      </c>
      <c r="M369" s="4">
        <v>15.492537313432836</v>
      </c>
      <c r="N369">
        <v>3</v>
      </c>
      <c r="O369">
        <v>3</v>
      </c>
    </row>
    <row r="370" spans="2:15" x14ac:dyDescent="0.35">
      <c r="B370">
        <v>36</v>
      </c>
      <c r="C370" t="s">
        <v>18</v>
      </c>
      <c r="D370" s="4">
        <v>787.54826254826253</v>
      </c>
      <c r="E370">
        <v>1</v>
      </c>
      <c r="F370">
        <v>479</v>
      </c>
      <c r="G370">
        <v>4</v>
      </c>
      <c r="H370" t="s">
        <v>15</v>
      </c>
      <c r="I370" t="s">
        <v>16</v>
      </c>
      <c r="J370">
        <v>4</v>
      </c>
      <c r="K370" t="s">
        <v>17</v>
      </c>
      <c r="L370" t="s">
        <v>18</v>
      </c>
      <c r="M370" s="4">
        <v>14.945945945945946</v>
      </c>
      <c r="N370">
        <v>2</v>
      </c>
      <c r="O370">
        <v>3</v>
      </c>
    </row>
    <row r="371" spans="2:15" x14ac:dyDescent="0.35">
      <c r="B371">
        <v>36</v>
      </c>
      <c r="C371" t="s">
        <v>18</v>
      </c>
      <c r="D371" s="4">
        <v>787.54826254826253</v>
      </c>
      <c r="E371">
        <v>3</v>
      </c>
      <c r="F371">
        <v>481</v>
      </c>
      <c r="G371">
        <v>1</v>
      </c>
      <c r="H371" t="s">
        <v>19</v>
      </c>
      <c r="I371" t="s">
        <v>16</v>
      </c>
      <c r="J371">
        <v>4</v>
      </c>
      <c r="K371" t="s">
        <v>21</v>
      </c>
      <c r="L371" t="s">
        <v>18</v>
      </c>
      <c r="M371" s="4">
        <v>11</v>
      </c>
      <c r="N371">
        <v>1</v>
      </c>
      <c r="O371">
        <v>3</v>
      </c>
    </row>
    <row r="372" spans="2:15" x14ac:dyDescent="0.35">
      <c r="B372">
        <v>57</v>
      </c>
      <c r="C372" t="s">
        <v>18</v>
      </c>
      <c r="D372" s="4">
        <v>843.5826086956522</v>
      </c>
      <c r="E372">
        <v>1</v>
      </c>
      <c r="F372">
        <v>482</v>
      </c>
      <c r="G372">
        <v>4</v>
      </c>
      <c r="H372" t="s">
        <v>19</v>
      </c>
      <c r="I372" t="s">
        <v>25</v>
      </c>
      <c r="J372">
        <v>3</v>
      </c>
      <c r="K372" t="s">
        <v>21</v>
      </c>
      <c r="L372" t="s">
        <v>18</v>
      </c>
      <c r="M372" s="4">
        <v>11</v>
      </c>
      <c r="N372">
        <v>3</v>
      </c>
      <c r="O372">
        <v>3</v>
      </c>
    </row>
    <row r="373" spans="2:15" x14ac:dyDescent="0.35">
      <c r="B373">
        <v>40</v>
      </c>
      <c r="C373" t="s">
        <v>18</v>
      </c>
      <c r="D373" s="4">
        <v>1171</v>
      </c>
      <c r="E373">
        <v>10</v>
      </c>
      <c r="F373">
        <v>483</v>
      </c>
      <c r="G373">
        <v>4</v>
      </c>
      <c r="H373" t="s">
        <v>15</v>
      </c>
      <c r="I373" t="s">
        <v>22</v>
      </c>
      <c r="J373">
        <v>3</v>
      </c>
      <c r="K373" t="s">
        <v>21</v>
      </c>
      <c r="L373" t="s">
        <v>14</v>
      </c>
      <c r="M373" s="4">
        <v>13</v>
      </c>
      <c r="N373">
        <v>3</v>
      </c>
      <c r="O373">
        <v>3</v>
      </c>
    </row>
    <row r="374" spans="2:15" x14ac:dyDescent="0.35">
      <c r="B374">
        <v>21</v>
      </c>
      <c r="C374" t="s">
        <v>18</v>
      </c>
      <c r="D374" s="4">
        <v>895</v>
      </c>
      <c r="E374">
        <v>9</v>
      </c>
      <c r="F374">
        <v>484</v>
      </c>
      <c r="G374">
        <v>1</v>
      </c>
      <c r="H374" t="s">
        <v>19</v>
      </c>
      <c r="I374" t="s">
        <v>27</v>
      </c>
      <c r="J374">
        <v>4</v>
      </c>
      <c r="K374" t="s">
        <v>17</v>
      </c>
      <c r="L374" t="s">
        <v>18</v>
      </c>
      <c r="M374" s="4">
        <v>24</v>
      </c>
      <c r="N374">
        <v>3</v>
      </c>
      <c r="O374">
        <v>2</v>
      </c>
    </row>
    <row r="375" spans="2:15" x14ac:dyDescent="0.35">
      <c r="B375">
        <v>33</v>
      </c>
      <c r="C375" t="s">
        <v>14</v>
      </c>
      <c r="D375" s="4">
        <v>350</v>
      </c>
      <c r="E375">
        <v>5</v>
      </c>
      <c r="F375">
        <v>485</v>
      </c>
      <c r="G375">
        <v>4</v>
      </c>
      <c r="H375" t="s">
        <v>15</v>
      </c>
      <c r="I375" t="s">
        <v>27</v>
      </c>
      <c r="J375">
        <v>3</v>
      </c>
      <c r="K375" t="s">
        <v>17</v>
      </c>
      <c r="L375" t="s">
        <v>14</v>
      </c>
      <c r="M375" s="4">
        <v>13</v>
      </c>
      <c r="N375">
        <v>2</v>
      </c>
      <c r="O375">
        <v>3</v>
      </c>
    </row>
    <row r="376" spans="2:15" x14ac:dyDescent="0.35">
      <c r="B376">
        <v>37</v>
      </c>
      <c r="C376" t="s">
        <v>18</v>
      </c>
      <c r="D376" s="4">
        <v>921</v>
      </c>
      <c r="E376">
        <v>10</v>
      </c>
      <c r="F376">
        <v>486</v>
      </c>
      <c r="G376">
        <v>3</v>
      </c>
      <c r="H376" t="s">
        <v>15</v>
      </c>
      <c r="I376" t="s">
        <v>22</v>
      </c>
      <c r="J376">
        <v>1</v>
      </c>
      <c r="K376" t="s">
        <v>21</v>
      </c>
      <c r="L376" t="s">
        <v>18</v>
      </c>
      <c r="M376" s="4">
        <v>20</v>
      </c>
      <c r="N376">
        <v>2</v>
      </c>
      <c r="O376">
        <v>3</v>
      </c>
    </row>
    <row r="377" spans="2:15" x14ac:dyDescent="0.35">
      <c r="B377">
        <v>46</v>
      </c>
      <c r="C377" t="s">
        <v>18</v>
      </c>
      <c r="D377" s="4">
        <v>1144</v>
      </c>
      <c r="E377">
        <v>7</v>
      </c>
      <c r="F377">
        <v>487</v>
      </c>
      <c r="G377">
        <v>3</v>
      </c>
      <c r="H377" t="s">
        <v>15</v>
      </c>
      <c r="I377" t="s">
        <v>24</v>
      </c>
      <c r="J377">
        <v>3</v>
      </c>
      <c r="K377" t="s">
        <v>21</v>
      </c>
      <c r="L377" t="s">
        <v>18</v>
      </c>
      <c r="M377" s="4">
        <v>14</v>
      </c>
      <c r="N377">
        <v>3</v>
      </c>
      <c r="O377">
        <v>4</v>
      </c>
    </row>
    <row r="378" spans="2:15" x14ac:dyDescent="0.35">
      <c r="B378">
        <v>41</v>
      </c>
      <c r="C378" t="s">
        <v>14</v>
      </c>
      <c r="D378" s="4">
        <v>143</v>
      </c>
      <c r="E378">
        <v>4</v>
      </c>
      <c r="F378">
        <v>488</v>
      </c>
      <c r="G378">
        <v>1</v>
      </c>
      <c r="H378" t="s">
        <v>19</v>
      </c>
      <c r="I378" t="s">
        <v>16</v>
      </c>
      <c r="J378">
        <v>2</v>
      </c>
      <c r="K378" t="s">
        <v>17</v>
      </c>
      <c r="L378" t="s">
        <v>18</v>
      </c>
      <c r="M378" s="4">
        <v>18</v>
      </c>
      <c r="N378">
        <v>3</v>
      </c>
      <c r="O378">
        <v>3</v>
      </c>
    </row>
    <row r="379" spans="2:15" x14ac:dyDescent="0.35">
      <c r="B379">
        <v>50</v>
      </c>
      <c r="C379" t="s">
        <v>18</v>
      </c>
      <c r="D379" s="4">
        <v>1046</v>
      </c>
      <c r="E379">
        <v>10</v>
      </c>
      <c r="F379">
        <v>491</v>
      </c>
      <c r="G379">
        <v>4</v>
      </c>
      <c r="H379" t="s">
        <v>19</v>
      </c>
      <c r="I379" t="s">
        <v>25</v>
      </c>
      <c r="J379">
        <v>4</v>
      </c>
      <c r="K379" t="s">
        <v>17</v>
      </c>
      <c r="L379" t="s">
        <v>18</v>
      </c>
      <c r="M379" s="4">
        <v>15</v>
      </c>
      <c r="N379">
        <v>4</v>
      </c>
      <c r="O379">
        <v>3</v>
      </c>
    </row>
    <row r="380" spans="2:15" x14ac:dyDescent="0.35">
      <c r="B380">
        <v>40</v>
      </c>
      <c r="C380" t="s">
        <v>14</v>
      </c>
      <c r="D380" s="4">
        <v>575</v>
      </c>
      <c r="E380">
        <v>22</v>
      </c>
      <c r="F380">
        <v>492</v>
      </c>
      <c r="G380">
        <v>3</v>
      </c>
      <c r="H380" t="s">
        <v>19</v>
      </c>
      <c r="I380" t="s">
        <v>16</v>
      </c>
      <c r="J380">
        <v>3</v>
      </c>
      <c r="K380" t="s">
        <v>21</v>
      </c>
      <c r="L380" t="s">
        <v>14</v>
      </c>
      <c r="M380" s="4">
        <v>12</v>
      </c>
      <c r="N380">
        <v>1</v>
      </c>
      <c r="O380">
        <v>3</v>
      </c>
    </row>
    <row r="381" spans="2:15" x14ac:dyDescent="0.35">
      <c r="B381">
        <v>31</v>
      </c>
      <c r="C381" t="s">
        <v>18</v>
      </c>
      <c r="D381" s="4">
        <v>408</v>
      </c>
      <c r="E381">
        <v>9</v>
      </c>
      <c r="F381">
        <v>493</v>
      </c>
      <c r="G381">
        <v>3</v>
      </c>
      <c r="H381" t="s">
        <v>19</v>
      </c>
      <c r="I381" t="s">
        <v>20</v>
      </c>
      <c r="J381">
        <v>2</v>
      </c>
      <c r="K381" t="s">
        <v>17</v>
      </c>
      <c r="L381" t="s">
        <v>14</v>
      </c>
      <c r="M381" s="4">
        <v>16</v>
      </c>
      <c r="N381">
        <v>4</v>
      </c>
      <c r="O381">
        <v>3</v>
      </c>
    </row>
    <row r="382" spans="2:15" x14ac:dyDescent="0.35">
      <c r="B382">
        <v>21</v>
      </c>
      <c r="C382" t="s">
        <v>14</v>
      </c>
      <c r="D382" s="4">
        <v>156</v>
      </c>
      <c r="E382">
        <v>12</v>
      </c>
      <c r="F382">
        <v>494</v>
      </c>
      <c r="G382">
        <v>3</v>
      </c>
      <c r="H382" t="s">
        <v>15</v>
      </c>
      <c r="I382" t="s">
        <v>27</v>
      </c>
      <c r="J382">
        <v>2</v>
      </c>
      <c r="K382" t="s">
        <v>17</v>
      </c>
      <c r="L382" t="s">
        <v>18</v>
      </c>
      <c r="M382" s="4">
        <v>15</v>
      </c>
      <c r="N382">
        <v>4</v>
      </c>
      <c r="O382">
        <v>3</v>
      </c>
    </row>
    <row r="383" spans="2:15" x14ac:dyDescent="0.35">
      <c r="B383">
        <v>29</v>
      </c>
      <c r="C383" t="s">
        <v>18</v>
      </c>
      <c r="D383" s="4">
        <v>1283</v>
      </c>
      <c r="E383">
        <v>23</v>
      </c>
      <c r="F383">
        <v>495</v>
      </c>
      <c r="G383">
        <v>4</v>
      </c>
      <c r="H383" t="s">
        <v>19</v>
      </c>
      <c r="I383" t="s">
        <v>20</v>
      </c>
      <c r="J383">
        <v>4</v>
      </c>
      <c r="K383" t="s">
        <v>17</v>
      </c>
      <c r="L383" t="s">
        <v>18</v>
      </c>
      <c r="M383" s="4">
        <v>16</v>
      </c>
      <c r="N383">
        <v>4</v>
      </c>
      <c r="O383">
        <v>3</v>
      </c>
    </row>
    <row r="384" spans="2:15" x14ac:dyDescent="0.35">
      <c r="B384">
        <v>35</v>
      </c>
      <c r="C384" t="s">
        <v>18</v>
      </c>
      <c r="D384" s="4">
        <v>755</v>
      </c>
      <c r="E384">
        <v>9</v>
      </c>
      <c r="F384">
        <v>496</v>
      </c>
      <c r="G384">
        <v>3</v>
      </c>
      <c r="H384" t="s">
        <v>19</v>
      </c>
      <c r="I384" t="s">
        <v>25</v>
      </c>
      <c r="J384">
        <v>2</v>
      </c>
      <c r="K384" t="s">
        <v>17</v>
      </c>
      <c r="L384" t="s">
        <v>18</v>
      </c>
      <c r="M384" s="4">
        <v>19</v>
      </c>
      <c r="N384">
        <v>3</v>
      </c>
      <c r="O384">
        <v>3</v>
      </c>
    </row>
    <row r="385" spans="2:15" x14ac:dyDescent="0.35">
      <c r="B385">
        <v>27</v>
      </c>
      <c r="C385" t="s">
        <v>18</v>
      </c>
      <c r="D385" s="4">
        <v>1469</v>
      </c>
      <c r="E385">
        <v>1</v>
      </c>
      <c r="F385">
        <v>497</v>
      </c>
      <c r="G385">
        <v>4</v>
      </c>
      <c r="H385" t="s">
        <v>19</v>
      </c>
      <c r="I385" t="s">
        <v>22</v>
      </c>
      <c r="J385">
        <v>2</v>
      </c>
      <c r="K385" t="s">
        <v>23</v>
      </c>
      <c r="L385" t="s">
        <v>18</v>
      </c>
      <c r="M385" s="4">
        <v>11</v>
      </c>
      <c r="N385">
        <v>2</v>
      </c>
      <c r="O385">
        <v>3</v>
      </c>
    </row>
    <row r="386" spans="2:15" x14ac:dyDescent="0.35">
      <c r="B386">
        <v>28</v>
      </c>
      <c r="C386" t="s">
        <v>18</v>
      </c>
      <c r="D386" s="4">
        <v>304</v>
      </c>
      <c r="E386">
        <v>9</v>
      </c>
      <c r="F386">
        <v>498</v>
      </c>
      <c r="G386">
        <v>2</v>
      </c>
      <c r="H386" t="s">
        <v>19</v>
      </c>
      <c r="I386" t="s">
        <v>16</v>
      </c>
      <c r="J386">
        <v>4</v>
      </c>
      <c r="K386" t="s">
        <v>17</v>
      </c>
      <c r="L386" t="s">
        <v>18</v>
      </c>
      <c r="M386" s="4">
        <v>14.945945945945946</v>
      </c>
      <c r="N386">
        <v>4</v>
      </c>
      <c r="O386">
        <v>3</v>
      </c>
    </row>
    <row r="387" spans="2:15" x14ac:dyDescent="0.35">
      <c r="B387">
        <v>49</v>
      </c>
      <c r="C387" t="s">
        <v>18</v>
      </c>
      <c r="D387" s="4">
        <v>1261</v>
      </c>
      <c r="E387">
        <v>7</v>
      </c>
      <c r="F387">
        <v>499</v>
      </c>
      <c r="G387">
        <v>2</v>
      </c>
      <c r="H387" t="s">
        <v>19</v>
      </c>
      <c r="I387" t="s">
        <v>25</v>
      </c>
      <c r="J387">
        <v>3</v>
      </c>
      <c r="K387" t="s">
        <v>17</v>
      </c>
      <c r="L387" t="s">
        <v>18</v>
      </c>
      <c r="M387" s="4">
        <v>15.69811320754717</v>
      </c>
      <c r="N387">
        <v>3</v>
      </c>
      <c r="O387">
        <v>3</v>
      </c>
    </row>
    <row r="388" spans="2:15" x14ac:dyDescent="0.35">
      <c r="B388">
        <v>51</v>
      </c>
      <c r="C388" t="s">
        <v>18</v>
      </c>
      <c r="D388" s="4">
        <v>1178</v>
      </c>
      <c r="E388">
        <v>14</v>
      </c>
      <c r="F388">
        <v>500</v>
      </c>
      <c r="G388">
        <v>3</v>
      </c>
      <c r="H388" t="s">
        <v>15</v>
      </c>
      <c r="I388" t="s">
        <v>16</v>
      </c>
      <c r="J388">
        <v>4</v>
      </c>
      <c r="K388" t="s">
        <v>21</v>
      </c>
      <c r="L388" t="s">
        <v>18</v>
      </c>
      <c r="M388" s="4">
        <v>14.945945945945946</v>
      </c>
      <c r="N388">
        <v>3</v>
      </c>
      <c r="O388">
        <v>2</v>
      </c>
    </row>
    <row r="389" spans="2:15" x14ac:dyDescent="0.35">
      <c r="B389">
        <v>36</v>
      </c>
      <c r="C389" t="s">
        <v>18</v>
      </c>
      <c r="D389" s="4">
        <v>329</v>
      </c>
      <c r="E389">
        <v>2</v>
      </c>
      <c r="F389">
        <v>501</v>
      </c>
      <c r="G389">
        <v>4</v>
      </c>
      <c r="H389" t="s">
        <v>15</v>
      </c>
      <c r="I389" t="s">
        <v>20</v>
      </c>
      <c r="J389">
        <v>3</v>
      </c>
      <c r="K389" t="s">
        <v>21</v>
      </c>
      <c r="L389" t="s">
        <v>18</v>
      </c>
      <c r="M389" s="4">
        <v>15.375527426160337</v>
      </c>
      <c r="N389">
        <v>2</v>
      </c>
      <c r="O389">
        <v>3</v>
      </c>
    </row>
    <row r="390" spans="2:15" x14ac:dyDescent="0.35">
      <c r="B390">
        <v>34</v>
      </c>
      <c r="C390" t="s">
        <v>14</v>
      </c>
      <c r="D390" s="4">
        <v>1362</v>
      </c>
      <c r="E390">
        <v>19</v>
      </c>
      <c r="F390">
        <v>502</v>
      </c>
      <c r="G390">
        <v>1</v>
      </c>
      <c r="H390" t="s">
        <v>19</v>
      </c>
      <c r="I390" t="s">
        <v>16</v>
      </c>
      <c r="J390">
        <v>4</v>
      </c>
      <c r="K390" t="s">
        <v>17</v>
      </c>
      <c r="L390" t="s">
        <v>14</v>
      </c>
      <c r="M390" s="4">
        <v>14.945945945945946</v>
      </c>
      <c r="N390">
        <v>2</v>
      </c>
      <c r="O390">
        <v>2</v>
      </c>
    </row>
    <row r="391" spans="2:15" x14ac:dyDescent="0.35">
      <c r="B391">
        <v>55</v>
      </c>
      <c r="C391" t="s">
        <v>18</v>
      </c>
      <c r="D391" s="4">
        <v>1311</v>
      </c>
      <c r="E391">
        <v>2</v>
      </c>
      <c r="F391">
        <v>505</v>
      </c>
      <c r="G391">
        <v>3</v>
      </c>
      <c r="H391" t="s">
        <v>15</v>
      </c>
      <c r="I391" t="s">
        <v>26</v>
      </c>
      <c r="J391">
        <v>4</v>
      </c>
      <c r="K391" t="s">
        <v>17</v>
      </c>
      <c r="L391" t="s">
        <v>14</v>
      </c>
      <c r="M391" s="4">
        <v>13</v>
      </c>
      <c r="N391">
        <v>3</v>
      </c>
      <c r="O391">
        <v>3</v>
      </c>
    </row>
    <row r="392" spans="2:15" x14ac:dyDescent="0.35">
      <c r="B392">
        <v>24</v>
      </c>
      <c r="C392" t="s">
        <v>18</v>
      </c>
      <c r="D392" s="4">
        <v>1371</v>
      </c>
      <c r="E392">
        <v>10</v>
      </c>
      <c r="F392">
        <v>507</v>
      </c>
      <c r="G392">
        <v>4</v>
      </c>
      <c r="H392" t="s">
        <v>15</v>
      </c>
      <c r="I392" t="s">
        <v>16</v>
      </c>
      <c r="J392">
        <v>3</v>
      </c>
      <c r="K392" t="s">
        <v>23</v>
      </c>
      <c r="L392" t="s">
        <v>14</v>
      </c>
      <c r="M392" s="4">
        <v>12</v>
      </c>
      <c r="N392">
        <v>4</v>
      </c>
      <c r="O392">
        <v>4</v>
      </c>
    </row>
    <row r="393" spans="2:15" x14ac:dyDescent="0.35">
      <c r="B393">
        <v>30</v>
      </c>
      <c r="C393" t="s">
        <v>18</v>
      </c>
      <c r="D393" s="4">
        <v>202</v>
      </c>
      <c r="E393">
        <v>2</v>
      </c>
      <c r="F393">
        <v>508</v>
      </c>
      <c r="G393">
        <v>3</v>
      </c>
      <c r="H393" t="s">
        <v>19</v>
      </c>
      <c r="I393" t="s">
        <v>27</v>
      </c>
      <c r="J393">
        <v>2</v>
      </c>
      <c r="K393" t="s">
        <v>21</v>
      </c>
      <c r="L393" t="s">
        <v>18</v>
      </c>
      <c r="M393" s="4">
        <v>18</v>
      </c>
      <c r="N393">
        <v>1</v>
      </c>
      <c r="O393">
        <v>3</v>
      </c>
    </row>
    <row r="394" spans="2:15" x14ac:dyDescent="0.35">
      <c r="B394">
        <v>26</v>
      </c>
      <c r="C394" t="s">
        <v>14</v>
      </c>
      <c r="D394" s="4">
        <v>575</v>
      </c>
      <c r="E394">
        <v>3</v>
      </c>
      <c r="F394">
        <v>510</v>
      </c>
      <c r="G394">
        <v>3</v>
      </c>
      <c r="H394" t="s">
        <v>19</v>
      </c>
      <c r="I394" t="s">
        <v>20</v>
      </c>
      <c r="J394">
        <v>1</v>
      </c>
      <c r="K394" t="s">
        <v>17</v>
      </c>
      <c r="L394" t="s">
        <v>18</v>
      </c>
      <c r="M394" s="4">
        <v>22</v>
      </c>
      <c r="N394">
        <v>3</v>
      </c>
      <c r="O394">
        <v>3</v>
      </c>
    </row>
    <row r="395" spans="2:15" x14ac:dyDescent="0.35">
      <c r="B395">
        <v>22</v>
      </c>
      <c r="C395" t="s">
        <v>18</v>
      </c>
      <c r="D395" s="4">
        <v>773.53418803418799</v>
      </c>
      <c r="E395">
        <v>11</v>
      </c>
      <c r="F395">
        <v>511</v>
      </c>
      <c r="G395">
        <v>1</v>
      </c>
      <c r="H395" t="s">
        <v>15</v>
      </c>
      <c r="I395" t="s">
        <v>20</v>
      </c>
      <c r="J395">
        <v>2</v>
      </c>
      <c r="K395" t="s">
        <v>21</v>
      </c>
      <c r="L395" t="s">
        <v>18</v>
      </c>
      <c r="M395" s="4">
        <v>13</v>
      </c>
      <c r="N395">
        <v>4</v>
      </c>
      <c r="O395">
        <v>3</v>
      </c>
    </row>
    <row r="396" spans="2:15" x14ac:dyDescent="0.35">
      <c r="B396">
        <v>36</v>
      </c>
      <c r="C396" t="s">
        <v>18</v>
      </c>
      <c r="D396" s="4">
        <v>164</v>
      </c>
      <c r="E396">
        <v>2</v>
      </c>
      <c r="F396">
        <v>513</v>
      </c>
      <c r="G396">
        <v>2</v>
      </c>
      <c r="H396" t="s">
        <v>19</v>
      </c>
      <c r="I396" t="s">
        <v>16</v>
      </c>
      <c r="J396">
        <v>3</v>
      </c>
      <c r="K396" t="s">
        <v>21</v>
      </c>
      <c r="L396" t="s">
        <v>18</v>
      </c>
      <c r="M396" s="4">
        <v>13</v>
      </c>
      <c r="N396">
        <v>2</v>
      </c>
      <c r="O396">
        <v>3</v>
      </c>
    </row>
    <row r="397" spans="2:15" x14ac:dyDescent="0.35">
      <c r="B397">
        <v>30</v>
      </c>
      <c r="C397" t="s">
        <v>14</v>
      </c>
      <c r="D397" s="4">
        <v>773.53418803418799</v>
      </c>
      <c r="E397">
        <v>4</v>
      </c>
      <c r="F397">
        <v>514</v>
      </c>
      <c r="G397">
        <v>3</v>
      </c>
      <c r="H397" t="s">
        <v>19</v>
      </c>
      <c r="I397" t="s">
        <v>20</v>
      </c>
      <c r="J397">
        <v>4</v>
      </c>
      <c r="K397" t="s">
        <v>17</v>
      </c>
      <c r="L397" t="s">
        <v>14</v>
      </c>
      <c r="M397" s="4">
        <v>23</v>
      </c>
      <c r="N397">
        <v>3</v>
      </c>
      <c r="O397">
        <v>3</v>
      </c>
    </row>
    <row r="398" spans="2:15" x14ac:dyDescent="0.35">
      <c r="B398">
        <v>37</v>
      </c>
      <c r="C398" t="s">
        <v>18</v>
      </c>
      <c r="D398" s="4">
        <v>1107</v>
      </c>
      <c r="E398">
        <v>14</v>
      </c>
      <c r="F398">
        <v>515</v>
      </c>
      <c r="G398">
        <v>4</v>
      </c>
      <c r="H398" t="s">
        <v>15</v>
      </c>
      <c r="I398" t="s">
        <v>22</v>
      </c>
      <c r="J398">
        <v>1</v>
      </c>
      <c r="K398" t="s">
        <v>23</v>
      </c>
      <c r="L398" t="s">
        <v>18</v>
      </c>
      <c r="M398" s="4">
        <v>12</v>
      </c>
      <c r="N398">
        <v>3</v>
      </c>
      <c r="O398">
        <v>2</v>
      </c>
    </row>
    <row r="399" spans="2:15" x14ac:dyDescent="0.35">
      <c r="B399">
        <v>40</v>
      </c>
      <c r="C399" t="s">
        <v>18</v>
      </c>
      <c r="D399" s="4">
        <v>787.54826254826253</v>
      </c>
      <c r="E399">
        <v>2</v>
      </c>
      <c r="F399">
        <v>516</v>
      </c>
      <c r="G399">
        <v>4</v>
      </c>
      <c r="H399" t="s">
        <v>15</v>
      </c>
      <c r="I399" t="s">
        <v>16</v>
      </c>
      <c r="J399">
        <v>2</v>
      </c>
      <c r="K399" t="s">
        <v>23</v>
      </c>
      <c r="L399" t="s">
        <v>18</v>
      </c>
      <c r="M399" s="4">
        <v>12</v>
      </c>
      <c r="N399">
        <v>3</v>
      </c>
      <c r="O399">
        <v>3</v>
      </c>
    </row>
    <row r="400" spans="2:15" x14ac:dyDescent="0.35">
      <c r="B400">
        <v>42</v>
      </c>
      <c r="C400" t="s">
        <v>18</v>
      </c>
      <c r="D400" s="4">
        <v>776.33181818181822</v>
      </c>
      <c r="E400">
        <v>1</v>
      </c>
      <c r="F400">
        <v>517</v>
      </c>
      <c r="G400">
        <v>2</v>
      </c>
      <c r="H400" t="s">
        <v>15</v>
      </c>
      <c r="I400" t="s">
        <v>22</v>
      </c>
      <c r="J400">
        <v>1</v>
      </c>
      <c r="K400" t="s">
        <v>23</v>
      </c>
      <c r="L400" t="s">
        <v>18</v>
      </c>
      <c r="M400" s="4">
        <v>16</v>
      </c>
      <c r="N400">
        <v>2</v>
      </c>
      <c r="O400">
        <v>3</v>
      </c>
    </row>
    <row r="401" spans="2:15" x14ac:dyDescent="0.35">
      <c r="B401">
        <v>37</v>
      </c>
      <c r="C401" t="s">
        <v>18</v>
      </c>
      <c r="D401" s="4">
        <v>805.3360655737705</v>
      </c>
      <c r="E401">
        <v>10</v>
      </c>
      <c r="F401">
        <v>518</v>
      </c>
      <c r="G401">
        <v>3</v>
      </c>
      <c r="H401" t="s">
        <v>19</v>
      </c>
      <c r="I401" t="s">
        <v>24</v>
      </c>
      <c r="J401">
        <v>2</v>
      </c>
      <c r="K401" t="s">
        <v>17</v>
      </c>
      <c r="L401" t="s">
        <v>14</v>
      </c>
      <c r="M401" s="4">
        <v>12</v>
      </c>
      <c r="N401">
        <v>4</v>
      </c>
      <c r="O401">
        <v>2</v>
      </c>
    </row>
    <row r="402" spans="2:15" x14ac:dyDescent="0.35">
      <c r="B402">
        <v>43</v>
      </c>
      <c r="C402" t="s">
        <v>18</v>
      </c>
      <c r="D402" s="4">
        <v>776.57377049180332</v>
      </c>
      <c r="E402">
        <v>12</v>
      </c>
      <c r="F402">
        <v>520</v>
      </c>
      <c r="G402">
        <v>1</v>
      </c>
      <c r="H402" t="s">
        <v>19</v>
      </c>
      <c r="I402" t="s">
        <v>28</v>
      </c>
      <c r="J402">
        <v>2</v>
      </c>
      <c r="K402" t="s">
        <v>23</v>
      </c>
      <c r="L402" t="s">
        <v>18</v>
      </c>
      <c r="M402" s="4">
        <v>11</v>
      </c>
      <c r="N402">
        <v>3</v>
      </c>
      <c r="O402">
        <v>3</v>
      </c>
    </row>
    <row r="403" spans="2:15" x14ac:dyDescent="0.35">
      <c r="B403">
        <v>40</v>
      </c>
      <c r="C403" t="s">
        <v>18</v>
      </c>
      <c r="D403" s="4">
        <v>555</v>
      </c>
      <c r="E403">
        <v>2</v>
      </c>
      <c r="F403">
        <v>521</v>
      </c>
      <c r="G403">
        <v>2</v>
      </c>
      <c r="H403" t="s">
        <v>15</v>
      </c>
      <c r="I403" t="s">
        <v>22</v>
      </c>
      <c r="J403">
        <v>3</v>
      </c>
      <c r="K403" t="s">
        <v>21</v>
      </c>
      <c r="L403" t="s">
        <v>18</v>
      </c>
      <c r="M403" s="4">
        <v>22</v>
      </c>
      <c r="N403">
        <v>2</v>
      </c>
      <c r="O403">
        <v>3</v>
      </c>
    </row>
    <row r="404" spans="2:15" x14ac:dyDescent="0.35">
      <c r="B404">
        <v>54</v>
      </c>
      <c r="C404" t="s">
        <v>18</v>
      </c>
      <c r="D404" s="4">
        <v>821</v>
      </c>
      <c r="E404">
        <v>5</v>
      </c>
      <c r="F404">
        <v>522</v>
      </c>
      <c r="G404">
        <v>1</v>
      </c>
      <c r="H404" t="s">
        <v>19</v>
      </c>
      <c r="I404" t="s">
        <v>28</v>
      </c>
      <c r="J404">
        <v>1</v>
      </c>
      <c r="K404" t="s">
        <v>21</v>
      </c>
      <c r="L404" t="s">
        <v>18</v>
      </c>
      <c r="M404" s="4">
        <v>11</v>
      </c>
      <c r="N404">
        <v>3</v>
      </c>
      <c r="O404">
        <v>2</v>
      </c>
    </row>
    <row r="405" spans="2:15" x14ac:dyDescent="0.35">
      <c r="B405">
        <v>34</v>
      </c>
      <c r="C405" t="s">
        <v>18</v>
      </c>
      <c r="D405" s="4">
        <v>1381</v>
      </c>
      <c r="E405">
        <v>4</v>
      </c>
      <c r="F405">
        <v>523</v>
      </c>
      <c r="G405">
        <v>3</v>
      </c>
      <c r="H405" t="s">
        <v>15</v>
      </c>
      <c r="I405" t="s">
        <v>16</v>
      </c>
      <c r="J405">
        <v>3</v>
      </c>
      <c r="K405" t="s">
        <v>21</v>
      </c>
      <c r="L405" t="s">
        <v>18</v>
      </c>
      <c r="M405" s="4">
        <v>15</v>
      </c>
      <c r="N405">
        <v>1</v>
      </c>
      <c r="O405">
        <v>3</v>
      </c>
    </row>
    <row r="406" spans="2:15" x14ac:dyDescent="0.35">
      <c r="B406">
        <v>31</v>
      </c>
      <c r="C406" t="s">
        <v>18</v>
      </c>
      <c r="D406" s="4">
        <v>480</v>
      </c>
      <c r="E406">
        <v>7</v>
      </c>
      <c r="F406">
        <v>524</v>
      </c>
      <c r="G406">
        <v>2</v>
      </c>
      <c r="H406" t="s">
        <v>15</v>
      </c>
      <c r="I406" t="s">
        <v>24</v>
      </c>
      <c r="J406">
        <v>1</v>
      </c>
      <c r="K406" t="s">
        <v>21</v>
      </c>
      <c r="L406" t="s">
        <v>18</v>
      </c>
      <c r="M406" s="4">
        <v>12</v>
      </c>
      <c r="N406">
        <v>2</v>
      </c>
      <c r="O406">
        <v>1</v>
      </c>
    </row>
    <row r="407" spans="2:15" x14ac:dyDescent="0.35">
      <c r="B407">
        <v>43</v>
      </c>
      <c r="C407" t="s">
        <v>18</v>
      </c>
      <c r="D407" s="4">
        <v>313</v>
      </c>
      <c r="E407">
        <v>21</v>
      </c>
      <c r="F407">
        <v>525</v>
      </c>
      <c r="G407">
        <v>4</v>
      </c>
      <c r="H407" t="s">
        <v>19</v>
      </c>
      <c r="I407" t="s">
        <v>22</v>
      </c>
      <c r="J407">
        <v>4</v>
      </c>
      <c r="K407" t="s">
        <v>21</v>
      </c>
      <c r="L407" t="s">
        <v>18</v>
      </c>
      <c r="M407" s="4">
        <v>20</v>
      </c>
      <c r="N407">
        <v>1</v>
      </c>
      <c r="O407">
        <v>3</v>
      </c>
    </row>
    <row r="408" spans="2:15" x14ac:dyDescent="0.35">
      <c r="B408">
        <v>43</v>
      </c>
      <c r="C408" t="s">
        <v>18</v>
      </c>
      <c r="D408" s="4">
        <v>1473</v>
      </c>
      <c r="E408">
        <v>8</v>
      </c>
      <c r="F408">
        <v>526</v>
      </c>
      <c r="G408">
        <v>3</v>
      </c>
      <c r="H408" t="s">
        <v>15</v>
      </c>
      <c r="I408" t="s">
        <v>25</v>
      </c>
      <c r="J408">
        <v>3</v>
      </c>
      <c r="K408" t="s">
        <v>23</v>
      </c>
      <c r="L408" t="s">
        <v>14</v>
      </c>
      <c r="M408" s="4">
        <v>14</v>
      </c>
      <c r="N408">
        <v>4</v>
      </c>
      <c r="O408">
        <v>3</v>
      </c>
    </row>
    <row r="409" spans="2:15" x14ac:dyDescent="0.35">
      <c r="B409">
        <v>25</v>
      </c>
      <c r="C409" t="s">
        <v>18</v>
      </c>
      <c r="D409" s="4">
        <v>891</v>
      </c>
      <c r="E409">
        <v>4</v>
      </c>
      <c r="F409">
        <v>527</v>
      </c>
      <c r="G409">
        <v>2</v>
      </c>
      <c r="H409" t="s">
        <v>15</v>
      </c>
      <c r="I409" t="s">
        <v>16</v>
      </c>
      <c r="J409">
        <v>4</v>
      </c>
      <c r="K409" t="s">
        <v>17</v>
      </c>
      <c r="L409" t="s">
        <v>14</v>
      </c>
      <c r="M409" s="4">
        <v>11</v>
      </c>
      <c r="N409">
        <v>2</v>
      </c>
      <c r="O409">
        <v>3</v>
      </c>
    </row>
    <row r="410" spans="2:15" x14ac:dyDescent="0.35">
      <c r="B410">
        <v>37</v>
      </c>
      <c r="C410" t="s">
        <v>18</v>
      </c>
      <c r="D410" s="4">
        <v>1063</v>
      </c>
      <c r="E410">
        <v>25</v>
      </c>
      <c r="F410">
        <v>529</v>
      </c>
      <c r="G410">
        <v>2</v>
      </c>
      <c r="H410" t="s">
        <v>15</v>
      </c>
      <c r="I410" t="s">
        <v>20</v>
      </c>
      <c r="J410">
        <v>3</v>
      </c>
      <c r="K410" t="s">
        <v>21</v>
      </c>
      <c r="L410" t="s">
        <v>14</v>
      </c>
      <c r="M410" s="4">
        <v>15</v>
      </c>
      <c r="N410">
        <v>1</v>
      </c>
      <c r="O410">
        <v>3</v>
      </c>
    </row>
    <row r="411" spans="2:15" x14ac:dyDescent="0.35">
      <c r="B411">
        <v>31</v>
      </c>
      <c r="C411" t="s">
        <v>18</v>
      </c>
      <c r="D411" s="4">
        <v>329</v>
      </c>
      <c r="E411">
        <v>1</v>
      </c>
      <c r="F411">
        <v>530</v>
      </c>
      <c r="G411">
        <v>4</v>
      </c>
      <c r="H411" t="s">
        <v>19</v>
      </c>
      <c r="I411" t="s">
        <v>22</v>
      </c>
      <c r="J411">
        <v>1</v>
      </c>
      <c r="K411" t="s">
        <v>21</v>
      </c>
      <c r="L411" t="s">
        <v>18</v>
      </c>
      <c r="M411" s="4">
        <v>12</v>
      </c>
      <c r="N411">
        <v>3</v>
      </c>
      <c r="O411">
        <v>3</v>
      </c>
    </row>
    <row r="412" spans="2:15" x14ac:dyDescent="0.35">
      <c r="B412">
        <v>39</v>
      </c>
      <c r="C412" t="s">
        <v>18</v>
      </c>
      <c r="D412" s="4">
        <v>1218</v>
      </c>
      <c r="E412">
        <v>1</v>
      </c>
      <c r="F412">
        <v>531</v>
      </c>
      <c r="G412">
        <v>2</v>
      </c>
      <c r="H412" t="s">
        <v>19</v>
      </c>
      <c r="I412" t="s">
        <v>26</v>
      </c>
      <c r="J412">
        <v>3</v>
      </c>
      <c r="K412" t="s">
        <v>23</v>
      </c>
      <c r="L412" t="s">
        <v>14</v>
      </c>
      <c r="M412" s="4">
        <v>14</v>
      </c>
      <c r="N412">
        <v>3</v>
      </c>
      <c r="O412">
        <v>3</v>
      </c>
    </row>
    <row r="413" spans="2:15" x14ac:dyDescent="0.35">
      <c r="B413">
        <v>56</v>
      </c>
      <c r="C413" t="s">
        <v>18</v>
      </c>
      <c r="D413" s="4">
        <v>787.54826254826253</v>
      </c>
      <c r="E413">
        <v>6</v>
      </c>
      <c r="F413">
        <v>532</v>
      </c>
      <c r="G413">
        <v>3</v>
      </c>
      <c r="H413" t="s">
        <v>15</v>
      </c>
      <c r="I413" t="s">
        <v>16</v>
      </c>
      <c r="J413">
        <v>1</v>
      </c>
      <c r="K413" t="s">
        <v>21</v>
      </c>
      <c r="L413" t="s">
        <v>18</v>
      </c>
      <c r="M413" s="4">
        <v>11</v>
      </c>
      <c r="N413">
        <v>4</v>
      </c>
      <c r="O413">
        <v>2</v>
      </c>
    </row>
    <row r="414" spans="2:15" x14ac:dyDescent="0.35">
      <c r="B414">
        <v>30</v>
      </c>
      <c r="C414" t="s">
        <v>18</v>
      </c>
      <c r="D414" s="4">
        <v>1082</v>
      </c>
      <c r="E414">
        <v>12</v>
      </c>
      <c r="F414">
        <v>533</v>
      </c>
      <c r="G414">
        <v>2</v>
      </c>
      <c r="H414" t="s">
        <v>15</v>
      </c>
      <c r="I414" t="s">
        <v>16</v>
      </c>
      <c r="J414">
        <v>3</v>
      </c>
      <c r="K414" t="s">
        <v>17</v>
      </c>
      <c r="L414" t="s">
        <v>18</v>
      </c>
      <c r="M414" s="4">
        <v>11</v>
      </c>
      <c r="N414">
        <v>2</v>
      </c>
      <c r="O414">
        <v>3</v>
      </c>
    </row>
    <row r="415" spans="2:15" x14ac:dyDescent="0.35">
      <c r="B415">
        <v>41</v>
      </c>
      <c r="C415" t="s">
        <v>18</v>
      </c>
      <c r="D415" s="4">
        <v>787.54826254826253</v>
      </c>
      <c r="E415">
        <v>1</v>
      </c>
      <c r="F415">
        <v>534</v>
      </c>
      <c r="G415">
        <v>2</v>
      </c>
      <c r="H415" t="s">
        <v>19</v>
      </c>
      <c r="I415" t="s">
        <v>16</v>
      </c>
      <c r="J415">
        <v>1</v>
      </c>
      <c r="K415" t="s">
        <v>21</v>
      </c>
      <c r="L415" t="s">
        <v>18</v>
      </c>
      <c r="M415" s="4">
        <v>16</v>
      </c>
      <c r="N415">
        <v>3</v>
      </c>
      <c r="O415">
        <v>3</v>
      </c>
    </row>
    <row r="416" spans="2:15" x14ac:dyDescent="0.35">
      <c r="B416">
        <v>28</v>
      </c>
      <c r="C416" t="s">
        <v>18</v>
      </c>
      <c r="D416" s="4">
        <v>1300</v>
      </c>
      <c r="E416">
        <v>17</v>
      </c>
      <c r="F416">
        <v>536</v>
      </c>
      <c r="G416">
        <v>3</v>
      </c>
      <c r="H416" t="s">
        <v>19</v>
      </c>
      <c r="I416" t="s">
        <v>22</v>
      </c>
      <c r="J416">
        <v>1</v>
      </c>
      <c r="K416" t="s">
        <v>23</v>
      </c>
      <c r="L416" t="s">
        <v>18</v>
      </c>
      <c r="M416" s="4">
        <v>12</v>
      </c>
      <c r="N416">
        <v>4</v>
      </c>
      <c r="O416">
        <v>3</v>
      </c>
    </row>
    <row r="417" spans="2:15" x14ac:dyDescent="0.35">
      <c r="B417">
        <v>25</v>
      </c>
      <c r="C417" t="s">
        <v>14</v>
      </c>
      <c r="D417" s="4">
        <v>688</v>
      </c>
      <c r="E417">
        <v>3</v>
      </c>
      <c r="F417">
        <v>538</v>
      </c>
      <c r="G417">
        <v>1</v>
      </c>
      <c r="H417" t="s">
        <v>19</v>
      </c>
      <c r="I417" t="s">
        <v>22</v>
      </c>
      <c r="J417">
        <v>1</v>
      </c>
      <c r="K417" t="s">
        <v>21</v>
      </c>
      <c r="L417" t="s">
        <v>18</v>
      </c>
      <c r="M417" s="4">
        <v>13</v>
      </c>
      <c r="N417">
        <v>3</v>
      </c>
      <c r="O417">
        <v>3</v>
      </c>
    </row>
    <row r="418" spans="2:15" x14ac:dyDescent="0.35">
      <c r="B418">
        <v>52</v>
      </c>
      <c r="C418" t="s">
        <v>18</v>
      </c>
      <c r="D418" s="4">
        <v>319</v>
      </c>
      <c r="E418">
        <v>3</v>
      </c>
      <c r="F418">
        <v>543</v>
      </c>
      <c r="G418">
        <v>4</v>
      </c>
      <c r="H418" t="s">
        <v>19</v>
      </c>
      <c r="I418" t="s">
        <v>24</v>
      </c>
      <c r="J418">
        <v>3</v>
      </c>
      <c r="K418" t="s">
        <v>21</v>
      </c>
      <c r="L418" t="s">
        <v>14</v>
      </c>
      <c r="M418" s="4">
        <v>14</v>
      </c>
      <c r="N418">
        <v>3</v>
      </c>
      <c r="O418">
        <v>3</v>
      </c>
    </row>
    <row r="419" spans="2:15" x14ac:dyDescent="0.35">
      <c r="B419">
        <v>45</v>
      </c>
      <c r="C419" t="s">
        <v>18</v>
      </c>
      <c r="D419" s="4">
        <v>192</v>
      </c>
      <c r="E419">
        <v>10</v>
      </c>
      <c r="F419">
        <v>544</v>
      </c>
      <c r="G419">
        <v>1</v>
      </c>
      <c r="H419" t="s">
        <v>19</v>
      </c>
      <c r="I419" t="s">
        <v>20</v>
      </c>
      <c r="J419">
        <v>4</v>
      </c>
      <c r="K419" t="s">
        <v>21</v>
      </c>
      <c r="L419" t="s">
        <v>18</v>
      </c>
      <c r="M419" s="4">
        <v>15.375527426160337</v>
      </c>
      <c r="N419">
        <v>4</v>
      </c>
      <c r="O419">
        <v>2</v>
      </c>
    </row>
    <row r="420" spans="2:15" x14ac:dyDescent="0.35">
      <c r="B420">
        <v>52</v>
      </c>
      <c r="C420" t="s">
        <v>18</v>
      </c>
      <c r="D420" s="4">
        <v>1490</v>
      </c>
      <c r="E420">
        <v>4</v>
      </c>
      <c r="F420">
        <v>546</v>
      </c>
      <c r="G420">
        <v>4</v>
      </c>
      <c r="H420" t="s">
        <v>15</v>
      </c>
      <c r="I420" t="s">
        <v>26</v>
      </c>
      <c r="J420">
        <v>4</v>
      </c>
      <c r="K420" t="s">
        <v>21</v>
      </c>
      <c r="L420" t="s">
        <v>18</v>
      </c>
      <c r="M420" s="4">
        <v>15.049382716049383</v>
      </c>
      <c r="N420">
        <v>4</v>
      </c>
      <c r="O420">
        <v>1</v>
      </c>
    </row>
    <row r="421" spans="2:15" x14ac:dyDescent="0.35">
      <c r="B421">
        <v>42</v>
      </c>
      <c r="C421" t="s">
        <v>18</v>
      </c>
      <c r="D421" s="4">
        <v>532</v>
      </c>
      <c r="E421">
        <v>29</v>
      </c>
      <c r="F421">
        <v>547</v>
      </c>
      <c r="G421">
        <v>1</v>
      </c>
      <c r="H421" t="s">
        <v>15</v>
      </c>
      <c r="I421" t="s">
        <v>20</v>
      </c>
      <c r="J421">
        <v>3</v>
      </c>
      <c r="K421" t="s">
        <v>23</v>
      </c>
      <c r="L421" t="s">
        <v>18</v>
      </c>
      <c r="M421" s="4">
        <v>15.375527426160337</v>
      </c>
      <c r="N421">
        <v>2</v>
      </c>
      <c r="O421">
        <v>3</v>
      </c>
    </row>
    <row r="422" spans="2:15" x14ac:dyDescent="0.35">
      <c r="B422">
        <v>30</v>
      </c>
      <c r="C422" t="s">
        <v>18</v>
      </c>
      <c r="D422" s="4">
        <v>317</v>
      </c>
      <c r="E422">
        <v>2</v>
      </c>
      <c r="F422">
        <v>548</v>
      </c>
      <c r="G422">
        <v>3</v>
      </c>
      <c r="H422" t="s">
        <v>15</v>
      </c>
      <c r="I422" t="s">
        <v>24</v>
      </c>
      <c r="J422">
        <v>4</v>
      </c>
      <c r="K422" t="s">
        <v>17</v>
      </c>
      <c r="L422" t="s">
        <v>18</v>
      </c>
      <c r="M422" s="4">
        <v>15.345132743362832</v>
      </c>
      <c r="N422">
        <v>3</v>
      </c>
      <c r="O422">
        <v>3</v>
      </c>
    </row>
    <row r="423" spans="2:15" x14ac:dyDescent="0.35">
      <c r="B423">
        <v>60</v>
      </c>
      <c r="C423" t="s">
        <v>18</v>
      </c>
      <c r="D423" s="4">
        <v>422</v>
      </c>
      <c r="E423">
        <v>7</v>
      </c>
      <c r="F423">
        <v>549</v>
      </c>
      <c r="G423">
        <v>1</v>
      </c>
      <c r="H423" t="s">
        <v>15</v>
      </c>
      <c r="I423" t="s">
        <v>26</v>
      </c>
      <c r="J423">
        <v>1</v>
      </c>
      <c r="K423" t="s">
        <v>21</v>
      </c>
      <c r="L423" t="s">
        <v>18</v>
      </c>
      <c r="M423" s="4">
        <v>15.049382716049383</v>
      </c>
      <c r="N423">
        <v>4</v>
      </c>
      <c r="O423">
        <v>1</v>
      </c>
    </row>
    <row r="424" spans="2:15" x14ac:dyDescent="0.35">
      <c r="B424">
        <v>46</v>
      </c>
      <c r="C424" t="s">
        <v>18</v>
      </c>
      <c r="D424" s="4">
        <v>1485</v>
      </c>
      <c r="E424">
        <v>18</v>
      </c>
      <c r="F424">
        <v>550</v>
      </c>
      <c r="G424">
        <v>3</v>
      </c>
      <c r="H424" t="s">
        <v>15</v>
      </c>
      <c r="I424" t="s">
        <v>24</v>
      </c>
      <c r="J424">
        <v>3</v>
      </c>
      <c r="K424" t="s">
        <v>23</v>
      </c>
      <c r="L424" t="s">
        <v>18</v>
      </c>
      <c r="M424" s="4">
        <v>15.345132743362832</v>
      </c>
      <c r="N424">
        <v>3</v>
      </c>
      <c r="O424">
        <v>2</v>
      </c>
    </row>
    <row r="425" spans="2:15" x14ac:dyDescent="0.35">
      <c r="B425">
        <v>42</v>
      </c>
      <c r="C425" t="s">
        <v>18</v>
      </c>
      <c r="D425" s="4">
        <v>1368</v>
      </c>
      <c r="E425">
        <v>28</v>
      </c>
      <c r="F425">
        <v>551</v>
      </c>
      <c r="G425">
        <v>4</v>
      </c>
      <c r="H425" t="s">
        <v>15</v>
      </c>
      <c r="I425" t="s">
        <v>25</v>
      </c>
      <c r="J425">
        <v>4</v>
      </c>
      <c r="K425" t="s">
        <v>21</v>
      </c>
      <c r="L425" t="s">
        <v>18</v>
      </c>
      <c r="M425" s="4">
        <v>11</v>
      </c>
      <c r="N425">
        <v>4</v>
      </c>
      <c r="O425">
        <v>4</v>
      </c>
    </row>
    <row r="426" spans="2:15" x14ac:dyDescent="0.35">
      <c r="B426">
        <v>24</v>
      </c>
      <c r="C426" t="s">
        <v>14</v>
      </c>
      <c r="D426" s="4">
        <v>1448</v>
      </c>
      <c r="E426">
        <v>1</v>
      </c>
      <c r="F426">
        <v>554</v>
      </c>
      <c r="G426">
        <v>1</v>
      </c>
      <c r="H426" t="s">
        <v>15</v>
      </c>
      <c r="I426" t="s">
        <v>27</v>
      </c>
      <c r="J426">
        <v>2</v>
      </c>
      <c r="K426" t="s">
        <v>17</v>
      </c>
      <c r="L426" t="s">
        <v>14</v>
      </c>
      <c r="M426" s="4">
        <v>16</v>
      </c>
      <c r="N426">
        <v>2</v>
      </c>
      <c r="O426">
        <v>3</v>
      </c>
    </row>
    <row r="427" spans="2:15" x14ac:dyDescent="0.35">
      <c r="B427">
        <v>34</v>
      </c>
      <c r="C427" t="s">
        <v>14</v>
      </c>
      <c r="D427" s="4">
        <v>803.12121212121212</v>
      </c>
      <c r="E427">
        <v>6</v>
      </c>
      <c r="F427">
        <v>555</v>
      </c>
      <c r="G427">
        <v>4</v>
      </c>
      <c r="H427" t="s">
        <v>15</v>
      </c>
      <c r="I427" t="s">
        <v>27</v>
      </c>
      <c r="J427">
        <v>3</v>
      </c>
      <c r="K427" t="s">
        <v>23</v>
      </c>
      <c r="L427" t="s">
        <v>18</v>
      </c>
      <c r="M427" s="4">
        <v>16</v>
      </c>
      <c r="N427">
        <v>4</v>
      </c>
      <c r="O427">
        <v>2</v>
      </c>
    </row>
    <row r="428" spans="2:15" x14ac:dyDescent="0.35">
      <c r="B428">
        <v>38</v>
      </c>
      <c r="C428" t="s">
        <v>18</v>
      </c>
      <c r="D428" s="4">
        <v>776.33181818181822</v>
      </c>
      <c r="E428">
        <v>2</v>
      </c>
      <c r="F428">
        <v>556</v>
      </c>
      <c r="G428">
        <v>4</v>
      </c>
      <c r="H428" t="s">
        <v>19</v>
      </c>
      <c r="I428" t="s">
        <v>22</v>
      </c>
      <c r="J428">
        <v>4</v>
      </c>
      <c r="K428" t="s">
        <v>21</v>
      </c>
      <c r="L428" t="s">
        <v>14</v>
      </c>
      <c r="M428" s="4">
        <v>23</v>
      </c>
      <c r="N428">
        <v>3</v>
      </c>
      <c r="O428">
        <v>3</v>
      </c>
    </row>
    <row r="429" spans="2:15" x14ac:dyDescent="0.35">
      <c r="B429">
        <v>40</v>
      </c>
      <c r="C429" t="s">
        <v>18</v>
      </c>
      <c r="D429" s="4">
        <v>1398</v>
      </c>
      <c r="E429">
        <v>2</v>
      </c>
      <c r="F429">
        <v>558</v>
      </c>
      <c r="G429">
        <v>3</v>
      </c>
      <c r="H429" t="s">
        <v>15</v>
      </c>
      <c r="I429" t="s">
        <v>26</v>
      </c>
      <c r="J429">
        <v>3</v>
      </c>
      <c r="K429" t="s">
        <v>21</v>
      </c>
      <c r="L429" t="s">
        <v>18</v>
      </c>
      <c r="M429" s="4">
        <v>14</v>
      </c>
      <c r="N429">
        <v>4</v>
      </c>
      <c r="O429">
        <v>3</v>
      </c>
    </row>
    <row r="430" spans="2:15" x14ac:dyDescent="0.35">
      <c r="B430">
        <v>26</v>
      </c>
      <c r="C430" t="s">
        <v>18</v>
      </c>
      <c r="D430" s="4">
        <v>773.53418803418799</v>
      </c>
      <c r="E430">
        <v>23</v>
      </c>
      <c r="F430">
        <v>560</v>
      </c>
      <c r="G430">
        <v>1</v>
      </c>
      <c r="H430" t="s">
        <v>15</v>
      </c>
      <c r="I430" t="s">
        <v>20</v>
      </c>
      <c r="J430">
        <v>4</v>
      </c>
      <c r="K430" t="s">
        <v>23</v>
      </c>
      <c r="L430" t="s">
        <v>18</v>
      </c>
      <c r="M430" s="4">
        <v>22</v>
      </c>
      <c r="N430">
        <v>2</v>
      </c>
      <c r="O430">
        <v>1</v>
      </c>
    </row>
    <row r="431" spans="2:15" x14ac:dyDescent="0.35">
      <c r="B431">
        <v>30</v>
      </c>
      <c r="C431" t="s">
        <v>18</v>
      </c>
      <c r="D431" s="4">
        <v>776.33181818181822</v>
      </c>
      <c r="E431">
        <v>3</v>
      </c>
      <c r="F431">
        <v>562</v>
      </c>
      <c r="G431">
        <v>3</v>
      </c>
      <c r="H431" t="s">
        <v>19</v>
      </c>
      <c r="I431" t="s">
        <v>22</v>
      </c>
      <c r="J431">
        <v>4</v>
      </c>
      <c r="K431" t="s">
        <v>21</v>
      </c>
      <c r="L431" t="s">
        <v>18</v>
      </c>
      <c r="M431" s="4">
        <v>15</v>
      </c>
      <c r="N431">
        <v>3</v>
      </c>
      <c r="O431">
        <v>1</v>
      </c>
    </row>
    <row r="432" spans="2:15" x14ac:dyDescent="0.35">
      <c r="B432">
        <v>29</v>
      </c>
      <c r="C432" t="s">
        <v>18</v>
      </c>
      <c r="D432" s="4">
        <v>776.57377049180332</v>
      </c>
      <c r="E432">
        <v>3</v>
      </c>
      <c r="F432">
        <v>564</v>
      </c>
      <c r="G432">
        <v>2</v>
      </c>
      <c r="H432" t="s">
        <v>19</v>
      </c>
      <c r="I432" t="s">
        <v>28</v>
      </c>
      <c r="J432">
        <v>3</v>
      </c>
      <c r="K432" t="s">
        <v>21</v>
      </c>
      <c r="L432" t="s">
        <v>18</v>
      </c>
      <c r="M432" s="4">
        <v>18</v>
      </c>
      <c r="N432">
        <v>3</v>
      </c>
      <c r="O432">
        <v>3</v>
      </c>
    </row>
    <row r="433" spans="2:15" x14ac:dyDescent="0.35">
      <c r="B433">
        <v>29</v>
      </c>
      <c r="C433" t="s">
        <v>14</v>
      </c>
      <c r="D433" s="4">
        <v>773.53418803418799</v>
      </c>
      <c r="E433">
        <v>25</v>
      </c>
      <c r="F433">
        <v>565</v>
      </c>
      <c r="G433">
        <v>3</v>
      </c>
      <c r="H433" t="s">
        <v>15</v>
      </c>
      <c r="I433" t="s">
        <v>20</v>
      </c>
      <c r="J433">
        <v>2</v>
      </c>
      <c r="K433" t="s">
        <v>21</v>
      </c>
      <c r="L433" t="s">
        <v>18</v>
      </c>
      <c r="M433" s="4">
        <v>16</v>
      </c>
      <c r="N433">
        <v>2</v>
      </c>
      <c r="O433">
        <v>4</v>
      </c>
    </row>
    <row r="434" spans="2:15" x14ac:dyDescent="0.35">
      <c r="B434">
        <v>19</v>
      </c>
      <c r="C434" t="s">
        <v>14</v>
      </c>
      <c r="D434" s="4">
        <v>489</v>
      </c>
      <c r="E434">
        <v>2</v>
      </c>
      <c r="F434">
        <v>566</v>
      </c>
      <c r="G434">
        <v>1</v>
      </c>
      <c r="H434" t="s">
        <v>19</v>
      </c>
      <c r="I434" t="s">
        <v>29</v>
      </c>
      <c r="J434">
        <v>4</v>
      </c>
      <c r="K434" t="s">
        <v>17</v>
      </c>
      <c r="L434" t="s">
        <v>18</v>
      </c>
      <c r="M434" s="4">
        <v>12</v>
      </c>
      <c r="N434">
        <v>3</v>
      </c>
      <c r="O434">
        <v>4</v>
      </c>
    </row>
    <row r="435" spans="2:15" x14ac:dyDescent="0.35">
      <c r="B435">
        <v>30</v>
      </c>
      <c r="C435" t="s">
        <v>18</v>
      </c>
      <c r="D435" s="4">
        <v>1398</v>
      </c>
      <c r="E435">
        <v>22</v>
      </c>
      <c r="F435">
        <v>567</v>
      </c>
      <c r="G435">
        <v>3</v>
      </c>
      <c r="H435" t="s">
        <v>15</v>
      </c>
      <c r="I435" t="s">
        <v>16</v>
      </c>
      <c r="J435">
        <v>1</v>
      </c>
      <c r="K435" t="s">
        <v>21</v>
      </c>
      <c r="L435" t="s">
        <v>18</v>
      </c>
      <c r="M435" s="4">
        <v>11</v>
      </c>
      <c r="N435">
        <v>3</v>
      </c>
      <c r="O435">
        <v>3</v>
      </c>
    </row>
    <row r="436" spans="2:15" x14ac:dyDescent="0.35">
      <c r="B436">
        <v>57</v>
      </c>
      <c r="C436" t="s">
        <v>18</v>
      </c>
      <c r="D436" s="4">
        <v>210</v>
      </c>
      <c r="E436">
        <v>29</v>
      </c>
      <c r="F436">
        <v>568</v>
      </c>
      <c r="G436">
        <v>1</v>
      </c>
      <c r="H436" t="s">
        <v>19</v>
      </c>
      <c r="I436" t="s">
        <v>26</v>
      </c>
      <c r="J436">
        <v>4</v>
      </c>
      <c r="K436" t="s">
        <v>23</v>
      </c>
      <c r="L436" t="s">
        <v>18</v>
      </c>
      <c r="M436" s="4">
        <v>12</v>
      </c>
      <c r="N436">
        <v>3</v>
      </c>
      <c r="O436">
        <v>2</v>
      </c>
    </row>
    <row r="437" spans="2:15" x14ac:dyDescent="0.35">
      <c r="B437">
        <v>50</v>
      </c>
      <c r="C437" t="s">
        <v>18</v>
      </c>
      <c r="D437" s="4">
        <v>1099</v>
      </c>
      <c r="E437">
        <v>29</v>
      </c>
      <c r="F437">
        <v>569</v>
      </c>
      <c r="G437">
        <v>2</v>
      </c>
      <c r="H437" t="s">
        <v>19</v>
      </c>
      <c r="I437" t="s">
        <v>26</v>
      </c>
      <c r="J437">
        <v>3</v>
      </c>
      <c r="K437" t="s">
        <v>21</v>
      </c>
      <c r="L437" t="s">
        <v>18</v>
      </c>
      <c r="M437" s="4">
        <v>15</v>
      </c>
      <c r="N437">
        <v>2</v>
      </c>
      <c r="O437">
        <v>3</v>
      </c>
    </row>
    <row r="438" spans="2:15" x14ac:dyDescent="0.35">
      <c r="B438">
        <v>30</v>
      </c>
      <c r="C438" t="s">
        <v>18</v>
      </c>
      <c r="D438" s="4">
        <v>1116</v>
      </c>
      <c r="E438">
        <v>2</v>
      </c>
      <c r="F438">
        <v>571</v>
      </c>
      <c r="G438">
        <v>3</v>
      </c>
      <c r="H438" t="s">
        <v>15</v>
      </c>
      <c r="I438" t="s">
        <v>22</v>
      </c>
      <c r="J438">
        <v>4</v>
      </c>
      <c r="K438" t="s">
        <v>17</v>
      </c>
      <c r="L438" t="s">
        <v>18</v>
      </c>
      <c r="M438" s="4">
        <v>14</v>
      </c>
      <c r="N438">
        <v>3</v>
      </c>
      <c r="O438">
        <v>2</v>
      </c>
    </row>
    <row r="439" spans="2:15" x14ac:dyDescent="0.35">
      <c r="B439">
        <v>60</v>
      </c>
      <c r="C439" t="s">
        <v>18</v>
      </c>
      <c r="D439" s="4">
        <v>1499</v>
      </c>
      <c r="E439">
        <v>28</v>
      </c>
      <c r="F439">
        <v>573</v>
      </c>
      <c r="G439">
        <v>3</v>
      </c>
      <c r="H439" t="s">
        <v>15</v>
      </c>
      <c r="I439" t="s">
        <v>16</v>
      </c>
      <c r="J439">
        <v>1</v>
      </c>
      <c r="K439" t="s">
        <v>21</v>
      </c>
      <c r="L439" t="s">
        <v>18</v>
      </c>
      <c r="M439" s="4">
        <v>19</v>
      </c>
      <c r="N439">
        <v>4</v>
      </c>
      <c r="O439">
        <v>4</v>
      </c>
    </row>
    <row r="440" spans="2:15" x14ac:dyDescent="0.35">
      <c r="B440">
        <v>47</v>
      </c>
      <c r="C440" t="s">
        <v>18</v>
      </c>
      <c r="D440" s="4">
        <v>983</v>
      </c>
      <c r="E440">
        <v>2</v>
      </c>
      <c r="F440">
        <v>574</v>
      </c>
      <c r="G440">
        <v>1</v>
      </c>
      <c r="H440" t="s">
        <v>15</v>
      </c>
      <c r="I440" t="s">
        <v>24</v>
      </c>
      <c r="J440">
        <v>4</v>
      </c>
      <c r="K440" t="s">
        <v>23</v>
      </c>
      <c r="L440" t="s">
        <v>18</v>
      </c>
      <c r="M440" s="4">
        <v>13</v>
      </c>
      <c r="N440">
        <v>3</v>
      </c>
      <c r="O440">
        <v>3</v>
      </c>
    </row>
    <row r="441" spans="2:15" x14ac:dyDescent="0.35">
      <c r="B441">
        <v>46</v>
      </c>
      <c r="C441" t="s">
        <v>18</v>
      </c>
      <c r="D441" s="4">
        <v>1009</v>
      </c>
      <c r="E441">
        <v>2</v>
      </c>
      <c r="F441">
        <v>575</v>
      </c>
      <c r="G441">
        <v>1</v>
      </c>
      <c r="H441" t="s">
        <v>19</v>
      </c>
      <c r="I441" t="s">
        <v>28</v>
      </c>
      <c r="J441">
        <v>3</v>
      </c>
      <c r="K441" t="s">
        <v>21</v>
      </c>
      <c r="L441" t="s">
        <v>18</v>
      </c>
      <c r="M441" s="4">
        <v>13</v>
      </c>
      <c r="N441">
        <v>3</v>
      </c>
      <c r="O441">
        <v>1</v>
      </c>
    </row>
    <row r="442" spans="2:15" x14ac:dyDescent="0.35">
      <c r="B442">
        <v>35</v>
      </c>
      <c r="C442" t="s">
        <v>18</v>
      </c>
      <c r="D442" s="4">
        <v>144</v>
      </c>
      <c r="E442">
        <v>22</v>
      </c>
      <c r="F442">
        <v>577</v>
      </c>
      <c r="G442">
        <v>4</v>
      </c>
      <c r="H442" t="s">
        <v>19</v>
      </c>
      <c r="I442" t="s">
        <v>22</v>
      </c>
      <c r="J442">
        <v>3</v>
      </c>
      <c r="K442" t="s">
        <v>17</v>
      </c>
      <c r="L442" t="s">
        <v>18</v>
      </c>
      <c r="M442" s="4">
        <v>15.173076923076923</v>
      </c>
      <c r="N442">
        <v>3</v>
      </c>
      <c r="O442">
        <v>3</v>
      </c>
    </row>
    <row r="443" spans="2:15" x14ac:dyDescent="0.35">
      <c r="B443">
        <v>54</v>
      </c>
      <c r="C443" t="s">
        <v>18</v>
      </c>
      <c r="D443" s="4">
        <v>548</v>
      </c>
      <c r="E443">
        <v>8</v>
      </c>
      <c r="F443">
        <v>578</v>
      </c>
      <c r="G443">
        <v>3</v>
      </c>
      <c r="H443" t="s">
        <v>15</v>
      </c>
      <c r="I443" t="s">
        <v>22</v>
      </c>
      <c r="J443">
        <v>3</v>
      </c>
      <c r="K443" t="s">
        <v>17</v>
      </c>
      <c r="L443" t="s">
        <v>18</v>
      </c>
      <c r="M443" s="4">
        <v>15.173076923076923</v>
      </c>
      <c r="N443">
        <v>3</v>
      </c>
      <c r="O443">
        <v>3</v>
      </c>
    </row>
    <row r="444" spans="2:15" x14ac:dyDescent="0.35">
      <c r="B444">
        <v>34</v>
      </c>
      <c r="C444" t="s">
        <v>18</v>
      </c>
      <c r="D444" s="4">
        <v>1303</v>
      </c>
      <c r="E444">
        <v>2</v>
      </c>
      <c r="F444">
        <v>579</v>
      </c>
      <c r="G444">
        <v>4</v>
      </c>
      <c r="H444" t="s">
        <v>19</v>
      </c>
      <c r="I444" t="s">
        <v>20</v>
      </c>
      <c r="J444">
        <v>3</v>
      </c>
      <c r="K444" t="s">
        <v>23</v>
      </c>
      <c r="L444" t="s">
        <v>18</v>
      </c>
      <c r="M444" s="4">
        <v>15.375527426160337</v>
      </c>
      <c r="N444">
        <v>3</v>
      </c>
      <c r="O444">
        <v>3</v>
      </c>
    </row>
    <row r="445" spans="2:15" x14ac:dyDescent="0.35">
      <c r="B445">
        <v>46</v>
      </c>
      <c r="C445" t="s">
        <v>18</v>
      </c>
      <c r="D445" s="4">
        <v>1125</v>
      </c>
      <c r="E445">
        <v>10</v>
      </c>
      <c r="F445">
        <v>580</v>
      </c>
      <c r="G445">
        <v>3</v>
      </c>
      <c r="H445" t="s">
        <v>15</v>
      </c>
      <c r="I445" t="s">
        <v>16</v>
      </c>
      <c r="J445">
        <v>4</v>
      </c>
      <c r="K445" t="s">
        <v>21</v>
      </c>
      <c r="L445" t="s">
        <v>14</v>
      </c>
      <c r="M445" s="4">
        <v>14.945945945945946</v>
      </c>
      <c r="N445">
        <v>3</v>
      </c>
      <c r="O445">
        <v>3</v>
      </c>
    </row>
    <row r="446" spans="2:15" x14ac:dyDescent="0.35">
      <c r="B446">
        <v>31</v>
      </c>
      <c r="C446" t="s">
        <v>18</v>
      </c>
      <c r="D446" s="4">
        <v>1274</v>
      </c>
      <c r="E446">
        <v>9</v>
      </c>
      <c r="F446">
        <v>581</v>
      </c>
      <c r="G446">
        <v>3</v>
      </c>
      <c r="H446" t="s">
        <v>19</v>
      </c>
      <c r="I446" t="s">
        <v>24</v>
      </c>
      <c r="J446">
        <v>2</v>
      </c>
      <c r="K446" t="s">
        <v>23</v>
      </c>
      <c r="L446" t="s">
        <v>18</v>
      </c>
      <c r="M446" s="4">
        <v>15.345132743362832</v>
      </c>
      <c r="N446">
        <v>4</v>
      </c>
      <c r="O446">
        <v>4</v>
      </c>
    </row>
    <row r="447" spans="2:15" x14ac:dyDescent="0.35">
      <c r="B447">
        <v>33</v>
      </c>
      <c r="C447" t="s">
        <v>14</v>
      </c>
      <c r="D447" s="4">
        <v>1277</v>
      </c>
      <c r="E447">
        <v>15</v>
      </c>
      <c r="F447">
        <v>582</v>
      </c>
      <c r="G447">
        <v>2</v>
      </c>
      <c r="H447" t="s">
        <v>19</v>
      </c>
      <c r="I447" t="s">
        <v>26</v>
      </c>
      <c r="J447">
        <v>3</v>
      </c>
      <c r="K447" t="s">
        <v>21</v>
      </c>
      <c r="L447" t="s">
        <v>14</v>
      </c>
      <c r="M447" s="4">
        <v>15.049382716049383</v>
      </c>
      <c r="N447">
        <v>4</v>
      </c>
      <c r="O447">
        <v>4</v>
      </c>
    </row>
    <row r="448" spans="2:15" x14ac:dyDescent="0.35">
      <c r="B448">
        <v>33</v>
      </c>
      <c r="C448" t="s">
        <v>14</v>
      </c>
      <c r="D448" s="4">
        <v>776.33181818181822</v>
      </c>
      <c r="E448">
        <v>10</v>
      </c>
      <c r="F448">
        <v>584</v>
      </c>
      <c r="G448">
        <v>1</v>
      </c>
      <c r="H448" t="s">
        <v>19</v>
      </c>
      <c r="I448" t="s">
        <v>22</v>
      </c>
      <c r="J448">
        <v>4</v>
      </c>
      <c r="K448" t="s">
        <v>23</v>
      </c>
      <c r="L448" t="s">
        <v>18</v>
      </c>
      <c r="M448" s="4">
        <v>15.173076923076923</v>
      </c>
      <c r="N448">
        <v>1</v>
      </c>
      <c r="O448">
        <v>3</v>
      </c>
    </row>
    <row r="449" spans="2:15" x14ac:dyDescent="0.35">
      <c r="B449">
        <v>30</v>
      </c>
      <c r="C449" t="s">
        <v>18</v>
      </c>
      <c r="D449" s="4">
        <v>803.12121212121212</v>
      </c>
      <c r="E449">
        <v>7</v>
      </c>
      <c r="F449">
        <v>585</v>
      </c>
      <c r="G449">
        <v>4</v>
      </c>
      <c r="H449" t="s">
        <v>19</v>
      </c>
      <c r="I449" t="s">
        <v>27</v>
      </c>
      <c r="J449">
        <v>2</v>
      </c>
      <c r="K449" t="s">
        <v>17</v>
      </c>
      <c r="L449" t="s">
        <v>18</v>
      </c>
      <c r="M449" s="4">
        <v>15.492537313432836</v>
      </c>
      <c r="N449">
        <v>1</v>
      </c>
      <c r="O449">
        <v>3</v>
      </c>
    </row>
    <row r="450" spans="2:15" x14ac:dyDescent="0.35">
      <c r="B450">
        <v>35</v>
      </c>
      <c r="C450" t="s">
        <v>18</v>
      </c>
      <c r="D450" s="4">
        <v>1276</v>
      </c>
      <c r="E450">
        <v>16</v>
      </c>
      <c r="F450">
        <v>586</v>
      </c>
      <c r="G450">
        <v>4</v>
      </c>
      <c r="H450" t="s">
        <v>19</v>
      </c>
      <c r="I450" t="s">
        <v>25</v>
      </c>
      <c r="J450">
        <v>3</v>
      </c>
      <c r="K450" t="s">
        <v>21</v>
      </c>
      <c r="L450" t="s">
        <v>14</v>
      </c>
      <c r="M450" s="4">
        <v>12</v>
      </c>
      <c r="N450">
        <v>3</v>
      </c>
      <c r="O450">
        <v>3</v>
      </c>
    </row>
    <row r="451" spans="2:15" x14ac:dyDescent="0.35">
      <c r="B451">
        <v>31</v>
      </c>
      <c r="C451" t="s">
        <v>14</v>
      </c>
      <c r="D451" s="4">
        <v>534</v>
      </c>
      <c r="E451">
        <v>20</v>
      </c>
      <c r="F451">
        <v>587</v>
      </c>
      <c r="G451">
        <v>1</v>
      </c>
      <c r="H451" t="s">
        <v>19</v>
      </c>
      <c r="I451" t="s">
        <v>25</v>
      </c>
      <c r="J451">
        <v>3</v>
      </c>
      <c r="K451" t="s">
        <v>21</v>
      </c>
      <c r="L451" t="s">
        <v>18</v>
      </c>
      <c r="M451" s="4">
        <v>12</v>
      </c>
      <c r="N451">
        <v>1</v>
      </c>
      <c r="O451">
        <v>3</v>
      </c>
    </row>
    <row r="452" spans="2:15" x14ac:dyDescent="0.35">
      <c r="B452">
        <v>34</v>
      </c>
      <c r="C452" t="s">
        <v>14</v>
      </c>
      <c r="D452" s="4">
        <v>988</v>
      </c>
      <c r="E452">
        <v>23</v>
      </c>
      <c r="F452">
        <v>590</v>
      </c>
      <c r="G452">
        <v>2</v>
      </c>
      <c r="H452" t="s">
        <v>15</v>
      </c>
      <c r="I452" t="s">
        <v>29</v>
      </c>
      <c r="J452">
        <v>1</v>
      </c>
      <c r="K452" t="s">
        <v>23</v>
      </c>
      <c r="L452" t="s">
        <v>14</v>
      </c>
      <c r="M452" s="4">
        <v>15</v>
      </c>
      <c r="N452">
        <v>3</v>
      </c>
      <c r="O452">
        <v>3</v>
      </c>
    </row>
    <row r="453" spans="2:15" x14ac:dyDescent="0.35">
      <c r="B453">
        <v>42</v>
      </c>
      <c r="C453" t="s">
        <v>18</v>
      </c>
      <c r="D453" s="4">
        <v>1474</v>
      </c>
      <c r="E453">
        <v>5</v>
      </c>
      <c r="F453">
        <v>591</v>
      </c>
      <c r="G453">
        <v>2</v>
      </c>
      <c r="H453" t="s">
        <v>19</v>
      </c>
      <c r="I453" t="s">
        <v>22</v>
      </c>
      <c r="J453">
        <v>3</v>
      </c>
      <c r="K453" t="s">
        <v>21</v>
      </c>
      <c r="L453" t="s">
        <v>18</v>
      </c>
      <c r="M453" s="4">
        <v>17</v>
      </c>
      <c r="N453">
        <v>4</v>
      </c>
      <c r="O453">
        <v>3</v>
      </c>
    </row>
    <row r="454" spans="2:15" x14ac:dyDescent="0.35">
      <c r="B454">
        <v>36</v>
      </c>
      <c r="C454" t="s">
        <v>18</v>
      </c>
      <c r="D454" s="4">
        <v>635</v>
      </c>
      <c r="E454">
        <v>10</v>
      </c>
      <c r="F454">
        <v>592</v>
      </c>
      <c r="G454">
        <v>2</v>
      </c>
      <c r="H454" t="s">
        <v>19</v>
      </c>
      <c r="I454" t="s">
        <v>16</v>
      </c>
      <c r="J454">
        <v>4</v>
      </c>
      <c r="K454" t="s">
        <v>17</v>
      </c>
      <c r="L454" t="s">
        <v>18</v>
      </c>
      <c r="M454" s="4">
        <v>14</v>
      </c>
      <c r="N454">
        <v>4</v>
      </c>
      <c r="O454">
        <v>2</v>
      </c>
    </row>
    <row r="455" spans="2:15" x14ac:dyDescent="0.35">
      <c r="B455">
        <v>22</v>
      </c>
      <c r="C455" t="s">
        <v>14</v>
      </c>
      <c r="D455" s="4">
        <v>1368</v>
      </c>
      <c r="E455">
        <v>4</v>
      </c>
      <c r="F455">
        <v>593</v>
      </c>
      <c r="G455">
        <v>3</v>
      </c>
      <c r="H455" t="s">
        <v>19</v>
      </c>
      <c r="I455" t="s">
        <v>22</v>
      </c>
      <c r="J455">
        <v>3</v>
      </c>
      <c r="K455" t="s">
        <v>17</v>
      </c>
      <c r="L455" t="s">
        <v>18</v>
      </c>
      <c r="M455" s="4">
        <v>16</v>
      </c>
      <c r="N455">
        <v>3</v>
      </c>
      <c r="O455">
        <v>3</v>
      </c>
    </row>
    <row r="456" spans="2:15" x14ac:dyDescent="0.35">
      <c r="B456">
        <v>48</v>
      </c>
      <c r="C456" t="s">
        <v>18</v>
      </c>
      <c r="D456" s="4">
        <v>163</v>
      </c>
      <c r="E456">
        <v>2</v>
      </c>
      <c r="F456">
        <v>595</v>
      </c>
      <c r="G456">
        <v>2</v>
      </c>
      <c r="H456" t="s">
        <v>15</v>
      </c>
      <c r="I456" t="s">
        <v>16</v>
      </c>
      <c r="J456">
        <v>4</v>
      </c>
      <c r="K456" t="s">
        <v>21</v>
      </c>
      <c r="L456" t="s">
        <v>18</v>
      </c>
      <c r="M456" s="4">
        <v>14</v>
      </c>
      <c r="N456">
        <v>1</v>
      </c>
      <c r="O456">
        <v>3</v>
      </c>
    </row>
    <row r="457" spans="2:15" x14ac:dyDescent="0.35">
      <c r="B457">
        <v>55</v>
      </c>
      <c r="C457" t="s">
        <v>18</v>
      </c>
      <c r="D457" s="4">
        <v>1117</v>
      </c>
      <c r="E457">
        <v>18</v>
      </c>
      <c r="F457">
        <v>597</v>
      </c>
      <c r="G457">
        <v>1</v>
      </c>
      <c r="H457" t="s">
        <v>15</v>
      </c>
      <c r="I457" t="s">
        <v>26</v>
      </c>
      <c r="J457">
        <v>2</v>
      </c>
      <c r="K457" t="s">
        <v>17</v>
      </c>
      <c r="L457" t="s">
        <v>18</v>
      </c>
      <c r="M457" s="4">
        <v>23</v>
      </c>
      <c r="N457">
        <v>4</v>
      </c>
      <c r="O457">
        <v>3</v>
      </c>
    </row>
    <row r="458" spans="2:15" x14ac:dyDescent="0.35">
      <c r="B458">
        <v>41</v>
      </c>
      <c r="C458" t="s">
        <v>18</v>
      </c>
      <c r="D458" s="4">
        <v>267</v>
      </c>
      <c r="E458">
        <v>10</v>
      </c>
      <c r="F458">
        <v>599</v>
      </c>
      <c r="G458">
        <v>4</v>
      </c>
      <c r="H458" t="s">
        <v>19</v>
      </c>
      <c r="I458" t="s">
        <v>16</v>
      </c>
      <c r="J458">
        <v>4</v>
      </c>
      <c r="K458" t="s">
        <v>17</v>
      </c>
      <c r="L458" t="s">
        <v>18</v>
      </c>
      <c r="M458" s="4">
        <v>14</v>
      </c>
      <c r="N458">
        <v>4</v>
      </c>
      <c r="O458">
        <v>3</v>
      </c>
    </row>
    <row r="459" spans="2:15" x14ac:dyDescent="0.35">
      <c r="B459">
        <v>35</v>
      </c>
      <c r="C459" t="s">
        <v>18</v>
      </c>
      <c r="D459" s="4">
        <v>619</v>
      </c>
      <c r="E459">
        <v>1</v>
      </c>
      <c r="F459">
        <v>600</v>
      </c>
      <c r="G459">
        <v>2</v>
      </c>
      <c r="H459" t="s">
        <v>19</v>
      </c>
      <c r="I459" t="s">
        <v>16</v>
      </c>
      <c r="J459">
        <v>3</v>
      </c>
      <c r="K459" t="s">
        <v>21</v>
      </c>
      <c r="L459" t="s">
        <v>18</v>
      </c>
      <c r="M459" s="4">
        <v>11</v>
      </c>
      <c r="N459">
        <v>3</v>
      </c>
      <c r="O459">
        <v>3</v>
      </c>
    </row>
    <row r="460" spans="2:15" x14ac:dyDescent="0.35">
      <c r="B460">
        <v>40</v>
      </c>
      <c r="C460" t="s">
        <v>18</v>
      </c>
      <c r="D460" s="4">
        <v>302</v>
      </c>
      <c r="E460">
        <v>6</v>
      </c>
      <c r="F460">
        <v>601</v>
      </c>
      <c r="G460">
        <v>2</v>
      </c>
      <c r="H460" t="s">
        <v>15</v>
      </c>
      <c r="I460" t="s">
        <v>24</v>
      </c>
      <c r="J460">
        <v>3</v>
      </c>
      <c r="K460" t="s">
        <v>17</v>
      </c>
      <c r="L460" t="s">
        <v>18</v>
      </c>
      <c r="M460" s="4">
        <v>15</v>
      </c>
      <c r="N460">
        <v>3</v>
      </c>
      <c r="O460">
        <v>3</v>
      </c>
    </row>
    <row r="461" spans="2:15" x14ac:dyDescent="0.35">
      <c r="B461">
        <v>39</v>
      </c>
      <c r="C461" t="s">
        <v>18</v>
      </c>
      <c r="D461" s="4">
        <v>443</v>
      </c>
      <c r="E461">
        <v>8</v>
      </c>
      <c r="F461">
        <v>602</v>
      </c>
      <c r="G461">
        <v>3</v>
      </c>
      <c r="H461" t="s">
        <v>15</v>
      </c>
      <c r="I461" t="s">
        <v>22</v>
      </c>
      <c r="J461">
        <v>3</v>
      </c>
      <c r="K461" t="s">
        <v>21</v>
      </c>
      <c r="L461" t="s">
        <v>18</v>
      </c>
      <c r="M461" s="4">
        <v>11</v>
      </c>
      <c r="N461">
        <v>1</v>
      </c>
      <c r="O461">
        <v>3</v>
      </c>
    </row>
    <row r="462" spans="2:15" x14ac:dyDescent="0.35">
      <c r="B462">
        <v>31</v>
      </c>
      <c r="C462" t="s">
        <v>18</v>
      </c>
      <c r="D462" s="4">
        <v>828</v>
      </c>
      <c r="E462">
        <v>2</v>
      </c>
      <c r="F462">
        <v>604</v>
      </c>
      <c r="G462">
        <v>2</v>
      </c>
      <c r="H462" t="s">
        <v>19</v>
      </c>
      <c r="I462" t="s">
        <v>16</v>
      </c>
      <c r="J462">
        <v>4</v>
      </c>
      <c r="K462" t="s">
        <v>17</v>
      </c>
      <c r="L462" t="s">
        <v>14</v>
      </c>
      <c r="M462" s="4">
        <v>13</v>
      </c>
      <c r="N462">
        <v>3</v>
      </c>
      <c r="O462">
        <v>4</v>
      </c>
    </row>
    <row r="463" spans="2:15" x14ac:dyDescent="0.35">
      <c r="B463">
        <v>42</v>
      </c>
      <c r="C463" t="s">
        <v>18</v>
      </c>
      <c r="D463" s="4">
        <v>805.3360655737705</v>
      </c>
      <c r="E463">
        <v>24</v>
      </c>
      <c r="F463">
        <v>605</v>
      </c>
      <c r="G463">
        <v>4</v>
      </c>
      <c r="H463" t="s">
        <v>19</v>
      </c>
      <c r="I463" t="s">
        <v>24</v>
      </c>
      <c r="J463">
        <v>1</v>
      </c>
      <c r="K463" t="s">
        <v>21</v>
      </c>
      <c r="L463" t="s">
        <v>14</v>
      </c>
      <c r="M463" s="4">
        <v>21</v>
      </c>
      <c r="N463">
        <v>4</v>
      </c>
      <c r="O463">
        <v>2</v>
      </c>
    </row>
    <row r="464" spans="2:15" x14ac:dyDescent="0.35">
      <c r="B464">
        <v>45</v>
      </c>
      <c r="C464" t="s">
        <v>18</v>
      </c>
      <c r="D464" s="4">
        <v>561</v>
      </c>
      <c r="E464">
        <v>2</v>
      </c>
      <c r="F464">
        <v>606</v>
      </c>
      <c r="G464">
        <v>4</v>
      </c>
      <c r="H464" t="s">
        <v>19</v>
      </c>
      <c r="I464" t="s">
        <v>16</v>
      </c>
      <c r="J464">
        <v>2</v>
      </c>
      <c r="K464" t="s">
        <v>21</v>
      </c>
      <c r="L464" t="s">
        <v>18</v>
      </c>
      <c r="M464" s="4">
        <v>19</v>
      </c>
      <c r="N464">
        <v>2</v>
      </c>
      <c r="O464">
        <v>4</v>
      </c>
    </row>
    <row r="465" spans="2:15" x14ac:dyDescent="0.35">
      <c r="B465">
        <v>26</v>
      </c>
      <c r="C465" t="s">
        <v>14</v>
      </c>
      <c r="D465" s="4">
        <v>735.95555555555552</v>
      </c>
      <c r="E465">
        <v>17</v>
      </c>
      <c r="F465">
        <v>608</v>
      </c>
      <c r="G465">
        <v>2</v>
      </c>
      <c r="H465" t="s">
        <v>15</v>
      </c>
      <c r="I465" t="s">
        <v>29</v>
      </c>
      <c r="J465">
        <v>3</v>
      </c>
      <c r="K465" t="s">
        <v>23</v>
      </c>
      <c r="L465" t="s">
        <v>14</v>
      </c>
      <c r="M465" s="4">
        <v>11</v>
      </c>
      <c r="N465">
        <v>2</v>
      </c>
      <c r="O465">
        <v>2</v>
      </c>
    </row>
    <row r="466" spans="2:15" x14ac:dyDescent="0.35">
      <c r="B466">
        <v>29</v>
      </c>
      <c r="C466" t="s">
        <v>18</v>
      </c>
      <c r="D466" s="4">
        <v>232</v>
      </c>
      <c r="E466">
        <v>19</v>
      </c>
      <c r="F466">
        <v>611</v>
      </c>
      <c r="G466">
        <v>4</v>
      </c>
      <c r="H466" t="s">
        <v>19</v>
      </c>
      <c r="I466" t="s">
        <v>24</v>
      </c>
      <c r="J466">
        <v>4</v>
      </c>
      <c r="K466" t="s">
        <v>23</v>
      </c>
      <c r="L466" t="s">
        <v>18</v>
      </c>
      <c r="M466" s="4">
        <v>12</v>
      </c>
      <c r="N466">
        <v>2</v>
      </c>
      <c r="O466">
        <v>4</v>
      </c>
    </row>
    <row r="467" spans="2:15" x14ac:dyDescent="0.35">
      <c r="B467">
        <v>33</v>
      </c>
      <c r="C467" t="s">
        <v>18</v>
      </c>
      <c r="D467" s="4">
        <v>922</v>
      </c>
      <c r="E467">
        <v>1</v>
      </c>
      <c r="F467">
        <v>612</v>
      </c>
      <c r="G467">
        <v>1</v>
      </c>
      <c r="H467" t="s">
        <v>15</v>
      </c>
      <c r="I467" t="s">
        <v>28</v>
      </c>
      <c r="J467">
        <v>3</v>
      </c>
      <c r="K467" t="s">
        <v>23</v>
      </c>
      <c r="L467" t="s">
        <v>18</v>
      </c>
      <c r="M467" s="4">
        <v>19</v>
      </c>
      <c r="N467">
        <v>3</v>
      </c>
      <c r="O467">
        <v>3</v>
      </c>
    </row>
    <row r="468" spans="2:15" x14ac:dyDescent="0.35">
      <c r="B468">
        <v>31</v>
      </c>
      <c r="C468" t="s">
        <v>18</v>
      </c>
      <c r="D468" s="4">
        <v>777.51162790697674</v>
      </c>
      <c r="E468">
        <v>7</v>
      </c>
      <c r="F468">
        <v>613</v>
      </c>
      <c r="G468">
        <v>3</v>
      </c>
      <c r="H468" t="s">
        <v>19</v>
      </c>
      <c r="I468" t="s">
        <v>26</v>
      </c>
      <c r="J468">
        <v>4</v>
      </c>
      <c r="K468" t="s">
        <v>23</v>
      </c>
      <c r="L468" t="s">
        <v>18</v>
      </c>
      <c r="M468" s="4">
        <v>21</v>
      </c>
      <c r="N468">
        <v>3</v>
      </c>
      <c r="O468">
        <v>2</v>
      </c>
    </row>
    <row r="469" spans="2:15" x14ac:dyDescent="0.35">
      <c r="B469">
        <v>18</v>
      </c>
      <c r="C469" t="s">
        <v>14</v>
      </c>
      <c r="D469" s="4">
        <v>1306</v>
      </c>
      <c r="E469">
        <v>5</v>
      </c>
      <c r="F469">
        <v>614</v>
      </c>
      <c r="G469">
        <v>2</v>
      </c>
      <c r="H469" t="s">
        <v>19</v>
      </c>
      <c r="I469" t="s">
        <v>27</v>
      </c>
      <c r="J469">
        <v>2</v>
      </c>
      <c r="K469" t="s">
        <v>17</v>
      </c>
      <c r="L469" t="s">
        <v>14</v>
      </c>
      <c r="M469" s="4">
        <v>14</v>
      </c>
      <c r="N469">
        <v>4</v>
      </c>
      <c r="O469">
        <v>3</v>
      </c>
    </row>
    <row r="470" spans="2:15" x14ac:dyDescent="0.35">
      <c r="B470">
        <v>40</v>
      </c>
      <c r="C470" t="s">
        <v>18</v>
      </c>
      <c r="D470" s="4">
        <v>787.54826254826253</v>
      </c>
      <c r="E470">
        <v>28</v>
      </c>
      <c r="F470">
        <v>615</v>
      </c>
      <c r="G470">
        <v>3</v>
      </c>
      <c r="H470" t="s">
        <v>19</v>
      </c>
      <c r="I470" t="s">
        <v>16</v>
      </c>
      <c r="J470">
        <v>1</v>
      </c>
      <c r="K470" t="s">
        <v>23</v>
      </c>
      <c r="L470" t="s">
        <v>18</v>
      </c>
      <c r="M470" s="4">
        <v>15</v>
      </c>
      <c r="N470">
        <v>3</v>
      </c>
      <c r="O470">
        <v>3</v>
      </c>
    </row>
    <row r="471" spans="2:15" x14ac:dyDescent="0.35">
      <c r="B471">
        <v>41</v>
      </c>
      <c r="C471" t="s">
        <v>18</v>
      </c>
      <c r="D471" s="4">
        <v>509</v>
      </c>
      <c r="E471">
        <v>2</v>
      </c>
      <c r="F471">
        <v>616</v>
      </c>
      <c r="G471">
        <v>1</v>
      </c>
      <c r="H471" t="s">
        <v>15</v>
      </c>
      <c r="I471" t="s">
        <v>25</v>
      </c>
      <c r="J471">
        <v>3</v>
      </c>
      <c r="K471" t="s">
        <v>17</v>
      </c>
      <c r="L471" t="s">
        <v>14</v>
      </c>
      <c r="M471" s="4">
        <v>17</v>
      </c>
      <c r="N471">
        <v>1</v>
      </c>
      <c r="O471">
        <v>3</v>
      </c>
    </row>
    <row r="472" spans="2:15" x14ac:dyDescent="0.35">
      <c r="B472">
        <v>26</v>
      </c>
      <c r="C472" t="s">
        <v>18</v>
      </c>
      <c r="D472" s="4">
        <v>775</v>
      </c>
      <c r="E472">
        <v>29</v>
      </c>
      <c r="F472">
        <v>618</v>
      </c>
      <c r="G472">
        <v>1</v>
      </c>
      <c r="H472" t="s">
        <v>19</v>
      </c>
      <c r="I472" t="s">
        <v>16</v>
      </c>
      <c r="J472">
        <v>3</v>
      </c>
      <c r="K472" t="s">
        <v>23</v>
      </c>
      <c r="L472" t="s">
        <v>18</v>
      </c>
      <c r="M472" s="4">
        <v>12</v>
      </c>
      <c r="N472">
        <v>1</v>
      </c>
      <c r="O472">
        <v>3</v>
      </c>
    </row>
    <row r="473" spans="2:15" x14ac:dyDescent="0.35">
      <c r="B473">
        <v>35</v>
      </c>
      <c r="C473" t="s">
        <v>18</v>
      </c>
      <c r="D473" s="4">
        <v>195</v>
      </c>
      <c r="E473">
        <v>1</v>
      </c>
      <c r="F473">
        <v>620</v>
      </c>
      <c r="G473">
        <v>1</v>
      </c>
      <c r="H473" t="s">
        <v>15</v>
      </c>
      <c r="I473" t="s">
        <v>16</v>
      </c>
      <c r="J473">
        <v>3</v>
      </c>
      <c r="K473" t="s">
        <v>17</v>
      </c>
      <c r="L473" t="s">
        <v>18</v>
      </c>
      <c r="M473" s="4">
        <v>14.945945945945946</v>
      </c>
      <c r="N473">
        <v>4</v>
      </c>
      <c r="O473">
        <v>3</v>
      </c>
    </row>
    <row r="474" spans="2:15" x14ac:dyDescent="0.35">
      <c r="B474">
        <v>34</v>
      </c>
      <c r="C474" t="s">
        <v>18</v>
      </c>
      <c r="D474" s="4">
        <v>258</v>
      </c>
      <c r="E474">
        <v>21</v>
      </c>
      <c r="F474">
        <v>621</v>
      </c>
      <c r="G474">
        <v>4</v>
      </c>
      <c r="H474" t="s">
        <v>19</v>
      </c>
      <c r="I474" t="s">
        <v>16</v>
      </c>
      <c r="J474">
        <v>4</v>
      </c>
      <c r="K474" t="s">
        <v>17</v>
      </c>
      <c r="L474" t="s">
        <v>18</v>
      </c>
      <c r="M474" s="4">
        <v>14.945945945945946</v>
      </c>
      <c r="N474">
        <v>4</v>
      </c>
      <c r="O474">
        <v>3</v>
      </c>
    </row>
    <row r="475" spans="2:15" x14ac:dyDescent="0.35">
      <c r="B475">
        <v>26</v>
      </c>
      <c r="C475" t="s">
        <v>14</v>
      </c>
      <c r="D475" s="4">
        <v>471</v>
      </c>
      <c r="E475">
        <v>24</v>
      </c>
      <c r="F475">
        <v>622</v>
      </c>
      <c r="G475">
        <v>3</v>
      </c>
      <c r="H475" t="s">
        <v>19</v>
      </c>
      <c r="I475" t="s">
        <v>22</v>
      </c>
      <c r="J475">
        <v>4</v>
      </c>
      <c r="K475" t="s">
        <v>17</v>
      </c>
      <c r="L475" t="s">
        <v>14</v>
      </c>
      <c r="M475" s="4">
        <v>15.173076923076923</v>
      </c>
      <c r="N475">
        <v>2</v>
      </c>
      <c r="O475">
        <v>1</v>
      </c>
    </row>
    <row r="476" spans="2:15" x14ac:dyDescent="0.35">
      <c r="B476">
        <v>37</v>
      </c>
      <c r="C476" t="s">
        <v>18</v>
      </c>
      <c r="D476" s="4">
        <v>799</v>
      </c>
      <c r="E476">
        <v>1</v>
      </c>
      <c r="F476">
        <v>623</v>
      </c>
      <c r="G476">
        <v>2</v>
      </c>
      <c r="H476" t="s">
        <v>15</v>
      </c>
      <c r="I476" t="s">
        <v>24</v>
      </c>
      <c r="J476">
        <v>4</v>
      </c>
      <c r="K476" t="s">
        <v>17</v>
      </c>
      <c r="L476" t="s">
        <v>18</v>
      </c>
      <c r="M476" s="4">
        <v>15.345132743362832</v>
      </c>
      <c r="N476">
        <v>4</v>
      </c>
      <c r="O476">
        <v>4</v>
      </c>
    </row>
    <row r="477" spans="2:15" x14ac:dyDescent="0.35">
      <c r="B477">
        <v>46</v>
      </c>
      <c r="C477" t="s">
        <v>18</v>
      </c>
      <c r="D477" s="4">
        <v>1034</v>
      </c>
      <c r="E477">
        <v>18</v>
      </c>
      <c r="F477">
        <v>624</v>
      </c>
      <c r="G477">
        <v>1</v>
      </c>
      <c r="H477" t="s">
        <v>15</v>
      </c>
      <c r="I477" t="s">
        <v>25</v>
      </c>
      <c r="J477">
        <v>3</v>
      </c>
      <c r="K477" t="s">
        <v>21</v>
      </c>
      <c r="L477" t="s">
        <v>18</v>
      </c>
      <c r="M477" s="4">
        <v>15.69811320754717</v>
      </c>
      <c r="N477">
        <v>4</v>
      </c>
      <c r="O477">
        <v>2</v>
      </c>
    </row>
    <row r="478" spans="2:15" x14ac:dyDescent="0.35">
      <c r="B478">
        <v>41</v>
      </c>
      <c r="C478" t="s">
        <v>18</v>
      </c>
      <c r="D478" s="4">
        <v>777.51162790697674</v>
      </c>
      <c r="E478">
        <v>2</v>
      </c>
      <c r="F478">
        <v>625</v>
      </c>
      <c r="G478">
        <v>2</v>
      </c>
      <c r="H478" t="s">
        <v>15</v>
      </c>
      <c r="I478" t="s">
        <v>26</v>
      </c>
      <c r="J478">
        <v>1</v>
      </c>
      <c r="K478" t="s">
        <v>21</v>
      </c>
      <c r="L478" t="s">
        <v>18</v>
      </c>
      <c r="M478" s="4">
        <v>15.049382716049383</v>
      </c>
      <c r="N478">
        <v>2</v>
      </c>
      <c r="O478">
        <v>3</v>
      </c>
    </row>
    <row r="479" spans="2:15" x14ac:dyDescent="0.35">
      <c r="B479">
        <v>37</v>
      </c>
      <c r="C479" t="s">
        <v>18</v>
      </c>
      <c r="D479" s="4">
        <v>142</v>
      </c>
      <c r="E479">
        <v>9</v>
      </c>
      <c r="F479">
        <v>626</v>
      </c>
      <c r="G479">
        <v>1</v>
      </c>
      <c r="H479" t="s">
        <v>19</v>
      </c>
      <c r="I479" t="s">
        <v>16</v>
      </c>
      <c r="J479">
        <v>2</v>
      </c>
      <c r="K479" t="s">
        <v>23</v>
      </c>
      <c r="L479" t="s">
        <v>18</v>
      </c>
      <c r="M479" s="4">
        <v>14.945945945945946</v>
      </c>
      <c r="N479">
        <v>4</v>
      </c>
      <c r="O479">
        <v>3</v>
      </c>
    </row>
    <row r="480" spans="2:15" x14ac:dyDescent="0.35">
      <c r="B480">
        <v>52</v>
      </c>
      <c r="C480" t="s">
        <v>18</v>
      </c>
      <c r="D480" s="4">
        <v>773.53418803418799</v>
      </c>
      <c r="E480">
        <v>6</v>
      </c>
      <c r="F480">
        <v>630</v>
      </c>
      <c r="G480">
        <v>4</v>
      </c>
      <c r="H480" t="s">
        <v>19</v>
      </c>
      <c r="I480" t="s">
        <v>20</v>
      </c>
      <c r="J480">
        <v>1</v>
      </c>
      <c r="K480" t="s">
        <v>23</v>
      </c>
      <c r="L480" t="s">
        <v>14</v>
      </c>
      <c r="M480" s="4">
        <v>12</v>
      </c>
      <c r="N480">
        <v>2</v>
      </c>
      <c r="O480">
        <v>3</v>
      </c>
    </row>
    <row r="481" spans="2:15" x14ac:dyDescent="0.35">
      <c r="B481">
        <v>32</v>
      </c>
      <c r="C481" t="s">
        <v>14</v>
      </c>
      <c r="D481" s="4">
        <v>1474</v>
      </c>
      <c r="E481">
        <v>11</v>
      </c>
      <c r="F481">
        <v>631</v>
      </c>
      <c r="G481">
        <v>4</v>
      </c>
      <c r="H481" t="s">
        <v>19</v>
      </c>
      <c r="I481" t="s">
        <v>16</v>
      </c>
      <c r="J481">
        <v>3</v>
      </c>
      <c r="K481" t="s">
        <v>21</v>
      </c>
      <c r="L481" t="s">
        <v>18</v>
      </c>
      <c r="M481" s="4">
        <v>12</v>
      </c>
      <c r="N481">
        <v>4</v>
      </c>
      <c r="O481">
        <v>3</v>
      </c>
    </row>
    <row r="482" spans="2:15" x14ac:dyDescent="0.35">
      <c r="B482">
        <v>24</v>
      </c>
      <c r="C482" t="s">
        <v>18</v>
      </c>
      <c r="D482" s="4">
        <v>535</v>
      </c>
      <c r="E482">
        <v>24</v>
      </c>
      <c r="F482">
        <v>632</v>
      </c>
      <c r="G482">
        <v>4</v>
      </c>
      <c r="H482" t="s">
        <v>19</v>
      </c>
      <c r="I482" t="s">
        <v>27</v>
      </c>
      <c r="J482">
        <v>4</v>
      </c>
      <c r="K482" t="s">
        <v>21</v>
      </c>
      <c r="L482" t="s">
        <v>18</v>
      </c>
      <c r="M482" s="4">
        <v>13</v>
      </c>
      <c r="N482">
        <v>3</v>
      </c>
      <c r="O482">
        <v>3</v>
      </c>
    </row>
    <row r="483" spans="2:15" x14ac:dyDescent="0.35">
      <c r="B483">
        <v>38</v>
      </c>
      <c r="C483" t="s">
        <v>18</v>
      </c>
      <c r="D483" s="4">
        <v>843.5826086956522</v>
      </c>
      <c r="E483">
        <v>10</v>
      </c>
      <c r="F483">
        <v>634</v>
      </c>
      <c r="G483">
        <v>3</v>
      </c>
      <c r="H483" t="s">
        <v>15</v>
      </c>
      <c r="I483" t="s">
        <v>25</v>
      </c>
      <c r="J483">
        <v>3</v>
      </c>
      <c r="K483" t="s">
        <v>21</v>
      </c>
      <c r="L483" t="s">
        <v>18</v>
      </c>
      <c r="M483" s="4">
        <v>19</v>
      </c>
      <c r="N483">
        <v>3</v>
      </c>
      <c r="O483">
        <v>3</v>
      </c>
    </row>
    <row r="484" spans="2:15" x14ac:dyDescent="0.35">
      <c r="B484">
        <v>37</v>
      </c>
      <c r="C484" t="s">
        <v>18</v>
      </c>
      <c r="D484" s="4">
        <v>446</v>
      </c>
      <c r="E484">
        <v>1</v>
      </c>
      <c r="F484">
        <v>635</v>
      </c>
      <c r="G484">
        <v>2</v>
      </c>
      <c r="H484" t="s">
        <v>15</v>
      </c>
      <c r="I484" t="s">
        <v>24</v>
      </c>
      <c r="J484">
        <v>2</v>
      </c>
      <c r="K484" t="s">
        <v>21</v>
      </c>
      <c r="L484" t="s">
        <v>18</v>
      </c>
      <c r="M484" s="4">
        <v>12</v>
      </c>
      <c r="N484">
        <v>2</v>
      </c>
      <c r="O484">
        <v>2</v>
      </c>
    </row>
    <row r="485" spans="2:15" x14ac:dyDescent="0.35">
      <c r="B485">
        <v>49</v>
      </c>
      <c r="C485" t="s">
        <v>18</v>
      </c>
      <c r="D485" s="4">
        <v>1245</v>
      </c>
      <c r="E485">
        <v>18</v>
      </c>
      <c r="F485">
        <v>638</v>
      </c>
      <c r="G485">
        <v>4</v>
      </c>
      <c r="H485" t="s">
        <v>19</v>
      </c>
      <c r="I485" t="s">
        <v>28</v>
      </c>
      <c r="J485">
        <v>3</v>
      </c>
      <c r="K485" t="s">
        <v>23</v>
      </c>
      <c r="L485" t="s">
        <v>14</v>
      </c>
      <c r="M485" s="4">
        <v>17</v>
      </c>
      <c r="N485">
        <v>3</v>
      </c>
      <c r="O485">
        <v>3</v>
      </c>
    </row>
    <row r="486" spans="2:15" x14ac:dyDescent="0.35">
      <c r="B486">
        <v>24</v>
      </c>
      <c r="C486" t="s">
        <v>18</v>
      </c>
      <c r="D486" s="4">
        <v>773.53418803418799</v>
      </c>
      <c r="E486">
        <v>23</v>
      </c>
      <c r="F486">
        <v>639</v>
      </c>
      <c r="G486">
        <v>2</v>
      </c>
      <c r="H486" t="s">
        <v>19</v>
      </c>
      <c r="I486" t="s">
        <v>20</v>
      </c>
      <c r="J486">
        <v>4</v>
      </c>
      <c r="K486" t="s">
        <v>21</v>
      </c>
      <c r="L486" t="s">
        <v>14</v>
      </c>
      <c r="M486" s="4">
        <v>11</v>
      </c>
      <c r="N486">
        <v>2</v>
      </c>
      <c r="O486">
        <v>3</v>
      </c>
    </row>
    <row r="487" spans="2:15" x14ac:dyDescent="0.35">
      <c r="B487">
        <v>26</v>
      </c>
      <c r="C487" t="s">
        <v>18</v>
      </c>
      <c r="D487" s="4">
        <v>787.54826254826253</v>
      </c>
      <c r="E487">
        <v>28</v>
      </c>
      <c r="F487">
        <v>641</v>
      </c>
      <c r="G487">
        <v>1</v>
      </c>
      <c r="H487" t="s">
        <v>19</v>
      </c>
      <c r="I487" t="s">
        <v>16</v>
      </c>
      <c r="J487">
        <v>2</v>
      </c>
      <c r="K487" t="s">
        <v>21</v>
      </c>
      <c r="L487" t="s">
        <v>18</v>
      </c>
      <c r="M487" s="4">
        <v>20</v>
      </c>
      <c r="N487">
        <v>4</v>
      </c>
      <c r="O487">
        <v>4</v>
      </c>
    </row>
    <row r="488" spans="2:15" x14ac:dyDescent="0.35">
      <c r="B488">
        <v>24</v>
      </c>
      <c r="C488" t="s">
        <v>18</v>
      </c>
      <c r="D488" s="4">
        <v>823</v>
      </c>
      <c r="E488">
        <v>17</v>
      </c>
      <c r="F488">
        <v>643</v>
      </c>
      <c r="G488">
        <v>4</v>
      </c>
      <c r="H488" t="s">
        <v>19</v>
      </c>
      <c r="I488" t="s">
        <v>22</v>
      </c>
      <c r="J488">
        <v>2</v>
      </c>
      <c r="K488" t="s">
        <v>21</v>
      </c>
      <c r="L488" t="s">
        <v>18</v>
      </c>
      <c r="M488" s="4">
        <v>21</v>
      </c>
      <c r="N488">
        <v>4</v>
      </c>
      <c r="O488">
        <v>3</v>
      </c>
    </row>
    <row r="489" spans="2:15" x14ac:dyDescent="0.35">
      <c r="B489">
        <v>50</v>
      </c>
      <c r="C489" t="s">
        <v>18</v>
      </c>
      <c r="D489" s="4">
        <v>777.51162790697674</v>
      </c>
      <c r="E489">
        <v>3</v>
      </c>
      <c r="F489">
        <v>644</v>
      </c>
      <c r="G489">
        <v>1</v>
      </c>
      <c r="H489" t="s">
        <v>19</v>
      </c>
      <c r="I489" t="s">
        <v>26</v>
      </c>
      <c r="J489">
        <v>2</v>
      </c>
      <c r="K489" t="s">
        <v>21</v>
      </c>
      <c r="L489" t="s">
        <v>18</v>
      </c>
      <c r="M489" s="4">
        <v>11</v>
      </c>
      <c r="N489">
        <v>3</v>
      </c>
      <c r="O489">
        <v>3</v>
      </c>
    </row>
    <row r="490" spans="2:15" x14ac:dyDescent="0.35">
      <c r="B490">
        <v>25</v>
      </c>
      <c r="C490" t="s">
        <v>18</v>
      </c>
      <c r="D490" s="4">
        <v>622</v>
      </c>
      <c r="E490">
        <v>13</v>
      </c>
      <c r="F490">
        <v>645</v>
      </c>
      <c r="G490">
        <v>2</v>
      </c>
      <c r="H490" t="s">
        <v>19</v>
      </c>
      <c r="I490" t="s">
        <v>27</v>
      </c>
      <c r="J490">
        <v>3</v>
      </c>
      <c r="K490" t="s">
        <v>21</v>
      </c>
      <c r="L490" t="s">
        <v>18</v>
      </c>
      <c r="M490" s="4">
        <v>11</v>
      </c>
      <c r="N490">
        <v>3</v>
      </c>
      <c r="O490">
        <v>3</v>
      </c>
    </row>
    <row r="491" spans="2:15" x14ac:dyDescent="0.35">
      <c r="B491">
        <v>24</v>
      </c>
      <c r="C491" t="s">
        <v>14</v>
      </c>
      <c r="D491" s="4">
        <v>1287</v>
      </c>
      <c r="E491">
        <v>7</v>
      </c>
      <c r="F491">
        <v>647</v>
      </c>
      <c r="G491">
        <v>1</v>
      </c>
      <c r="H491" t="s">
        <v>15</v>
      </c>
      <c r="I491" t="s">
        <v>22</v>
      </c>
      <c r="J491">
        <v>3</v>
      </c>
      <c r="K491" t="s">
        <v>21</v>
      </c>
      <c r="L491" t="s">
        <v>14</v>
      </c>
      <c r="M491" s="4">
        <v>16</v>
      </c>
      <c r="N491">
        <v>4</v>
      </c>
      <c r="O491">
        <v>3</v>
      </c>
    </row>
    <row r="492" spans="2:15" x14ac:dyDescent="0.35">
      <c r="B492">
        <v>30</v>
      </c>
      <c r="C492" t="s">
        <v>14</v>
      </c>
      <c r="D492" s="4">
        <v>448</v>
      </c>
      <c r="E492">
        <v>12</v>
      </c>
      <c r="F492">
        <v>648</v>
      </c>
      <c r="G492">
        <v>2</v>
      </c>
      <c r="H492" t="s">
        <v>19</v>
      </c>
      <c r="I492" t="s">
        <v>27</v>
      </c>
      <c r="J492">
        <v>1</v>
      </c>
      <c r="K492" t="s">
        <v>21</v>
      </c>
      <c r="L492" t="s">
        <v>18</v>
      </c>
      <c r="M492" s="4">
        <v>18</v>
      </c>
      <c r="N492">
        <v>3</v>
      </c>
      <c r="O492">
        <v>4</v>
      </c>
    </row>
    <row r="493" spans="2:15" x14ac:dyDescent="0.35">
      <c r="B493">
        <v>34</v>
      </c>
      <c r="C493" t="s">
        <v>18</v>
      </c>
      <c r="D493" s="4">
        <v>254</v>
      </c>
      <c r="E493">
        <v>1</v>
      </c>
      <c r="F493">
        <v>649</v>
      </c>
      <c r="G493">
        <v>2</v>
      </c>
      <c r="H493" t="s">
        <v>19</v>
      </c>
      <c r="I493" t="s">
        <v>20</v>
      </c>
      <c r="J493">
        <v>4</v>
      </c>
      <c r="K493" t="s">
        <v>21</v>
      </c>
      <c r="L493" t="s">
        <v>14</v>
      </c>
      <c r="M493" s="4">
        <v>13</v>
      </c>
      <c r="N493">
        <v>4</v>
      </c>
      <c r="O493">
        <v>3</v>
      </c>
    </row>
    <row r="494" spans="2:15" x14ac:dyDescent="0.35">
      <c r="B494">
        <v>31</v>
      </c>
      <c r="C494" t="s">
        <v>14</v>
      </c>
      <c r="D494" s="4">
        <v>1365</v>
      </c>
      <c r="E494">
        <v>13</v>
      </c>
      <c r="F494">
        <v>650</v>
      </c>
      <c r="G494">
        <v>2</v>
      </c>
      <c r="H494" t="s">
        <v>19</v>
      </c>
      <c r="I494" t="s">
        <v>16</v>
      </c>
      <c r="J494">
        <v>1</v>
      </c>
      <c r="K494" t="s">
        <v>23</v>
      </c>
      <c r="L494" t="s">
        <v>18</v>
      </c>
      <c r="M494" s="4">
        <v>17</v>
      </c>
      <c r="N494">
        <v>3</v>
      </c>
      <c r="O494">
        <v>1</v>
      </c>
    </row>
    <row r="495" spans="2:15" x14ac:dyDescent="0.35">
      <c r="B495">
        <v>35</v>
      </c>
      <c r="C495" t="s">
        <v>18</v>
      </c>
      <c r="D495" s="4">
        <v>538</v>
      </c>
      <c r="E495">
        <v>25</v>
      </c>
      <c r="F495">
        <v>652</v>
      </c>
      <c r="G495">
        <v>1</v>
      </c>
      <c r="H495" t="s">
        <v>19</v>
      </c>
      <c r="I495" t="s">
        <v>22</v>
      </c>
      <c r="J495">
        <v>4</v>
      </c>
      <c r="K495" t="s">
        <v>17</v>
      </c>
      <c r="L495" t="s">
        <v>18</v>
      </c>
      <c r="M495" s="4">
        <v>14</v>
      </c>
      <c r="N495">
        <v>4</v>
      </c>
      <c r="O495">
        <v>3</v>
      </c>
    </row>
    <row r="496" spans="2:15" x14ac:dyDescent="0.35">
      <c r="B496">
        <v>31</v>
      </c>
      <c r="C496" t="s">
        <v>18</v>
      </c>
      <c r="D496" s="4">
        <v>525</v>
      </c>
      <c r="E496">
        <v>6</v>
      </c>
      <c r="F496">
        <v>653</v>
      </c>
      <c r="G496">
        <v>1</v>
      </c>
      <c r="H496" t="s">
        <v>19</v>
      </c>
      <c r="I496" t="s">
        <v>16</v>
      </c>
      <c r="J496">
        <v>4</v>
      </c>
      <c r="K496" t="s">
        <v>23</v>
      </c>
      <c r="L496" t="s">
        <v>18</v>
      </c>
      <c r="M496" s="4">
        <v>22</v>
      </c>
      <c r="N496">
        <v>4</v>
      </c>
      <c r="O496">
        <v>4</v>
      </c>
    </row>
    <row r="497" spans="2:15" x14ac:dyDescent="0.35">
      <c r="B497">
        <v>27</v>
      </c>
      <c r="C497" t="s">
        <v>18</v>
      </c>
      <c r="D497" s="4">
        <v>798</v>
      </c>
      <c r="E497">
        <v>6</v>
      </c>
      <c r="F497">
        <v>655</v>
      </c>
      <c r="G497">
        <v>1</v>
      </c>
      <c r="H497" t="s">
        <v>15</v>
      </c>
      <c r="I497" t="s">
        <v>20</v>
      </c>
      <c r="J497">
        <v>3</v>
      </c>
      <c r="K497" t="s">
        <v>23</v>
      </c>
      <c r="L497" t="s">
        <v>18</v>
      </c>
      <c r="M497" s="4">
        <v>12</v>
      </c>
      <c r="N497">
        <v>3</v>
      </c>
      <c r="O497">
        <v>2</v>
      </c>
    </row>
    <row r="498" spans="2:15" x14ac:dyDescent="0.35">
      <c r="B498">
        <v>37</v>
      </c>
      <c r="C498" t="s">
        <v>18</v>
      </c>
      <c r="D498" s="4">
        <v>558</v>
      </c>
      <c r="E498">
        <v>2</v>
      </c>
      <c r="F498">
        <v>656</v>
      </c>
      <c r="G498">
        <v>4</v>
      </c>
      <c r="H498" t="s">
        <v>19</v>
      </c>
      <c r="I498" t="s">
        <v>16</v>
      </c>
      <c r="J498">
        <v>3</v>
      </c>
      <c r="K498" t="s">
        <v>21</v>
      </c>
      <c r="L498" t="s">
        <v>14</v>
      </c>
      <c r="M498" s="4">
        <v>11</v>
      </c>
      <c r="N498">
        <v>3</v>
      </c>
      <c r="O498">
        <v>2</v>
      </c>
    </row>
    <row r="499" spans="2:15" x14ac:dyDescent="0.35">
      <c r="B499">
        <v>20</v>
      </c>
      <c r="C499" t="s">
        <v>18</v>
      </c>
      <c r="D499" s="4">
        <v>773.53418803418799</v>
      </c>
      <c r="E499">
        <v>1</v>
      </c>
      <c r="F499">
        <v>657</v>
      </c>
      <c r="G499">
        <v>4</v>
      </c>
      <c r="H499" t="s">
        <v>15</v>
      </c>
      <c r="I499" t="s">
        <v>20</v>
      </c>
      <c r="J499">
        <v>2</v>
      </c>
      <c r="K499" t="s">
        <v>17</v>
      </c>
      <c r="L499" t="s">
        <v>18</v>
      </c>
      <c r="M499" s="4">
        <v>13</v>
      </c>
      <c r="N499">
        <v>4</v>
      </c>
      <c r="O499">
        <v>4</v>
      </c>
    </row>
    <row r="500" spans="2:15" x14ac:dyDescent="0.35">
      <c r="B500">
        <v>42</v>
      </c>
      <c r="C500" t="s">
        <v>18</v>
      </c>
      <c r="D500" s="4">
        <v>622</v>
      </c>
      <c r="E500">
        <v>2</v>
      </c>
      <c r="F500">
        <v>659</v>
      </c>
      <c r="G500">
        <v>3</v>
      </c>
      <c r="H500" t="s">
        <v>15</v>
      </c>
      <c r="I500" t="s">
        <v>25</v>
      </c>
      <c r="J500">
        <v>4</v>
      </c>
      <c r="K500" t="s">
        <v>21</v>
      </c>
      <c r="L500" t="s">
        <v>18</v>
      </c>
      <c r="M500" s="4">
        <v>13</v>
      </c>
      <c r="N500">
        <v>2</v>
      </c>
      <c r="O500">
        <v>3</v>
      </c>
    </row>
    <row r="501" spans="2:15" x14ac:dyDescent="0.35">
      <c r="B501">
        <v>43</v>
      </c>
      <c r="C501" t="s">
        <v>18</v>
      </c>
      <c r="D501" s="4">
        <v>782</v>
      </c>
      <c r="E501">
        <v>6</v>
      </c>
      <c r="F501">
        <v>661</v>
      </c>
      <c r="G501">
        <v>2</v>
      </c>
      <c r="H501" t="s">
        <v>19</v>
      </c>
      <c r="I501" t="s">
        <v>28</v>
      </c>
      <c r="J501">
        <v>4</v>
      </c>
      <c r="K501" t="s">
        <v>23</v>
      </c>
      <c r="L501" t="s">
        <v>14</v>
      </c>
      <c r="M501" s="4">
        <v>14</v>
      </c>
      <c r="N501">
        <v>3</v>
      </c>
      <c r="O501">
        <v>2</v>
      </c>
    </row>
    <row r="502" spans="2:15" x14ac:dyDescent="0.35">
      <c r="B502">
        <v>38</v>
      </c>
      <c r="C502" t="s">
        <v>18</v>
      </c>
      <c r="D502" s="4">
        <v>362</v>
      </c>
      <c r="E502">
        <v>1</v>
      </c>
      <c r="F502">
        <v>662</v>
      </c>
      <c r="G502">
        <v>3</v>
      </c>
      <c r="H502" t="s">
        <v>15</v>
      </c>
      <c r="I502" t="s">
        <v>20</v>
      </c>
      <c r="J502">
        <v>1</v>
      </c>
      <c r="K502" t="s">
        <v>17</v>
      </c>
      <c r="L502" t="s">
        <v>18</v>
      </c>
      <c r="M502" s="4">
        <v>17</v>
      </c>
      <c r="N502">
        <v>4</v>
      </c>
      <c r="O502">
        <v>2</v>
      </c>
    </row>
    <row r="503" spans="2:15" x14ac:dyDescent="0.35">
      <c r="B503">
        <v>43</v>
      </c>
      <c r="C503" t="s">
        <v>18</v>
      </c>
      <c r="D503" s="4">
        <v>1001</v>
      </c>
      <c r="E503">
        <v>9</v>
      </c>
      <c r="F503">
        <v>663</v>
      </c>
      <c r="G503">
        <v>4</v>
      </c>
      <c r="H503" t="s">
        <v>19</v>
      </c>
      <c r="I503" t="s">
        <v>22</v>
      </c>
      <c r="J503">
        <v>3</v>
      </c>
      <c r="K503" t="s">
        <v>23</v>
      </c>
      <c r="L503" t="s">
        <v>14</v>
      </c>
      <c r="M503" s="4">
        <v>13</v>
      </c>
      <c r="N503">
        <v>2</v>
      </c>
      <c r="O503">
        <v>3</v>
      </c>
    </row>
    <row r="504" spans="2:15" x14ac:dyDescent="0.35">
      <c r="B504">
        <v>48</v>
      </c>
      <c r="C504" t="s">
        <v>18</v>
      </c>
      <c r="D504" s="4">
        <v>777.51162790697674</v>
      </c>
      <c r="E504">
        <v>1</v>
      </c>
      <c r="F504">
        <v>664</v>
      </c>
      <c r="G504">
        <v>4</v>
      </c>
      <c r="H504" t="s">
        <v>15</v>
      </c>
      <c r="I504" t="s">
        <v>26</v>
      </c>
      <c r="J504">
        <v>1</v>
      </c>
      <c r="K504" t="s">
        <v>21</v>
      </c>
      <c r="L504" t="s">
        <v>18</v>
      </c>
      <c r="M504" s="4">
        <v>11</v>
      </c>
      <c r="N504">
        <v>1</v>
      </c>
      <c r="O504">
        <v>1</v>
      </c>
    </row>
    <row r="505" spans="2:15" x14ac:dyDescent="0.35">
      <c r="B505">
        <v>44</v>
      </c>
      <c r="C505" t="s">
        <v>18</v>
      </c>
      <c r="D505" s="4">
        <v>735.95555555555552</v>
      </c>
      <c r="E505">
        <v>1</v>
      </c>
      <c r="F505">
        <v>665</v>
      </c>
      <c r="G505">
        <v>1</v>
      </c>
      <c r="H505" t="s">
        <v>15</v>
      </c>
      <c r="I505" t="s">
        <v>29</v>
      </c>
      <c r="J505">
        <v>3</v>
      </c>
      <c r="K505" t="s">
        <v>17</v>
      </c>
      <c r="L505" t="s">
        <v>18</v>
      </c>
      <c r="M505" s="4">
        <v>11</v>
      </c>
      <c r="N505">
        <v>2</v>
      </c>
      <c r="O505">
        <v>4</v>
      </c>
    </row>
    <row r="506" spans="2:15" x14ac:dyDescent="0.35">
      <c r="B506">
        <v>34</v>
      </c>
      <c r="C506" t="s">
        <v>18</v>
      </c>
      <c r="D506" s="4">
        <v>803.12121212121212</v>
      </c>
      <c r="E506">
        <v>14</v>
      </c>
      <c r="F506">
        <v>666</v>
      </c>
      <c r="G506">
        <v>3</v>
      </c>
      <c r="H506" t="s">
        <v>15</v>
      </c>
      <c r="I506" t="s">
        <v>27</v>
      </c>
      <c r="J506">
        <v>3</v>
      </c>
      <c r="K506" t="s">
        <v>23</v>
      </c>
      <c r="L506" t="s">
        <v>14</v>
      </c>
      <c r="M506" s="4">
        <v>18</v>
      </c>
      <c r="N506">
        <v>4</v>
      </c>
      <c r="O506">
        <v>3</v>
      </c>
    </row>
    <row r="507" spans="2:15" x14ac:dyDescent="0.35">
      <c r="B507">
        <v>27</v>
      </c>
      <c r="C507" t="s">
        <v>14</v>
      </c>
      <c r="D507" s="4">
        <v>1420</v>
      </c>
      <c r="E507">
        <v>2</v>
      </c>
      <c r="F507">
        <v>667</v>
      </c>
      <c r="G507">
        <v>3</v>
      </c>
      <c r="H507" t="s">
        <v>19</v>
      </c>
      <c r="I507" t="s">
        <v>27</v>
      </c>
      <c r="J507">
        <v>1</v>
      </c>
      <c r="K507" t="s">
        <v>23</v>
      </c>
      <c r="L507" t="s">
        <v>18</v>
      </c>
      <c r="M507" s="4">
        <v>11</v>
      </c>
      <c r="N507">
        <v>2</v>
      </c>
      <c r="O507">
        <v>3</v>
      </c>
    </row>
    <row r="508" spans="2:15" x14ac:dyDescent="0.35">
      <c r="B508">
        <v>21</v>
      </c>
      <c r="C508" t="s">
        <v>18</v>
      </c>
      <c r="D508" s="4">
        <v>1343</v>
      </c>
      <c r="E508">
        <v>22</v>
      </c>
      <c r="F508">
        <v>669</v>
      </c>
      <c r="G508">
        <v>3</v>
      </c>
      <c r="H508" t="s">
        <v>19</v>
      </c>
      <c r="I508" t="s">
        <v>27</v>
      </c>
      <c r="J508">
        <v>3</v>
      </c>
      <c r="K508" t="s">
        <v>17</v>
      </c>
      <c r="L508" t="s">
        <v>18</v>
      </c>
      <c r="M508" s="4">
        <v>15.492537313432836</v>
      </c>
      <c r="N508">
        <v>3</v>
      </c>
      <c r="O508">
        <v>3</v>
      </c>
    </row>
    <row r="509" spans="2:15" x14ac:dyDescent="0.35">
      <c r="B509">
        <v>44</v>
      </c>
      <c r="C509" t="s">
        <v>18</v>
      </c>
      <c r="D509" s="4">
        <v>1315</v>
      </c>
      <c r="E509">
        <v>3</v>
      </c>
      <c r="F509">
        <v>671</v>
      </c>
      <c r="G509">
        <v>4</v>
      </c>
      <c r="H509" t="s">
        <v>19</v>
      </c>
      <c r="I509" t="s">
        <v>26</v>
      </c>
      <c r="J509">
        <v>4</v>
      </c>
      <c r="K509" t="s">
        <v>21</v>
      </c>
      <c r="L509" t="s">
        <v>14</v>
      </c>
      <c r="M509" s="4">
        <v>12</v>
      </c>
      <c r="N509">
        <v>1</v>
      </c>
      <c r="O509">
        <v>4</v>
      </c>
    </row>
    <row r="510" spans="2:15" x14ac:dyDescent="0.35">
      <c r="B510">
        <v>22</v>
      </c>
      <c r="C510" t="s">
        <v>18</v>
      </c>
      <c r="D510" s="4">
        <v>604</v>
      </c>
      <c r="E510">
        <v>6</v>
      </c>
      <c r="F510">
        <v>675</v>
      </c>
      <c r="G510">
        <v>1</v>
      </c>
      <c r="H510" t="s">
        <v>19</v>
      </c>
      <c r="I510" t="s">
        <v>20</v>
      </c>
      <c r="J510">
        <v>3</v>
      </c>
      <c r="K510" t="s">
        <v>21</v>
      </c>
      <c r="L510" t="s">
        <v>18</v>
      </c>
      <c r="M510" s="4">
        <v>15.375527426160337</v>
      </c>
      <c r="N510">
        <v>4</v>
      </c>
      <c r="O510">
        <v>3</v>
      </c>
    </row>
    <row r="511" spans="2:15" x14ac:dyDescent="0.35">
      <c r="B511">
        <v>33</v>
      </c>
      <c r="C511" t="s">
        <v>18</v>
      </c>
      <c r="D511" s="4">
        <v>1216</v>
      </c>
      <c r="E511">
        <v>8</v>
      </c>
      <c r="F511">
        <v>677</v>
      </c>
      <c r="G511">
        <v>3</v>
      </c>
      <c r="H511" t="s">
        <v>19</v>
      </c>
      <c r="I511" t="s">
        <v>16</v>
      </c>
      <c r="J511">
        <v>3</v>
      </c>
      <c r="K511" t="s">
        <v>23</v>
      </c>
      <c r="L511" t="s">
        <v>18</v>
      </c>
      <c r="M511" s="4">
        <v>14.945945945945946</v>
      </c>
      <c r="N511">
        <v>4</v>
      </c>
      <c r="O511">
        <v>3</v>
      </c>
    </row>
    <row r="512" spans="2:15" x14ac:dyDescent="0.35">
      <c r="B512">
        <v>32</v>
      </c>
      <c r="C512" t="s">
        <v>18</v>
      </c>
      <c r="D512" s="4">
        <v>646</v>
      </c>
      <c r="E512">
        <v>9</v>
      </c>
      <c r="F512">
        <v>679</v>
      </c>
      <c r="G512">
        <v>1</v>
      </c>
      <c r="H512" t="s">
        <v>15</v>
      </c>
      <c r="I512" t="s">
        <v>20</v>
      </c>
      <c r="J512">
        <v>4</v>
      </c>
      <c r="K512" t="s">
        <v>21</v>
      </c>
      <c r="L512" t="s">
        <v>14</v>
      </c>
      <c r="M512" s="4">
        <v>15.375527426160337</v>
      </c>
      <c r="N512">
        <v>4</v>
      </c>
      <c r="O512">
        <v>2</v>
      </c>
    </row>
    <row r="513" spans="2:15" x14ac:dyDescent="0.35">
      <c r="B513">
        <v>30</v>
      </c>
      <c r="C513" t="s">
        <v>18</v>
      </c>
      <c r="D513" s="4">
        <v>160</v>
      </c>
      <c r="E513">
        <v>3</v>
      </c>
      <c r="F513">
        <v>680</v>
      </c>
      <c r="G513">
        <v>3</v>
      </c>
      <c r="H513" t="s">
        <v>15</v>
      </c>
      <c r="I513" t="s">
        <v>20</v>
      </c>
      <c r="J513">
        <v>3</v>
      </c>
      <c r="K513" t="s">
        <v>23</v>
      </c>
      <c r="L513" t="s">
        <v>18</v>
      </c>
      <c r="M513" s="4">
        <v>15.375527426160337</v>
      </c>
      <c r="N513">
        <v>3</v>
      </c>
      <c r="O513">
        <v>3</v>
      </c>
    </row>
    <row r="514" spans="2:15" x14ac:dyDescent="0.35">
      <c r="B514">
        <v>53</v>
      </c>
      <c r="C514" t="s">
        <v>18</v>
      </c>
      <c r="D514" s="4">
        <v>238</v>
      </c>
      <c r="E514">
        <v>1</v>
      </c>
      <c r="F514">
        <v>682</v>
      </c>
      <c r="G514">
        <v>4</v>
      </c>
      <c r="H514" t="s">
        <v>15</v>
      </c>
      <c r="I514" t="s">
        <v>16</v>
      </c>
      <c r="J514">
        <v>1</v>
      </c>
      <c r="K514" t="s">
        <v>17</v>
      </c>
      <c r="L514" t="s">
        <v>18</v>
      </c>
      <c r="M514" s="4">
        <v>14.945945945945946</v>
      </c>
      <c r="N514">
        <v>4</v>
      </c>
      <c r="O514">
        <v>4</v>
      </c>
    </row>
    <row r="515" spans="2:15" x14ac:dyDescent="0.35">
      <c r="B515">
        <v>34</v>
      </c>
      <c r="C515" t="s">
        <v>18</v>
      </c>
      <c r="D515" s="4">
        <v>773.53418803418799</v>
      </c>
      <c r="E515">
        <v>1</v>
      </c>
      <c r="F515">
        <v>683</v>
      </c>
      <c r="G515">
        <v>2</v>
      </c>
      <c r="H515" t="s">
        <v>19</v>
      </c>
      <c r="I515" t="s">
        <v>20</v>
      </c>
      <c r="J515">
        <v>4</v>
      </c>
      <c r="K515" t="s">
        <v>21</v>
      </c>
      <c r="L515" t="s">
        <v>18</v>
      </c>
      <c r="M515" s="4">
        <v>12</v>
      </c>
      <c r="N515">
        <v>4</v>
      </c>
      <c r="O515">
        <v>2</v>
      </c>
    </row>
    <row r="516" spans="2:15" x14ac:dyDescent="0.35">
      <c r="B516">
        <v>45</v>
      </c>
      <c r="C516" t="s">
        <v>14</v>
      </c>
      <c r="D516" s="4">
        <v>787.54826254826253</v>
      </c>
      <c r="E516">
        <v>26</v>
      </c>
      <c r="F516">
        <v>684</v>
      </c>
      <c r="G516">
        <v>1</v>
      </c>
      <c r="H516" t="s">
        <v>15</v>
      </c>
      <c r="I516" t="s">
        <v>16</v>
      </c>
      <c r="J516">
        <v>1</v>
      </c>
      <c r="K516" t="s">
        <v>21</v>
      </c>
      <c r="L516" t="s">
        <v>18</v>
      </c>
      <c r="M516" s="4">
        <v>14</v>
      </c>
      <c r="N516">
        <v>4</v>
      </c>
      <c r="O516">
        <v>3</v>
      </c>
    </row>
    <row r="517" spans="2:15" x14ac:dyDescent="0.35">
      <c r="B517">
        <v>26</v>
      </c>
      <c r="C517" t="s">
        <v>18</v>
      </c>
      <c r="D517" s="4">
        <v>991</v>
      </c>
      <c r="E517">
        <v>6</v>
      </c>
      <c r="F517">
        <v>686</v>
      </c>
      <c r="G517">
        <v>3</v>
      </c>
      <c r="H517" t="s">
        <v>15</v>
      </c>
      <c r="I517" t="s">
        <v>22</v>
      </c>
      <c r="J517">
        <v>4</v>
      </c>
      <c r="K517" t="s">
        <v>21</v>
      </c>
      <c r="L517" t="s">
        <v>14</v>
      </c>
      <c r="M517" s="4">
        <v>13</v>
      </c>
      <c r="N517">
        <v>3</v>
      </c>
      <c r="O517">
        <v>3</v>
      </c>
    </row>
    <row r="518" spans="2:15" x14ac:dyDescent="0.35">
      <c r="B518">
        <v>37</v>
      </c>
      <c r="C518" t="s">
        <v>18</v>
      </c>
      <c r="D518" s="4">
        <v>482</v>
      </c>
      <c r="E518">
        <v>3</v>
      </c>
      <c r="F518">
        <v>689</v>
      </c>
      <c r="G518">
        <v>3</v>
      </c>
      <c r="H518" t="s">
        <v>19</v>
      </c>
      <c r="I518" t="s">
        <v>24</v>
      </c>
      <c r="J518">
        <v>3</v>
      </c>
      <c r="K518" t="s">
        <v>21</v>
      </c>
      <c r="L518" t="s">
        <v>18</v>
      </c>
      <c r="M518" s="4">
        <v>15</v>
      </c>
      <c r="N518">
        <v>3</v>
      </c>
      <c r="O518">
        <v>3</v>
      </c>
    </row>
    <row r="519" spans="2:15" x14ac:dyDescent="0.35">
      <c r="B519">
        <v>29</v>
      </c>
      <c r="C519" t="s">
        <v>18</v>
      </c>
      <c r="D519" s="4">
        <v>1176</v>
      </c>
      <c r="E519">
        <v>3</v>
      </c>
      <c r="F519">
        <v>690</v>
      </c>
      <c r="G519">
        <v>2</v>
      </c>
      <c r="H519" t="s">
        <v>15</v>
      </c>
      <c r="I519" t="s">
        <v>16</v>
      </c>
      <c r="J519">
        <v>3</v>
      </c>
      <c r="K519" t="s">
        <v>21</v>
      </c>
      <c r="L519" t="s">
        <v>18</v>
      </c>
      <c r="M519" s="4">
        <v>14</v>
      </c>
      <c r="N519">
        <v>1</v>
      </c>
      <c r="O519">
        <v>2</v>
      </c>
    </row>
    <row r="520" spans="2:15" x14ac:dyDescent="0.35">
      <c r="B520">
        <v>35</v>
      </c>
      <c r="C520" t="s">
        <v>18</v>
      </c>
      <c r="D520" s="4">
        <v>1017</v>
      </c>
      <c r="E520">
        <v>6</v>
      </c>
      <c r="F520">
        <v>691</v>
      </c>
      <c r="G520">
        <v>2</v>
      </c>
      <c r="H520" t="s">
        <v>19</v>
      </c>
      <c r="I520" t="s">
        <v>20</v>
      </c>
      <c r="J520">
        <v>4</v>
      </c>
      <c r="K520" t="s">
        <v>17</v>
      </c>
      <c r="L520" t="s">
        <v>18</v>
      </c>
      <c r="M520" s="4">
        <v>13</v>
      </c>
      <c r="N520">
        <v>2</v>
      </c>
      <c r="O520">
        <v>3</v>
      </c>
    </row>
    <row r="521" spans="2:15" x14ac:dyDescent="0.35">
      <c r="B521">
        <v>33</v>
      </c>
      <c r="C521" t="s">
        <v>18</v>
      </c>
      <c r="D521" s="4">
        <v>1296</v>
      </c>
      <c r="E521">
        <v>6</v>
      </c>
      <c r="F521">
        <v>692</v>
      </c>
      <c r="G521">
        <v>3</v>
      </c>
      <c r="H521" t="s">
        <v>19</v>
      </c>
      <c r="I521" t="s">
        <v>25</v>
      </c>
      <c r="J521">
        <v>4</v>
      </c>
      <c r="K521" t="s">
        <v>23</v>
      </c>
      <c r="L521" t="s">
        <v>18</v>
      </c>
      <c r="M521" s="4">
        <v>23</v>
      </c>
      <c r="N521">
        <v>3</v>
      </c>
      <c r="O521">
        <v>1</v>
      </c>
    </row>
    <row r="522" spans="2:15" x14ac:dyDescent="0.35">
      <c r="B522">
        <v>54</v>
      </c>
      <c r="C522" t="s">
        <v>18</v>
      </c>
      <c r="D522" s="4">
        <v>397</v>
      </c>
      <c r="E522">
        <v>19</v>
      </c>
      <c r="F522">
        <v>698</v>
      </c>
      <c r="G522">
        <v>3</v>
      </c>
      <c r="H522" t="s">
        <v>19</v>
      </c>
      <c r="I522" t="s">
        <v>29</v>
      </c>
      <c r="J522">
        <v>2</v>
      </c>
      <c r="K522" t="s">
        <v>21</v>
      </c>
      <c r="L522" t="s">
        <v>18</v>
      </c>
      <c r="M522" s="4">
        <v>15</v>
      </c>
      <c r="N522">
        <v>3</v>
      </c>
      <c r="O522">
        <v>4</v>
      </c>
    </row>
    <row r="523" spans="2:15" x14ac:dyDescent="0.35">
      <c r="B523">
        <v>36</v>
      </c>
      <c r="C523" t="s">
        <v>18</v>
      </c>
      <c r="D523" s="4">
        <v>913</v>
      </c>
      <c r="E523">
        <v>9</v>
      </c>
      <c r="F523">
        <v>699</v>
      </c>
      <c r="G523">
        <v>2</v>
      </c>
      <c r="H523" t="s">
        <v>19</v>
      </c>
      <c r="I523" t="s">
        <v>24</v>
      </c>
      <c r="J523">
        <v>2</v>
      </c>
      <c r="K523" t="s">
        <v>23</v>
      </c>
      <c r="L523" t="s">
        <v>14</v>
      </c>
      <c r="M523" s="4">
        <v>11</v>
      </c>
      <c r="N523">
        <v>3</v>
      </c>
      <c r="O523">
        <v>3</v>
      </c>
    </row>
    <row r="524" spans="2:15" x14ac:dyDescent="0.35">
      <c r="B524">
        <v>27</v>
      </c>
      <c r="C524" t="s">
        <v>18</v>
      </c>
      <c r="D524" s="4">
        <v>1115</v>
      </c>
      <c r="E524">
        <v>3</v>
      </c>
      <c r="F524">
        <v>700</v>
      </c>
      <c r="G524">
        <v>1</v>
      </c>
      <c r="H524" t="s">
        <v>19</v>
      </c>
      <c r="I524" t="s">
        <v>20</v>
      </c>
      <c r="J524">
        <v>4</v>
      </c>
      <c r="K524" t="s">
        <v>17</v>
      </c>
      <c r="L524" t="s">
        <v>18</v>
      </c>
      <c r="M524" s="4">
        <v>13</v>
      </c>
      <c r="N524">
        <v>4</v>
      </c>
      <c r="O524">
        <v>3</v>
      </c>
    </row>
    <row r="525" spans="2:15" x14ac:dyDescent="0.35">
      <c r="B525">
        <v>20</v>
      </c>
      <c r="C525" t="s">
        <v>14</v>
      </c>
      <c r="D525" s="4">
        <v>1362</v>
      </c>
      <c r="E525">
        <v>10</v>
      </c>
      <c r="F525">
        <v>701</v>
      </c>
      <c r="G525">
        <v>4</v>
      </c>
      <c r="H525" t="s">
        <v>19</v>
      </c>
      <c r="I525" t="s">
        <v>20</v>
      </c>
      <c r="J525">
        <v>3</v>
      </c>
      <c r="K525" t="s">
        <v>17</v>
      </c>
      <c r="L525" t="s">
        <v>14</v>
      </c>
      <c r="M525" s="4">
        <v>11</v>
      </c>
      <c r="N525">
        <v>4</v>
      </c>
      <c r="O525">
        <v>3</v>
      </c>
    </row>
    <row r="526" spans="2:15" x14ac:dyDescent="0.35">
      <c r="B526">
        <v>33</v>
      </c>
      <c r="C526" t="s">
        <v>14</v>
      </c>
      <c r="D526" s="4">
        <v>1076</v>
      </c>
      <c r="E526">
        <v>3</v>
      </c>
      <c r="F526">
        <v>702</v>
      </c>
      <c r="G526">
        <v>1</v>
      </c>
      <c r="H526" t="s">
        <v>19</v>
      </c>
      <c r="I526" t="s">
        <v>20</v>
      </c>
      <c r="J526">
        <v>1</v>
      </c>
      <c r="K526" t="s">
        <v>17</v>
      </c>
      <c r="L526" t="s">
        <v>14</v>
      </c>
      <c r="M526" s="4">
        <v>11</v>
      </c>
      <c r="N526">
        <v>1</v>
      </c>
      <c r="O526">
        <v>3</v>
      </c>
    </row>
    <row r="527" spans="2:15" x14ac:dyDescent="0.35">
      <c r="B527">
        <v>35</v>
      </c>
      <c r="C527" t="s">
        <v>18</v>
      </c>
      <c r="D527" s="4">
        <v>727</v>
      </c>
      <c r="E527">
        <v>3</v>
      </c>
      <c r="F527">
        <v>704</v>
      </c>
      <c r="G527">
        <v>3</v>
      </c>
      <c r="H527" t="s">
        <v>19</v>
      </c>
      <c r="I527" t="s">
        <v>22</v>
      </c>
      <c r="J527">
        <v>3</v>
      </c>
      <c r="K527" t="s">
        <v>21</v>
      </c>
      <c r="L527" t="s">
        <v>18</v>
      </c>
      <c r="M527" s="4">
        <v>18</v>
      </c>
      <c r="N527">
        <v>3</v>
      </c>
      <c r="O527">
        <v>3</v>
      </c>
    </row>
    <row r="528" spans="2:15" x14ac:dyDescent="0.35">
      <c r="B528">
        <v>23</v>
      </c>
      <c r="C528" t="s">
        <v>18</v>
      </c>
      <c r="D528" s="4">
        <v>885</v>
      </c>
      <c r="E528">
        <v>4</v>
      </c>
      <c r="F528">
        <v>705</v>
      </c>
      <c r="G528">
        <v>1</v>
      </c>
      <c r="H528" t="s">
        <v>19</v>
      </c>
      <c r="I528" t="s">
        <v>20</v>
      </c>
      <c r="J528">
        <v>1</v>
      </c>
      <c r="K528" t="s">
        <v>21</v>
      </c>
      <c r="L528" t="s">
        <v>18</v>
      </c>
      <c r="M528" s="4">
        <v>16</v>
      </c>
      <c r="N528">
        <v>1</v>
      </c>
      <c r="O528">
        <v>4</v>
      </c>
    </row>
    <row r="529" spans="2:15" x14ac:dyDescent="0.35">
      <c r="B529">
        <v>25</v>
      </c>
      <c r="C529" t="s">
        <v>18</v>
      </c>
      <c r="D529" s="4">
        <v>787.54826254826253</v>
      </c>
      <c r="E529">
        <v>8</v>
      </c>
      <c r="F529">
        <v>707</v>
      </c>
      <c r="G529">
        <v>4</v>
      </c>
      <c r="H529" t="s">
        <v>19</v>
      </c>
      <c r="I529" t="s">
        <v>16</v>
      </c>
      <c r="J529">
        <v>2</v>
      </c>
      <c r="K529" t="s">
        <v>21</v>
      </c>
      <c r="L529" t="s">
        <v>18</v>
      </c>
      <c r="M529" s="4">
        <v>22</v>
      </c>
      <c r="N529">
        <v>3</v>
      </c>
      <c r="O529">
        <v>3</v>
      </c>
    </row>
    <row r="530" spans="2:15" x14ac:dyDescent="0.35">
      <c r="B530">
        <v>38</v>
      </c>
      <c r="C530" t="s">
        <v>18</v>
      </c>
      <c r="D530" s="4">
        <v>787.54826254826253</v>
      </c>
      <c r="E530">
        <v>7</v>
      </c>
      <c r="F530">
        <v>709</v>
      </c>
      <c r="G530">
        <v>4</v>
      </c>
      <c r="H530" t="s">
        <v>15</v>
      </c>
      <c r="I530" t="s">
        <v>16</v>
      </c>
      <c r="J530">
        <v>4</v>
      </c>
      <c r="K530" t="s">
        <v>17</v>
      </c>
      <c r="L530" t="s">
        <v>18</v>
      </c>
      <c r="M530" s="4">
        <v>20</v>
      </c>
      <c r="N530">
        <v>1</v>
      </c>
      <c r="O530">
        <v>3</v>
      </c>
    </row>
    <row r="531" spans="2:15" x14ac:dyDescent="0.35">
      <c r="B531">
        <v>29</v>
      </c>
      <c r="C531" t="s">
        <v>18</v>
      </c>
      <c r="D531" s="4">
        <v>806</v>
      </c>
      <c r="E531">
        <v>1</v>
      </c>
      <c r="F531">
        <v>710</v>
      </c>
      <c r="G531">
        <v>2</v>
      </c>
      <c r="H531" t="s">
        <v>19</v>
      </c>
      <c r="I531" t="s">
        <v>20</v>
      </c>
      <c r="J531">
        <v>4</v>
      </c>
      <c r="K531" t="s">
        <v>23</v>
      </c>
      <c r="L531" t="s">
        <v>18</v>
      </c>
      <c r="M531" s="4">
        <v>18</v>
      </c>
      <c r="N531">
        <v>4</v>
      </c>
      <c r="O531">
        <v>3</v>
      </c>
    </row>
    <row r="532" spans="2:15" x14ac:dyDescent="0.35">
      <c r="B532">
        <v>48</v>
      </c>
      <c r="C532" t="s">
        <v>18</v>
      </c>
      <c r="D532" s="4">
        <v>817</v>
      </c>
      <c r="E532">
        <v>2</v>
      </c>
      <c r="F532">
        <v>712</v>
      </c>
      <c r="G532">
        <v>2</v>
      </c>
      <c r="H532" t="s">
        <v>19</v>
      </c>
      <c r="I532" t="s">
        <v>16</v>
      </c>
      <c r="J532">
        <v>2</v>
      </c>
      <c r="K532" t="s">
        <v>21</v>
      </c>
      <c r="L532" t="s">
        <v>18</v>
      </c>
      <c r="M532" s="4">
        <v>12</v>
      </c>
      <c r="N532">
        <v>4</v>
      </c>
      <c r="O532">
        <v>3</v>
      </c>
    </row>
    <row r="533" spans="2:15" x14ac:dyDescent="0.35">
      <c r="B533">
        <v>27</v>
      </c>
      <c r="C533" t="s">
        <v>18</v>
      </c>
      <c r="D533" s="4">
        <v>1410</v>
      </c>
      <c r="E533">
        <v>3</v>
      </c>
      <c r="F533">
        <v>714</v>
      </c>
      <c r="G533">
        <v>4</v>
      </c>
      <c r="H533" t="s">
        <v>15</v>
      </c>
      <c r="I533" t="s">
        <v>16</v>
      </c>
      <c r="J533">
        <v>4</v>
      </c>
      <c r="K533" t="s">
        <v>23</v>
      </c>
      <c r="L533" t="s">
        <v>14</v>
      </c>
      <c r="M533" s="4">
        <v>20</v>
      </c>
      <c r="N533">
        <v>2</v>
      </c>
      <c r="O533">
        <v>3</v>
      </c>
    </row>
    <row r="534" spans="2:15" x14ac:dyDescent="0.35">
      <c r="B534">
        <v>37</v>
      </c>
      <c r="C534" t="s">
        <v>18</v>
      </c>
      <c r="D534" s="4">
        <v>1225</v>
      </c>
      <c r="E534">
        <v>10</v>
      </c>
      <c r="F534">
        <v>715</v>
      </c>
      <c r="G534">
        <v>4</v>
      </c>
      <c r="H534" t="s">
        <v>19</v>
      </c>
      <c r="I534" t="s">
        <v>20</v>
      </c>
      <c r="J534">
        <v>4</v>
      </c>
      <c r="K534" t="s">
        <v>17</v>
      </c>
      <c r="L534" t="s">
        <v>18</v>
      </c>
      <c r="M534" s="4">
        <v>17</v>
      </c>
      <c r="N534">
        <v>1</v>
      </c>
      <c r="O534">
        <v>3</v>
      </c>
    </row>
    <row r="535" spans="2:15" x14ac:dyDescent="0.35">
      <c r="B535">
        <v>50</v>
      </c>
      <c r="C535" t="s">
        <v>18</v>
      </c>
      <c r="D535" s="4">
        <v>1207</v>
      </c>
      <c r="E535">
        <v>28</v>
      </c>
      <c r="F535">
        <v>716</v>
      </c>
      <c r="G535">
        <v>4</v>
      </c>
      <c r="H535" t="s">
        <v>19</v>
      </c>
      <c r="I535" t="s">
        <v>22</v>
      </c>
      <c r="J535">
        <v>3</v>
      </c>
      <c r="K535" t="s">
        <v>21</v>
      </c>
      <c r="L535" t="s">
        <v>14</v>
      </c>
      <c r="M535" s="4">
        <v>11</v>
      </c>
      <c r="N535">
        <v>3</v>
      </c>
      <c r="O535">
        <v>3</v>
      </c>
    </row>
    <row r="536" spans="2:15" x14ac:dyDescent="0.35">
      <c r="B536">
        <v>34</v>
      </c>
      <c r="C536" t="s">
        <v>18</v>
      </c>
      <c r="D536" s="4">
        <v>1442</v>
      </c>
      <c r="E536">
        <v>9</v>
      </c>
      <c r="F536">
        <v>717</v>
      </c>
      <c r="G536">
        <v>4</v>
      </c>
      <c r="H536" t="s">
        <v>15</v>
      </c>
      <c r="I536" t="s">
        <v>25</v>
      </c>
      <c r="J536">
        <v>2</v>
      </c>
      <c r="K536" t="s">
        <v>17</v>
      </c>
      <c r="L536" t="s">
        <v>18</v>
      </c>
      <c r="M536" s="4">
        <v>14</v>
      </c>
      <c r="N536">
        <v>2</v>
      </c>
      <c r="O536">
        <v>4</v>
      </c>
    </row>
    <row r="537" spans="2:15" x14ac:dyDescent="0.35">
      <c r="B537">
        <v>24</v>
      </c>
      <c r="C537" t="s">
        <v>14</v>
      </c>
      <c r="D537" s="4">
        <v>693</v>
      </c>
      <c r="E537">
        <v>3</v>
      </c>
      <c r="F537">
        <v>720</v>
      </c>
      <c r="G537">
        <v>1</v>
      </c>
      <c r="H537" t="s">
        <v>15</v>
      </c>
      <c r="I537" t="s">
        <v>16</v>
      </c>
      <c r="J537">
        <v>3</v>
      </c>
      <c r="K537" t="s">
        <v>17</v>
      </c>
      <c r="L537" t="s">
        <v>18</v>
      </c>
      <c r="M537" s="4">
        <v>14</v>
      </c>
      <c r="N537">
        <v>1</v>
      </c>
      <c r="O537">
        <v>3</v>
      </c>
    </row>
    <row r="538" spans="2:15" x14ac:dyDescent="0.35">
      <c r="B538">
        <v>39</v>
      </c>
      <c r="C538" t="s">
        <v>18</v>
      </c>
      <c r="D538" s="4">
        <v>408</v>
      </c>
      <c r="E538">
        <v>2</v>
      </c>
      <c r="F538">
        <v>721</v>
      </c>
      <c r="G538">
        <v>4</v>
      </c>
      <c r="H538" t="s">
        <v>15</v>
      </c>
      <c r="I538" t="s">
        <v>25</v>
      </c>
      <c r="J538">
        <v>3</v>
      </c>
      <c r="K538" t="s">
        <v>17</v>
      </c>
      <c r="L538" t="s">
        <v>18</v>
      </c>
      <c r="M538" s="4">
        <v>11</v>
      </c>
      <c r="N538">
        <v>1</v>
      </c>
      <c r="O538">
        <v>3</v>
      </c>
    </row>
    <row r="539" spans="2:15" x14ac:dyDescent="0.35">
      <c r="B539">
        <v>32</v>
      </c>
      <c r="C539" t="s">
        <v>18</v>
      </c>
      <c r="D539" s="4">
        <v>929</v>
      </c>
      <c r="E539">
        <v>10</v>
      </c>
      <c r="F539">
        <v>722</v>
      </c>
      <c r="G539">
        <v>4</v>
      </c>
      <c r="H539" t="s">
        <v>19</v>
      </c>
      <c r="I539" t="s">
        <v>16</v>
      </c>
      <c r="J539">
        <v>4</v>
      </c>
      <c r="K539" t="s">
        <v>17</v>
      </c>
      <c r="L539" t="s">
        <v>18</v>
      </c>
      <c r="M539" s="4">
        <v>14.945945945945946</v>
      </c>
      <c r="N539">
        <v>4</v>
      </c>
      <c r="O539">
        <v>2</v>
      </c>
    </row>
    <row r="540" spans="2:15" x14ac:dyDescent="0.35">
      <c r="B540">
        <v>50</v>
      </c>
      <c r="C540" t="s">
        <v>14</v>
      </c>
      <c r="D540" s="4">
        <v>562</v>
      </c>
      <c r="E540">
        <v>8</v>
      </c>
      <c r="F540">
        <v>723</v>
      </c>
      <c r="G540">
        <v>2</v>
      </c>
      <c r="H540" t="s">
        <v>19</v>
      </c>
      <c r="I540" t="s">
        <v>16</v>
      </c>
      <c r="J540">
        <v>3</v>
      </c>
      <c r="K540" t="s">
        <v>21</v>
      </c>
      <c r="L540" t="s">
        <v>14</v>
      </c>
      <c r="M540" s="4">
        <v>14.945945945945946</v>
      </c>
      <c r="N540">
        <v>1</v>
      </c>
      <c r="O540">
        <v>3</v>
      </c>
    </row>
    <row r="541" spans="2:15" x14ac:dyDescent="0.35">
      <c r="B541">
        <v>38</v>
      </c>
      <c r="C541" t="s">
        <v>18</v>
      </c>
      <c r="D541" s="4">
        <v>827</v>
      </c>
      <c r="E541">
        <v>1</v>
      </c>
      <c r="F541">
        <v>724</v>
      </c>
      <c r="G541">
        <v>2</v>
      </c>
      <c r="H541" t="s">
        <v>15</v>
      </c>
      <c r="I541" t="s">
        <v>25</v>
      </c>
      <c r="J541">
        <v>4</v>
      </c>
      <c r="K541" t="s">
        <v>17</v>
      </c>
      <c r="L541" t="s">
        <v>18</v>
      </c>
      <c r="M541" s="4">
        <v>15.69811320754717</v>
      </c>
      <c r="N541">
        <v>3</v>
      </c>
      <c r="O541">
        <v>2</v>
      </c>
    </row>
    <row r="542" spans="2:15" x14ac:dyDescent="0.35">
      <c r="B542">
        <v>27</v>
      </c>
      <c r="C542" t="s">
        <v>18</v>
      </c>
      <c r="D542" s="4">
        <v>608</v>
      </c>
      <c r="E542">
        <v>1</v>
      </c>
      <c r="F542">
        <v>725</v>
      </c>
      <c r="G542">
        <v>3</v>
      </c>
      <c r="H542" t="s">
        <v>15</v>
      </c>
      <c r="I542" t="s">
        <v>24</v>
      </c>
      <c r="J542">
        <v>1</v>
      </c>
      <c r="K542" t="s">
        <v>21</v>
      </c>
      <c r="L542" t="s">
        <v>18</v>
      </c>
      <c r="M542" s="4">
        <v>15.345132743362832</v>
      </c>
      <c r="N542">
        <v>4</v>
      </c>
      <c r="O542">
        <v>3</v>
      </c>
    </row>
    <row r="543" spans="2:15" x14ac:dyDescent="0.35">
      <c r="B543">
        <v>32</v>
      </c>
      <c r="C543" t="s">
        <v>18</v>
      </c>
      <c r="D543" s="4">
        <v>776.57377049180332</v>
      </c>
      <c r="E543">
        <v>3</v>
      </c>
      <c r="F543">
        <v>727</v>
      </c>
      <c r="G543">
        <v>3</v>
      </c>
      <c r="H543" t="s">
        <v>15</v>
      </c>
      <c r="I543" t="s">
        <v>28</v>
      </c>
      <c r="J543">
        <v>4</v>
      </c>
      <c r="K543" t="s">
        <v>17</v>
      </c>
      <c r="L543" t="s">
        <v>18</v>
      </c>
      <c r="M543" s="4">
        <v>15.079365079365079</v>
      </c>
      <c r="N543">
        <v>4</v>
      </c>
      <c r="O543">
        <v>3</v>
      </c>
    </row>
    <row r="544" spans="2:15" x14ac:dyDescent="0.35">
      <c r="B544">
        <v>47</v>
      </c>
      <c r="C544" t="s">
        <v>18</v>
      </c>
      <c r="D544" s="4">
        <v>787.54826254826253</v>
      </c>
      <c r="E544">
        <v>14</v>
      </c>
      <c r="F544">
        <v>728</v>
      </c>
      <c r="G544">
        <v>4</v>
      </c>
      <c r="H544" t="s">
        <v>19</v>
      </c>
      <c r="I544" t="s">
        <v>16</v>
      </c>
      <c r="J544">
        <v>1</v>
      </c>
      <c r="K544" t="s">
        <v>17</v>
      </c>
      <c r="L544" t="s">
        <v>18</v>
      </c>
      <c r="M544" s="4">
        <v>12</v>
      </c>
      <c r="N544">
        <v>4</v>
      </c>
      <c r="O544">
        <v>3</v>
      </c>
    </row>
    <row r="545" spans="2:15" x14ac:dyDescent="0.35">
      <c r="B545">
        <v>40</v>
      </c>
      <c r="C545" t="s">
        <v>18</v>
      </c>
      <c r="D545" s="4">
        <v>580</v>
      </c>
      <c r="E545">
        <v>5</v>
      </c>
      <c r="F545">
        <v>729</v>
      </c>
      <c r="G545">
        <v>4</v>
      </c>
      <c r="H545" t="s">
        <v>19</v>
      </c>
      <c r="I545" t="s">
        <v>16</v>
      </c>
      <c r="J545">
        <v>1</v>
      </c>
      <c r="K545" t="s">
        <v>21</v>
      </c>
      <c r="L545" t="s">
        <v>14</v>
      </c>
      <c r="M545" s="4">
        <v>21</v>
      </c>
      <c r="N545">
        <v>3</v>
      </c>
      <c r="O545">
        <v>3</v>
      </c>
    </row>
    <row r="546" spans="2:15" x14ac:dyDescent="0.35">
      <c r="B546">
        <v>53</v>
      </c>
      <c r="C546" t="s">
        <v>18</v>
      </c>
      <c r="D546" s="4">
        <v>970</v>
      </c>
      <c r="E546">
        <v>7</v>
      </c>
      <c r="F546">
        <v>730</v>
      </c>
      <c r="G546">
        <v>3</v>
      </c>
      <c r="H546" t="s">
        <v>19</v>
      </c>
      <c r="I546" t="s">
        <v>28</v>
      </c>
      <c r="J546">
        <v>3</v>
      </c>
      <c r="K546" t="s">
        <v>21</v>
      </c>
      <c r="L546" t="s">
        <v>18</v>
      </c>
      <c r="M546" s="4">
        <v>19</v>
      </c>
      <c r="N546">
        <v>3</v>
      </c>
      <c r="O546">
        <v>3</v>
      </c>
    </row>
    <row r="547" spans="2:15" x14ac:dyDescent="0.35">
      <c r="B547">
        <v>41</v>
      </c>
      <c r="C547" t="s">
        <v>18</v>
      </c>
      <c r="D547" s="4">
        <v>427</v>
      </c>
      <c r="E547">
        <v>10</v>
      </c>
      <c r="F547">
        <v>731</v>
      </c>
      <c r="G547">
        <v>2</v>
      </c>
      <c r="H547" t="s">
        <v>19</v>
      </c>
      <c r="I547" t="s">
        <v>26</v>
      </c>
      <c r="J547">
        <v>4</v>
      </c>
      <c r="K547" t="s">
        <v>23</v>
      </c>
      <c r="L547" t="s">
        <v>18</v>
      </c>
      <c r="M547" s="4">
        <v>15</v>
      </c>
      <c r="N547">
        <v>2</v>
      </c>
      <c r="O547">
        <v>2</v>
      </c>
    </row>
    <row r="548" spans="2:15" x14ac:dyDescent="0.35">
      <c r="B548">
        <v>60</v>
      </c>
      <c r="C548" t="s">
        <v>18</v>
      </c>
      <c r="D548" s="4">
        <v>1179</v>
      </c>
      <c r="E548">
        <v>16</v>
      </c>
      <c r="F548">
        <v>732</v>
      </c>
      <c r="G548">
        <v>1</v>
      </c>
      <c r="H548" t="s">
        <v>19</v>
      </c>
      <c r="I548" t="s">
        <v>16</v>
      </c>
      <c r="J548">
        <v>1</v>
      </c>
      <c r="K548" t="s">
        <v>17</v>
      </c>
      <c r="L548" t="s">
        <v>18</v>
      </c>
      <c r="M548" s="4">
        <v>14</v>
      </c>
      <c r="N548">
        <v>4</v>
      </c>
      <c r="O548">
        <v>3</v>
      </c>
    </row>
    <row r="549" spans="2:15" x14ac:dyDescent="0.35">
      <c r="B549">
        <v>27</v>
      </c>
      <c r="C549" t="s">
        <v>18</v>
      </c>
      <c r="D549" s="4">
        <v>294</v>
      </c>
      <c r="E549">
        <v>10</v>
      </c>
      <c r="F549">
        <v>733</v>
      </c>
      <c r="G549">
        <v>4</v>
      </c>
      <c r="H549" t="s">
        <v>19</v>
      </c>
      <c r="I549" t="s">
        <v>24</v>
      </c>
      <c r="J549">
        <v>1</v>
      </c>
      <c r="K549" t="s">
        <v>23</v>
      </c>
      <c r="L549" t="s">
        <v>18</v>
      </c>
      <c r="M549" s="4">
        <v>21</v>
      </c>
      <c r="N549">
        <v>3</v>
      </c>
      <c r="O549">
        <v>2</v>
      </c>
    </row>
    <row r="550" spans="2:15" x14ac:dyDescent="0.35">
      <c r="B550">
        <v>41</v>
      </c>
      <c r="C550" t="s">
        <v>18</v>
      </c>
      <c r="D550" s="4">
        <v>314</v>
      </c>
      <c r="E550">
        <v>1</v>
      </c>
      <c r="F550">
        <v>734</v>
      </c>
      <c r="G550">
        <v>4</v>
      </c>
      <c r="H550" t="s">
        <v>19</v>
      </c>
      <c r="I550" t="s">
        <v>26</v>
      </c>
      <c r="J550">
        <v>3</v>
      </c>
      <c r="K550" t="s">
        <v>21</v>
      </c>
      <c r="L550" t="s">
        <v>18</v>
      </c>
      <c r="M550" s="4">
        <v>12</v>
      </c>
      <c r="N550">
        <v>2</v>
      </c>
      <c r="O550">
        <v>3</v>
      </c>
    </row>
    <row r="551" spans="2:15" x14ac:dyDescent="0.35">
      <c r="B551">
        <v>50</v>
      </c>
      <c r="C551" t="s">
        <v>18</v>
      </c>
      <c r="D551" s="4">
        <v>316</v>
      </c>
      <c r="E551">
        <v>8</v>
      </c>
      <c r="F551">
        <v>738</v>
      </c>
      <c r="G551">
        <v>4</v>
      </c>
      <c r="H551" t="s">
        <v>19</v>
      </c>
      <c r="I551" t="s">
        <v>27</v>
      </c>
      <c r="J551">
        <v>2</v>
      </c>
      <c r="K551" t="s">
        <v>21</v>
      </c>
      <c r="L551" t="s">
        <v>18</v>
      </c>
      <c r="M551" s="4">
        <v>15</v>
      </c>
      <c r="N551">
        <v>4</v>
      </c>
      <c r="O551">
        <v>3</v>
      </c>
    </row>
    <row r="552" spans="2:15" x14ac:dyDescent="0.35">
      <c r="B552">
        <v>28</v>
      </c>
      <c r="C552" t="s">
        <v>14</v>
      </c>
      <c r="D552" s="4">
        <v>654</v>
      </c>
      <c r="E552">
        <v>1</v>
      </c>
      <c r="F552">
        <v>741</v>
      </c>
      <c r="G552">
        <v>1</v>
      </c>
      <c r="H552" t="s">
        <v>15</v>
      </c>
      <c r="I552" t="s">
        <v>20</v>
      </c>
      <c r="J552">
        <v>2</v>
      </c>
      <c r="K552" t="s">
        <v>17</v>
      </c>
      <c r="L552" t="s">
        <v>14</v>
      </c>
      <c r="M552" s="4">
        <v>13</v>
      </c>
      <c r="N552">
        <v>4</v>
      </c>
      <c r="O552">
        <v>3</v>
      </c>
    </row>
    <row r="553" spans="2:15" x14ac:dyDescent="0.35">
      <c r="B553">
        <v>36</v>
      </c>
      <c r="C553" t="s">
        <v>18</v>
      </c>
      <c r="D553" s="4">
        <v>427</v>
      </c>
      <c r="E553">
        <v>8</v>
      </c>
      <c r="F553">
        <v>742</v>
      </c>
      <c r="G553">
        <v>1</v>
      </c>
      <c r="H553" t="s">
        <v>15</v>
      </c>
      <c r="I553" t="s">
        <v>28</v>
      </c>
      <c r="J553">
        <v>1</v>
      </c>
      <c r="K553" t="s">
        <v>21</v>
      </c>
      <c r="L553" t="s">
        <v>18</v>
      </c>
      <c r="M553" s="4">
        <v>14</v>
      </c>
      <c r="N553">
        <v>1</v>
      </c>
      <c r="O553">
        <v>3</v>
      </c>
    </row>
    <row r="554" spans="2:15" x14ac:dyDescent="0.35">
      <c r="B554">
        <v>38</v>
      </c>
      <c r="C554" t="s">
        <v>18</v>
      </c>
      <c r="D554" s="4">
        <v>168</v>
      </c>
      <c r="E554">
        <v>1</v>
      </c>
      <c r="F554">
        <v>743</v>
      </c>
      <c r="G554">
        <v>3</v>
      </c>
      <c r="H554" t="s">
        <v>15</v>
      </c>
      <c r="I554" t="s">
        <v>24</v>
      </c>
      <c r="J554">
        <v>3</v>
      </c>
      <c r="K554" t="s">
        <v>17</v>
      </c>
      <c r="L554" t="s">
        <v>14</v>
      </c>
      <c r="M554" s="4">
        <v>14</v>
      </c>
      <c r="N554">
        <v>4</v>
      </c>
      <c r="O554">
        <v>4</v>
      </c>
    </row>
    <row r="555" spans="2:15" x14ac:dyDescent="0.35">
      <c r="B555">
        <v>44</v>
      </c>
      <c r="C555" t="s">
        <v>18</v>
      </c>
      <c r="D555" s="4">
        <v>381</v>
      </c>
      <c r="E555">
        <v>24</v>
      </c>
      <c r="F555">
        <v>744</v>
      </c>
      <c r="G555">
        <v>1</v>
      </c>
      <c r="H555" t="s">
        <v>19</v>
      </c>
      <c r="I555" t="s">
        <v>22</v>
      </c>
      <c r="J555">
        <v>3</v>
      </c>
      <c r="K555" t="s">
        <v>17</v>
      </c>
      <c r="L555" t="s">
        <v>18</v>
      </c>
      <c r="M555" s="4">
        <v>14</v>
      </c>
      <c r="N555">
        <v>3</v>
      </c>
      <c r="O555">
        <v>3</v>
      </c>
    </row>
    <row r="556" spans="2:15" x14ac:dyDescent="0.35">
      <c r="B556">
        <v>47</v>
      </c>
      <c r="C556" t="s">
        <v>18</v>
      </c>
      <c r="D556" s="4">
        <v>787.54826254826253</v>
      </c>
      <c r="E556">
        <v>3</v>
      </c>
      <c r="F556">
        <v>746</v>
      </c>
      <c r="G556">
        <v>4</v>
      </c>
      <c r="H556" t="s">
        <v>15</v>
      </c>
      <c r="I556" t="s">
        <v>16</v>
      </c>
      <c r="J556">
        <v>3</v>
      </c>
      <c r="K556" t="s">
        <v>23</v>
      </c>
      <c r="L556" t="s">
        <v>14</v>
      </c>
      <c r="M556" s="4">
        <v>12</v>
      </c>
      <c r="N556">
        <v>4</v>
      </c>
      <c r="O556">
        <v>2</v>
      </c>
    </row>
    <row r="557" spans="2:15" x14ac:dyDescent="0.35">
      <c r="B557">
        <v>30</v>
      </c>
      <c r="C557" t="s">
        <v>18</v>
      </c>
      <c r="D557" s="4">
        <v>787.54826254826253</v>
      </c>
      <c r="E557">
        <v>27</v>
      </c>
      <c r="F557">
        <v>747</v>
      </c>
      <c r="G557">
        <v>3</v>
      </c>
      <c r="H557" t="s">
        <v>19</v>
      </c>
      <c r="I557" t="s">
        <v>16</v>
      </c>
      <c r="J557">
        <v>4</v>
      </c>
      <c r="K557" t="s">
        <v>23</v>
      </c>
      <c r="L557" t="s">
        <v>18</v>
      </c>
      <c r="M557" s="4">
        <v>23</v>
      </c>
      <c r="N557">
        <v>4</v>
      </c>
      <c r="O557">
        <v>2</v>
      </c>
    </row>
    <row r="558" spans="2:15" x14ac:dyDescent="0.35">
      <c r="B558">
        <v>29</v>
      </c>
      <c r="C558" t="s">
        <v>18</v>
      </c>
      <c r="D558" s="4">
        <v>803.12121212121212</v>
      </c>
      <c r="E558">
        <v>10</v>
      </c>
      <c r="F558">
        <v>749</v>
      </c>
      <c r="G558">
        <v>3</v>
      </c>
      <c r="H558" t="s">
        <v>19</v>
      </c>
      <c r="I558" t="s">
        <v>27</v>
      </c>
      <c r="J558">
        <v>3</v>
      </c>
      <c r="K558" t="s">
        <v>17</v>
      </c>
      <c r="L558" t="s">
        <v>18</v>
      </c>
      <c r="M558" s="4">
        <v>11</v>
      </c>
      <c r="N558">
        <v>3</v>
      </c>
      <c r="O558">
        <v>3</v>
      </c>
    </row>
    <row r="559" spans="2:15" x14ac:dyDescent="0.35">
      <c r="B559">
        <v>42</v>
      </c>
      <c r="C559" t="s">
        <v>14</v>
      </c>
      <c r="D559" s="4">
        <v>933</v>
      </c>
      <c r="E559">
        <v>19</v>
      </c>
      <c r="F559">
        <v>752</v>
      </c>
      <c r="G559">
        <v>3</v>
      </c>
      <c r="H559" t="s">
        <v>19</v>
      </c>
      <c r="I559" t="s">
        <v>20</v>
      </c>
      <c r="J559">
        <v>3</v>
      </c>
      <c r="K559" t="s">
        <v>23</v>
      </c>
      <c r="L559" t="s">
        <v>14</v>
      </c>
      <c r="M559" s="4">
        <v>12</v>
      </c>
      <c r="N559">
        <v>4</v>
      </c>
      <c r="O559">
        <v>3</v>
      </c>
    </row>
    <row r="560" spans="2:15" x14ac:dyDescent="0.35">
      <c r="B560">
        <v>43</v>
      </c>
      <c r="C560" t="s">
        <v>18</v>
      </c>
      <c r="D560" s="4">
        <v>775</v>
      </c>
      <c r="E560">
        <v>15</v>
      </c>
      <c r="F560">
        <v>754</v>
      </c>
      <c r="G560">
        <v>4</v>
      </c>
      <c r="H560" t="s">
        <v>19</v>
      </c>
      <c r="I560" t="s">
        <v>16</v>
      </c>
      <c r="J560">
        <v>4</v>
      </c>
      <c r="K560" t="s">
        <v>21</v>
      </c>
      <c r="L560" t="s">
        <v>18</v>
      </c>
      <c r="M560" s="4">
        <v>18</v>
      </c>
      <c r="N560">
        <v>3</v>
      </c>
      <c r="O560">
        <v>3</v>
      </c>
    </row>
    <row r="561" spans="2:15" x14ac:dyDescent="0.35">
      <c r="B561">
        <v>34</v>
      </c>
      <c r="C561" t="s">
        <v>18</v>
      </c>
      <c r="D561" s="4">
        <v>970</v>
      </c>
      <c r="E561">
        <v>8</v>
      </c>
      <c r="F561">
        <v>757</v>
      </c>
      <c r="G561">
        <v>2</v>
      </c>
      <c r="H561" t="s">
        <v>15</v>
      </c>
      <c r="I561" t="s">
        <v>25</v>
      </c>
      <c r="J561">
        <v>3</v>
      </c>
      <c r="K561" t="s">
        <v>17</v>
      </c>
      <c r="L561" t="s">
        <v>18</v>
      </c>
      <c r="M561" s="4">
        <v>11</v>
      </c>
      <c r="N561">
        <v>4</v>
      </c>
      <c r="O561">
        <v>3</v>
      </c>
    </row>
    <row r="562" spans="2:15" x14ac:dyDescent="0.35">
      <c r="B562">
        <v>23</v>
      </c>
      <c r="C562" t="s">
        <v>18</v>
      </c>
      <c r="D562" s="4">
        <v>650</v>
      </c>
      <c r="E562">
        <v>9</v>
      </c>
      <c r="F562">
        <v>758</v>
      </c>
      <c r="G562">
        <v>2</v>
      </c>
      <c r="H562" t="s">
        <v>19</v>
      </c>
      <c r="I562" t="s">
        <v>22</v>
      </c>
      <c r="J562">
        <v>1</v>
      </c>
      <c r="K562" t="s">
        <v>21</v>
      </c>
      <c r="L562" t="s">
        <v>18</v>
      </c>
      <c r="M562" s="4">
        <v>14</v>
      </c>
      <c r="N562">
        <v>4</v>
      </c>
      <c r="O562">
        <v>4</v>
      </c>
    </row>
    <row r="563" spans="2:15" x14ac:dyDescent="0.35">
      <c r="B563">
        <v>39</v>
      </c>
      <c r="C563" t="s">
        <v>18</v>
      </c>
      <c r="D563" s="4">
        <v>141</v>
      </c>
      <c r="E563">
        <v>3</v>
      </c>
      <c r="F563">
        <v>760</v>
      </c>
      <c r="G563">
        <v>3</v>
      </c>
      <c r="H563" t="s">
        <v>15</v>
      </c>
      <c r="I563" t="s">
        <v>29</v>
      </c>
      <c r="J563">
        <v>2</v>
      </c>
      <c r="K563" t="s">
        <v>21</v>
      </c>
      <c r="L563" t="s">
        <v>18</v>
      </c>
      <c r="M563" s="4">
        <v>15</v>
      </c>
      <c r="N563">
        <v>3</v>
      </c>
      <c r="O563">
        <v>1</v>
      </c>
    </row>
    <row r="564" spans="2:15" x14ac:dyDescent="0.35">
      <c r="B564">
        <v>56</v>
      </c>
      <c r="C564" t="s">
        <v>18</v>
      </c>
      <c r="D564" s="4">
        <v>832</v>
      </c>
      <c r="E564">
        <v>9</v>
      </c>
      <c r="F564">
        <v>762</v>
      </c>
      <c r="G564">
        <v>3</v>
      </c>
      <c r="H564" t="s">
        <v>19</v>
      </c>
      <c r="I564" t="s">
        <v>25</v>
      </c>
      <c r="J564">
        <v>4</v>
      </c>
      <c r="K564" t="s">
        <v>21</v>
      </c>
      <c r="L564" t="s">
        <v>18</v>
      </c>
      <c r="M564" s="4">
        <v>11</v>
      </c>
      <c r="N564">
        <v>3</v>
      </c>
      <c r="O564">
        <v>2</v>
      </c>
    </row>
    <row r="565" spans="2:15" x14ac:dyDescent="0.35">
      <c r="B565">
        <v>40</v>
      </c>
      <c r="C565" t="s">
        <v>18</v>
      </c>
      <c r="D565" s="4">
        <v>804</v>
      </c>
      <c r="E565">
        <v>2</v>
      </c>
      <c r="F565">
        <v>763</v>
      </c>
      <c r="G565">
        <v>4</v>
      </c>
      <c r="H565" t="s">
        <v>15</v>
      </c>
      <c r="I565" t="s">
        <v>20</v>
      </c>
      <c r="J565">
        <v>4</v>
      </c>
      <c r="K565" t="s">
        <v>17</v>
      </c>
      <c r="L565" t="s">
        <v>14</v>
      </c>
      <c r="M565" s="4">
        <v>20</v>
      </c>
      <c r="N565">
        <v>4</v>
      </c>
      <c r="O565">
        <v>2</v>
      </c>
    </row>
    <row r="566" spans="2:15" x14ac:dyDescent="0.35">
      <c r="B566">
        <v>27</v>
      </c>
      <c r="C566" t="s">
        <v>18</v>
      </c>
      <c r="D566" s="4">
        <v>975</v>
      </c>
      <c r="E566">
        <v>7</v>
      </c>
      <c r="F566">
        <v>764</v>
      </c>
      <c r="G566">
        <v>4</v>
      </c>
      <c r="H566" t="s">
        <v>15</v>
      </c>
      <c r="I566" t="s">
        <v>25</v>
      </c>
      <c r="J566">
        <v>1</v>
      </c>
      <c r="K566" t="s">
        <v>17</v>
      </c>
      <c r="L566" t="s">
        <v>18</v>
      </c>
      <c r="M566" s="4">
        <v>19</v>
      </c>
      <c r="N566">
        <v>1</v>
      </c>
      <c r="O566">
        <v>1</v>
      </c>
    </row>
    <row r="567" spans="2:15" x14ac:dyDescent="0.35">
      <c r="B567">
        <v>29</v>
      </c>
      <c r="C567" t="s">
        <v>18</v>
      </c>
      <c r="D567" s="4">
        <v>1090</v>
      </c>
      <c r="E567">
        <v>10</v>
      </c>
      <c r="F567">
        <v>766</v>
      </c>
      <c r="G567">
        <v>4</v>
      </c>
      <c r="H567" t="s">
        <v>19</v>
      </c>
      <c r="I567" t="s">
        <v>27</v>
      </c>
      <c r="J567">
        <v>2</v>
      </c>
      <c r="K567" t="s">
        <v>23</v>
      </c>
      <c r="L567" t="s">
        <v>18</v>
      </c>
      <c r="M567" s="4">
        <v>14</v>
      </c>
      <c r="N567">
        <v>4</v>
      </c>
      <c r="O567">
        <v>3</v>
      </c>
    </row>
    <row r="568" spans="2:15" x14ac:dyDescent="0.35">
      <c r="B568">
        <v>53</v>
      </c>
      <c r="C568" t="s">
        <v>18</v>
      </c>
      <c r="D568" s="4">
        <v>346</v>
      </c>
      <c r="E568">
        <v>6</v>
      </c>
      <c r="F568">
        <v>769</v>
      </c>
      <c r="G568">
        <v>4</v>
      </c>
      <c r="H568" t="s">
        <v>19</v>
      </c>
      <c r="I568" t="s">
        <v>22</v>
      </c>
      <c r="J568">
        <v>4</v>
      </c>
      <c r="K568" t="s">
        <v>17</v>
      </c>
      <c r="L568" t="s">
        <v>18</v>
      </c>
      <c r="M568" s="4">
        <v>17</v>
      </c>
      <c r="N568">
        <v>4</v>
      </c>
      <c r="O568">
        <v>3</v>
      </c>
    </row>
    <row r="569" spans="2:15" x14ac:dyDescent="0.35">
      <c r="B569">
        <v>35</v>
      </c>
      <c r="C569" t="s">
        <v>18</v>
      </c>
      <c r="D569" s="4">
        <v>1225</v>
      </c>
      <c r="E569">
        <v>2</v>
      </c>
      <c r="F569">
        <v>771</v>
      </c>
      <c r="G569">
        <v>4</v>
      </c>
      <c r="H569" t="s">
        <v>15</v>
      </c>
      <c r="I569" t="s">
        <v>25</v>
      </c>
      <c r="J569">
        <v>1</v>
      </c>
      <c r="K569" t="s">
        <v>23</v>
      </c>
      <c r="L569" t="s">
        <v>18</v>
      </c>
      <c r="M569" s="4">
        <v>11</v>
      </c>
      <c r="N569">
        <v>1</v>
      </c>
      <c r="O569">
        <v>4</v>
      </c>
    </row>
    <row r="570" spans="2:15" x14ac:dyDescent="0.35">
      <c r="B570">
        <v>32</v>
      </c>
      <c r="C570" t="s">
        <v>18</v>
      </c>
      <c r="D570" s="4">
        <v>430</v>
      </c>
      <c r="E570">
        <v>24</v>
      </c>
      <c r="F570">
        <v>772</v>
      </c>
      <c r="G570">
        <v>1</v>
      </c>
      <c r="H570" t="s">
        <v>19</v>
      </c>
      <c r="I570" t="s">
        <v>22</v>
      </c>
      <c r="J570">
        <v>4</v>
      </c>
      <c r="K570" t="s">
        <v>21</v>
      </c>
      <c r="L570" t="s">
        <v>18</v>
      </c>
      <c r="M570" s="4">
        <v>15</v>
      </c>
      <c r="N570">
        <v>4</v>
      </c>
      <c r="O570">
        <v>3</v>
      </c>
    </row>
    <row r="571" spans="2:15" x14ac:dyDescent="0.35">
      <c r="B571">
        <v>38</v>
      </c>
      <c r="C571" t="s">
        <v>18</v>
      </c>
      <c r="D571" s="4">
        <v>268</v>
      </c>
      <c r="E571">
        <v>2</v>
      </c>
      <c r="F571">
        <v>773</v>
      </c>
      <c r="G571">
        <v>4</v>
      </c>
      <c r="H571" t="s">
        <v>19</v>
      </c>
      <c r="I571" t="s">
        <v>20</v>
      </c>
      <c r="J571">
        <v>3</v>
      </c>
      <c r="K571" t="s">
        <v>21</v>
      </c>
      <c r="L571" t="s">
        <v>14</v>
      </c>
      <c r="M571" s="4">
        <v>13</v>
      </c>
      <c r="N571">
        <v>2</v>
      </c>
      <c r="O571">
        <v>1</v>
      </c>
    </row>
    <row r="572" spans="2:15" x14ac:dyDescent="0.35">
      <c r="B572">
        <v>34</v>
      </c>
      <c r="C572" t="s">
        <v>18</v>
      </c>
      <c r="D572" s="4">
        <v>167</v>
      </c>
      <c r="E572">
        <v>8</v>
      </c>
      <c r="F572">
        <v>775</v>
      </c>
      <c r="G572">
        <v>2</v>
      </c>
      <c r="H572" t="s">
        <v>15</v>
      </c>
      <c r="I572" t="s">
        <v>24</v>
      </c>
      <c r="J572">
        <v>1</v>
      </c>
      <c r="K572" t="s">
        <v>23</v>
      </c>
      <c r="L572" t="s">
        <v>18</v>
      </c>
      <c r="M572" s="4">
        <v>14</v>
      </c>
      <c r="N572">
        <v>3</v>
      </c>
      <c r="O572">
        <v>3</v>
      </c>
    </row>
    <row r="573" spans="2:15" x14ac:dyDescent="0.35">
      <c r="B573">
        <v>52</v>
      </c>
      <c r="C573" t="s">
        <v>18</v>
      </c>
      <c r="D573" s="4">
        <v>621</v>
      </c>
      <c r="E573">
        <v>3</v>
      </c>
      <c r="F573">
        <v>776</v>
      </c>
      <c r="G573">
        <v>3</v>
      </c>
      <c r="H573" t="s">
        <v>19</v>
      </c>
      <c r="I573" t="s">
        <v>26</v>
      </c>
      <c r="J573">
        <v>1</v>
      </c>
      <c r="K573" t="s">
        <v>21</v>
      </c>
      <c r="L573" t="s">
        <v>18</v>
      </c>
      <c r="M573" s="4">
        <v>11</v>
      </c>
      <c r="N573">
        <v>1</v>
      </c>
      <c r="O573">
        <v>4</v>
      </c>
    </row>
    <row r="574" spans="2:15" x14ac:dyDescent="0.35">
      <c r="B574">
        <v>33</v>
      </c>
      <c r="C574" t="s">
        <v>14</v>
      </c>
      <c r="D574" s="4">
        <v>527</v>
      </c>
      <c r="E574">
        <v>1</v>
      </c>
      <c r="F574">
        <v>780</v>
      </c>
      <c r="G574">
        <v>4</v>
      </c>
      <c r="H574" t="s">
        <v>19</v>
      </c>
      <c r="I574" t="s">
        <v>20</v>
      </c>
      <c r="J574">
        <v>4</v>
      </c>
      <c r="K574" t="s">
        <v>17</v>
      </c>
      <c r="L574" t="s">
        <v>14</v>
      </c>
      <c r="M574" s="4">
        <v>13</v>
      </c>
      <c r="N574">
        <v>3</v>
      </c>
      <c r="O574">
        <v>2</v>
      </c>
    </row>
    <row r="575" spans="2:15" x14ac:dyDescent="0.35">
      <c r="B575">
        <v>25</v>
      </c>
      <c r="C575" t="s">
        <v>18</v>
      </c>
      <c r="D575" s="4">
        <v>883</v>
      </c>
      <c r="E575">
        <v>26</v>
      </c>
      <c r="F575">
        <v>781</v>
      </c>
      <c r="G575">
        <v>3</v>
      </c>
      <c r="H575" t="s">
        <v>15</v>
      </c>
      <c r="I575" t="s">
        <v>16</v>
      </c>
      <c r="J575">
        <v>4</v>
      </c>
      <c r="K575" t="s">
        <v>17</v>
      </c>
      <c r="L575" t="s">
        <v>18</v>
      </c>
      <c r="M575" s="4">
        <v>23</v>
      </c>
      <c r="N575">
        <v>2</v>
      </c>
      <c r="O575">
        <v>2</v>
      </c>
    </row>
    <row r="576" spans="2:15" x14ac:dyDescent="0.35">
      <c r="B576">
        <v>45</v>
      </c>
      <c r="C576" t="s">
        <v>18</v>
      </c>
      <c r="D576" s="4">
        <v>954</v>
      </c>
      <c r="E576">
        <v>2</v>
      </c>
      <c r="F576">
        <v>783</v>
      </c>
      <c r="G576">
        <v>2</v>
      </c>
      <c r="H576" t="s">
        <v>19</v>
      </c>
      <c r="I576" t="s">
        <v>27</v>
      </c>
      <c r="J576">
        <v>3</v>
      </c>
      <c r="K576" t="s">
        <v>17</v>
      </c>
      <c r="L576" t="s">
        <v>18</v>
      </c>
      <c r="M576" s="4">
        <v>13</v>
      </c>
      <c r="N576">
        <v>1</v>
      </c>
      <c r="O576">
        <v>3</v>
      </c>
    </row>
    <row r="577" spans="2:15" x14ac:dyDescent="0.35">
      <c r="B577">
        <v>23</v>
      </c>
      <c r="C577" t="s">
        <v>18</v>
      </c>
      <c r="D577" s="4">
        <v>773.53418803418799</v>
      </c>
      <c r="E577">
        <v>10</v>
      </c>
      <c r="F577">
        <v>784</v>
      </c>
      <c r="G577">
        <v>1</v>
      </c>
      <c r="H577" t="s">
        <v>19</v>
      </c>
      <c r="I577" t="s">
        <v>20</v>
      </c>
      <c r="J577">
        <v>3</v>
      </c>
      <c r="K577" t="s">
        <v>17</v>
      </c>
      <c r="L577" t="s">
        <v>18</v>
      </c>
      <c r="M577" s="4">
        <v>18</v>
      </c>
      <c r="N577">
        <v>4</v>
      </c>
      <c r="O577">
        <v>3</v>
      </c>
    </row>
    <row r="578" spans="2:15" x14ac:dyDescent="0.35">
      <c r="B578">
        <v>47</v>
      </c>
      <c r="C578" t="s">
        <v>14</v>
      </c>
      <c r="D578" s="4">
        <v>787.54826254826253</v>
      </c>
      <c r="E578">
        <v>27</v>
      </c>
      <c r="F578">
        <v>785</v>
      </c>
      <c r="G578">
        <v>2</v>
      </c>
      <c r="H578" t="s">
        <v>15</v>
      </c>
      <c r="I578" t="s">
        <v>16</v>
      </c>
      <c r="J578">
        <v>3</v>
      </c>
      <c r="K578" t="s">
        <v>17</v>
      </c>
      <c r="L578" t="s">
        <v>14</v>
      </c>
      <c r="M578" s="4">
        <v>12</v>
      </c>
      <c r="N578">
        <v>4</v>
      </c>
      <c r="O578">
        <v>3</v>
      </c>
    </row>
    <row r="579" spans="2:15" x14ac:dyDescent="0.35">
      <c r="B579">
        <v>34</v>
      </c>
      <c r="C579" t="s">
        <v>18</v>
      </c>
      <c r="D579" s="4">
        <v>304</v>
      </c>
      <c r="E579">
        <v>2</v>
      </c>
      <c r="F579">
        <v>786</v>
      </c>
      <c r="G579">
        <v>4</v>
      </c>
      <c r="H579" t="s">
        <v>19</v>
      </c>
      <c r="I579" t="s">
        <v>16</v>
      </c>
      <c r="J579">
        <v>4</v>
      </c>
      <c r="K579" t="s">
        <v>17</v>
      </c>
      <c r="L579" t="s">
        <v>18</v>
      </c>
      <c r="M579" s="4">
        <v>14.945945945945946</v>
      </c>
      <c r="N579">
        <v>3</v>
      </c>
      <c r="O579">
        <v>3</v>
      </c>
    </row>
    <row r="580" spans="2:15" x14ac:dyDescent="0.35">
      <c r="B580">
        <v>55</v>
      </c>
      <c r="C580" t="s">
        <v>14</v>
      </c>
      <c r="D580" s="4">
        <v>725</v>
      </c>
      <c r="E580">
        <v>2</v>
      </c>
      <c r="F580">
        <v>787</v>
      </c>
      <c r="G580">
        <v>4</v>
      </c>
      <c r="H580" t="s">
        <v>19</v>
      </c>
      <c r="I580" t="s">
        <v>26</v>
      </c>
      <c r="J580">
        <v>1</v>
      </c>
      <c r="K580" t="s">
        <v>21</v>
      </c>
      <c r="L580" t="s">
        <v>14</v>
      </c>
      <c r="M580" s="4">
        <v>15.049382716049383</v>
      </c>
      <c r="N580">
        <v>4</v>
      </c>
      <c r="O580">
        <v>3</v>
      </c>
    </row>
    <row r="581" spans="2:15" x14ac:dyDescent="0.35">
      <c r="B581">
        <v>36</v>
      </c>
      <c r="C581" t="s">
        <v>18</v>
      </c>
      <c r="D581" s="4">
        <v>1434</v>
      </c>
      <c r="E581">
        <v>8</v>
      </c>
      <c r="F581">
        <v>789</v>
      </c>
      <c r="G581">
        <v>1</v>
      </c>
      <c r="H581" t="s">
        <v>19</v>
      </c>
      <c r="I581" t="s">
        <v>16</v>
      </c>
      <c r="J581">
        <v>1</v>
      </c>
      <c r="K581" t="s">
        <v>17</v>
      </c>
      <c r="L581" t="s">
        <v>18</v>
      </c>
      <c r="M581" s="4">
        <v>14.945945945945946</v>
      </c>
      <c r="N581">
        <v>2</v>
      </c>
      <c r="O581">
        <v>3</v>
      </c>
    </row>
    <row r="582" spans="2:15" x14ac:dyDescent="0.35">
      <c r="B582">
        <v>52</v>
      </c>
      <c r="C582" t="s">
        <v>18</v>
      </c>
      <c r="D582" s="4">
        <v>715</v>
      </c>
      <c r="E582">
        <v>19</v>
      </c>
      <c r="F582">
        <v>791</v>
      </c>
      <c r="G582">
        <v>4</v>
      </c>
      <c r="H582" t="s">
        <v>19</v>
      </c>
      <c r="I582" t="s">
        <v>20</v>
      </c>
      <c r="J582">
        <v>4</v>
      </c>
      <c r="K582" t="s">
        <v>21</v>
      </c>
      <c r="L582" t="s">
        <v>18</v>
      </c>
      <c r="M582" s="4">
        <v>15.375527426160337</v>
      </c>
      <c r="N582">
        <v>1</v>
      </c>
      <c r="O582">
        <v>3</v>
      </c>
    </row>
    <row r="583" spans="2:15" x14ac:dyDescent="0.35">
      <c r="B583">
        <v>26</v>
      </c>
      <c r="C583" t="s">
        <v>18</v>
      </c>
      <c r="D583" s="4">
        <v>575</v>
      </c>
      <c r="E583">
        <v>1</v>
      </c>
      <c r="F583">
        <v>792</v>
      </c>
      <c r="G583">
        <v>1</v>
      </c>
      <c r="H583" t="s">
        <v>15</v>
      </c>
      <c r="I583" t="s">
        <v>22</v>
      </c>
      <c r="J583">
        <v>4</v>
      </c>
      <c r="K583" t="s">
        <v>23</v>
      </c>
      <c r="L583" t="s">
        <v>18</v>
      </c>
      <c r="M583" s="4">
        <v>15.173076923076923</v>
      </c>
      <c r="N583">
        <v>1</v>
      </c>
      <c r="O583">
        <v>3</v>
      </c>
    </row>
    <row r="584" spans="2:15" x14ac:dyDescent="0.35">
      <c r="B584">
        <v>29</v>
      </c>
      <c r="C584" t="s">
        <v>18</v>
      </c>
      <c r="D584" s="4">
        <v>657</v>
      </c>
      <c r="E584">
        <v>27</v>
      </c>
      <c r="F584">
        <v>793</v>
      </c>
      <c r="G584">
        <v>2</v>
      </c>
      <c r="H584" t="s">
        <v>15</v>
      </c>
      <c r="I584" t="s">
        <v>25</v>
      </c>
      <c r="J584">
        <v>3</v>
      </c>
      <c r="K584" t="s">
        <v>21</v>
      </c>
      <c r="L584" t="s">
        <v>18</v>
      </c>
      <c r="M584" s="4">
        <v>12</v>
      </c>
      <c r="N584">
        <v>1</v>
      </c>
      <c r="O584">
        <v>2</v>
      </c>
    </row>
    <row r="585" spans="2:15" x14ac:dyDescent="0.35">
      <c r="B585">
        <v>26</v>
      </c>
      <c r="C585" t="s">
        <v>14</v>
      </c>
      <c r="D585" s="4">
        <v>1146</v>
      </c>
      <c r="E585">
        <v>8</v>
      </c>
      <c r="F585">
        <v>796</v>
      </c>
      <c r="G585">
        <v>4</v>
      </c>
      <c r="H585" t="s">
        <v>19</v>
      </c>
      <c r="I585" t="s">
        <v>16</v>
      </c>
      <c r="J585">
        <v>1</v>
      </c>
      <c r="K585" t="s">
        <v>17</v>
      </c>
      <c r="L585" t="s">
        <v>18</v>
      </c>
      <c r="M585" s="4">
        <v>17</v>
      </c>
      <c r="N585">
        <v>3</v>
      </c>
      <c r="O585">
        <v>2</v>
      </c>
    </row>
    <row r="586" spans="2:15" x14ac:dyDescent="0.35">
      <c r="B586">
        <v>34</v>
      </c>
      <c r="C586" t="s">
        <v>18</v>
      </c>
      <c r="D586" s="4">
        <v>182</v>
      </c>
      <c r="E586">
        <v>1</v>
      </c>
      <c r="F586">
        <v>797</v>
      </c>
      <c r="G586">
        <v>2</v>
      </c>
      <c r="H586" t="s">
        <v>15</v>
      </c>
      <c r="I586" t="s">
        <v>20</v>
      </c>
      <c r="J586">
        <v>4</v>
      </c>
      <c r="K586" t="s">
        <v>17</v>
      </c>
      <c r="L586" t="s">
        <v>18</v>
      </c>
      <c r="M586" s="4">
        <v>16</v>
      </c>
      <c r="N586">
        <v>3</v>
      </c>
      <c r="O586">
        <v>3</v>
      </c>
    </row>
    <row r="587" spans="2:15" x14ac:dyDescent="0.35">
      <c r="B587">
        <v>54</v>
      </c>
      <c r="C587" t="s">
        <v>18</v>
      </c>
      <c r="D587" s="4">
        <v>376</v>
      </c>
      <c r="E587">
        <v>19</v>
      </c>
      <c r="F587">
        <v>799</v>
      </c>
      <c r="G587">
        <v>4</v>
      </c>
      <c r="H587" t="s">
        <v>15</v>
      </c>
      <c r="I587" t="s">
        <v>24</v>
      </c>
      <c r="J587">
        <v>1</v>
      </c>
      <c r="K587" t="s">
        <v>23</v>
      </c>
      <c r="L587" t="s">
        <v>14</v>
      </c>
      <c r="M587" s="4">
        <v>11</v>
      </c>
      <c r="N587">
        <v>2</v>
      </c>
      <c r="O587">
        <v>3</v>
      </c>
    </row>
    <row r="588" spans="2:15" x14ac:dyDescent="0.35">
      <c r="B588">
        <v>27</v>
      </c>
      <c r="C588" t="s">
        <v>18</v>
      </c>
      <c r="D588" s="4">
        <v>829</v>
      </c>
      <c r="E588">
        <v>8</v>
      </c>
      <c r="F588">
        <v>800</v>
      </c>
      <c r="G588">
        <v>3</v>
      </c>
      <c r="H588" t="s">
        <v>19</v>
      </c>
      <c r="I588" t="s">
        <v>16</v>
      </c>
      <c r="J588">
        <v>4</v>
      </c>
      <c r="K588" t="s">
        <v>21</v>
      </c>
      <c r="L588" t="s">
        <v>18</v>
      </c>
      <c r="M588" s="4">
        <v>19</v>
      </c>
      <c r="N588">
        <v>2</v>
      </c>
      <c r="O588">
        <v>3</v>
      </c>
    </row>
    <row r="589" spans="2:15" x14ac:dyDescent="0.35">
      <c r="B589">
        <v>37</v>
      </c>
      <c r="C589" t="s">
        <v>18</v>
      </c>
      <c r="D589" s="4">
        <v>571</v>
      </c>
      <c r="E589">
        <v>10</v>
      </c>
      <c r="F589">
        <v>802</v>
      </c>
      <c r="G589">
        <v>4</v>
      </c>
      <c r="H589" t="s">
        <v>15</v>
      </c>
      <c r="I589" t="s">
        <v>20</v>
      </c>
      <c r="J589">
        <v>1</v>
      </c>
      <c r="K589" t="s">
        <v>23</v>
      </c>
      <c r="L589" t="s">
        <v>14</v>
      </c>
      <c r="M589" s="4">
        <v>13</v>
      </c>
      <c r="N589">
        <v>2</v>
      </c>
      <c r="O589">
        <v>2</v>
      </c>
    </row>
    <row r="590" spans="2:15" x14ac:dyDescent="0.35">
      <c r="B590">
        <v>38</v>
      </c>
      <c r="C590" t="s">
        <v>18</v>
      </c>
      <c r="D590" s="4">
        <v>805.3360655737705</v>
      </c>
      <c r="E590">
        <v>2</v>
      </c>
      <c r="F590">
        <v>803</v>
      </c>
      <c r="G590">
        <v>1</v>
      </c>
      <c r="H590" t="s">
        <v>15</v>
      </c>
      <c r="I590" t="s">
        <v>24</v>
      </c>
      <c r="J590">
        <v>1</v>
      </c>
      <c r="K590" t="s">
        <v>17</v>
      </c>
      <c r="L590" t="s">
        <v>14</v>
      </c>
      <c r="M590" s="4">
        <v>12</v>
      </c>
      <c r="N590">
        <v>4</v>
      </c>
      <c r="O590">
        <v>3</v>
      </c>
    </row>
    <row r="591" spans="2:15" x14ac:dyDescent="0.35">
      <c r="B591">
        <v>34</v>
      </c>
      <c r="C591" t="s">
        <v>18</v>
      </c>
      <c r="D591" s="4">
        <v>121</v>
      </c>
      <c r="E591">
        <v>2</v>
      </c>
      <c r="F591">
        <v>804</v>
      </c>
      <c r="G591">
        <v>3</v>
      </c>
      <c r="H591" t="s">
        <v>15</v>
      </c>
      <c r="I591" t="s">
        <v>20</v>
      </c>
      <c r="J591">
        <v>1</v>
      </c>
      <c r="K591" t="s">
        <v>17</v>
      </c>
      <c r="L591" t="s">
        <v>18</v>
      </c>
      <c r="M591" s="4">
        <v>11</v>
      </c>
      <c r="N591">
        <v>3</v>
      </c>
      <c r="O591">
        <v>3</v>
      </c>
    </row>
    <row r="592" spans="2:15" x14ac:dyDescent="0.35">
      <c r="B592">
        <v>35</v>
      </c>
      <c r="C592" t="s">
        <v>18</v>
      </c>
      <c r="D592" s="4">
        <v>803.12121212121212</v>
      </c>
      <c r="E592">
        <v>8</v>
      </c>
      <c r="F592">
        <v>805</v>
      </c>
      <c r="G592">
        <v>1</v>
      </c>
      <c r="H592" t="s">
        <v>15</v>
      </c>
      <c r="I592" t="s">
        <v>27</v>
      </c>
      <c r="J592">
        <v>4</v>
      </c>
      <c r="K592" t="s">
        <v>21</v>
      </c>
      <c r="L592" t="s">
        <v>18</v>
      </c>
      <c r="M592" s="4">
        <v>16</v>
      </c>
      <c r="N592">
        <v>2</v>
      </c>
      <c r="O592">
        <v>2</v>
      </c>
    </row>
    <row r="593" spans="2:15" x14ac:dyDescent="0.35">
      <c r="B593">
        <v>30</v>
      </c>
      <c r="C593" t="s">
        <v>18</v>
      </c>
      <c r="D593" s="4">
        <v>921</v>
      </c>
      <c r="E593">
        <v>1</v>
      </c>
      <c r="F593">
        <v>806</v>
      </c>
      <c r="G593">
        <v>4</v>
      </c>
      <c r="H593" t="s">
        <v>19</v>
      </c>
      <c r="I593" t="s">
        <v>22</v>
      </c>
      <c r="J593">
        <v>3</v>
      </c>
      <c r="K593" t="s">
        <v>21</v>
      </c>
      <c r="L593" t="s">
        <v>18</v>
      </c>
      <c r="M593" s="4">
        <v>21</v>
      </c>
      <c r="N593">
        <v>3</v>
      </c>
      <c r="O593">
        <v>3</v>
      </c>
    </row>
    <row r="594" spans="2:15" x14ac:dyDescent="0.35">
      <c r="B594">
        <v>40</v>
      </c>
      <c r="C594" t="s">
        <v>18</v>
      </c>
      <c r="D594" s="4">
        <v>791</v>
      </c>
      <c r="E594">
        <v>2</v>
      </c>
      <c r="F594">
        <v>807</v>
      </c>
      <c r="G594">
        <v>3</v>
      </c>
      <c r="H594" t="s">
        <v>15</v>
      </c>
      <c r="I594" t="s">
        <v>25</v>
      </c>
      <c r="J594">
        <v>2</v>
      </c>
      <c r="K594" t="s">
        <v>21</v>
      </c>
      <c r="L594" t="s">
        <v>18</v>
      </c>
      <c r="M594" s="4">
        <v>24</v>
      </c>
      <c r="N594">
        <v>4</v>
      </c>
      <c r="O594">
        <v>3</v>
      </c>
    </row>
    <row r="595" spans="2:15" x14ac:dyDescent="0.35">
      <c r="B595">
        <v>34</v>
      </c>
      <c r="C595" t="s">
        <v>18</v>
      </c>
      <c r="D595" s="4">
        <v>1111</v>
      </c>
      <c r="E595">
        <v>8</v>
      </c>
      <c r="F595">
        <v>808</v>
      </c>
      <c r="G595">
        <v>3</v>
      </c>
      <c r="H595" t="s">
        <v>15</v>
      </c>
      <c r="I595" t="s">
        <v>16</v>
      </c>
      <c r="J595">
        <v>1</v>
      </c>
      <c r="K595" t="s">
        <v>21</v>
      </c>
      <c r="L595" t="s">
        <v>18</v>
      </c>
      <c r="M595" s="4">
        <v>17</v>
      </c>
      <c r="N595">
        <v>2</v>
      </c>
      <c r="O595">
        <v>3</v>
      </c>
    </row>
    <row r="596" spans="2:15" x14ac:dyDescent="0.35">
      <c r="B596">
        <v>42</v>
      </c>
      <c r="C596" t="s">
        <v>18</v>
      </c>
      <c r="D596" s="4">
        <v>570</v>
      </c>
      <c r="E596">
        <v>8</v>
      </c>
      <c r="F596">
        <v>809</v>
      </c>
      <c r="G596">
        <v>2</v>
      </c>
      <c r="H596" t="s">
        <v>19</v>
      </c>
      <c r="I596" t="s">
        <v>26</v>
      </c>
      <c r="J596">
        <v>4</v>
      </c>
      <c r="K596" t="s">
        <v>23</v>
      </c>
      <c r="L596" t="s">
        <v>18</v>
      </c>
      <c r="M596" s="4">
        <v>13</v>
      </c>
      <c r="N596">
        <v>2</v>
      </c>
      <c r="O596">
        <v>2</v>
      </c>
    </row>
    <row r="597" spans="2:15" x14ac:dyDescent="0.35">
      <c r="B597">
        <v>23</v>
      </c>
      <c r="C597" t="s">
        <v>14</v>
      </c>
      <c r="D597" s="4">
        <v>1243</v>
      </c>
      <c r="E597">
        <v>6</v>
      </c>
      <c r="F597">
        <v>811</v>
      </c>
      <c r="G597">
        <v>3</v>
      </c>
      <c r="H597" t="s">
        <v>19</v>
      </c>
      <c r="I597" t="s">
        <v>22</v>
      </c>
      <c r="J597">
        <v>1</v>
      </c>
      <c r="K597" t="s">
        <v>21</v>
      </c>
      <c r="L597" t="s">
        <v>14</v>
      </c>
      <c r="M597" s="4">
        <v>21</v>
      </c>
      <c r="N597">
        <v>3</v>
      </c>
      <c r="O597">
        <v>3</v>
      </c>
    </row>
    <row r="598" spans="2:15" x14ac:dyDescent="0.35">
      <c r="B598">
        <v>24</v>
      </c>
      <c r="C598" t="s">
        <v>18</v>
      </c>
      <c r="D598" s="4">
        <v>1092</v>
      </c>
      <c r="E598">
        <v>9</v>
      </c>
      <c r="F598">
        <v>812</v>
      </c>
      <c r="G598">
        <v>3</v>
      </c>
      <c r="H598" t="s">
        <v>19</v>
      </c>
      <c r="I598" t="s">
        <v>22</v>
      </c>
      <c r="J598">
        <v>2</v>
      </c>
      <c r="K598" t="s">
        <v>23</v>
      </c>
      <c r="L598" t="s">
        <v>18</v>
      </c>
      <c r="M598" s="4">
        <v>11</v>
      </c>
      <c r="N598">
        <v>3</v>
      </c>
      <c r="O598">
        <v>3</v>
      </c>
    </row>
    <row r="599" spans="2:15" x14ac:dyDescent="0.35">
      <c r="B599">
        <v>52</v>
      </c>
      <c r="C599" t="s">
        <v>18</v>
      </c>
      <c r="D599" s="4">
        <v>1325</v>
      </c>
      <c r="E599">
        <v>11</v>
      </c>
      <c r="F599">
        <v>813</v>
      </c>
      <c r="G599">
        <v>4</v>
      </c>
      <c r="H599" t="s">
        <v>15</v>
      </c>
      <c r="I599" t="s">
        <v>22</v>
      </c>
      <c r="J599">
        <v>3</v>
      </c>
      <c r="K599" t="s">
        <v>21</v>
      </c>
      <c r="L599" t="s">
        <v>18</v>
      </c>
      <c r="M599" s="4">
        <v>20</v>
      </c>
      <c r="N599">
        <v>2</v>
      </c>
      <c r="O599">
        <v>3</v>
      </c>
    </row>
    <row r="600" spans="2:15" x14ac:dyDescent="0.35">
      <c r="B600">
        <v>50</v>
      </c>
      <c r="C600" t="s">
        <v>18</v>
      </c>
      <c r="D600" s="4">
        <v>691</v>
      </c>
      <c r="E600">
        <v>2</v>
      </c>
      <c r="F600">
        <v>815</v>
      </c>
      <c r="G600">
        <v>3</v>
      </c>
      <c r="H600" t="s">
        <v>19</v>
      </c>
      <c r="I600" t="s">
        <v>28</v>
      </c>
      <c r="J600">
        <v>3</v>
      </c>
      <c r="K600" t="s">
        <v>21</v>
      </c>
      <c r="L600" t="s">
        <v>18</v>
      </c>
      <c r="M600" s="4">
        <v>16</v>
      </c>
      <c r="N600">
        <v>4</v>
      </c>
      <c r="O600">
        <v>3</v>
      </c>
    </row>
    <row r="601" spans="2:15" x14ac:dyDescent="0.35">
      <c r="B601">
        <v>29</v>
      </c>
      <c r="C601" t="s">
        <v>14</v>
      </c>
      <c r="D601" s="4">
        <v>805</v>
      </c>
      <c r="E601">
        <v>1</v>
      </c>
      <c r="F601">
        <v>816</v>
      </c>
      <c r="G601">
        <v>2</v>
      </c>
      <c r="H601" t="s">
        <v>15</v>
      </c>
      <c r="I601" t="s">
        <v>22</v>
      </c>
      <c r="J601">
        <v>1</v>
      </c>
      <c r="K601" t="s">
        <v>21</v>
      </c>
      <c r="L601" t="s">
        <v>14</v>
      </c>
      <c r="M601" s="4">
        <v>11</v>
      </c>
      <c r="N601">
        <v>4</v>
      </c>
      <c r="O601">
        <v>3</v>
      </c>
    </row>
    <row r="602" spans="2:15" x14ac:dyDescent="0.35">
      <c r="B602">
        <v>33</v>
      </c>
      <c r="C602" t="s">
        <v>18</v>
      </c>
      <c r="D602" s="4">
        <v>213</v>
      </c>
      <c r="E602">
        <v>7</v>
      </c>
      <c r="F602">
        <v>817</v>
      </c>
      <c r="G602">
        <v>3</v>
      </c>
      <c r="H602" t="s">
        <v>19</v>
      </c>
      <c r="I602" t="s">
        <v>28</v>
      </c>
      <c r="J602">
        <v>3</v>
      </c>
      <c r="K602" t="s">
        <v>21</v>
      </c>
      <c r="L602" t="s">
        <v>18</v>
      </c>
      <c r="M602" s="4">
        <v>11</v>
      </c>
      <c r="N602">
        <v>4</v>
      </c>
      <c r="O602">
        <v>4</v>
      </c>
    </row>
    <row r="603" spans="2:15" x14ac:dyDescent="0.35">
      <c r="B603">
        <v>33</v>
      </c>
      <c r="C603" t="s">
        <v>14</v>
      </c>
      <c r="D603" s="4">
        <v>118</v>
      </c>
      <c r="E603">
        <v>16</v>
      </c>
      <c r="F603">
        <v>819</v>
      </c>
      <c r="G603">
        <v>1</v>
      </c>
      <c r="H603" t="s">
        <v>15</v>
      </c>
      <c r="I603" t="s">
        <v>16</v>
      </c>
      <c r="J603">
        <v>1</v>
      </c>
      <c r="K603" t="s">
        <v>17</v>
      </c>
      <c r="L603" t="s">
        <v>18</v>
      </c>
      <c r="M603" s="4">
        <v>15</v>
      </c>
      <c r="N603">
        <v>3</v>
      </c>
      <c r="O603">
        <v>3</v>
      </c>
    </row>
    <row r="604" spans="2:15" x14ac:dyDescent="0.35">
      <c r="B604">
        <v>47</v>
      </c>
      <c r="C604" t="s">
        <v>18</v>
      </c>
      <c r="D604" s="4">
        <v>202</v>
      </c>
      <c r="E604">
        <v>2</v>
      </c>
      <c r="F604">
        <v>820</v>
      </c>
      <c r="G604">
        <v>3</v>
      </c>
      <c r="H604" t="s">
        <v>15</v>
      </c>
      <c r="I604" t="s">
        <v>26</v>
      </c>
      <c r="J604">
        <v>4</v>
      </c>
      <c r="K604" t="s">
        <v>21</v>
      </c>
      <c r="L604" t="s">
        <v>14</v>
      </c>
      <c r="M604" s="4">
        <v>11</v>
      </c>
      <c r="N604">
        <v>3</v>
      </c>
      <c r="O604">
        <v>2</v>
      </c>
    </row>
    <row r="605" spans="2:15" x14ac:dyDescent="0.35">
      <c r="B605">
        <v>36</v>
      </c>
      <c r="C605" t="s">
        <v>18</v>
      </c>
      <c r="D605" s="4">
        <v>805.3360655737705</v>
      </c>
      <c r="E605">
        <v>1</v>
      </c>
      <c r="F605">
        <v>823</v>
      </c>
      <c r="G605">
        <v>3</v>
      </c>
      <c r="H605" t="s">
        <v>15</v>
      </c>
      <c r="I605" t="s">
        <v>24</v>
      </c>
      <c r="J605">
        <v>2</v>
      </c>
      <c r="K605" t="s">
        <v>21</v>
      </c>
      <c r="L605" t="s">
        <v>18</v>
      </c>
      <c r="M605" s="4">
        <v>15</v>
      </c>
      <c r="N605">
        <v>1</v>
      </c>
      <c r="O605">
        <v>3</v>
      </c>
    </row>
    <row r="606" spans="2:15" x14ac:dyDescent="0.35">
      <c r="B606">
        <v>29</v>
      </c>
      <c r="C606" t="s">
        <v>18</v>
      </c>
      <c r="D606" s="4">
        <v>773.53418803418799</v>
      </c>
      <c r="E606">
        <v>23</v>
      </c>
      <c r="F606">
        <v>824</v>
      </c>
      <c r="G606">
        <v>3</v>
      </c>
      <c r="H606" t="s">
        <v>19</v>
      </c>
      <c r="I606" t="s">
        <v>20</v>
      </c>
      <c r="J606">
        <v>3</v>
      </c>
      <c r="K606" t="s">
        <v>21</v>
      </c>
      <c r="L606" t="s">
        <v>18</v>
      </c>
      <c r="M606" s="4">
        <v>24</v>
      </c>
      <c r="N606">
        <v>3</v>
      </c>
      <c r="O606">
        <v>3</v>
      </c>
    </row>
    <row r="607" spans="2:15" x14ac:dyDescent="0.35">
      <c r="B607">
        <v>58</v>
      </c>
      <c r="C607" t="s">
        <v>14</v>
      </c>
      <c r="D607" s="4">
        <v>776.57377049180332</v>
      </c>
      <c r="E607">
        <v>2</v>
      </c>
      <c r="F607">
        <v>825</v>
      </c>
      <c r="G607">
        <v>4</v>
      </c>
      <c r="H607" t="s">
        <v>19</v>
      </c>
      <c r="I607" t="s">
        <v>28</v>
      </c>
      <c r="J607">
        <v>2</v>
      </c>
      <c r="K607" t="s">
        <v>17</v>
      </c>
      <c r="L607" t="s">
        <v>14</v>
      </c>
      <c r="M607" s="4">
        <v>12</v>
      </c>
      <c r="N607">
        <v>4</v>
      </c>
      <c r="O607">
        <v>3</v>
      </c>
    </row>
    <row r="608" spans="2:15" x14ac:dyDescent="0.35">
      <c r="B608">
        <v>35</v>
      </c>
      <c r="C608" t="s">
        <v>18</v>
      </c>
      <c r="D608" s="4">
        <v>1258</v>
      </c>
      <c r="E608">
        <v>1</v>
      </c>
      <c r="F608">
        <v>826</v>
      </c>
      <c r="G608">
        <v>4</v>
      </c>
      <c r="H608" t="s">
        <v>15</v>
      </c>
      <c r="I608" t="s">
        <v>20</v>
      </c>
      <c r="J608">
        <v>3</v>
      </c>
      <c r="K608" t="s">
        <v>17</v>
      </c>
      <c r="L608" t="s">
        <v>18</v>
      </c>
      <c r="M608" s="4">
        <v>13</v>
      </c>
      <c r="N608">
        <v>3</v>
      </c>
      <c r="O608">
        <v>3</v>
      </c>
    </row>
    <row r="609" spans="2:15" x14ac:dyDescent="0.35">
      <c r="B609">
        <v>42</v>
      </c>
      <c r="C609" t="s">
        <v>18</v>
      </c>
      <c r="D609" s="4">
        <v>932</v>
      </c>
      <c r="E609">
        <v>1</v>
      </c>
      <c r="F609">
        <v>827</v>
      </c>
      <c r="G609">
        <v>4</v>
      </c>
      <c r="H609" t="s">
        <v>15</v>
      </c>
      <c r="I609" t="s">
        <v>24</v>
      </c>
      <c r="J609">
        <v>4</v>
      </c>
      <c r="K609" t="s">
        <v>21</v>
      </c>
      <c r="L609" t="s">
        <v>14</v>
      </c>
      <c r="M609" s="4">
        <v>13</v>
      </c>
      <c r="N609">
        <v>4</v>
      </c>
      <c r="O609">
        <v>3</v>
      </c>
    </row>
    <row r="610" spans="2:15" x14ac:dyDescent="0.35">
      <c r="B610">
        <v>28</v>
      </c>
      <c r="C610" t="s">
        <v>14</v>
      </c>
      <c r="D610" s="4">
        <v>773.53418803418799</v>
      </c>
      <c r="E610">
        <v>2</v>
      </c>
      <c r="F610">
        <v>828</v>
      </c>
      <c r="G610">
        <v>3</v>
      </c>
      <c r="H610" t="s">
        <v>19</v>
      </c>
      <c r="I610" t="s">
        <v>20</v>
      </c>
      <c r="J610">
        <v>3</v>
      </c>
      <c r="K610" t="s">
        <v>17</v>
      </c>
      <c r="L610" t="s">
        <v>18</v>
      </c>
      <c r="M610" s="4">
        <v>17</v>
      </c>
      <c r="N610">
        <v>4</v>
      </c>
      <c r="O610">
        <v>2</v>
      </c>
    </row>
    <row r="611" spans="2:15" x14ac:dyDescent="0.35">
      <c r="B611">
        <v>36</v>
      </c>
      <c r="C611" t="s">
        <v>18</v>
      </c>
      <c r="D611" s="4">
        <v>1041</v>
      </c>
      <c r="E611">
        <v>13</v>
      </c>
      <c r="F611">
        <v>829</v>
      </c>
      <c r="G611">
        <v>3</v>
      </c>
      <c r="H611" t="s">
        <v>19</v>
      </c>
      <c r="I611" t="s">
        <v>29</v>
      </c>
      <c r="J611">
        <v>2</v>
      </c>
      <c r="K611" t="s">
        <v>21</v>
      </c>
      <c r="L611" t="s">
        <v>18</v>
      </c>
      <c r="M611" s="4">
        <v>13</v>
      </c>
      <c r="N611">
        <v>2</v>
      </c>
      <c r="O611">
        <v>3</v>
      </c>
    </row>
    <row r="612" spans="2:15" x14ac:dyDescent="0.35">
      <c r="B612">
        <v>32</v>
      </c>
      <c r="C612" t="s">
        <v>18</v>
      </c>
      <c r="D612" s="4">
        <v>805.3360655737705</v>
      </c>
      <c r="E612">
        <v>4</v>
      </c>
      <c r="F612">
        <v>830</v>
      </c>
      <c r="G612">
        <v>3</v>
      </c>
      <c r="H612" t="s">
        <v>15</v>
      </c>
      <c r="I612" t="s">
        <v>24</v>
      </c>
      <c r="J612">
        <v>3</v>
      </c>
      <c r="K612" t="s">
        <v>21</v>
      </c>
      <c r="L612" t="s">
        <v>18</v>
      </c>
      <c r="M612" s="4">
        <v>12</v>
      </c>
      <c r="N612">
        <v>3</v>
      </c>
      <c r="O612">
        <v>3</v>
      </c>
    </row>
    <row r="613" spans="2:15" x14ac:dyDescent="0.35">
      <c r="B613">
        <v>40</v>
      </c>
      <c r="C613" t="s">
        <v>18</v>
      </c>
      <c r="D613" s="4">
        <v>720</v>
      </c>
      <c r="E613">
        <v>16</v>
      </c>
      <c r="F613">
        <v>832</v>
      </c>
      <c r="G613">
        <v>1</v>
      </c>
      <c r="H613" t="s">
        <v>19</v>
      </c>
      <c r="I613" t="s">
        <v>22</v>
      </c>
      <c r="J613">
        <v>3</v>
      </c>
      <c r="K613" t="s">
        <v>17</v>
      </c>
      <c r="L613" t="s">
        <v>18</v>
      </c>
      <c r="M613" s="4">
        <v>14</v>
      </c>
      <c r="N613">
        <v>4</v>
      </c>
      <c r="O613">
        <v>3</v>
      </c>
    </row>
    <row r="614" spans="2:15" x14ac:dyDescent="0.35">
      <c r="B614">
        <v>30</v>
      </c>
      <c r="C614" t="s">
        <v>18</v>
      </c>
      <c r="D614" s="4">
        <v>805.3360655737705</v>
      </c>
      <c r="E614">
        <v>2</v>
      </c>
      <c r="F614">
        <v>833</v>
      </c>
      <c r="G614">
        <v>3</v>
      </c>
      <c r="H614" t="s">
        <v>15</v>
      </c>
      <c r="I614" t="s">
        <v>24</v>
      </c>
      <c r="J614">
        <v>4</v>
      </c>
      <c r="K614" t="s">
        <v>17</v>
      </c>
      <c r="L614" t="s">
        <v>14</v>
      </c>
      <c r="M614" s="4">
        <v>15.345132743362832</v>
      </c>
      <c r="N614">
        <v>2</v>
      </c>
      <c r="O614">
        <v>2</v>
      </c>
    </row>
    <row r="615" spans="2:15" x14ac:dyDescent="0.35">
      <c r="B615">
        <v>45</v>
      </c>
      <c r="C615" t="s">
        <v>18</v>
      </c>
      <c r="D615" s="4">
        <v>773.53418803418799</v>
      </c>
      <c r="E615">
        <v>2</v>
      </c>
      <c r="F615">
        <v>834</v>
      </c>
      <c r="G615">
        <v>2</v>
      </c>
      <c r="H615" t="s">
        <v>15</v>
      </c>
      <c r="I615" t="s">
        <v>20</v>
      </c>
      <c r="J615">
        <v>3</v>
      </c>
      <c r="K615" t="s">
        <v>17</v>
      </c>
      <c r="L615" t="s">
        <v>18</v>
      </c>
      <c r="M615" s="4">
        <v>15.375527426160337</v>
      </c>
      <c r="N615">
        <v>4</v>
      </c>
      <c r="O615">
        <v>3</v>
      </c>
    </row>
    <row r="616" spans="2:15" x14ac:dyDescent="0.35">
      <c r="B616">
        <v>42</v>
      </c>
      <c r="C616" t="s">
        <v>18</v>
      </c>
      <c r="D616" s="4">
        <v>933</v>
      </c>
      <c r="E616">
        <v>29</v>
      </c>
      <c r="F616">
        <v>836</v>
      </c>
      <c r="G616">
        <v>2</v>
      </c>
      <c r="H616" t="s">
        <v>19</v>
      </c>
      <c r="I616" t="s">
        <v>24</v>
      </c>
      <c r="J616">
        <v>2</v>
      </c>
      <c r="K616" t="s">
        <v>21</v>
      </c>
      <c r="L616" t="s">
        <v>18</v>
      </c>
      <c r="M616" s="4">
        <v>15.345132743362832</v>
      </c>
      <c r="N616">
        <v>4</v>
      </c>
      <c r="O616">
        <v>2</v>
      </c>
    </row>
    <row r="617" spans="2:15" x14ac:dyDescent="0.35">
      <c r="B617">
        <v>38</v>
      </c>
      <c r="C617" t="s">
        <v>18</v>
      </c>
      <c r="D617" s="4">
        <v>843.5826086956522</v>
      </c>
      <c r="E617">
        <v>12</v>
      </c>
      <c r="F617">
        <v>837</v>
      </c>
      <c r="G617">
        <v>1</v>
      </c>
      <c r="H617" t="s">
        <v>19</v>
      </c>
      <c r="I617" t="s">
        <v>25</v>
      </c>
      <c r="J617">
        <v>1</v>
      </c>
      <c r="K617" t="s">
        <v>23</v>
      </c>
      <c r="L617" t="s">
        <v>18</v>
      </c>
      <c r="M617" s="4">
        <v>15.69811320754717</v>
      </c>
      <c r="N617">
        <v>3</v>
      </c>
      <c r="O617">
        <v>2</v>
      </c>
    </row>
    <row r="618" spans="2:15" x14ac:dyDescent="0.35">
      <c r="B618">
        <v>34</v>
      </c>
      <c r="C618" t="s">
        <v>18</v>
      </c>
      <c r="D618" s="4">
        <v>773.53418803418799</v>
      </c>
      <c r="E618">
        <v>16</v>
      </c>
      <c r="F618">
        <v>838</v>
      </c>
      <c r="G618">
        <v>3</v>
      </c>
      <c r="H618" t="s">
        <v>15</v>
      </c>
      <c r="I618" t="s">
        <v>20</v>
      </c>
      <c r="J618">
        <v>4</v>
      </c>
      <c r="K618" t="s">
        <v>17</v>
      </c>
      <c r="L618" t="s">
        <v>18</v>
      </c>
      <c r="M618" s="4">
        <v>15.375527426160337</v>
      </c>
      <c r="N618">
        <v>3</v>
      </c>
      <c r="O618">
        <v>3</v>
      </c>
    </row>
    <row r="619" spans="2:15" x14ac:dyDescent="0.35">
      <c r="B619">
        <v>49</v>
      </c>
      <c r="C619" t="s">
        <v>14</v>
      </c>
      <c r="D619" s="4">
        <v>1184</v>
      </c>
      <c r="E619">
        <v>11</v>
      </c>
      <c r="F619">
        <v>840</v>
      </c>
      <c r="G619">
        <v>3</v>
      </c>
      <c r="H619" t="s">
        <v>15</v>
      </c>
      <c r="I619" t="s">
        <v>16</v>
      </c>
      <c r="J619">
        <v>4</v>
      </c>
      <c r="K619" t="s">
        <v>21</v>
      </c>
      <c r="L619" t="s">
        <v>18</v>
      </c>
      <c r="M619" s="4">
        <v>14.945945945945946</v>
      </c>
      <c r="N619">
        <v>1</v>
      </c>
      <c r="O619">
        <v>4</v>
      </c>
    </row>
    <row r="620" spans="2:15" x14ac:dyDescent="0.35">
      <c r="B620">
        <v>55</v>
      </c>
      <c r="C620" t="s">
        <v>14</v>
      </c>
      <c r="D620" s="4">
        <v>436</v>
      </c>
      <c r="E620">
        <v>2</v>
      </c>
      <c r="F620">
        <v>842</v>
      </c>
      <c r="G620">
        <v>3</v>
      </c>
      <c r="H620" t="s">
        <v>19</v>
      </c>
      <c r="I620" t="s">
        <v>16</v>
      </c>
      <c r="J620">
        <v>4</v>
      </c>
      <c r="K620" t="s">
        <v>17</v>
      </c>
      <c r="L620" t="s">
        <v>18</v>
      </c>
      <c r="M620" s="4">
        <v>14.945945945945946</v>
      </c>
      <c r="N620">
        <v>3</v>
      </c>
      <c r="O620">
        <v>2</v>
      </c>
    </row>
    <row r="621" spans="2:15" x14ac:dyDescent="0.35">
      <c r="B621">
        <v>43</v>
      </c>
      <c r="C621" t="s">
        <v>18</v>
      </c>
      <c r="D621" s="4">
        <v>589</v>
      </c>
      <c r="E621">
        <v>14</v>
      </c>
      <c r="F621">
        <v>843</v>
      </c>
      <c r="G621">
        <v>2</v>
      </c>
      <c r="H621" t="s">
        <v>19</v>
      </c>
      <c r="I621" t="s">
        <v>28</v>
      </c>
      <c r="J621">
        <v>1</v>
      </c>
      <c r="K621" t="s">
        <v>21</v>
      </c>
      <c r="L621" t="s">
        <v>18</v>
      </c>
      <c r="M621" s="4">
        <v>24</v>
      </c>
      <c r="N621">
        <v>3</v>
      </c>
      <c r="O621">
        <v>3</v>
      </c>
    </row>
    <row r="622" spans="2:15" x14ac:dyDescent="0.35">
      <c r="B622">
        <v>27</v>
      </c>
      <c r="C622" t="s">
        <v>18</v>
      </c>
      <c r="D622" s="4">
        <v>269</v>
      </c>
      <c r="E622">
        <v>5</v>
      </c>
      <c r="F622">
        <v>844</v>
      </c>
      <c r="G622">
        <v>3</v>
      </c>
      <c r="H622" t="s">
        <v>19</v>
      </c>
      <c r="I622" t="s">
        <v>28</v>
      </c>
      <c r="J622">
        <v>4</v>
      </c>
      <c r="K622" t="s">
        <v>23</v>
      </c>
      <c r="L622" t="s">
        <v>14</v>
      </c>
      <c r="M622" s="4">
        <v>16</v>
      </c>
      <c r="N622">
        <v>2</v>
      </c>
      <c r="O622">
        <v>3</v>
      </c>
    </row>
    <row r="623" spans="2:15" x14ac:dyDescent="0.35">
      <c r="B623">
        <v>35</v>
      </c>
      <c r="C623" t="s">
        <v>18</v>
      </c>
      <c r="D623" s="4">
        <v>950</v>
      </c>
      <c r="E623">
        <v>7</v>
      </c>
      <c r="F623">
        <v>845</v>
      </c>
      <c r="G623">
        <v>3</v>
      </c>
      <c r="H623" t="s">
        <v>19</v>
      </c>
      <c r="I623" t="s">
        <v>24</v>
      </c>
      <c r="J623">
        <v>3</v>
      </c>
      <c r="K623" t="s">
        <v>17</v>
      </c>
      <c r="L623" t="s">
        <v>18</v>
      </c>
      <c r="M623" s="4">
        <v>21</v>
      </c>
      <c r="N623">
        <v>2</v>
      </c>
      <c r="O623">
        <v>4</v>
      </c>
    </row>
    <row r="624" spans="2:15" x14ac:dyDescent="0.35">
      <c r="B624">
        <v>28</v>
      </c>
      <c r="C624" t="s">
        <v>18</v>
      </c>
      <c r="D624" s="4">
        <v>760</v>
      </c>
      <c r="E624">
        <v>2</v>
      </c>
      <c r="F624">
        <v>846</v>
      </c>
      <c r="G624">
        <v>2</v>
      </c>
      <c r="H624" t="s">
        <v>15</v>
      </c>
      <c r="I624" t="s">
        <v>16</v>
      </c>
      <c r="J624">
        <v>2</v>
      </c>
      <c r="K624" t="s">
        <v>21</v>
      </c>
      <c r="L624" t="s">
        <v>14</v>
      </c>
      <c r="M624" s="4">
        <v>20</v>
      </c>
      <c r="N624">
        <v>1</v>
      </c>
      <c r="O624">
        <v>3</v>
      </c>
    </row>
    <row r="625" spans="2:15" x14ac:dyDescent="0.35">
      <c r="B625">
        <v>34</v>
      </c>
      <c r="C625" t="s">
        <v>18</v>
      </c>
      <c r="D625" s="4">
        <v>829</v>
      </c>
      <c r="E625">
        <v>3</v>
      </c>
      <c r="F625">
        <v>847</v>
      </c>
      <c r="G625">
        <v>3</v>
      </c>
      <c r="H625" t="s">
        <v>19</v>
      </c>
      <c r="I625" t="s">
        <v>29</v>
      </c>
      <c r="J625">
        <v>4</v>
      </c>
      <c r="K625" t="s">
        <v>21</v>
      </c>
      <c r="L625" t="s">
        <v>18</v>
      </c>
      <c r="M625" s="4">
        <v>19</v>
      </c>
      <c r="N625">
        <v>3</v>
      </c>
      <c r="O625">
        <v>1</v>
      </c>
    </row>
    <row r="626" spans="2:15" x14ac:dyDescent="0.35">
      <c r="B626">
        <v>26</v>
      </c>
      <c r="C626" t="s">
        <v>14</v>
      </c>
      <c r="D626" s="4">
        <v>887</v>
      </c>
      <c r="E626">
        <v>5</v>
      </c>
      <c r="F626">
        <v>848</v>
      </c>
      <c r="G626">
        <v>3</v>
      </c>
      <c r="H626" t="s">
        <v>15</v>
      </c>
      <c r="I626" t="s">
        <v>20</v>
      </c>
      <c r="J626">
        <v>3</v>
      </c>
      <c r="K626" t="s">
        <v>21</v>
      </c>
      <c r="L626" t="s">
        <v>14</v>
      </c>
      <c r="M626" s="4">
        <v>14</v>
      </c>
      <c r="N626">
        <v>1</v>
      </c>
      <c r="O626">
        <v>3</v>
      </c>
    </row>
    <row r="627" spans="2:15" x14ac:dyDescent="0.35">
      <c r="B627">
        <v>27</v>
      </c>
      <c r="C627" t="s">
        <v>18</v>
      </c>
      <c r="D627" s="4">
        <v>443</v>
      </c>
      <c r="E627">
        <v>3</v>
      </c>
      <c r="F627">
        <v>850</v>
      </c>
      <c r="G627">
        <v>4</v>
      </c>
      <c r="H627" t="s">
        <v>19</v>
      </c>
      <c r="I627" t="s">
        <v>20</v>
      </c>
      <c r="J627">
        <v>4</v>
      </c>
      <c r="K627" t="s">
        <v>21</v>
      </c>
      <c r="L627" t="s">
        <v>18</v>
      </c>
      <c r="M627" s="4">
        <v>11</v>
      </c>
      <c r="N627">
        <v>3</v>
      </c>
      <c r="O627">
        <v>2</v>
      </c>
    </row>
    <row r="628" spans="2:15" x14ac:dyDescent="0.35">
      <c r="B628">
        <v>51</v>
      </c>
      <c r="C628" t="s">
        <v>18</v>
      </c>
      <c r="D628" s="4">
        <v>1318</v>
      </c>
      <c r="E628">
        <v>26</v>
      </c>
      <c r="F628">
        <v>851</v>
      </c>
      <c r="G628">
        <v>1</v>
      </c>
      <c r="H628" t="s">
        <v>15</v>
      </c>
      <c r="I628" t="s">
        <v>26</v>
      </c>
      <c r="J628">
        <v>3</v>
      </c>
      <c r="K628" t="s">
        <v>21</v>
      </c>
      <c r="L628" t="s">
        <v>18</v>
      </c>
      <c r="M628" s="4">
        <v>14</v>
      </c>
      <c r="N628">
        <v>3</v>
      </c>
      <c r="O628">
        <v>2</v>
      </c>
    </row>
    <row r="629" spans="2:15" x14ac:dyDescent="0.35">
      <c r="B629">
        <v>44</v>
      </c>
      <c r="C629" t="s">
        <v>18</v>
      </c>
      <c r="D629" s="4">
        <v>625</v>
      </c>
      <c r="E629">
        <v>4</v>
      </c>
      <c r="F629">
        <v>852</v>
      </c>
      <c r="G629">
        <v>4</v>
      </c>
      <c r="H629" t="s">
        <v>19</v>
      </c>
      <c r="I629" t="s">
        <v>25</v>
      </c>
      <c r="J629">
        <v>2</v>
      </c>
      <c r="K629" t="s">
        <v>17</v>
      </c>
      <c r="L629" t="s">
        <v>18</v>
      </c>
      <c r="M629" s="4">
        <v>12</v>
      </c>
      <c r="N629">
        <v>4</v>
      </c>
      <c r="O629">
        <v>2</v>
      </c>
    </row>
    <row r="630" spans="2:15" x14ac:dyDescent="0.35">
      <c r="B630">
        <v>25</v>
      </c>
      <c r="C630" t="s">
        <v>18</v>
      </c>
      <c r="D630" s="4">
        <v>180</v>
      </c>
      <c r="E630">
        <v>2</v>
      </c>
      <c r="F630">
        <v>854</v>
      </c>
      <c r="G630">
        <v>1</v>
      </c>
      <c r="H630" t="s">
        <v>19</v>
      </c>
      <c r="I630" t="s">
        <v>20</v>
      </c>
      <c r="J630">
        <v>1</v>
      </c>
      <c r="K630" t="s">
        <v>17</v>
      </c>
      <c r="L630" t="s">
        <v>18</v>
      </c>
      <c r="M630" s="4">
        <v>13</v>
      </c>
      <c r="N630">
        <v>3</v>
      </c>
      <c r="O630">
        <v>2</v>
      </c>
    </row>
    <row r="631" spans="2:15" x14ac:dyDescent="0.35">
      <c r="B631">
        <v>33</v>
      </c>
      <c r="C631" t="s">
        <v>18</v>
      </c>
      <c r="D631" s="4">
        <v>586</v>
      </c>
      <c r="E631">
        <v>1</v>
      </c>
      <c r="F631">
        <v>855</v>
      </c>
      <c r="G631">
        <v>1</v>
      </c>
      <c r="H631" t="s">
        <v>19</v>
      </c>
      <c r="I631" t="s">
        <v>16</v>
      </c>
      <c r="J631">
        <v>1</v>
      </c>
      <c r="K631" t="s">
        <v>23</v>
      </c>
      <c r="L631" t="s">
        <v>18</v>
      </c>
      <c r="M631" s="4">
        <v>22</v>
      </c>
      <c r="N631">
        <v>1</v>
      </c>
      <c r="O631">
        <v>3</v>
      </c>
    </row>
    <row r="632" spans="2:15" x14ac:dyDescent="0.35">
      <c r="B632">
        <v>35</v>
      </c>
      <c r="C632" t="s">
        <v>18</v>
      </c>
      <c r="D632" s="4">
        <v>773.53418803418799</v>
      </c>
      <c r="E632">
        <v>27</v>
      </c>
      <c r="F632">
        <v>856</v>
      </c>
      <c r="G632">
        <v>3</v>
      </c>
      <c r="H632" t="s">
        <v>15</v>
      </c>
      <c r="I632" t="s">
        <v>20</v>
      </c>
      <c r="J632">
        <v>1</v>
      </c>
      <c r="K632" t="s">
        <v>17</v>
      </c>
      <c r="L632" t="s">
        <v>18</v>
      </c>
      <c r="M632" s="4">
        <v>11</v>
      </c>
      <c r="N632">
        <v>4</v>
      </c>
      <c r="O632">
        <v>2</v>
      </c>
    </row>
    <row r="633" spans="2:15" x14ac:dyDescent="0.35">
      <c r="B633">
        <v>36</v>
      </c>
      <c r="C633" t="s">
        <v>18</v>
      </c>
      <c r="D633" s="4">
        <v>928</v>
      </c>
      <c r="E633">
        <v>1</v>
      </c>
      <c r="F633">
        <v>857</v>
      </c>
      <c r="G633">
        <v>2</v>
      </c>
      <c r="H633" t="s">
        <v>19</v>
      </c>
      <c r="I633" t="s">
        <v>16</v>
      </c>
      <c r="J633">
        <v>4</v>
      </c>
      <c r="K633" t="s">
        <v>21</v>
      </c>
      <c r="L633" t="s">
        <v>14</v>
      </c>
      <c r="M633" s="4">
        <v>14</v>
      </c>
      <c r="N633">
        <v>4</v>
      </c>
      <c r="O633">
        <v>2</v>
      </c>
    </row>
    <row r="634" spans="2:15" x14ac:dyDescent="0.35">
      <c r="B634">
        <v>32</v>
      </c>
      <c r="C634" t="s">
        <v>18</v>
      </c>
      <c r="D634" s="4">
        <v>117</v>
      </c>
      <c r="E634">
        <v>13</v>
      </c>
      <c r="F634">
        <v>859</v>
      </c>
      <c r="G634">
        <v>2</v>
      </c>
      <c r="H634" t="s">
        <v>19</v>
      </c>
      <c r="I634" t="s">
        <v>16</v>
      </c>
      <c r="J634">
        <v>4</v>
      </c>
      <c r="K634" t="s">
        <v>23</v>
      </c>
      <c r="L634" t="s">
        <v>18</v>
      </c>
      <c r="M634" s="4">
        <v>11</v>
      </c>
      <c r="N634">
        <v>3</v>
      </c>
      <c r="O634">
        <v>2</v>
      </c>
    </row>
    <row r="635" spans="2:15" x14ac:dyDescent="0.35">
      <c r="B635">
        <v>30</v>
      </c>
      <c r="C635" t="s">
        <v>18</v>
      </c>
      <c r="D635" s="4">
        <v>773.53418803418799</v>
      </c>
      <c r="E635">
        <v>5</v>
      </c>
      <c r="F635">
        <v>861</v>
      </c>
      <c r="G635">
        <v>2</v>
      </c>
      <c r="H635" t="s">
        <v>19</v>
      </c>
      <c r="I635" t="s">
        <v>20</v>
      </c>
      <c r="J635">
        <v>4</v>
      </c>
      <c r="K635" t="s">
        <v>23</v>
      </c>
      <c r="L635" t="s">
        <v>18</v>
      </c>
      <c r="M635" s="4">
        <v>12</v>
      </c>
      <c r="N635">
        <v>2</v>
      </c>
      <c r="O635">
        <v>2</v>
      </c>
    </row>
    <row r="636" spans="2:15" x14ac:dyDescent="0.35">
      <c r="B636">
        <v>53</v>
      </c>
      <c r="C636" t="s">
        <v>18</v>
      </c>
      <c r="D636" s="4">
        <v>661</v>
      </c>
      <c r="E636">
        <v>7</v>
      </c>
      <c r="F636">
        <v>862</v>
      </c>
      <c r="G636">
        <v>1</v>
      </c>
      <c r="H636" t="s">
        <v>15</v>
      </c>
      <c r="I636" t="s">
        <v>16</v>
      </c>
      <c r="J636">
        <v>4</v>
      </c>
      <c r="K636" t="s">
        <v>21</v>
      </c>
      <c r="L636" t="s">
        <v>14</v>
      </c>
      <c r="M636" s="4">
        <v>18</v>
      </c>
      <c r="N636">
        <v>4</v>
      </c>
      <c r="O636">
        <v>3</v>
      </c>
    </row>
    <row r="637" spans="2:15" x14ac:dyDescent="0.35">
      <c r="B637">
        <v>45</v>
      </c>
      <c r="C637" t="s">
        <v>18</v>
      </c>
      <c r="D637" s="4">
        <v>787.54826254826253</v>
      </c>
      <c r="E637">
        <v>9</v>
      </c>
      <c r="F637">
        <v>864</v>
      </c>
      <c r="G637">
        <v>4</v>
      </c>
      <c r="H637" t="s">
        <v>19</v>
      </c>
      <c r="I637" t="s">
        <v>16</v>
      </c>
      <c r="J637">
        <v>1</v>
      </c>
      <c r="K637" t="s">
        <v>23</v>
      </c>
      <c r="L637" t="s">
        <v>14</v>
      </c>
      <c r="M637" s="4">
        <v>12</v>
      </c>
      <c r="N637">
        <v>3</v>
      </c>
      <c r="O637">
        <v>3</v>
      </c>
    </row>
    <row r="638" spans="2:15" x14ac:dyDescent="0.35">
      <c r="B638">
        <v>32</v>
      </c>
      <c r="C638" t="s">
        <v>18</v>
      </c>
      <c r="D638" s="4">
        <v>638</v>
      </c>
      <c r="E638">
        <v>8</v>
      </c>
      <c r="F638">
        <v>865</v>
      </c>
      <c r="G638">
        <v>3</v>
      </c>
      <c r="H638" t="s">
        <v>15</v>
      </c>
      <c r="I638" t="s">
        <v>20</v>
      </c>
      <c r="J638">
        <v>3</v>
      </c>
      <c r="K638" t="s">
        <v>21</v>
      </c>
      <c r="L638" t="s">
        <v>18</v>
      </c>
      <c r="M638" s="4">
        <v>12</v>
      </c>
      <c r="N638">
        <v>3</v>
      </c>
      <c r="O638">
        <v>2</v>
      </c>
    </row>
    <row r="639" spans="2:15" x14ac:dyDescent="0.35">
      <c r="B639">
        <v>52</v>
      </c>
      <c r="C639" t="s">
        <v>18</v>
      </c>
      <c r="D639" s="4">
        <v>890</v>
      </c>
      <c r="E639">
        <v>25</v>
      </c>
      <c r="F639">
        <v>867</v>
      </c>
      <c r="G639">
        <v>3</v>
      </c>
      <c r="H639" t="s">
        <v>15</v>
      </c>
      <c r="I639" t="s">
        <v>24</v>
      </c>
      <c r="J639">
        <v>4</v>
      </c>
      <c r="K639" t="s">
        <v>21</v>
      </c>
      <c r="L639" t="s">
        <v>18</v>
      </c>
      <c r="M639" s="4">
        <v>22</v>
      </c>
      <c r="N639">
        <v>3</v>
      </c>
      <c r="O639">
        <v>3</v>
      </c>
    </row>
    <row r="640" spans="2:15" x14ac:dyDescent="0.35">
      <c r="B640">
        <v>37</v>
      </c>
      <c r="C640" t="s">
        <v>18</v>
      </c>
      <c r="D640" s="4">
        <v>787.54826254826253</v>
      </c>
      <c r="E640">
        <v>16</v>
      </c>
      <c r="F640">
        <v>868</v>
      </c>
      <c r="G640">
        <v>4</v>
      </c>
      <c r="H640" t="s">
        <v>19</v>
      </c>
      <c r="I640" t="s">
        <v>16</v>
      </c>
      <c r="J640">
        <v>3</v>
      </c>
      <c r="K640" t="s">
        <v>23</v>
      </c>
      <c r="L640" t="s">
        <v>18</v>
      </c>
      <c r="M640" s="4">
        <v>19</v>
      </c>
      <c r="N640">
        <v>4</v>
      </c>
      <c r="O640">
        <v>3</v>
      </c>
    </row>
    <row r="641" spans="2:15" x14ac:dyDescent="0.35">
      <c r="B641">
        <v>28</v>
      </c>
      <c r="C641" t="s">
        <v>18</v>
      </c>
      <c r="D641" s="4">
        <v>1169</v>
      </c>
      <c r="E641">
        <v>8</v>
      </c>
      <c r="F641">
        <v>869</v>
      </c>
      <c r="G641">
        <v>2</v>
      </c>
      <c r="H641" t="s">
        <v>19</v>
      </c>
      <c r="I641" t="s">
        <v>29</v>
      </c>
      <c r="J641">
        <v>4</v>
      </c>
      <c r="K641" t="s">
        <v>23</v>
      </c>
      <c r="L641" t="s">
        <v>18</v>
      </c>
      <c r="M641" s="4">
        <v>13</v>
      </c>
      <c r="N641">
        <v>4</v>
      </c>
      <c r="O641">
        <v>3</v>
      </c>
    </row>
    <row r="642" spans="2:15" x14ac:dyDescent="0.35">
      <c r="B642">
        <v>22</v>
      </c>
      <c r="C642" t="s">
        <v>18</v>
      </c>
      <c r="D642" s="4">
        <v>1230</v>
      </c>
      <c r="E642">
        <v>1</v>
      </c>
      <c r="F642">
        <v>872</v>
      </c>
      <c r="G642">
        <v>4</v>
      </c>
      <c r="H642" t="s">
        <v>19</v>
      </c>
      <c r="I642" t="s">
        <v>24</v>
      </c>
      <c r="J642">
        <v>4</v>
      </c>
      <c r="K642" t="s">
        <v>21</v>
      </c>
      <c r="L642" t="s">
        <v>18</v>
      </c>
      <c r="M642" s="4">
        <v>22</v>
      </c>
      <c r="N642">
        <v>1</v>
      </c>
      <c r="O642">
        <v>1</v>
      </c>
    </row>
    <row r="643" spans="2:15" x14ac:dyDescent="0.35">
      <c r="B643">
        <v>44</v>
      </c>
      <c r="C643" t="s">
        <v>18</v>
      </c>
      <c r="D643" s="4">
        <v>986</v>
      </c>
      <c r="E643">
        <v>8</v>
      </c>
      <c r="F643">
        <v>874</v>
      </c>
      <c r="G643">
        <v>1</v>
      </c>
      <c r="H643" t="s">
        <v>19</v>
      </c>
      <c r="I643" t="s">
        <v>22</v>
      </c>
      <c r="J643">
        <v>4</v>
      </c>
      <c r="K643" t="s">
        <v>21</v>
      </c>
      <c r="L643" t="s">
        <v>14</v>
      </c>
      <c r="M643" s="4">
        <v>24</v>
      </c>
      <c r="N643">
        <v>3</v>
      </c>
      <c r="O643">
        <v>2</v>
      </c>
    </row>
    <row r="644" spans="2:15" x14ac:dyDescent="0.35">
      <c r="B644">
        <v>42</v>
      </c>
      <c r="C644" t="s">
        <v>18</v>
      </c>
      <c r="D644" s="4">
        <v>1271</v>
      </c>
      <c r="E644">
        <v>2</v>
      </c>
      <c r="F644">
        <v>875</v>
      </c>
      <c r="G644">
        <v>2</v>
      </c>
      <c r="H644" t="s">
        <v>19</v>
      </c>
      <c r="I644" t="s">
        <v>20</v>
      </c>
      <c r="J644">
        <v>4</v>
      </c>
      <c r="K644" t="s">
        <v>17</v>
      </c>
      <c r="L644" t="s">
        <v>14</v>
      </c>
      <c r="M644" s="4">
        <v>14</v>
      </c>
      <c r="N644">
        <v>4</v>
      </c>
      <c r="O644">
        <v>3</v>
      </c>
    </row>
    <row r="645" spans="2:15" x14ac:dyDescent="0.35">
      <c r="B645">
        <v>36</v>
      </c>
      <c r="C645" t="s">
        <v>18</v>
      </c>
      <c r="D645" s="4">
        <v>1278</v>
      </c>
      <c r="E645">
        <v>8</v>
      </c>
      <c r="F645">
        <v>878</v>
      </c>
      <c r="G645">
        <v>1</v>
      </c>
      <c r="H645" t="s">
        <v>19</v>
      </c>
      <c r="I645" t="s">
        <v>29</v>
      </c>
      <c r="J645">
        <v>1</v>
      </c>
      <c r="K645" t="s">
        <v>21</v>
      </c>
      <c r="L645" t="s">
        <v>18</v>
      </c>
      <c r="M645" s="4">
        <v>21</v>
      </c>
      <c r="N645">
        <v>3</v>
      </c>
      <c r="O645">
        <v>3</v>
      </c>
    </row>
    <row r="646" spans="2:15" x14ac:dyDescent="0.35">
      <c r="B646">
        <v>25</v>
      </c>
      <c r="C646" t="s">
        <v>18</v>
      </c>
      <c r="D646" s="4">
        <v>141</v>
      </c>
      <c r="E646">
        <v>3</v>
      </c>
      <c r="F646">
        <v>879</v>
      </c>
      <c r="G646">
        <v>3</v>
      </c>
      <c r="H646" t="s">
        <v>19</v>
      </c>
      <c r="I646" t="s">
        <v>16</v>
      </c>
      <c r="J646">
        <v>1</v>
      </c>
      <c r="K646" t="s">
        <v>21</v>
      </c>
      <c r="L646" t="s">
        <v>14</v>
      </c>
      <c r="M646" s="4">
        <v>18</v>
      </c>
      <c r="N646">
        <v>4</v>
      </c>
      <c r="O646">
        <v>3</v>
      </c>
    </row>
    <row r="647" spans="2:15" x14ac:dyDescent="0.35">
      <c r="B647">
        <v>35</v>
      </c>
      <c r="C647" t="s">
        <v>18</v>
      </c>
      <c r="D647" s="4">
        <v>607</v>
      </c>
      <c r="E647">
        <v>9</v>
      </c>
      <c r="F647">
        <v>880</v>
      </c>
      <c r="G647">
        <v>4</v>
      </c>
      <c r="H647" t="s">
        <v>15</v>
      </c>
      <c r="I647" t="s">
        <v>24</v>
      </c>
      <c r="J647">
        <v>3</v>
      </c>
      <c r="K647" t="s">
        <v>21</v>
      </c>
      <c r="L647" t="s">
        <v>14</v>
      </c>
      <c r="M647" s="4">
        <v>20</v>
      </c>
      <c r="N647">
        <v>2</v>
      </c>
      <c r="O647">
        <v>3</v>
      </c>
    </row>
    <row r="648" spans="2:15" x14ac:dyDescent="0.35">
      <c r="B648">
        <v>35</v>
      </c>
      <c r="C648" t="s">
        <v>14</v>
      </c>
      <c r="D648" s="4">
        <v>130</v>
      </c>
      <c r="E648">
        <v>25</v>
      </c>
      <c r="F648">
        <v>881</v>
      </c>
      <c r="G648">
        <v>4</v>
      </c>
      <c r="H648" t="s">
        <v>15</v>
      </c>
      <c r="I648" t="s">
        <v>20</v>
      </c>
      <c r="J648">
        <v>2</v>
      </c>
      <c r="K648" t="s">
        <v>23</v>
      </c>
      <c r="L648" t="s">
        <v>14</v>
      </c>
      <c r="M648" s="4">
        <v>19</v>
      </c>
      <c r="N648">
        <v>1</v>
      </c>
      <c r="O648">
        <v>2</v>
      </c>
    </row>
    <row r="649" spans="2:15" x14ac:dyDescent="0.35">
      <c r="B649">
        <v>32</v>
      </c>
      <c r="C649" t="s">
        <v>18</v>
      </c>
      <c r="D649" s="4">
        <v>300</v>
      </c>
      <c r="E649">
        <v>1</v>
      </c>
      <c r="F649">
        <v>882</v>
      </c>
      <c r="G649">
        <v>4</v>
      </c>
      <c r="H649" t="s">
        <v>19</v>
      </c>
      <c r="I649" t="s">
        <v>22</v>
      </c>
      <c r="J649">
        <v>4</v>
      </c>
      <c r="K649" t="s">
        <v>23</v>
      </c>
      <c r="L649" t="s">
        <v>18</v>
      </c>
      <c r="M649" s="4">
        <v>12</v>
      </c>
      <c r="N649">
        <v>2</v>
      </c>
      <c r="O649">
        <v>3</v>
      </c>
    </row>
    <row r="650" spans="2:15" x14ac:dyDescent="0.35">
      <c r="B650">
        <v>25</v>
      </c>
      <c r="C650" t="s">
        <v>18</v>
      </c>
      <c r="D650" s="4">
        <v>583</v>
      </c>
      <c r="E650">
        <v>4</v>
      </c>
      <c r="F650">
        <v>885</v>
      </c>
      <c r="G650">
        <v>3</v>
      </c>
      <c r="H650" t="s">
        <v>19</v>
      </c>
      <c r="I650" t="s">
        <v>16</v>
      </c>
      <c r="J650">
        <v>1</v>
      </c>
      <c r="K650" t="s">
        <v>21</v>
      </c>
      <c r="L650" t="s">
        <v>18</v>
      </c>
      <c r="M650" s="4">
        <v>12</v>
      </c>
      <c r="N650">
        <v>1</v>
      </c>
      <c r="O650">
        <v>4</v>
      </c>
    </row>
    <row r="651" spans="2:15" x14ac:dyDescent="0.35">
      <c r="B651">
        <v>49</v>
      </c>
      <c r="C651" t="s">
        <v>18</v>
      </c>
      <c r="D651" s="4">
        <v>1418</v>
      </c>
      <c r="E651">
        <v>1</v>
      </c>
      <c r="F651">
        <v>887</v>
      </c>
      <c r="G651">
        <v>3</v>
      </c>
      <c r="H651" t="s">
        <v>15</v>
      </c>
      <c r="I651" t="s">
        <v>20</v>
      </c>
      <c r="J651">
        <v>1</v>
      </c>
      <c r="K651" t="s">
        <v>21</v>
      </c>
      <c r="L651" t="s">
        <v>18</v>
      </c>
      <c r="M651" s="4">
        <v>16</v>
      </c>
      <c r="N651">
        <v>2</v>
      </c>
      <c r="O651">
        <v>3</v>
      </c>
    </row>
    <row r="652" spans="2:15" x14ac:dyDescent="0.35">
      <c r="B652">
        <v>24</v>
      </c>
      <c r="C652" t="s">
        <v>18</v>
      </c>
      <c r="D652" s="4">
        <v>1269</v>
      </c>
      <c r="E652">
        <v>4</v>
      </c>
      <c r="F652">
        <v>888</v>
      </c>
      <c r="G652">
        <v>1</v>
      </c>
      <c r="H652" t="s">
        <v>19</v>
      </c>
      <c r="I652" t="s">
        <v>22</v>
      </c>
      <c r="J652">
        <v>4</v>
      </c>
      <c r="K652" t="s">
        <v>21</v>
      </c>
      <c r="L652" t="s">
        <v>18</v>
      </c>
      <c r="M652" s="4">
        <v>17</v>
      </c>
      <c r="N652">
        <v>4</v>
      </c>
      <c r="O652">
        <v>2</v>
      </c>
    </row>
    <row r="653" spans="2:15" x14ac:dyDescent="0.35">
      <c r="B653">
        <v>32</v>
      </c>
      <c r="C653" t="s">
        <v>18</v>
      </c>
      <c r="D653" s="4">
        <v>787.54826254826253</v>
      </c>
      <c r="E653">
        <v>5</v>
      </c>
      <c r="F653">
        <v>889</v>
      </c>
      <c r="G653">
        <v>2</v>
      </c>
      <c r="H653" t="s">
        <v>19</v>
      </c>
      <c r="I653" t="s">
        <v>16</v>
      </c>
      <c r="J653">
        <v>2</v>
      </c>
      <c r="K653" t="s">
        <v>21</v>
      </c>
      <c r="L653" t="s">
        <v>18</v>
      </c>
      <c r="M653" s="4">
        <v>14</v>
      </c>
      <c r="N653">
        <v>4</v>
      </c>
      <c r="O653">
        <v>3</v>
      </c>
    </row>
    <row r="654" spans="2:15" x14ac:dyDescent="0.35">
      <c r="B654">
        <v>38</v>
      </c>
      <c r="C654" t="s">
        <v>18</v>
      </c>
      <c r="D654" s="4">
        <v>395</v>
      </c>
      <c r="E654">
        <v>9</v>
      </c>
      <c r="F654">
        <v>893</v>
      </c>
      <c r="G654">
        <v>2</v>
      </c>
      <c r="H654" t="s">
        <v>19</v>
      </c>
      <c r="I654" t="s">
        <v>27</v>
      </c>
      <c r="J654">
        <v>2</v>
      </c>
      <c r="K654" t="s">
        <v>21</v>
      </c>
      <c r="L654" t="s">
        <v>18</v>
      </c>
      <c r="M654" s="4">
        <v>15.492537313432836</v>
      </c>
      <c r="N654">
        <v>4</v>
      </c>
      <c r="O654">
        <v>3</v>
      </c>
    </row>
    <row r="655" spans="2:15" x14ac:dyDescent="0.35">
      <c r="B655">
        <v>42</v>
      </c>
      <c r="C655" t="s">
        <v>18</v>
      </c>
      <c r="D655" s="4">
        <v>1265</v>
      </c>
      <c r="E655">
        <v>3</v>
      </c>
      <c r="F655">
        <v>894</v>
      </c>
      <c r="G655">
        <v>3</v>
      </c>
      <c r="H655" t="s">
        <v>15</v>
      </c>
      <c r="I655" t="s">
        <v>22</v>
      </c>
      <c r="J655">
        <v>4</v>
      </c>
      <c r="K655" t="s">
        <v>21</v>
      </c>
      <c r="L655" t="s">
        <v>14</v>
      </c>
      <c r="M655" s="4">
        <v>15.173076923076923</v>
      </c>
      <c r="N655">
        <v>2</v>
      </c>
      <c r="O655">
        <v>2</v>
      </c>
    </row>
    <row r="656" spans="2:15" x14ac:dyDescent="0.35">
      <c r="B656">
        <v>31</v>
      </c>
      <c r="C656" t="s">
        <v>18</v>
      </c>
      <c r="D656" s="4">
        <v>1222</v>
      </c>
      <c r="E656">
        <v>11</v>
      </c>
      <c r="F656">
        <v>895</v>
      </c>
      <c r="G656">
        <v>4</v>
      </c>
      <c r="H656" t="s">
        <v>19</v>
      </c>
      <c r="I656" t="s">
        <v>20</v>
      </c>
      <c r="J656">
        <v>4</v>
      </c>
      <c r="K656" t="s">
        <v>21</v>
      </c>
      <c r="L656" t="s">
        <v>14</v>
      </c>
      <c r="M656" s="4">
        <v>15.375527426160337</v>
      </c>
      <c r="N656">
        <v>2</v>
      </c>
      <c r="O656">
        <v>3</v>
      </c>
    </row>
    <row r="657" spans="2:15" x14ac:dyDescent="0.35">
      <c r="B657">
        <v>29</v>
      </c>
      <c r="C657" t="s">
        <v>14</v>
      </c>
      <c r="D657" s="4">
        <v>341</v>
      </c>
      <c r="E657">
        <v>1</v>
      </c>
      <c r="F657">
        <v>896</v>
      </c>
      <c r="G657">
        <v>2</v>
      </c>
      <c r="H657" t="s">
        <v>15</v>
      </c>
      <c r="I657" t="s">
        <v>27</v>
      </c>
      <c r="J657">
        <v>3</v>
      </c>
      <c r="K657" t="s">
        <v>23</v>
      </c>
      <c r="L657" t="s">
        <v>14</v>
      </c>
      <c r="M657" s="4">
        <v>15.492537313432836</v>
      </c>
      <c r="N657">
        <v>3</v>
      </c>
      <c r="O657">
        <v>3</v>
      </c>
    </row>
    <row r="658" spans="2:15" x14ac:dyDescent="0.35">
      <c r="B658">
        <v>53</v>
      </c>
      <c r="C658" t="s">
        <v>18</v>
      </c>
      <c r="D658" s="4">
        <v>868</v>
      </c>
      <c r="E658">
        <v>8</v>
      </c>
      <c r="F658">
        <v>897</v>
      </c>
      <c r="G658">
        <v>1</v>
      </c>
      <c r="H658" t="s">
        <v>19</v>
      </c>
      <c r="I658" t="s">
        <v>16</v>
      </c>
      <c r="J658">
        <v>4</v>
      </c>
      <c r="K658" t="s">
        <v>21</v>
      </c>
      <c r="L658" t="s">
        <v>18</v>
      </c>
      <c r="M658" s="4">
        <v>14.945945945945946</v>
      </c>
      <c r="N658">
        <v>3</v>
      </c>
      <c r="O658">
        <v>3</v>
      </c>
    </row>
    <row r="659" spans="2:15" x14ac:dyDescent="0.35">
      <c r="B659">
        <v>35</v>
      </c>
      <c r="C659" t="s">
        <v>18</v>
      </c>
      <c r="D659" s="4">
        <v>672</v>
      </c>
      <c r="E659">
        <v>25</v>
      </c>
      <c r="F659">
        <v>899</v>
      </c>
      <c r="G659">
        <v>4</v>
      </c>
      <c r="H659" t="s">
        <v>19</v>
      </c>
      <c r="I659" t="s">
        <v>24</v>
      </c>
      <c r="J659">
        <v>2</v>
      </c>
      <c r="K659" t="s">
        <v>21</v>
      </c>
      <c r="L659" t="s">
        <v>18</v>
      </c>
      <c r="M659" s="4">
        <v>15.345132743362832</v>
      </c>
      <c r="N659">
        <v>1</v>
      </c>
      <c r="O659">
        <v>3</v>
      </c>
    </row>
    <row r="660" spans="2:15" x14ac:dyDescent="0.35">
      <c r="B660">
        <v>37</v>
      </c>
      <c r="C660" t="s">
        <v>18</v>
      </c>
      <c r="D660" s="4">
        <v>1231</v>
      </c>
      <c r="E660">
        <v>21</v>
      </c>
      <c r="F660">
        <v>900</v>
      </c>
      <c r="G660">
        <v>3</v>
      </c>
      <c r="H660" t="s">
        <v>15</v>
      </c>
      <c r="I660" t="s">
        <v>27</v>
      </c>
      <c r="J660">
        <v>4</v>
      </c>
      <c r="K660" t="s">
        <v>21</v>
      </c>
      <c r="L660" t="s">
        <v>18</v>
      </c>
      <c r="M660" s="4">
        <v>15.492537313432836</v>
      </c>
      <c r="N660">
        <v>2</v>
      </c>
      <c r="O660">
        <v>3</v>
      </c>
    </row>
    <row r="661" spans="2:15" x14ac:dyDescent="0.35">
      <c r="B661">
        <v>53</v>
      </c>
      <c r="C661" t="s">
        <v>18</v>
      </c>
      <c r="D661" s="4">
        <v>102</v>
      </c>
      <c r="E661">
        <v>23</v>
      </c>
      <c r="F661">
        <v>901</v>
      </c>
      <c r="G661">
        <v>4</v>
      </c>
      <c r="H661" t="s">
        <v>15</v>
      </c>
      <c r="I661" t="s">
        <v>28</v>
      </c>
      <c r="J661">
        <v>4</v>
      </c>
      <c r="K661" t="s">
        <v>17</v>
      </c>
      <c r="L661" t="s">
        <v>18</v>
      </c>
      <c r="M661" s="4">
        <v>15.079365079365079</v>
      </c>
      <c r="N661">
        <v>3</v>
      </c>
      <c r="O661">
        <v>3</v>
      </c>
    </row>
    <row r="662" spans="2:15" x14ac:dyDescent="0.35">
      <c r="B662">
        <v>43</v>
      </c>
      <c r="C662" t="s">
        <v>18</v>
      </c>
      <c r="D662" s="4">
        <v>422</v>
      </c>
      <c r="E662">
        <v>1</v>
      </c>
      <c r="F662">
        <v>902</v>
      </c>
      <c r="G662">
        <v>4</v>
      </c>
      <c r="H662" t="s">
        <v>15</v>
      </c>
      <c r="I662" t="s">
        <v>25</v>
      </c>
      <c r="J662">
        <v>4</v>
      </c>
      <c r="K662" t="s">
        <v>21</v>
      </c>
      <c r="L662" t="s">
        <v>18</v>
      </c>
      <c r="M662" s="4">
        <v>15.69811320754717</v>
      </c>
      <c r="N662">
        <v>2</v>
      </c>
      <c r="O662">
        <v>2</v>
      </c>
    </row>
    <row r="663" spans="2:15" x14ac:dyDescent="0.35">
      <c r="B663">
        <v>47</v>
      </c>
      <c r="C663" t="s">
        <v>18</v>
      </c>
      <c r="D663" s="4">
        <v>249</v>
      </c>
      <c r="E663">
        <v>2</v>
      </c>
      <c r="F663">
        <v>903</v>
      </c>
      <c r="G663">
        <v>3</v>
      </c>
      <c r="H663" t="s">
        <v>15</v>
      </c>
      <c r="I663" t="s">
        <v>16</v>
      </c>
      <c r="J663">
        <v>4</v>
      </c>
      <c r="K663" t="s">
        <v>21</v>
      </c>
      <c r="L663" t="s">
        <v>14</v>
      </c>
      <c r="M663" s="4">
        <v>22</v>
      </c>
      <c r="N663">
        <v>1</v>
      </c>
      <c r="O663">
        <v>3</v>
      </c>
    </row>
    <row r="664" spans="2:15" x14ac:dyDescent="0.35">
      <c r="B664">
        <v>37</v>
      </c>
      <c r="C664" t="s">
        <v>18</v>
      </c>
      <c r="D664" s="4">
        <v>1252</v>
      </c>
      <c r="E664">
        <v>19</v>
      </c>
      <c r="F664">
        <v>904</v>
      </c>
      <c r="G664">
        <v>1</v>
      </c>
      <c r="H664" t="s">
        <v>19</v>
      </c>
      <c r="I664" t="s">
        <v>16</v>
      </c>
      <c r="J664">
        <v>2</v>
      </c>
      <c r="K664" t="s">
        <v>17</v>
      </c>
      <c r="L664" t="s">
        <v>14</v>
      </c>
      <c r="M664" s="4">
        <v>13</v>
      </c>
      <c r="N664">
        <v>4</v>
      </c>
      <c r="O664">
        <v>3</v>
      </c>
    </row>
    <row r="665" spans="2:15" x14ac:dyDescent="0.35">
      <c r="B665">
        <v>50</v>
      </c>
      <c r="C665" t="s">
        <v>18</v>
      </c>
      <c r="D665" s="4">
        <v>881</v>
      </c>
      <c r="E665">
        <v>2</v>
      </c>
      <c r="F665">
        <v>905</v>
      </c>
      <c r="G665">
        <v>1</v>
      </c>
      <c r="H665" t="s">
        <v>19</v>
      </c>
      <c r="I665" t="s">
        <v>26</v>
      </c>
      <c r="J665">
        <v>1</v>
      </c>
      <c r="K665" t="s">
        <v>23</v>
      </c>
      <c r="L665" t="s">
        <v>18</v>
      </c>
      <c r="M665" s="4">
        <v>11</v>
      </c>
      <c r="N665">
        <v>4</v>
      </c>
      <c r="O665">
        <v>3</v>
      </c>
    </row>
    <row r="666" spans="2:15" x14ac:dyDescent="0.35">
      <c r="B666">
        <v>39</v>
      </c>
      <c r="C666" t="s">
        <v>18</v>
      </c>
      <c r="D666" s="4">
        <v>1383</v>
      </c>
      <c r="E666">
        <v>2</v>
      </c>
      <c r="F666">
        <v>909</v>
      </c>
      <c r="G666">
        <v>4</v>
      </c>
      <c r="H666" t="s">
        <v>15</v>
      </c>
      <c r="I666" t="s">
        <v>29</v>
      </c>
      <c r="J666">
        <v>4</v>
      </c>
      <c r="K666" t="s">
        <v>21</v>
      </c>
      <c r="L666" t="s">
        <v>18</v>
      </c>
      <c r="M666" s="4">
        <v>11</v>
      </c>
      <c r="N666">
        <v>3</v>
      </c>
      <c r="O666">
        <v>3</v>
      </c>
    </row>
    <row r="667" spans="2:15" x14ac:dyDescent="0.35">
      <c r="B667">
        <v>33</v>
      </c>
      <c r="C667" t="s">
        <v>18</v>
      </c>
      <c r="D667" s="4">
        <v>735.95555555555552</v>
      </c>
      <c r="E667">
        <v>3</v>
      </c>
      <c r="F667">
        <v>910</v>
      </c>
      <c r="G667">
        <v>4</v>
      </c>
      <c r="H667" t="s">
        <v>19</v>
      </c>
      <c r="I667" t="s">
        <v>29</v>
      </c>
      <c r="J667">
        <v>2</v>
      </c>
      <c r="K667" t="s">
        <v>23</v>
      </c>
      <c r="L667" t="s">
        <v>14</v>
      </c>
      <c r="M667" s="4">
        <v>11</v>
      </c>
      <c r="N667">
        <v>3</v>
      </c>
      <c r="O667">
        <v>4</v>
      </c>
    </row>
    <row r="668" spans="2:15" x14ac:dyDescent="0.35">
      <c r="B668">
        <v>32</v>
      </c>
      <c r="C668" t="s">
        <v>14</v>
      </c>
      <c r="D668" s="4">
        <v>374</v>
      </c>
      <c r="E668">
        <v>25</v>
      </c>
      <c r="F668">
        <v>911</v>
      </c>
      <c r="G668">
        <v>1</v>
      </c>
      <c r="H668" t="s">
        <v>19</v>
      </c>
      <c r="I668" t="s">
        <v>22</v>
      </c>
      <c r="J668">
        <v>4</v>
      </c>
      <c r="K668" t="s">
        <v>17</v>
      </c>
      <c r="L668" t="s">
        <v>14</v>
      </c>
      <c r="M668" s="4">
        <v>24</v>
      </c>
      <c r="N668">
        <v>3</v>
      </c>
      <c r="O668">
        <v>1</v>
      </c>
    </row>
    <row r="669" spans="2:15" x14ac:dyDescent="0.35">
      <c r="B669">
        <v>29</v>
      </c>
      <c r="C669" t="s">
        <v>18</v>
      </c>
      <c r="D669" s="4">
        <v>776.33181818181822</v>
      </c>
      <c r="E669">
        <v>7</v>
      </c>
      <c r="F669">
        <v>912</v>
      </c>
      <c r="G669">
        <v>1</v>
      </c>
      <c r="H669" t="s">
        <v>15</v>
      </c>
      <c r="I669" t="s">
        <v>22</v>
      </c>
      <c r="J669">
        <v>4</v>
      </c>
      <c r="K669" t="s">
        <v>23</v>
      </c>
      <c r="L669" t="s">
        <v>18</v>
      </c>
      <c r="M669" s="4">
        <v>14</v>
      </c>
      <c r="N669">
        <v>3</v>
      </c>
      <c r="O669">
        <v>3</v>
      </c>
    </row>
    <row r="670" spans="2:15" x14ac:dyDescent="0.35">
      <c r="B670">
        <v>44</v>
      </c>
      <c r="C670" t="s">
        <v>18</v>
      </c>
      <c r="D670" s="4">
        <v>661</v>
      </c>
      <c r="E670">
        <v>9</v>
      </c>
      <c r="F670">
        <v>913</v>
      </c>
      <c r="G670">
        <v>2</v>
      </c>
      <c r="H670" t="s">
        <v>19</v>
      </c>
      <c r="I670" t="s">
        <v>20</v>
      </c>
      <c r="J670">
        <v>1</v>
      </c>
      <c r="K670" t="s">
        <v>21</v>
      </c>
      <c r="L670" t="s">
        <v>14</v>
      </c>
      <c r="M670" s="4">
        <v>13</v>
      </c>
      <c r="N670">
        <v>4</v>
      </c>
      <c r="O670">
        <v>3</v>
      </c>
    </row>
    <row r="671" spans="2:15" x14ac:dyDescent="0.35">
      <c r="B671">
        <v>28</v>
      </c>
      <c r="C671" t="s">
        <v>18</v>
      </c>
      <c r="D671" s="4">
        <v>821</v>
      </c>
      <c r="E671">
        <v>5</v>
      </c>
      <c r="F671">
        <v>916</v>
      </c>
      <c r="G671">
        <v>1</v>
      </c>
      <c r="H671" t="s">
        <v>19</v>
      </c>
      <c r="I671" t="s">
        <v>16</v>
      </c>
      <c r="J671">
        <v>4</v>
      </c>
      <c r="K671" t="s">
        <v>17</v>
      </c>
      <c r="L671" t="s">
        <v>18</v>
      </c>
      <c r="M671" s="4">
        <v>14</v>
      </c>
      <c r="N671">
        <v>2</v>
      </c>
      <c r="O671">
        <v>3</v>
      </c>
    </row>
    <row r="672" spans="2:15" x14ac:dyDescent="0.35">
      <c r="B672">
        <v>58</v>
      </c>
      <c r="C672" t="s">
        <v>14</v>
      </c>
      <c r="D672" s="4">
        <v>781</v>
      </c>
      <c r="E672">
        <v>2</v>
      </c>
      <c r="F672">
        <v>918</v>
      </c>
      <c r="G672">
        <v>4</v>
      </c>
      <c r="H672" t="s">
        <v>19</v>
      </c>
      <c r="I672" t="s">
        <v>22</v>
      </c>
      <c r="J672">
        <v>4</v>
      </c>
      <c r="K672" t="s">
        <v>23</v>
      </c>
      <c r="L672" t="s">
        <v>14</v>
      </c>
      <c r="M672" s="4">
        <v>14</v>
      </c>
      <c r="N672">
        <v>4</v>
      </c>
      <c r="O672">
        <v>2</v>
      </c>
    </row>
    <row r="673" spans="2:15" x14ac:dyDescent="0.35">
      <c r="B673">
        <v>43</v>
      </c>
      <c r="C673" t="s">
        <v>18</v>
      </c>
      <c r="D673" s="4">
        <v>177</v>
      </c>
      <c r="E673">
        <v>8</v>
      </c>
      <c r="F673">
        <v>920</v>
      </c>
      <c r="G673">
        <v>1</v>
      </c>
      <c r="H673" t="s">
        <v>15</v>
      </c>
      <c r="I673" t="s">
        <v>24</v>
      </c>
      <c r="J673">
        <v>2</v>
      </c>
      <c r="K673" t="s">
        <v>23</v>
      </c>
      <c r="L673" t="s">
        <v>18</v>
      </c>
      <c r="M673" s="4">
        <v>21</v>
      </c>
      <c r="N673">
        <v>3</v>
      </c>
      <c r="O673">
        <v>4</v>
      </c>
    </row>
    <row r="674" spans="2:15" x14ac:dyDescent="0.35">
      <c r="B674">
        <v>20</v>
      </c>
      <c r="C674" t="s">
        <v>14</v>
      </c>
      <c r="D674" s="4">
        <v>500</v>
      </c>
      <c r="E674">
        <v>2</v>
      </c>
      <c r="F674">
        <v>922</v>
      </c>
      <c r="G674">
        <v>3</v>
      </c>
      <c r="H674" t="s">
        <v>15</v>
      </c>
      <c r="I674" t="s">
        <v>27</v>
      </c>
      <c r="J674">
        <v>3</v>
      </c>
      <c r="K674" t="s">
        <v>17</v>
      </c>
      <c r="L674" t="s">
        <v>18</v>
      </c>
      <c r="M674" s="4">
        <v>13</v>
      </c>
      <c r="N674">
        <v>4</v>
      </c>
      <c r="O674">
        <v>2</v>
      </c>
    </row>
    <row r="675" spans="2:15" x14ac:dyDescent="0.35">
      <c r="B675">
        <v>21</v>
      </c>
      <c r="C675" t="s">
        <v>14</v>
      </c>
      <c r="D675" s="4">
        <v>1427</v>
      </c>
      <c r="E675">
        <v>18</v>
      </c>
      <c r="F675">
        <v>923</v>
      </c>
      <c r="G675">
        <v>4</v>
      </c>
      <c r="H675" t="s">
        <v>15</v>
      </c>
      <c r="I675" t="s">
        <v>20</v>
      </c>
      <c r="J675">
        <v>4</v>
      </c>
      <c r="K675" t="s">
        <v>17</v>
      </c>
      <c r="L675" t="s">
        <v>18</v>
      </c>
      <c r="M675" s="4">
        <v>19</v>
      </c>
      <c r="N675">
        <v>1</v>
      </c>
      <c r="O675">
        <v>2</v>
      </c>
    </row>
    <row r="676" spans="2:15" x14ac:dyDescent="0.35">
      <c r="B676">
        <v>36</v>
      </c>
      <c r="C676" t="s">
        <v>18</v>
      </c>
      <c r="D676" s="4">
        <v>1425</v>
      </c>
      <c r="E676">
        <v>14</v>
      </c>
      <c r="F676">
        <v>924</v>
      </c>
      <c r="G676">
        <v>3</v>
      </c>
      <c r="H676" t="s">
        <v>19</v>
      </c>
      <c r="I676" t="s">
        <v>25</v>
      </c>
      <c r="J676">
        <v>4</v>
      </c>
      <c r="K676" t="s">
        <v>21</v>
      </c>
      <c r="L676" t="s">
        <v>14</v>
      </c>
      <c r="M676" s="4">
        <v>17</v>
      </c>
      <c r="N676">
        <v>1</v>
      </c>
      <c r="O676">
        <v>2</v>
      </c>
    </row>
    <row r="677" spans="2:15" x14ac:dyDescent="0.35">
      <c r="B677">
        <v>47</v>
      </c>
      <c r="C677" t="s">
        <v>18</v>
      </c>
      <c r="D677" s="4">
        <v>1454</v>
      </c>
      <c r="E677">
        <v>2</v>
      </c>
      <c r="F677">
        <v>925</v>
      </c>
      <c r="G677">
        <v>4</v>
      </c>
      <c r="H677" t="s">
        <v>15</v>
      </c>
      <c r="I677" t="s">
        <v>27</v>
      </c>
      <c r="J677">
        <v>4</v>
      </c>
      <c r="K677" t="s">
        <v>17</v>
      </c>
      <c r="L677" t="s">
        <v>14</v>
      </c>
      <c r="M677" s="4">
        <v>18</v>
      </c>
      <c r="N677">
        <v>1</v>
      </c>
      <c r="O677">
        <v>2</v>
      </c>
    </row>
    <row r="678" spans="2:15" x14ac:dyDescent="0.35">
      <c r="B678">
        <v>22</v>
      </c>
      <c r="C678" t="s">
        <v>14</v>
      </c>
      <c r="D678" s="4">
        <v>617</v>
      </c>
      <c r="E678">
        <v>3</v>
      </c>
      <c r="F678">
        <v>926</v>
      </c>
      <c r="G678">
        <v>2</v>
      </c>
      <c r="H678" t="s">
        <v>15</v>
      </c>
      <c r="I678" t="s">
        <v>24</v>
      </c>
      <c r="J678">
        <v>3</v>
      </c>
      <c r="K678" t="s">
        <v>21</v>
      </c>
      <c r="L678" t="s">
        <v>14</v>
      </c>
      <c r="M678" s="4">
        <v>19</v>
      </c>
      <c r="N678">
        <v>1</v>
      </c>
      <c r="O678">
        <v>4</v>
      </c>
    </row>
    <row r="679" spans="2:15" x14ac:dyDescent="0.35">
      <c r="B679">
        <v>41</v>
      </c>
      <c r="C679" t="s">
        <v>14</v>
      </c>
      <c r="D679" s="4">
        <v>1085</v>
      </c>
      <c r="E679">
        <v>2</v>
      </c>
      <c r="F679">
        <v>927</v>
      </c>
      <c r="G679">
        <v>2</v>
      </c>
      <c r="H679" t="s">
        <v>15</v>
      </c>
      <c r="I679" t="s">
        <v>22</v>
      </c>
      <c r="J679">
        <v>4</v>
      </c>
      <c r="K679" t="s">
        <v>23</v>
      </c>
      <c r="L679" t="s">
        <v>14</v>
      </c>
      <c r="M679" s="4">
        <v>13</v>
      </c>
      <c r="N679">
        <v>3</v>
      </c>
      <c r="O679">
        <v>2</v>
      </c>
    </row>
    <row r="680" spans="2:15" x14ac:dyDescent="0.35">
      <c r="B680">
        <v>28</v>
      </c>
      <c r="C680" t="s">
        <v>18</v>
      </c>
      <c r="D680" s="4">
        <v>995</v>
      </c>
      <c r="E680">
        <v>9</v>
      </c>
      <c r="F680">
        <v>930</v>
      </c>
      <c r="G680">
        <v>3</v>
      </c>
      <c r="H680" t="s">
        <v>15</v>
      </c>
      <c r="I680" t="s">
        <v>20</v>
      </c>
      <c r="J680">
        <v>3</v>
      </c>
      <c r="K680" t="s">
        <v>23</v>
      </c>
      <c r="L680" t="s">
        <v>18</v>
      </c>
      <c r="M680" s="4">
        <v>18</v>
      </c>
      <c r="N680">
        <v>2</v>
      </c>
      <c r="O680">
        <v>3</v>
      </c>
    </row>
    <row r="681" spans="2:15" x14ac:dyDescent="0.35">
      <c r="B681">
        <v>39</v>
      </c>
      <c r="C681" t="s">
        <v>14</v>
      </c>
      <c r="D681" s="4">
        <v>1122</v>
      </c>
      <c r="E681">
        <v>6</v>
      </c>
      <c r="F681">
        <v>932</v>
      </c>
      <c r="G681">
        <v>4</v>
      </c>
      <c r="H681" t="s">
        <v>19</v>
      </c>
      <c r="I681" t="s">
        <v>22</v>
      </c>
      <c r="J681">
        <v>1</v>
      </c>
      <c r="K681" t="s">
        <v>21</v>
      </c>
      <c r="L681" t="s">
        <v>14</v>
      </c>
      <c r="M681" s="4">
        <v>21</v>
      </c>
      <c r="N681">
        <v>4</v>
      </c>
      <c r="O681">
        <v>1</v>
      </c>
    </row>
    <row r="682" spans="2:15" x14ac:dyDescent="0.35">
      <c r="B682">
        <v>27</v>
      </c>
      <c r="C682" t="s">
        <v>18</v>
      </c>
      <c r="D682" s="4">
        <v>618</v>
      </c>
      <c r="E682">
        <v>4</v>
      </c>
      <c r="F682">
        <v>933</v>
      </c>
      <c r="G682">
        <v>2</v>
      </c>
      <c r="H682" t="s">
        <v>15</v>
      </c>
      <c r="I682" t="s">
        <v>20</v>
      </c>
      <c r="J682">
        <v>3</v>
      </c>
      <c r="K682" t="s">
        <v>17</v>
      </c>
      <c r="L682" t="s">
        <v>18</v>
      </c>
      <c r="M682" s="4">
        <v>19</v>
      </c>
      <c r="N682">
        <v>3</v>
      </c>
      <c r="O682">
        <v>3</v>
      </c>
    </row>
    <row r="683" spans="2:15" x14ac:dyDescent="0.35">
      <c r="B683">
        <v>34</v>
      </c>
      <c r="C683" t="s">
        <v>18</v>
      </c>
      <c r="D683" s="4">
        <v>546</v>
      </c>
      <c r="E683">
        <v>10</v>
      </c>
      <c r="F683">
        <v>934</v>
      </c>
      <c r="G683">
        <v>2</v>
      </c>
      <c r="H683" t="s">
        <v>19</v>
      </c>
      <c r="I683" t="s">
        <v>22</v>
      </c>
      <c r="J683">
        <v>2</v>
      </c>
      <c r="K683" t="s">
        <v>23</v>
      </c>
      <c r="L683" t="s">
        <v>18</v>
      </c>
      <c r="M683" s="4">
        <v>14</v>
      </c>
      <c r="N683">
        <v>2</v>
      </c>
      <c r="O683">
        <v>3</v>
      </c>
    </row>
    <row r="684" spans="2:15" x14ac:dyDescent="0.35">
      <c r="B684">
        <v>42</v>
      </c>
      <c r="C684" t="s">
        <v>18</v>
      </c>
      <c r="D684" s="4">
        <v>787.54826254826253</v>
      </c>
      <c r="E684">
        <v>14</v>
      </c>
      <c r="F684">
        <v>936</v>
      </c>
      <c r="G684">
        <v>3</v>
      </c>
      <c r="H684" t="s">
        <v>15</v>
      </c>
      <c r="I684" t="s">
        <v>16</v>
      </c>
      <c r="J684">
        <v>3</v>
      </c>
      <c r="K684" t="s">
        <v>17</v>
      </c>
      <c r="L684" t="s">
        <v>18</v>
      </c>
      <c r="M684" s="4">
        <v>17</v>
      </c>
      <c r="N684">
        <v>1</v>
      </c>
      <c r="O684">
        <v>3</v>
      </c>
    </row>
    <row r="685" spans="2:15" x14ac:dyDescent="0.35">
      <c r="B685">
        <v>33</v>
      </c>
      <c r="C685" t="s">
        <v>18</v>
      </c>
      <c r="D685" s="4">
        <v>1198</v>
      </c>
      <c r="E685">
        <v>1</v>
      </c>
      <c r="F685">
        <v>939</v>
      </c>
      <c r="G685">
        <v>3</v>
      </c>
      <c r="H685" t="s">
        <v>19</v>
      </c>
      <c r="I685" t="s">
        <v>20</v>
      </c>
      <c r="J685">
        <v>1</v>
      </c>
      <c r="K685" t="s">
        <v>17</v>
      </c>
      <c r="L685" t="s">
        <v>14</v>
      </c>
      <c r="M685" s="4">
        <v>11</v>
      </c>
      <c r="N685">
        <v>2</v>
      </c>
      <c r="O685">
        <v>3</v>
      </c>
    </row>
    <row r="686" spans="2:15" x14ac:dyDescent="0.35">
      <c r="B686">
        <v>58</v>
      </c>
      <c r="C686" t="s">
        <v>18</v>
      </c>
      <c r="D686" s="4">
        <v>1272</v>
      </c>
      <c r="E686">
        <v>5</v>
      </c>
      <c r="F686">
        <v>940</v>
      </c>
      <c r="G686">
        <v>3</v>
      </c>
      <c r="H686" t="s">
        <v>15</v>
      </c>
      <c r="I686" t="s">
        <v>25</v>
      </c>
      <c r="J686">
        <v>2</v>
      </c>
      <c r="K686" t="s">
        <v>23</v>
      </c>
      <c r="L686" t="s">
        <v>14</v>
      </c>
      <c r="M686" s="4">
        <v>13</v>
      </c>
      <c r="N686">
        <v>4</v>
      </c>
      <c r="O686">
        <v>3</v>
      </c>
    </row>
    <row r="687" spans="2:15" x14ac:dyDescent="0.35">
      <c r="B687">
        <v>31</v>
      </c>
      <c r="C687" t="s">
        <v>18</v>
      </c>
      <c r="D687" s="4">
        <v>154</v>
      </c>
      <c r="E687">
        <v>7</v>
      </c>
      <c r="F687">
        <v>941</v>
      </c>
      <c r="G687">
        <v>2</v>
      </c>
      <c r="H687" t="s">
        <v>19</v>
      </c>
      <c r="I687" t="s">
        <v>27</v>
      </c>
      <c r="J687">
        <v>3</v>
      </c>
      <c r="K687" t="s">
        <v>21</v>
      </c>
      <c r="L687" t="s">
        <v>18</v>
      </c>
      <c r="M687" s="4">
        <v>15</v>
      </c>
      <c r="N687">
        <v>2</v>
      </c>
      <c r="O687">
        <v>4</v>
      </c>
    </row>
    <row r="688" spans="2:15" x14ac:dyDescent="0.35">
      <c r="B688">
        <v>35</v>
      </c>
      <c r="C688" t="s">
        <v>18</v>
      </c>
      <c r="D688" s="4">
        <v>1137</v>
      </c>
      <c r="E688">
        <v>21</v>
      </c>
      <c r="F688">
        <v>942</v>
      </c>
      <c r="G688">
        <v>4</v>
      </c>
      <c r="H688" t="s">
        <v>15</v>
      </c>
      <c r="I688" t="s">
        <v>25</v>
      </c>
      <c r="J688">
        <v>4</v>
      </c>
      <c r="K688" t="s">
        <v>21</v>
      </c>
      <c r="L688" t="s">
        <v>14</v>
      </c>
      <c r="M688" s="4">
        <v>25</v>
      </c>
      <c r="N688">
        <v>4</v>
      </c>
      <c r="O688">
        <v>1</v>
      </c>
    </row>
    <row r="689" spans="2:15" x14ac:dyDescent="0.35">
      <c r="B689">
        <v>49</v>
      </c>
      <c r="C689" t="s">
        <v>18</v>
      </c>
      <c r="D689" s="4">
        <v>527</v>
      </c>
      <c r="E689">
        <v>8</v>
      </c>
      <c r="F689">
        <v>944</v>
      </c>
      <c r="G689">
        <v>1</v>
      </c>
      <c r="H689" t="s">
        <v>15</v>
      </c>
      <c r="I689" t="s">
        <v>22</v>
      </c>
      <c r="J689">
        <v>2</v>
      </c>
      <c r="K689" t="s">
        <v>21</v>
      </c>
      <c r="L689" t="s">
        <v>18</v>
      </c>
      <c r="M689" s="4">
        <v>11</v>
      </c>
      <c r="N689">
        <v>3</v>
      </c>
      <c r="O689">
        <v>2</v>
      </c>
    </row>
    <row r="690" spans="2:15" x14ac:dyDescent="0.35">
      <c r="B690">
        <v>48</v>
      </c>
      <c r="C690" t="s">
        <v>18</v>
      </c>
      <c r="D690" s="4">
        <v>1469</v>
      </c>
      <c r="E690">
        <v>20</v>
      </c>
      <c r="F690">
        <v>945</v>
      </c>
      <c r="G690">
        <v>4</v>
      </c>
      <c r="H690" t="s">
        <v>19</v>
      </c>
      <c r="I690" t="s">
        <v>20</v>
      </c>
      <c r="J690">
        <v>3</v>
      </c>
      <c r="K690" t="s">
        <v>21</v>
      </c>
      <c r="L690" t="s">
        <v>18</v>
      </c>
      <c r="M690" s="4">
        <v>17</v>
      </c>
      <c r="N690">
        <v>1</v>
      </c>
      <c r="O690">
        <v>2</v>
      </c>
    </row>
    <row r="691" spans="2:15" x14ac:dyDescent="0.35">
      <c r="B691">
        <v>31</v>
      </c>
      <c r="C691" t="s">
        <v>18</v>
      </c>
      <c r="D691" s="4">
        <v>1188</v>
      </c>
      <c r="E691">
        <v>20</v>
      </c>
      <c r="F691">
        <v>947</v>
      </c>
      <c r="G691">
        <v>4</v>
      </c>
      <c r="H691" t="s">
        <v>15</v>
      </c>
      <c r="I691" t="s">
        <v>16</v>
      </c>
      <c r="J691">
        <v>3</v>
      </c>
      <c r="K691" t="s">
        <v>21</v>
      </c>
      <c r="L691" t="s">
        <v>18</v>
      </c>
      <c r="M691" s="4">
        <v>13</v>
      </c>
      <c r="N691">
        <v>4</v>
      </c>
      <c r="O691">
        <v>2</v>
      </c>
    </row>
    <row r="692" spans="2:15" x14ac:dyDescent="0.35">
      <c r="B692">
        <v>36</v>
      </c>
      <c r="C692" t="s">
        <v>18</v>
      </c>
      <c r="D692" s="4">
        <v>188</v>
      </c>
      <c r="E692">
        <v>7</v>
      </c>
      <c r="F692">
        <v>949</v>
      </c>
      <c r="G692">
        <v>2</v>
      </c>
      <c r="H692" t="s">
        <v>19</v>
      </c>
      <c r="I692" t="s">
        <v>20</v>
      </c>
      <c r="J692">
        <v>4</v>
      </c>
      <c r="K692" t="s">
        <v>17</v>
      </c>
      <c r="L692" t="s">
        <v>18</v>
      </c>
      <c r="M692" s="4">
        <v>18</v>
      </c>
      <c r="N692">
        <v>3</v>
      </c>
      <c r="O692">
        <v>3</v>
      </c>
    </row>
    <row r="693" spans="2:15" x14ac:dyDescent="0.35">
      <c r="B693">
        <v>38</v>
      </c>
      <c r="C693" t="s">
        <v>18</v>
      </c>
      <c r="D693" s="4">
        <v>1333</v>
      </c>
      <c r="E693">
        <v>1</v>
      </c>
      <c r="F693">
        <v>950</v>
      </c>
      <c r="G693">
        <v>4</v>
      </c>
      <c r="H693" t="s">
        <v>15</v>
      </c>
      <c r="I693" t="s">
        <v>28</v>
      </c>
      <c r="J693">
        <v>1</v>
      </c>
      <c r="K693" t="s">
        <v>21</v>
      </c>
      <c r="L693" t="s">
        <v>18</v>
      </c>
      <c r="M693" s="4">
        <v>13</v>
      </c>
      <c r="N693">
        <v>2</v>
      </c>
      <c r="O693">
        <v>3</v>
      </c>
    </row>
    <row r="694" spans="2:15" x14ac:dyDescent="0.35">
      <c r="B694">
        <v>32</v>
      </c>
      <c r="C694" t="s">
        <v>18</v>
      </c>
      <c r="D694" s="4">
        <v>1184</v>
      </c>
      <c r="E694">
        <v>1</v>
      </c>
      <c r="F694">
        <v>951</v>
      </c>
      <c r="G694">
        <v>3</v>
      </c>
      <c r="H694" t="s">
        <v>15</v>
      </c>
      <c r="I694" t="s">
        <v>22</v>
      </c>
      <c r="J694">
        <v>2</v>
      </c>
      <c r="K694" t="s">
        <v>21</v>
      </c>
      <c r="L694" t="s">
        <v>18</v>
      </c>
      <c r="M694" s="4">
        <v>20</v>
      </c>
      <c r="N694">
        <v>3</v>
      </c>
      <c r="O694">
        <v>3</v>
      </c>
    </row>
    <row r="695" spans="2:15" x14ac:dyDescent="0.35">
      <c r="B695">
        <v>25</v>
      </c>
      <c r="C695" t="s">
        <v>14</v>
      </c>
      <c r="D695" s="4">
        <v>867</v>
      </c>
      <c r="E695">
        <v>19</v>
      </c>
      <c r="F695">
        <v>952</v>
      </c>
      <c r="G695">
        <v>3</v>
      </c>
      <c r="H695" t="s">
        <v>19</v>
      </c>
      <c r="I695" t="s">
        <v>27</v>
      </c>
      <c r="J695">
        <v>2</v>
      </c>
      <c r="K695" t="s">
        <v>21</v>
      </c>
      <c r="L695" t="s">
        <v>14</v>
      </c>
      <c r="M695" s="4">
        <v>18</v>
      </c>
      <c r="N695">
        <v>3</v>
      </c>
      <c r="O695">
        <v>3</v>
      </c>
    </row>
    <row r="696" spans="2:15" x14ac:dyDescent="0.35">
      <c r="B696">
        <v>40</v>
      </c>
      <c r="C696" t="s">
        <v>18</v>
      </c>
      <c r="D696" s="4">
        <v>658</v>
      </c>
      <c r="E696">
        <v>10</v>
      </c>
      <c r="F696">
        <v>954</v>
      </c>
      <c r="G696">
        <v>1</v>
      </c>
      <c r="H696" t="s">
        <v>19</v>
      </c>
      <c r="I696" t="s">
        <v>16</v>
      </c>
      <c r="J696">
        <v>2</v>
      </c>
      <c r="K696" t="s">
        <v>23</v>
      </c>
      <c r="L696" t="s">
        <v>18</v>
      </c>
      <c r="M696" s="4">
        <v>12</v>
      </c>
      <c r="N696">
        <v>2</v>
      </c>
      <c r="O696">
        <v>2</v>
      </c>
    </row>
    <row r="697" spans="2:15" x14ac:dyDescent="0.35">
      <c r="B697">
        <v>26</v>
      </c>
      <c r="C697" t="s">
        <v>18</v>
      </c>
      <c r="D697" s="4">
        <v>787.54826254826253</v>
      </c>
      <c r="E697">
        <v>1</v>
      </c>
      <c r="F697">
        <v>956</v>
      </c>
      <c r="G697">
        <v>3</v>
      </c>
      <c r="H697" t="s">
        <v>19</v>
      </c>
      <c r="I697" t="s">
        <v>16</v>
      </c>
      <c r="J697">
        <v>1</v>
      </c>
      <c r="K697" t="s">
        <v>17</v>
      </c>
      <c r="L697" t="s">
        <v>18</v>
      </c>
      <c r="M697" s="4">
        <v>14.945945945945946</v>
      </c>
      <c r="N697">
        <v>2</v>
      </c>
      <c r="O697">
        <v>3</v>
      </c>
    </row>
    <row r="698" spans="2:15" x14ac:dyDescent="0.35">
      <c r="B698">
        <v>41</v>
      </c>
      <c r="C698" t="s">
        <v>18</v>
      </c>
      <c r="D698" s="4">
        <v>776.33181818181822</v>
      </c>
      <c r="E698">
        <v>6</v>
      </c>
      <c r="F698">
        <v>957</v>
      </c>
      <c r="G698">
        <v>4</v>
      </c>
      <c r="H698" t="s">
        <v>19</v>
      </c>
      <c r="I698" t="s">
        <v>22</v>
      </c>
      <c r="J698">
        <v>1</v>
      </c>
      <c r="K698" t="s">
        <v>17</v>
      </c>
      <c r="L698" t="s">
        <v>14</v>
      </c>
      <c r="M698" s="4">
        <v>15.173076923076923</v>
      </c>
      <c r="N698">
        <v>3</v>
      </c>
      <c r="O698">
        <v>3</v>
      </c>
    </row>
    <row r="699" spans="2:15" x14ac:dyDescent="0.35">
      <c r="B699">
        <v>36</v>
      </c>
      <c r="C699" t="s">
        <v>18</v>
      </c>
      <c r="D699" s="4">
        <v>938</v>
      </c>
      <c r="E699">
        <v>2</v>
      </c>
      <c r="F699">
        <v>958</v>
      </c>
      <c r="G699">
        <v>3</v>
      </c>
      <c r="H699" t="s">
        <v>19</v>
      </c>
      <c r="I699" t="s">
        <v>22</v>
      </c>
      <c r="J699">
        <v>3</v>
      </c>
      <c r="K699" t="s">
        <v>17</v>
      </c>
      <c r="L699" t="s">
        <v>18</v>
      </c>
      <c r="M699" s="4">
        <v>15.173076923076923</v>
      </c>
      <c r="N699">
        <v>3</v>
      </c>
      <c r="O699">
        <v>3</v>
      </c>
    </row>
    <row r="700" spans="2:15" x14ac:dyDescent="0.35">
      <c r="B700">
        <v>19</v>
      </c>
      <c r="C700" t="s">
        <v>14</v>
      </c>
      <c r="D700" s="4">
        <v>419</v>
      </c>
      <c r="E700">
        <v>21</v>
      </c>
      <c r="F700">
        <v>959</v>
      </c>
      <c r="G700">
        <v>4</v>
      </c>
      <c r="H700" t="s">
        <v>19</v>
      </c>
      <c r="I700" t="s">
        <v>27</v>
      </c>
      <c r="J700">
        <v>2</v>
      </c>
      <c r="K700" t="s">
        <v>17</v>
      </c>
      <c r="L700" t="s">
        <v>14</v>
      </c>
      <c r="M700" s="4">
        <v>15.492537313432836</v>
      </c>
      <c r="N700">
        <v>2</v>
      </c>
      <c r="O700">
        <v>4</v>
      </c>
    </row>
    <row r="701" spans="2:15" x14ac:dyDescent="0.35">
      <c r="B701">
        <v>20</v>
      </c>
      <c r="C701" t="s">
        <v>14</v>
      </c>
      <c r="D701" s="4">
        <v>129</v>
      </c>
      <c r="E701">
        <v>4</v>
      </c>
      <c r="F701">
        <v>960</v>
      </c>
      <c r="G701">
        <v>1</v>
      </c>
      <c r="H701" t="s">
        <v>19</v>
      </c>
      <c r="I701" t="s">
        <v>22</v>
      </c>
      <c r="J701">
        <v>1</v>
      </c>
      <c r="K701" t="s">
        <v>17</v>
      </c>
      <c r="L701" t="s">
        <v>18</v>
      </c>
      <c r="M701" s="4">
        <v>15.173076923076923</v>
      </c>
      <c r="N701">
        <v>2</v>
      </c>
      <c r="O701">
        <v>3</v>
      </c>
    </row>
    <row r="702" spans="2:15" x14ac:dyDescent="0.35">
      <c r="B702">
        <v>31</v>
      </c>
      <c r="C702" t="s">
        <v>18</v>
      </c>
      <c r="D702" s="4">
        <v>616</v>
      </c>
      <c r="E702">
        <v>12</v>
      </c>
      <c r="F702">
        <v>961</v>
      </c>
      <c r="G702">
        <v>4</v>
      </c>
      <c r="H702" t="s">
        <v>15</v>
      </c>
      <c r="I702" t="s">
        <v>25</v>
      </c>
      <c r="J702">
        <v>4</v>
      </c>
      <c r="K702" t="s">
        <v>21</v>
      </c>
      <c r="L702" t="s">
        <v>14</v>
      </c>
      <c r="M702" s="4">
        <v>15.69811320754717</v>
      </c>
      <c r="N702">
        <v>3</v>
      </c>
      <c r="O702">
        <v>1</v>
      </c>
    </row>
    <row r="703" spans="2:15" x14ac:dyDescent="0.35">
      <c r="B703">
        <v>40</v>
      </c>
      <c r="C703" t="s">
        <v>18</v>
      </c>
      <c r="D703" s="4">
        <v>1469</v>
      </c>
      <c r="E703">
        <v>9</v>
      </c>
      <c r="F703">
        <v>964</v>
      </c>
      <c r="G703">
        <v>4</v>
      </c>
      <c r="H703" t="s">
        <v>19</v>
      </c>
      <c r="I703" t="s">
        <v>20</v>
      </c>
      <c r="J703">
        <v>2</v>
      </c>
      <c r="K703" t="s">
        <v>23</v>
      </c>
      <c r="L703" t="s">
        <v>14</v>
      </c>
      <c r="M703" s="4">
        <v>14</v>
      </c>
      <c r="N703">
        <v>4</v>
      </c>
      <c r="O703">
        <v>3</v>
      </c>
    </row>
    <row r="704" spans="2:15" x14ac:dyDescent="0.35">
      <c r="B704">
        <v>32</v>
      </c>
      <c r="C704" t="s">
        <v>18</v>
      </c>
      <c r="D704" s="4">
        <v>498</v>
      </c>
      <c r="E704">
        <v>3</v>
      </c>
      <c r="F704">
        <v>966</v>
      </c>
      <c r="G704">
        <v>3</v>
      </c>
      <c r="H704" t="s">
        <v>15</v>
      </c>
      <c r="I704" t="s">
        <v>24</v>
      </c>
      <c r="J704">
        <v>1</v>
      </c>
      <c r="K704" t="s">
        <v>21</v>
      </c>
      <c r="L704" t="s">
        <v>18</v>
      </c>
      <c r="M704" s="4">
        <v>12</v>
      </c>
      <c r="N704">
        <v>3</v>
      </c>
      <c r="O704">
        <v>4</v>
      </c>
    </row>
    <row r="705" spans="2:15" x14ac:dyDescent="0.35">
      <c r="B705">
        <v>36</v>
      </c>
      <c r="C705" t="s">
        <v>14</v>
      </c>
      <c r="D705" s="4">
        <v>530</v>
      </c>
      <c r="E705">
        <v>3</v>
      </c>
      <c r="F705">
        <v>967</v>
      </c>
      <c r="G705">
        <v>3</v>
      </c>
      <c r="H705" t="s">
        <v>19</v>
      </c>
      <c r="I705" t="s">
        <v>16</v>
      </c>
      <c r="J705">
        <v>4</v>
      </c>
      <c r="K705" t="s">
        <v>21</v>
      </c>
      <c r="L705" t="s">
        <v>14</v>
      </c>
      <c r="M705" s="4">
        <v>11</v>
      </c>
      <c r="N705">
        <v>1</v>
      </c>
      <c r="O705">
        <v>3</v>
      </c>
    </row>
    <row r="706" spans="2:15" x14ac:dyDescent="0.35">
      <c r="B706">
        <v>33</v>
      </c>
      <c r="C706" t="s">
        <v>18</v>
      </c>
      <c r="D706" s="4">
        <v>1069</v>
      </c>
      <c r="E706">
        <v>1</v>
      </c>
      <c r="F706">
        <v>969</v>
      </c>
      <c r="G706">
        <v>2</v>
      </c>
      <c r="H706" t="s">
        <v>15</v>
      </c>
      <c r="I706" t="s">
        <v>25</v>
      </c>
      <c r="J706">
        <v>4</v>
      </c>
      <c r="K706" t="s">
        <v>17</v>
      </c>
      <c r="L706" t="s">
        <v>18</v>
      </c>
      <c r="M706" s="4">
        <v>14</v>
      </c>
      <c r="N706">
        <v>1</v>
      </c>
      <c r="O706">
        <v>3</v>
      </c>
    </row>
    <row r="707" spans="2:15" x14ac:dyDescent="0.35">
      <c r="B707">
        <v>37</v>
      </c>
      <c r="C707" t="s">
        <v>14</v>
      </c>
      <c r="D707" s="4">
        <v>625</v>
      </c>
      <c r="E707">
        <v>1</v>
      </c>
      <c r="F707">
        <v>970</v>
      </c>
      <c r="G707">
        <v>1</v>
      </c>
      <c r="H707" t="s">
        <v>19</v>
      </c>
      <c r="I707" t="s">
        <v>16</v>
      </c>
      <c r="J707">
        <v>3</v>
      </c>
      <c r="K707" t="s">
        <v>21</v>
      </c>
      <c r="L707" t="s">
        <v>18</v>
      </c>
      <c r="M707" s="4">
        <v>11</v>
      </c>
      <c r="N707">
        <v>3</v>
      </c>
      <c r="O707">
        <v>1</v>
      </c>
    </row>
    <row r="708" spans="2:15" x14ac:dyDescent="0.35">
      <c r="B708">
        <v>45</v>
      </c>
      <c r="C708" t="s">
        <v>18</v>
      </c>
      <c r="D708" s="4">
        <v>805</v>
      </c>
      <c r="E708">
        <v>4</v>
      </c>
      <c r="F708">
        <v>972</v>
      </c>
      <c r="G708">
        <v>3</v>
      </c>
      <c r="H708" t="s">
        <v>19</v>
      </c>
      <c r="I708" t="s">
        <v>22</v>
      </c>
      <c r="J708">
        <v>2</v>
      </c>
      <c r="K708" t="s">
        <v>21</v>
      </c>
      <c r="L708" t="s">
        <v>18</v>
      </c>
      <c r="M708" s="4">
        <v>12</v>
      </c>
      <c r="N708">
        <v>2</v>
      </c>
      <c r="O708">
        <v>2</v>
      </c>
    </row>
    <row r="709" spans="2:15" x14ac:dyDescent="0.35">
      <c r="B709">
        <v>29</v>
      </c>
      <c r="C709" t="s">
        <v>18</v>
      </c>
      <c r="D709" s="4">
        <v>803.12121212121212</v>
      </c>
      <c r="E709">
        <v>20</v>
      </c>
      <c r="F709">
        <v>974</v>
      </c>
      <c r="G709">
        <v>3</v>
      </c>
      <c r="H709" t="s">
        <v>15</v>
      </c>
      <c r="I709" t="s">
        <v>27</v>
      </c>
      <c r="J709">
        <v>4</v>
      </c>
      <c r="K709" t="s">
        <v>21</v>
      </c>
      <c r="L709" t="s">
        <v>18</v>
      </c>
      <c r="M709" s="4">
        <v>15</v>
      </c>
      <c r="N709">
        <v>2</v>
      </c>
      <c r="O709">
        <v>3</v>
      </c>
    </row>
    <row r="710" spans="2:15" x14ac:dyDescent="0.35">
      <c r="B710">
        <v>35</v>
      </c>
      <c r="C710" t="s">
        <v>18</v>
      </c>
      <c r="D710" s="4">
        <v>1219</v>
      </c>
      <c r="E710">
        <v>18</v>
      </c>
      <c r="F710">
        <v>975</v>
      </c>
      <c r="G710">
        <v>3</v>
      </c>
      <c r="H710" t="s">
        <v>15</v>
      </c>
      <c r="I710" t="s">
        <v>16</v>
      </c>
      <c r="J710">
        <v>3</v>
      </c>
      <c r="K710" t="s">
        <v>21</v>
      </c>
      <c r="L710" t="s">
        <v>18</v>
      </c>
      <c r="M710" s="4">
        <v>16</v>
      </c>
      <c r="N710">
        <v>2</v>
      </c>
      <c r="O710">
        <v>3</v>
      </c>
    </row>
    <row r="711" spans="2:15" x14ac:dyDescent="0.35">
      <c r="B711">
        <v>52</v>
      </c>
      <c r="C711" t="s">
        <v>18</v>
      </c>
      <c r="D711" s="4">
        <v>1053</v>
      </c>
      <c r="E711">
        <v>1</v>
      </c>
      <c r="F711">
        <v>976</v>
      </c>
      <c r="G711">
        <v>4</v>
      </c>
      <c r="H711" t="s">
        <v>19</v>
      </c>
      <c r="I711" t="s">
        <v>26</v>
      </c>
      <c r="J711">
        <v>4</v>
      </c>
      <c r="K711" t="s">
        <v>21</v>
      </c>
      <c r="L711" t="s">
        <v>18</v>
      </c>
      <c r="M711" s="4">
        <v>15</v>
      </c>
      <c r="N711">
        <v>2</v>
      </c>
      <c r="O711">
        <v>2</v>
      </c>
    </row>
    <row r="712" spans="2:15" x14ac:dyDescent="0.35">
      <c r="B712">
        <v>58</v>
      </c>
      <c r="C712" t="s">
        <v>14</v>
      </c>
      <c r="D712" s="4">
        <v>289</v>
      </c>
      <c r="E712">
        <v>2</v>
      </c>
      <c r="F712">
        <v>977</v>
      </c>
      <c r="G712">
        <v>4</v>
      </c>
      <c r="H712" t="s">
        <v>19</v>
      </c>
      <c r="I712" t="s">
        <v>20</v>
      </c>
      <c r="J712">
        <v>3</v>
      </c>
      <c r="K712" t="s">
        <v>17</v>
      </c>
      <c r="L712" t="s">
        <v>18</v>
      </c>
      <c r="M712" s="4">
        <v>24</v>
      </c>
      <c r="N712">
        <v>1</v>
      </c>
      <c r="O712">
        <v>3</v>
      </c>
    </row>
    <row r="713" spans="2:15" x14ac:dyDescent="0.35">
      <c r="B713">
        <v>53</v>
      </c>
      <c r="C713" t="s">
        <v>18</v>
      </c>
      <c r="D713" s="4">
        <v>1376</v>
      </c>
      <c r="E713">
        <v>2</v>
      </c>
      <c r="F713">
        <v>981</v>
      </c>
      <c r="G713">
        <v>3</v>
      </c>
      <c r="H713" t="s">
        <v>19</v>
      </c>
      <c r="I713" t="s">
        <v>26</v>
      </c>
      <c r="J713">
        <v>3</v>
      </c>
      <c r="K713" t="s">
        <v>23</v>
      </c>
      <c r="L713" t="s">
        <v>18</v>
      </c>
      <c r="M713" s="4">
        <v>13</v>
      </c>
      <c r="N713">
        <v>3</v>
      </c>
      <c r="O713">
        <v>4</v>
      </c>
    </row>
    <row r="714" spans="2:15" x14ac:dyDescent="0.35">
      <c r="B714">
        <v>30</v>
      </c>
      <c r="C714" t="s">
        <v>18</v>
      </c>
      <c r="D714" s="4">
        <v>231</v>
      </c>
      <c r="E714">
        <v>8</v>
      </c>
      <c r="F714">
        <v>982</v>
      </c>
      <c r="G714">
        <v>3</v>
      </c>
      <c r="H714" t="s">
        <v>19</v>
      </c>
      <c r="I714" t="s">
        <v>16</v>
      </c>
      <c r="J714">
        <v>3</v>
      </c>
      <c r="K714" t="s">
        <v>23</v>
      </c>
      <c r="L714" t="s">
        <v>18</v>
      </c>
      <c r="M714" s="4">
        <v>11</v>
      </c>
      <c r="N714">
        <v>1</v>
      </c>
      <c r="O714">
        <v>4</v>
      </c>
    </row>
    <row r="715" spans="2:15" x14ac:dyDescent="0.35">
      <c r="B715">
        <v>38</v>
      </c>
      <c r="C715" t="s">
        <v>18</v>
      </c>
      <c r="D715" s="4">
        <v>152</v>
      </c>
      <c r="E715">
        <v>10</v>
      </c>
      <c r="F715">
        <v>983</v>
      </c>
      <c r="G715">
        <v>3</v>
      </c>
      <c r="H715" t="s">
        <v>15</v>
      </c>
      <c r="I715" t="s">
        <v>16</v>
      </c>
      <c r="J715">
        <v>4</v>
      </c>
      <c r="K715" t="s">
        <v>17</v>
      </c>
      <c r="L715" t="s">
        <v>14</v>
      </c>
      <c r="M715" s="4">
        <v>13</v>
      </c>
      <c r="N715">
        <v>2</v>
      </c>
      <c r="O715">
        <v>3</v>
      </c>
    </row>
    <row r="716" spans="2:15" x14ac:dyDescent="0.35">
      <c r="B716">
        <v>35</v>
      </c>
      <c r="C716" t="s">
        <v>18</v>
      </c>
      <c r="D716" s="4">
        <v>882</v>
      </c>
      <c r="E716">
        <v>3</v>
      </c>
      <c r="F716">
        <v>984</v>
      </c>
      <c r="G716">
        <v>4</v>
      </c>
      <c r="H716" t="s">
        <v>19</v>
      </c>
      <c r="I716" t="s">
        <v>16</v>
      </c>
      <c r="J716">
        <v>4</v>
      </c>
      <c r="K716" t="s">
        <v>23</v>
      </c>
      <c r="L716" t="s">
        <v>18</v>
      </c>
      <c r="M716" s="4">
        <v>13</v>
      </c>
      <c r="N716">
        <v>2</v>
      </c>
      <c r="O716">
        <v>3</v>
      </c>
    </row>
    <row r="717" spans="2:15" x14ac:dyDescent="0.35">
      <c r="B717">
        <v>39</v>
      </c>
      <c r="C717" t="s">
        <v>18</v>
      </c>
      <c r="D717" s="4">
        <v>903</v>
      </c>
      <c r="E717">
        <v>2</v>
      </c>
      <c r="F717">
        <v>985</v>
      </c>
      <c r="G717">
        <v>1</v>
      </c>
      <c r="H717" t="s">
        <v>19</v>
      </c>
      <c r="I717" t="s">
        <v>16</v>
      </c>
      <c r="J717">
        <v>3</v>
      </c>
      <c r="K717" t="s">
        <v>17</v>
      </c>
      <c r="L717" t="s">
        <v>18</v>
      </c>
      <c r="M717" s="4">
        <v>18</v>
      </c>
      <c r="N717">
        <v>4</v>
      </c>
      <c r="O717">
        <v>3</v>
      </c>
    </row>
    <row r="718" spans="2:15" x14ac:dyDescent="0.35">
      <c r="B718">
        <v>40</v>
      </c>
      <c r="C718" t="s">
        <v>14</v>
      </c>
      <c r="D718" s="4">
        <v>1479</v>
      </c>
      <c r="E718">
        <v>24</v>
      </c>
      <c r="F718">
        <v>986</v>
      </c>
      <c r="G718">
        <v>2</v>
      </c>
      <c r="H718" t="s">
        <v>15</v>
      </c>
      <c r="I718" t="s">
        <v>16</v>
      </c>
      <c r="J718">
        <v>2</v>
      </c>
      <c r="K718" t="s">
        <v>17</v>
      </c>
      <c r="L718" t="s">
        <v>14</v>
      </c>
      <c r="M718" s="4">
        <v>16</v>
      </c>
      <c r="N718">
        <v>4</v>
      </c>
      <c r="O718">
        <v>2</v>
      </c>
    </row>
    <row r="719" spans="2:15" x14ac:dyDescent="0.35">
      <c r="B719">
        <v>47</v>
      </c>
      <c r="C719" t="s">
        <v>18</v>
      </c>
      <c r="D719" s="4">
        <v>1379</v>
      </c>
      <c r="E719">
        <v>16</v>
      </c>
      <c r="F719">
        <v>987</v>
      </c>
      <c r="G719">
        <v>3</v>
      </c>
      <c r="H719" t="s">
        <v>19</v>
      </c>
      <c r="I719" t="s">
        <v>24</v>
      </c>
      <c r="J719">
        <v>3</v>
      </c>
      <c r="K719" t="s">
        <v>23</v>
      </c>
      <c r="L719" t="s">
        <v>14</v>
      </c>
      <c r="M719" s="4">
        <v>19</v>
      </c>
      <c r="N719">
        <v>3</v>
      </c>
      <c r="O719">
        <v>4</v>
      </c>
    </row>
    <row r="720" spans="2:15" x14ac:dyDescent="0.35">
      <c r="B720">
        <v>36</v>
      </c>
      <c r="C720" t="s">
        <v>18</v>
      </c>
      <c r="D720" s="4">
        <v>1229</v>
      </c>
      <c r="E720">
        <v>8</v>
      </c>
      <c r="F720">
        <v>990</v>
      </c>
      <c r="G720">
        <v>1</v>
      </c>
      <c r="H720" t="s">
        <v>19</v>
      </c>
      <c r="I720" t="s">
        <v>16</v>
      </c>
      <c r="J720">
        <v>4</v>
      </c>
      <c r="K720" t="s">
        <v>23</v>
      </c>
      <c r="L720" t="s">
        <v>18</v>
      </c>
      <c r="M720" s="4">
        <v>13</v>
      </c>
      <c r="N720">
        <v>4</v>
      </c>
      <c r="O720">
        <v>3</v>
      </c>
    </row>
    <row r="721" spans="2:15" x14ac:dyDescent="0.35">
      <c r="B721">
        <v>31</v>
      </c>
      <c r="C721" t="s">
        <v>14</v>
      </c>
      <c r="D721" s="4">
        <v>773.53418803418799</v>
      </c>
      <c r="E721">
        <v>9</v>
      </c>
      <c r="F721">
        <v>991</v>
      </c>
      <c r="G721">
        <v>3</v>
      </c>
      <c r="H721" t="s">
        <v>19</v>
      </c>
      <c r="I721" t="s">
        <v>20</v>
      </c>
      <c r="J721">
        <v>1</v>
      </c>
      <c r="K721" t="s">
        <v>17</v>
      </c>
      <c r="L721" t="s">
        <v>14</v>
      </c>
      <c r="M721" s="4">
        <v>22</v>
      </c>
      <c r="N721">
        <v>1</v>
      </c>
      <c r="O721">
        <v>3</v>
      </c>
    </row>
    <row r="722" spans="2:15" x14ac:dyDescent="0.35">
      <c r="B722">
        <v>33</v>
      </c>
      <c r="C722" t="s">
        <v>18</v>
      </c>
      <c r="D722" s="4">
        <v>722</v>
      </c>
      <c r="E722">
        <v>17</v>
      </c>
      <c r="F722">
        <v>992</v>
      </c>
      <c r="G722">
        <v>4</v>
      </c>
      <c r="H722" t="s">
        <v>19</v>
      </c>
      <c r="I722" t="s">
        <v>26</v>
      </c>
      <c r="J722">
        <v>3</v>
      </c>
      <c r="K722" t="s">
        <v>17</v>
      </c>
      <c r="L722" t="s">
        <v>18</v>
      </c>
      <c r="M722" s="4">
        <v>11</v>
      </c>
      <c r="N722">
        <v>4</v>
      </c>
      <c r="O722">
        <v>3</v>
      </c>
    </row>
    <row r="723" spans="2:15" x14ac:dyDescent="0.35">
      <c r="B723">
        <v>29</v>
      </c>
      <c r="C723" t="s">
        <v>14</v>
      </c>
      <c r="D723" s="4">
        <v>906</v>
      </c>
      <c r="E723">
        <v>10</v>
      </c>
      <c r="F723">
        <v>994</v>
      </c>
      <c r="G723">
        <v>4</v>
      </c>
      <c r="H723" t="s">
        <v>15</v>
      </c>
      <c r="I723" t="s">
        <v>20</v>
      </c>
      <c r="J723">
        <v>1</v>
      </c>
      <c r="K723" t="s">
        <v>17</v>
      </c>
      <c r="L723" t="s">
        <v>14</v>
      </c>
      <c r="M723" s="4">
        <v>20</v>
      </c>
      <c r="N723">
        <v>3</v>
      </c>
      <c r="O723">
        <v>3</v>
      </c>
    </row>
    <row r="724" spans="2:15" x14ac:dyDescent="0.35">
      <c r="B724">
        <v>33</v>
      </c>
      <c r="C724" t="s">
        <v>18</v>
      </c>
      <c r="D724" s="4">
        <v>461</v>
      </c>
      <c r="E724">
        <v>13</v>
      </c>
      <c r="F724">
        <v>995</v>
      </c>
      <c r="G724">
        <v>2</v>
      </c>
      <c r="H724" t="s">
        <v>15</v>
      </c>
      <c r="I724" t="s">
        <v>20</v>
      </c>
      <c r="J724">
        <v>4</v>
      </c>
      <c r="K724" t="s">
        <v>17</v>
      </c>
      <c r="L724" t="s">
        <v>18</v>
      </c>
      <c r="M724" s="4">
        <v>18</v>
      </c>
      <c r="N724">
        <v>1</v>
      </c>
      <c r="O724">
        <v>3</v>
      </c>
    </row>
    <row r="725" spans="2:15" x14ac:dyDescent="0.35">
      <c r="B725">
        <v>45</v>
      </c>
      <c r="C725" t="s">
        <v>18</v>
      </c>
      <c r="D725" s="4">
        <v>974</v>
      </c>
      <c r="E725">
        <v>1</v>
      </c>
      <c r="F725">
        <v>996</v>
      </c>
      <c r="G725">
        <v>4</v>
      </c>
      <c r="H725" t="s">
        <v>15</v>
      </c>
      <c r="I725" t="s">
        <v>22</v>
      </c>
      <c r="J725">
        <v>4</v>
      </c>
      <c r="K725" t="s">
        <v>23</v>
      </c>
      <c r="L725" t="s">
        <v>18</v>
      </c>
      <c r="M725" s="4">
        <v>14</v>
      </c>
      <c r="N725">
        <v>4</v>
      </c>
      <c r="O725">
        <v>3</v>
      </c>
    </row>
    <row r="726" spans="2:15" x14ac:dyDescent="0.35">
      <c r="B726">
        <v>50</v>
      </c>
      <c r="C726" t="s">
        <v>18</v>
      </c>
      <c r="D726" s="4">
        <v>1126</v>
      </c>
      <c r="E726">
        <v>1</v>
      </c>
      <c r="F726">
        <v>997</v>
      </c>
      <c r="G726">
        <v>4</v>
      </c>
      <c r="H726" t="s">
        <v>19</v>
      </c>
      <c r="I726" t="s">
        <v>28</v>
      </c>
      <c r="J726">
        <v>4</v>
      </c>
      <c r="K726" t="s">
        <v>23</v>
      </c>
      <c r="L726" t="s">
        <v>18</v>
      </c>
      <c r="M726" s="4">
        <v>22</v>
      </c>
      <c r="N726">
        <v>3</v>
      </c>
      <c r="O726">
        <v>2</v>
      </c>
    </row>
    <row r="727" spans="2:15" x14ac:dyDescent="0.35">
      <c r="B727">
        <v>33</v>
      </c>
      <c r="C727" t="s">
        <v>18</v>
      </c>
      <c r="D727" s="4">
        <v>827</v>
      </c>
      <c r="E727">
        <v>1</v>
      </c>
      <c r="F727">
        <v>998</v>
      </c>
      <c r="G727">
        <v>3</v>
      </c>
      <c r="H727" t="s">
        <v>15</v>
      </c>
      <c r="I727" t="s">
        <v>25</v>
      </c>
      <c r="J727">
        <v>2</v>
      </c>
      <c r="K727" t="s">
        <v>21</v>
      </c>
      <c r="L727" t="s">
        <v>14</v>
      </c>
      <c r="M727" s="4">
        <v>13</v>
      </c>
      <c r="N727">
        <v>1</v>
      </c>
      <c r="O727">
        <v>3</v>
      </c>
    </row>
    <row r="728" spans="2:15" x14ac:dyDescent="0.35">
      <c r="B728">
        <v>41</v>
      </c>
      <c r="C728" t="s">
        <v>18</v>
      </c>
      <c r="D728" s="4">
        <v>840</v>
      </c>
      <c r="E728">
        <v>9</v>
      </c>
      <c r="F728">
        <v>999</v>
      </c>
      <c r="G728">
        <v>1</v>
      </c>
      <c r="H728" t="s">
        <v>19</v>
      </c>
      <c r="I728" t="s">
        <v>28</v>
      </c>
      <c r="J728">
        <v>3</v>
      </c>
      <c r="K728" t="s">
        <v>23</v>
      </c>
      <c r="L728" t="s">
        <v>18</v>
      </c>
      <c r="M728" s="4">
        <v>17</v>
      </c>
      <c r="N728">
        <v>2</v>
      </c>
      <c r="O728">
        <v>4</v>
      </c>
    </row>
    <row r="729" spans="2:15" x14ac:dyDescent="0.35">
      <c r="B729">
        <v>27</v>
      </c>
      <c r="C729" t="s">
        <v>18</v>
      </c>
      <c r="D729" s="4">
        <v>1134</v>
      </c>
      <c r="E729">
        <v>16</v>
      </c>
      <c r="F729">
        <v>1001</v>
      </c>
      <c r="G729">
        <v>3</v>
      </c>
      <c r="H729" t="s">
        <v>15</v>
      </c>
      <c r="I729" t="s">
        <v>22</v>
      </c>
      <c r="J729">
        <v>2</v>
      </c>
      <c r="K729" t="s">
        <v>21</v>
      </c>
      <c r="L729" t="s">
        <v>18</v>
      </c>
      <c r="M729" s="4">
        <v>14</v>
      </c>
      <c r="N729">
        <v>2</v>
      </c>
      <c r="O729">
        <v>3</v>
      </c>
    </row>
    <row r="730" spans="2:15" x14ac:dyDescent="0.35">
      <c r="B730">
        <v>45</v>
      </c>
      <c r="C730" t="s">
        <v>18</v>
      </c>
      <c r="D730" s="4">
        <v>248</v>
      </c>
      <c r="E730">
        <v>23</v>
      </c>
      <c r="F730">
        <v>1002</v>
      </c>
      <c r="G730">
        <v>4</v>
      </c>
      <c r="H730" t="s">
        <v>19</v>
      </c>
      <c r="I730" t="s">
        <v>22</v>
      </c>
      <c r="J730">
        <v>1</v>
      </c>
      <c r="K730" t="s">
        <v>21</v>
      </c>
      <c r="L730" t="s">
        <v>14</v>
      </c>
      <c r="M730" s="4">
        <v>15</v>
      </c>
      <c r="N730">
        <v>3</v>
      </c>
      <c r="O730">
        <v>3</v>
      </c>
    </row>
    <row r="731" spans="2:15" x14ac:dyDescent="0.35">
      <c r="B731">
        <v>47</v>
      </c>
      <c r="C731" t="s">
        <v>18</v>
      </c>
      <c r="D731" s="4">
        <v>955</v>
      </c>
      <c r="E731">
        <v>4</v>
      </c>
      <c r="F731">
        <v>1003</v>
      </c>
      <c r="G731">
        <v>4</v>
      </c>
      <c r="H731" t="s">
        <v>15</v>
      </c>
      <c r="I731" t="s">
        <v>16</v>
      </c>
      <c r="J731">
        <v>4</v>
      </c>
      <c r="K731" t="s">
        <v>17</v>
      </c>
      <c r="L731" t="s">
        <v>14</v>
      </c>
      <c r="M731" s="4">
        <v>17</v>
      </c>
      <c r="N731">
        <v>3</v>
      </c>
      <c r="O731">
        <v>3</v>
      </c>
    </row>
    <row r="732" spans="2:15" x14ac:dyDescent="0.35">
      <c r="B732">
        <v>30</v>
      </c>
      <c r="C732" t="s">
        <v>14</v>
      </c>
      <c r="D732" s="4">
        <v>138</v>
      </c>
      <c r="E732">
        <v>22</v>
      </c>
      <c r="F732">
        <v>1004</v>
      </c>
      <c r="G732">
        <v>1</v>
      </c>
      <c r="H732" t="s">
        <v>15</v>
      </c>
      <c r="I732" t="s">
        <v>20</v>
      </c>
      <c r="J732">
        <v>3</v>
      </c>
      <c r="K732" t="s">
        <v>21</v>
      </c>
      <c r="L732" t="s">
        <v>14</v>
      </c>
      <c r="M732" s="4">
        <v>11</v>
      </c>
      <c r="N732">
        <v>2</v>
      </c>
      <c r="O732">
        <v>3</v>
      </c>
    </row>
    <row r="733" spans="2:15" x14ac:dyDescent="0.35">
      <c r="B733">
        <v>50</v>
      </c>
      <c r="C733" t="s">
        <v>18</v>
      </c>
      <c r="D733" s="4">
        <v>939</v>
      </c>
      <c r="E733">
        <v>24</v>
      </c>
      <c r="F733">
        <v>1005</v>
      </c>
      <c r="G733">
        <v>4</v>
      </c>
      <c r="H733" t="s">
        <v>19</v>
      </c>
      <c r="I733" t="s">
        <v>24</v>
      </c>
      <c r="J733">
        <v>3</v>
      </c>
      <c r="K733" t="s">
        <v>21</v>
      </c>
      <c r="L733" t="s">
        <v>14</v>
      </c>
      <c r="M733" s="4">
        <v>18</v>
      </c>
      <c r="N733">
        <v>4</v>
      </c>
      <c r="O733">
        <v>3</v>
      </c>
    </row>
    <row r="734" spans="2:15" x14ac:dyDescent="0.35">
      <c r="B734">
        <v>38</v>
      </c>
      <c r="C734" t="s">
        <v>18</v>
      </c>
      <c r="D734" s="4">
        <v>773.53418803418799</v>
      </c>
      <c r="E734">
        <v>10</v>
      </c>
      <c r="F734">
        <v>1006</v>
      </c>
      <c r="G734">
        <v>3</v>
      </c>
      <c r="H734" t="s">
        <v>19</v>
      </c>
      <c r="I734" t="s">
        <v>20</v>
      </c>
      <c r="J734">
        <v>3</v>
      </c>
      <c r="K734" t="s">
        <v>21</v>
      </c>
      <c r="L734" t="s">
        <v>18</v>
      </c>
      <c r="M734" s="4">
        <v>17</v>
      </c>
      <c r="N734">
        <v>2</v>
      </c>
      <c r="O734">
        <v>2</v>
      </c>
    </row>
    <row r="735" spans="2:15" x14ac:dyDescent="0.35">
      <c r="B735">
        <v>46</v>
      </c>
      <c r="C735" t="s">
        <v>18</v>
      </c>
      <c r="D735" s="4">
        <v>805.3360655737705</v>
      </c>
      <c r="E735">
        <v>7</v>
      </c>
      <c r="F735">
        <v>1007</v>
      </c>
      <c r="G735">
        <v>4</v>
      </c>
      <c r="H735" t="s">
        <v>19</v>
      </c>
      <c r="I735" t="s">
        <v>24</v>
      </c>
      <c r="J735">
        <v>3</v>
      </c>
      <c r="K735" t="s">
        <v>23</v>
      </c>
      <c r="L735" t="s">
        <v>18</v>
      </c>
      <c r="M735" s="4">
        <v>13</v>
      </c>
      <c r="N735">
        <v>2</v>
      </c>
      <c r="O735">
        <v>3</v>
      </c>
    </row>
    <row r="736" spans="2:15" x14ac:dyDescent="0.35">
      <c r="B736">
        <v>24</v>
      </c>
      <c r="C736" t="s">
        <v>18</v>
      </c>
      <c r="D736" s="4">
        <v>1206</v>
      </c>
      <c r="E736">
        <v>17</v>
      </c>
      <c r="F736">
        <v>1009</v>
      </c>
      <c r="G736">
        <v>4</v>
      </c>
      <c r="H736" t="s">
        <v>15</v>
      </c>
      <c r="I736" t="s">
        <v>24</v>
      </c>
      <c r="J736">
        <v>3</v>
      </c>
      <c r="K736" t="s">
        <v>23</v>
      </c>
      <c r="L736" t="s">
        <v>18</v>
      </c>
      <c r="M736" s="4">
        <v>15</v>
      </c>
      <c r="N736">
        <v>2</v>
      </c>
      <c r="O736">
        <v>3</v>
      </c>
    </row>
    <row r="737" spans="2:15" x14ac:dyDescent="0.35">
      <c r="B737">
        <v>35</v>
      </c>
      <c r="C737" t="s">
        <v>14</v>
      </c>
      <c r="D737" s="4">
        <v>622</v>
      </c>
      <c r="E737">
        <v>14</v>
      </c>
      <c r="F737">
        <v>1010</v>
      </c>
      <c r="G737">
        <v>3</v>
      </c>
      <c r="H737" t="s">
        <v>19</v>
      </c>
      <c r="I737" t="s">
        <v>22</v>
      </c>
      <c r="J737">
        <v>2</v>
      </c>
      <c r="K737" t="s">
        <v>23</v>
      </c>
      <c r="L737" t="s">
        <v>14</v>
      </c>
      <c r="M737" s="4">
        <v>24</v>
      </c>
      <c r="N737">
        <v>4</v>
      </c>
      <c r="O737">
        <v>1</v>
      </c>
    </row>
    <row r="738" spans="2:15" x14ac:dyDescent="0.35">
      <c r="B738">
        <v>31</v>
      </c>
      <c r="C738" t="s">
        <v>18</v>
      </c>
      <c r="D738" s="4">
        <v>853</v>
      </c>
      <c r="E738">
        <v>1</v>
      </c>
      <c r="F738">
        <v>1011</v>
      </c>
      <c r="G738">
        <v>3</v>
      </c>
      <c r="H738" t="s">
        <v>15</v>
      </c>
      <c r="I738" t="s">
        <v>24</v>
      </c>
      <c r="J738">
        <v>1</v>
      </c>
      <c r="K738" t="s">
        <v>21</v>
      </c>
      <c r="L738" t="s">
        <v>18</v>
      </c>
      <c r="M738" s="4">
        <v>12</v>
      </c>
      <c r="N738">
        <v>3</v>
      </c>
      <c r="O738">
        <v>3</v>
      </c>
    </row>
    <row r="739" spans="2:15" x14ac:dyDescent="0.35">
      <c r="B739">
        <v>18</v>
      </c>
      <c r="C739" t="s">
        <v>18</v>
      </c>
      <c r="D739" s="4">
        <v>287</v>
      </c>
      <c r="E739">
        <v>5</v>
      </c>
      <c r="F739">
        <v>1012</v>
      </c>
      <c r="G739">
        <v>2</v>
      </c>
      <c r="H739" t="s">
        <v>19</v>
      </c>
      <c r="I739" t="s">
        <v>20</v>
      </c>
      <c r="J739">
        <v>4</v>
      </c>
      <c r="K739" t="s">
        <v>17</v>
      </c>
      <c r="L739" t="s">
        <v>18</v>
      </c>
      <c r="M739" s="4">
        <v>15</v>
      </c>
      <c r="N739">
        <v>4</v>
      </c>
      <c r="O739">
        <v>3</v>
      </c>
    </row>
    <row r="740" spans="2:15" x14ac:dyDescent="0.35">
      <c r="B740">
        <v>54</v>
      </c>
      <c r="C740" t="s">
        <v>18</v>
      </c>
      <c r="D740" s="4">
        <v>1441</v>
      </c>
      <c r="E740">
        <v>17</v>
      </c>
      <c r="F740">
        <v>1013</v>
      </c>
      <c r="G740">
        <v>3</v>
      </c>
      <c r="H740" t="s">
        <v>15</v>
      </c>
      <c r="I740" t="s">
        <v>24</v>
      </c>
      <c r="J740">
        <v>3</v>
      </c>
      <c r="K740" t="s">
        <v>21</v>
      </c>
      <c r="L740" t="s">
        <v>18</v>
      </c>
      <c r="M740" s="4">
        <v>11</v>
      </c>
      <c r="N740">
        <v>3</v>
      </c>
      <c r="O740">
        <v>3</v>
      </c>
    </row>
    <row r="741" spans="2:15" x14ac:dyDescent="0.35">
      <c r="B741">
        <v>35</v>
      </c>
      <c r="C741" t="s">
        <v>18</v>
      </c>
      <c r="D741" s="4">
        <v>583</v>
      </c>
      <c r="E741">
        <v>25</v>
      </c>
      <c r="F741">
        <v>1014</v>
      </c>
      <c r="G741">
        <v>3</v>
      </c>
      <c r="H741" t="s">
        <v>15</v>
      </c>
      <c r="I741" t="s">
        <v>25</v>
      </c>
      <c r="J741">
        <v>3</v>
      </c>
      <c r="K741" t="s">
        <v>23</v>
      </c>
      <c r="L741" t="s">
        <v>14</v>
      </c>
      <c r="M741" s="4">
        <v>15.69811320754717</v>
      </c>
      <c r="N741">
        <v>3</v>
      </c>
      <c r="O741">
        <v>2</v>
      </c>
    </row>
    <row r="742" spans="2:15" x14ac:dyDescent="0.35">
      <c r="B742">
        <v>30</v>
      </c>
      <c r="C742" t="s">
        <v>18</v>
      </c>
      <c r="D742" s="4">
        <v>153</v>
      </c>
      <c r="E742">
        <v>8</v>
      </c>
      <c r="F742">
        <v>1015</v>
      </c>
      <c r="G742">
        <v>2</v>
      </c>
      <c r="H742" t="s">
        <v>15</v>
      </c>
      <c r="I742" t="s">
        <v>28</v>
      </c>
      <c r="J742">
        <v>1</v>
      </c>
      <c r="K742" t="s">
        <v>21</v>
      </c>
      <c r="L742" t="s">
        <v>14</v>
      </c>
      <c r="M742" s="4">
        <v>15.079365079365079</v>
      </c>
      <c r="N742">
        <v>3</v>
      </c>
      <c r="O742">
        <v>2</v>
      </c>
    </row>
    <row r="743" spans="2:15" x14ac:dyDescent="0.35">
      <c r="B743">
        <v>20</v>
      </c>
      <c r="C743" t="s">
        <v>14</v>
      </c>
      <c r="D743" s="4">
        <v>1097</v>
      </c>
      <c r="E743">
        <v>11</v>
      </c>
      <c r="F743">
        <v>1016</v>
      </c>
      <c r="G743">
        <v>4</v>
      </c>
      <c r="H743" t="s">
        <v>15</v>
      </c>
      <c r="I743" t="s">
        <v>20</v>
      </c>
      <c r="J743">
        <v>1</v>
      </c>
      <c r="K743" t="s">
        <v>17</v>
      </c>
      <c r="L743" t="s">
        <v>14</v>
      </c>
      <c r="M743" s="4">
        <v>15.375527426160337</v>
      </c>
      <c r="N743">
        <v>1</v>
      </c>
      <c r="O743">
        <v>3</v>
      </c>
    </row>
    <row r="744" spans="2:15" x14ac:dyDescent="0.35">
      <c r="B744">
        <v>30</v>
      </c>
      <c r="C744" t="s">
        <v>14</v>
      </c>
      <c r="D744" s="4">
        <v>109</v>
      </c>
      <c r="E744">
        <v>5</v>
      </c>
      <c r="F744">
        <v>1017</v>
      </c>
      <c r="G744">
        <v>2</v>
      </c>
      <c r="H744" t="s">
        <v>15</v>
      </c>
      <c r="I744" t="s">
        <v>22</v>
      </c>
      <c r="J744">
        <v>2</v>
      </c>
      <c r="K744" t="s">
        <v>17</v>
      </c>
      <c r="L744" t="s">
        <v>18</v>
      </c>
      <c r="M744" s="4">
        <v>15.173076923076923</v>
      </c>
      <c r="N744">
        <v>1</v>
      </c>
      <c r="O744">
        <v>3</v>
      </c>
    </row>
    <row r="745" spans="2:15" x14ac:dyDescent="0.35">
      <c r="B745">
        <v>26</v>
      </c>
      <c r="C745" t="s">
        <v>18</v>
      </c>
      <c r="D745" s="4">
        <v>805.3360655737705</v>
      </c>
      <c r="E745">
        <v>2</v>
      </c>
      <c r="F745">
        <v>1018</v>
      </c>
      <c r="G745">
        <v>4</v>
      </c>
      <c r="H745" t="s">
        <v>19</v>
      </c>
      <c r="I745" t="s">
        <v>24</v>
      </c>
      <c r="J745">
        <v>4</v>
      </c>
      <c r="K745" t="s">
        <v>21</v>
      </c>
      <c r="L745" t="s">
        <v>18</v>
      </c>
      <c r="M745" s="4">
        <v>15.345132743362832</v>
      </c>
      <c r="N745">
        <v>2</v>
      </c>
      <c r="O745">
        <v>3</v>
      </c>
    </row>
    <row r="746" spans="2:15" x14ac:dyDescent="0.35">
      <c r="B746">
        <v>22</v>
      </c>
      <c r="C746" t="s">
        <v>18</v>
      </c>
      <c r="D746" s="4">
        <v>217</v>
      </c>
      <c r="E746">
        <v>8</v>
      </c>
      <c r="F746">
        <v>1019</v>
      </c>
      <c r="G746">
        <v>2</v>
      </c>
      <c r="H746" t="s">
        <v>19</v>
      </c>
      <c r="I746" t="s">
        <v>22</v>
      </c>
      <c r="J746">
        <v>1</v>
      </c>
      <c r="K746" t="s">
        <v>21</v>
      </c>
      <c r="L746" t="s">
        <v>18</v>
      </c>
      <c r="M746" s="4">
        <v>15</v>
      </c>
      <c r="N746">
        <v>1</v>
      </c>
      <c r="O746">
        <v>2</v>
      </c>
    </row>
    <row r="747" spans="2:15" x14ac:dyDescent="0.35">
      <c r="B747">
        <v>48</v>
      </c>
      <c r="C747" t="s">
        <v>18</v>
      </c>
      <c r="D747" s="4">
        <v>277</v>
      </c>
      <c r="E747">
        <v>6</v>
      </c>
      <c r="F747">
        <v>1022</v>
      </c>
      <c r="G747">
        <v>1</v>
      </c>
      <c r="H747" t="s">
        <v>19</v>
      </c>
      <c r="I747" t="s">
        <v>25</v>
      </c>
      <c r="J747">
        <v>3</v>
      </c>
      <c r="K747" t="s">
        <v>17</v>
      </c>
      <c r="L747" t="s">
        <v>18</v>
      </c>
      <c r="M747" s="4">
        <v>13</v>
      </c>
      <c r="N747">
        <v>4</v>
      </c>
      <c r="O747">
        <v>3</v>
      </c>
    </row>
    <row r="748" spans="2:15" x14ac:dyDescent="0.35">
      <c r="B748">
        <v>48</v>
      </c>
      <c r="C748" t="s">
        <v>18</v>
      </c>
      <c r="D748" s="4">
        <v>1355</v>
      </c>
      <c r="E748">
        <v>4</v>
      </c>
      <c r="F748">
        <v>1024</v>
      </c>
      <c r="G748">
        <v>3</v>
      </c>
      <c r="H748" t="s">
        <v>19</v>
      </c>
      <c r="I748" t="s">
        <v>25</v>
      </c>
      <c r="J748">
        <v>3</v>
      </c>
      <c r="K748" t="s">
        <v>17</v>
      </c>
      <c r="L748" t="s">
        <v>18</v>
      </c>
      <c r="M748" s="4">
        <v>14</v>
      </c>
      <c r="N748">
        <v>2</v>
      </c>
      <c r="O748">
        <v>3</v>
      </c>
    </row>
    <row r="749" spans="2:15" x14ac:dyDescent="0.35">
      <c r="B749">
        <v>41</v>
      </c>
      <c r="C749" t="s">
        <v>18</v>
      </c>
      <c r="D749" s="4">
        <v>549</v>
      </c>
      <c r="E749">
        <v>7</v>
      </c>
      <c r="F749">
        <v>1025</v>
      </c>
      <c r="G749">
        <v>4</v>
      </c>
      <c r="H749" t="s">
        <v>15</v>
      </c>
      <c r="I749" t="s">
        <v>24</v>
      </c>
      <c r="J749">
        <v>3</v>
      </c>
      <c r="K749" t="s">
        <v>17</v>
      </c>
      <c r="L749" t="s">
        <v>18</v>
      </c>
      <c r="M749" s="4">
        <v>14</v>
      </c>
      <c r="N749">
        <v>2</v>
      </c>
      <c r="O749">
        <v>3</v>
      </c>
    </row>
    <row r="750" spans="2:15" x14ac:dyDescent="0.35">
      <c r="B750">
        <v>39</v>
      </c>
      <c r="C750" t="s">
        <v>18</v>
      </c>
      <c r="D750" s="4">
        <v>466</v>
      </c>
      <c r="E750">
        <v>1</v>
      </c>
      <c r="F750">
        <v>1026</v>
      </c>
      <c r="G750">
        <v>4</v>
      </c>
      <c r="H750" t="s">
        <v>15</v>
      </c>
      <c r="I750" t="s">
        <v>24</v>
      </c>
      <c r="J750">
        <v>4</v>
      </c>
      <c r="K750" t="s">
        <v>21</v>
      </c>
      <c r="L750" t="s">
        <v>18</v>
      </c>
      <c r="M750" s="4">
        <v>16</v>
      </c>
      <c r="N750">
        <v>3</v>
      </c>
      <c r="O750">
        <v>3</v>
      </c>
    </row>
    <row r="751" spans="2:15" x14ac:dyDescent="0.35">
      <c r="B751">
        <v>27</v>
      </c>
      <c r="C751" t="s">
        <v>18</v>
      </c>
      <c r="D751" s="4">
        <v>1055</v>
      </c>
      <c r="E751">
        <v>2</v>
      </c>
      <c r="F751">
        <v>1027</v>
      </c>
      <c r="G751">
        <v>1</v>
      </c>
      <c r="H751" t="s">
        <v>15</v>
      </c>
      <c r="I751" t="s">
        <v>24</v>
      </c>
      <c r="J751">
        <v>4</v>
      </c>
      <c r="K751" t="s">
        <v>21</v>
      </c>
      <c r="L751" t="s">
        <v>18</v>
      </c>
      <c r="M751" s="4">
        <v>18</v>
      </c>
      <c r="N751">
        <v>2</v>
      </c>
      <c r="O751">
        <v>3</v>
      </c>
    </row>
    <row r="752" spans="2:15" x14ac:dyDescent="0.35">
      <c r="B752">
        <v>35</v>
      </c>
      <c r="C752" t="s">
        <v>18</v>
      </c>
      <c r="D752" s="4">
        <v>802</v>
      </c>
      <c r="E752">
        <v>10</v>
      </c>
      <c r="F752">
        <v>1028</v>
      </c>
      <c r="G752">
        <v>2</v>
      </c>
      <c r="H752" t="s">
        <v>19</v>
      </c>
      <c r="I752" t="s">
        <v>22</v>
      </c>
      <c r="J752">
        <v>4</v>
      </c>
      <c r="K752" t="s">
        <v>23</v>
      </c>
      <c r="L752" t="s">
        <v>18</v>
      </c>
      <c r="M752" s="4">
        <v>20</v>
      </c>
      <c r="N752">
        <v>1</v>
      </c>
      <c r="O752">
        <v>2</v>
      </c>
    </row>
    <row r="753" spans="2:15" x14ac:dyDescent="0.35">
      <c r="B753">
        <v>42</v>
      </c>
      <c r="C753" t="s">
        <v>18</v>
      </c>
      <c r="D753" s="4">
        <v>265</v>
      </c>
      <c r="E753">
        <v>5</v>
      </c>
      <c r="F753">
        <v>1029</v>
      </c>
      <c r="G753">
        <v>4</v>
      </c>
      <c r="H753" t="s">
        <v>19</v>
      </c>
      <c r="I753" t="s">
        <v>26</v>
      </c>
      <c r="J753">
        <v>3</v>
      </c>
      <c r="K753" t="s">
        <v>21</v>
      </c>
      <c r="L753" t="s">
        <v>18</v>
      </c>
      <c r="M753" s="4">
        <v>13</v>
      </c>
      <c r="N753">
        <v>2</v>
      </c>
      <c r="O753">
        <v>4</v>
      </c>
    </row>
    <row r="754" spans="2:15" x14ac:dyDescent="0.35">
      <c r="B754">
        <v>50</v>
      </c>
      <c r="C754" t="s">
        <v>18</v>
      </c>
      <c r="D754" s="4">
        <v>804</v>
      </c>
      <c r="E754">
        <v>9</v>
      </c>
      <c r="F754">
        <v>1030</v>
      </c>
      <c r="G754">
        <v>1</v>
      </c>
      <c r="H754" t="s">
        <v>19</v>
      </c>
      <c r="I754" t="s">
        <v>22</v>
      </c>
      <c r="J754">
        <v>4</v>
      </c>
      <c r="K754" t="s">
        <v>21</v>
      </c>
      <c r="L754" t="s">
        <v>18</v>
      </c>
      <c r="M754" s="4">
        <v>18</v>
      </c>
      <c r="N754">
        <v>2</v>
      </c>
      <c r="O754">
        <v>3</v>
      </c>
    </row>
    <row r="755" spans="2:15" x14ac:dyDescent="0.35">
      <c r="B755">
        <v>59</v>
      </c>
      <c r="C755" t="s">
        <v>18</v>
      </c>
      <c r="D755" s="4">
        <v>715</v>
      </c>
      <c r="E755">
        <v>2</v>
      </c>
      <c r="F755">
        <v>1032</v>
      </c>
      <c r="G755">
        <v>3</v>
      </c>
      <c r="H755" t="s">
        <v>15</v>
      </c>
      <c r="I755" t="s">
        <v>24</v>
      </c>
      <c r="J755">
        <v>4</v>
      </c>
      <c r="K755" t="s">
        <v>17</v>
      </c>
      <c r="L755" t="s">
        <v>14</v>
      </c>
      <c r="M755" s="4">
        <v>13</v>
      </c>
      <c r="N755">
        <v>1</v>
      </c>
      <c r="O755">
        <v>3</v>
      </c>
    </row>
    <row r="756" spans="2:15" x14ac:dyDescent="0.35">
      <c r="B756">
        <v>37</v>
      </c>
      <c r="C756" t="s">
        <v>14</v>
      </c>
      <c r="D756" s="4">
        <v>1141</v>
      </c>
      <c r="E756">
        <v>11</v>
      </c>
      <c r="F756">
        <v>1033</v>
      </c>
      <c r="G756">
        <v>1</v>
      </c>
      <c r="H756" t="s">
        <v>15</v>
      </c>
      <c r="I756" t="s">
        <v>25</v>
      </c>
      <c r="J756">
        <v>2</v>
      </c>
      <c r="K756" t="s">
        <v>21</v>
      </c>
      <c r="L756" t="s">
        <v>18</v>
      </c>
      <c r="M756" s="4">
        <v>15</v>
      </c>
      <c r="N756">
        <v>1</v>
      </c>
      <c r="O756">
        <v>1</v>
      </c>
    </row>
    <row r="757" spans="2:15" x14ac:dyDescent="0.35">
      <c r="B757">
        <v>55</v>
      </c>
      <c r="C757" t="s">
        <v>18</v>
      </c>
      <c r="D757" s="4">
        <v>843.5826086956522</v>
      </c>
      <c r="E757">
        <v>18</v>
      </c>
      <c r="F757">
        <v>1034</v>
      </c>
      <c r="G757">
        <v>3</v>
      </c>
      <c r="H757" t="s">
        <v>19</v>
      </c>
      <c r="I757" t="s">
        <v>25</v>
      </c>
      <c r="J757">
        <v>2</v>
      </c>
      <c r="K757" t="s">
        <v>21</v>
      </c>
      <c r="L757" t="s">
        <v>14</v>
      </c>
      <c r="M757" s="4">
        <v>14</v>
      </c>
      <c r="N757">
        <v>4</v>
      </c>
      <c r="O757">
        <v>3</v>
      </c>
    </row>
    <row r="758" spans="2:15" x14ac:dyDescent="0.35">
      <c r="B758">
        <v>41</v>
      </c>
      <c r="C758" t="s">
        <v>18</v>
      </c>
      <c r="D758" s="4">
        <v>247</v>
      </c>
      <c r="E758">
        <v>7</v>
      </c>
      <c r="F758">
        <v>1035</v>
      </c>
      <c r="G758">
        <v>2</v>
      </c>
      <c r="H758" t="s">
        <v>15</v>
      </c>
      <c r="I758" t="s">
        <v>28</v>
      </c>
      <c r="J758">
        <v>3</v>
      </c>
      <c r="K758" t="s">
        <v>23</v>
      </c>
      <c r="L758" t="s">
        <v>18</v>
      </c>
      <c r="M758" s="4">
        <v>22</v>
      </c>
      <c r="N758">
        <v>2</v>
      </c>
      <c r="O758">
        <v>3</v>
      </c>
    </row>
    <row r="759" spans="2:15" x14ac:dyDescent="0.35">
      <c r="B759">
        <v>38</v>
      </c>
      <c r="C759" t="s">
        <v>18</v>
      </c>
      <c r="D759" s="4">
        <v>1035</v>
      </c>
      <c r="E759">
        <v>3</v>
      </c>
      <c r="F759">
        <v>1036</v>
      </c>
      <c r="G759">
        <v>2</v>
      </c>
      <c r="H759" t="s">
        <v>19</v>
      </c>
      <c r="I759" t="s">
        <v>16</v>
      </c>
      <c r="J759">
        <v>4</v>
      </c>
      <c r="K759" t="s">
        <v>17</v>
      </c>
      <c r="L759" t="s">
        <v>14</v>
      </c>
      <c r="M759" s="4">
        <v>12</v>
      </c>
      <c r="N759">
        <v>3</v>
      </c>
      <c r="O759">
        <v>3</v>
      </c>
    </row>
    <row r="760" spans="2:15" x14ac:dyDescent="0.35">
      <c r="B760">
        <v>26</v>
      </c>
      <c r="C760" t="s">
        <v>14</v>
      </c>
      <c r="D760" s="4">
        <v>787.54826254826253</v>
      </c>
      <c r="E760">
        <v>29</v>
      </c>
      <c r="F760">
        <v>1037</v>
      </c>
      <c r="G760">
        <v>2</v>
      </c>
      <c r="H760" t="s">
        <v>19</v>
      </c>
      <c r="I760" t="s">
        <v>16</v>
      </c>
      <c r="J760">
        <v>1</v>
      </c>
      <c r="K760" t="s">
        <v>17</v>
      </c>
      <c r="L760" t="s">
        <v>18</v>
      </c>
      <c r="M760" s="4">
        <v>18</v>
      </c>
      <c r="N760">
        <v>4</v>
      </c>
      <c r="O760">
        <v>3</v>
      </c>
    </row>
    <row r="761" spans="2:15" x14ac:dyDescent="0.35">
      <c r="B761">
        <v>52</v>
      </c>
      <c r="C761" t="s">
        <v>14</v>
      </c>
      <c r="D761" s="4">
        <v>777.51162790697674</v>
      </c>
      <c r="E761">
        <v>2</v>
      </c>
      <c r="F761">
        <v>1038</v>
      </c>
      <c r="G761">
        <v>1</v>
      </c>
      <c r="H761" t="s">
        <v>15</v>
      </c>
      <c r="I761" t="s">
        <v>26</v>
      </c>
      <c r="J761">
        <v>4</v>
      </c>
      <c r="K761" t="s">
        <v>21</v>
      </c>
      <c r="L761" t="s">
        <v>18</v>
      </c>
      <c r="M761" s="4">
        <v>15</v>
      </c>
      <c r="N761">
        <v>4</v>
      </c>
      <c r="O761">
        <v>3</v>
      </c>
    </row>
    <row r="762" spans="2:15" x14ac:dyDescent="0.35">
      <c r="B762">
        <v>44</v>
      </c>
      <c r="C762" t="s">
        <v>18</v>
      </c>
      <c r="D762" s="4">
        <v>1448</v>
      </c>
      <c r="E762">
        <v>28</v>
      </c>
      <c r="F762">
        <v>1039</v>
      </c>
      <c r="G762">
        <v>4</v>
      </c>
      <c r="H762" t="s">
        <v>15</v>
      </c>
      <c r="I762" t="s">
        <v>16</v>
      </c>
      <c r="J762">
        <v>4</v>
      </c>
      <c r="K762" t="s">
        <v>21</v>
      </c>
      <c r="L762" t="s">
        <v>14</v>
      </c>
      <c r="M762" s="4">
        <v>18</v>
      </c>
      <c r="N762">
        <v>3</v>
      </c>
      <c r="O762">
        <v>3</v>
      </c>
    </row>
    <row r="763" spans="2:15" x14ac:dyDescent="0.35">
      <c r="B763">
        <v>50</v>
      </c>
      <c r="C763" t="s">
        <v>18</v>
      </c>
      <c r="D763" s="4">
        <v>145</v>
      </c>
      <c r="E763">
        <v>1</v>
      </c>
      <c r="F763">
        <v>1040</v>
      </c>
      <c r="G763">
        <v>4</v>
      </c>
      <c r="H763" t="s">
        <v>15</v>
      </c>
      <c r="I763" t="s">
        <v>16</v>
      </c>
      <c r="J763">
        <v>3</v>
      </c>
      <c r="K763" t="s">
        <v>21</v>
      </c>
      <c r="L763" t="s">
        <v>18</v>
      </c>
      <c r="M763" s="4">
        <v>12</v>
      </c>
      <c r="N763">
        <v>1</v>
      </c>
      <c r="O763">
        <v>3</v>
      </c>
    </row>
    <row r="764" spans="2:15" x14ac:dyDescent="0.35">
      <c r="B764">
        <v>36</v>
      </c>
      <c r="C764" t="s">
        <v>14</v>
      </c>
      <c r="D764" s="4">
        <v>776.33181818181822</v>
      </c>
      <c r="E764">
        <v>16</v>
      </c>
      <c r="F764">
        <v>1042</v>
      </c>
      <c r="G764">
        <v>3</v>
      </c>
      <c r="H764" t="s">
        <v>15</v>
      </c>
      <c r="I764" t="s">
        <v>22</v>
      </c>
      <c r="J764">
        <v>1</v>
      </c>
      <c r="K764" t="s">
        <v>17</v>
      </c>
      <c r="L764" t="s">
        <v>18</v>
      </c>
      <c r="M764" s="4">
        <v>16</v>
      </c>
      <c r="N764">
        <v>3</v>
      </c>
      <c r="O764">
        <v>3</v>
      </c>
    </row>
    <row r="765" spans="2:15" x14ac:dyDescent="0.35">
      <c r="B765">
        <v>39</v>
      </c>
      <c r="C765" t="s">
        <v>18</v>
      </c>
      <c r="D765" s="4">
        <v>945</v>
      </c>
      <c r="E765">
        <v>22</v>
      </c>
      <c r="F765">
        <v>1043</v>
      </c>
      <c r="G765">
        <v>4</v>
      </c>
      <c r="H765" t="s">
        <v>15</v>
      </c>
      <c r="I765" t="s">
        <v>24</v>
      </c>
      <c r="J765">
        <v>1</v>
      </c>
      <c r="K765" t="s">
        <v>17</v>
      </c>
      <c r="L765" t="s">
        <v>14</v>
      </c>
      <c r="M765" s="4">
        <v>13</v>
      </c>
      <c r="N765">
        <v>3</v>
      </c>
      <c r="O765">
        <v>3</v>
      </c>
    </row>
    <row r="766" spans="2:15" x14ac:dyDescent="0.35">
      <c r="B766">
        <v>33</v>
      </c>
      <c r="C766" t="s">
        <v>18</v>
      </c>
      <c r="D766" s="4">
        <v>1038</v>
      </c>
      <c r="E766">
        <v>8</v>
      </c>
      <c r="F766">
        <v>1044</v>
      </c>
      <c r="G766">
        <v>2</v>
      </c>
      <c r="H766" t="s">
        <v>15</v>
      </c>
      <c r="I766" t="s">
        <v>27</v>
      </c>
      <c r="J766">
        <v>4</v>
      </c>
      <c r="K766" t="s">
        <v>17</v>
      </c>
      <c r="L766" t="s">
        <v>18</v>
      </c>
      <c r="M766" s="4">
        <v>19</v>
      </c>
      <c r="N766">
        <v>4</v>
      </c>
      <c r="O766">
        <v>2</v>
      </c>
    </row>
    <row r="767" spans="2:15" x14ac:dyDescent="0.35">
      <c r="B767">
        <v>45</v>
      </c>
      <c r="C767" t="s">
        <v>18</v>
      </c>
      <c r="D767" s="4">
        <v>1234</v>
      </c>
      <c r="E767">
        <v>11</v>
      </c>
      <c r="F767">
        <v>1045</v>
      </c>
      <c r="G767">
        <v>4</v>
      </c>
      <c r="H767" t="s">
        <v>15</v>
      </c>
      <c r="I767" t="s">
        <v>26</v>
      </c>
      <c r="J767">
        <v>4</v>
      </c>
      <c r="K767" t="s">
        <v>21</v>
      </c>
      <c r="L767" t="s">
        <v>18</v>
      </c>
      <c r="M767" s="4">
        <v>13</v>
      </c>
      <c r="N767">
        <v>2</v>
      </c>
      <c r="O767">
        <v>4</v>
      </c>
    </row>
    <row r="768" spans="2:15" x14ac:dyDescent="0.35">
      <c r="B768">
        <v>32</v>
      </c>
      <c r="C768" t="s">
        <v>18</v>
      </c>
      <c r="D768" s="4">
        <v>1109</v>
      </c>
      <c r="E768">
        <v>29</v>
      </c>
      <c r="F768">
        <v>1046</v>
      </c>
      <c r="G768">
        <v>4</v>
      </c>
      <c r="H768" t="s">
        <v>15</v>
      </c>
      <c r="I768" t="s">
        <v>22</v>
      </c>
      <c r="J768">
        <v>3</v>
      </c>
      <c r="K768" t="s">
        <v>17</v>
      </c>
      <c r="L768" t="s">
        <v>18</v>
      </c>
      <c r="M768" s="4">
        <v>12</v>
      </c>
      <c r="N768">
        <v>2</v>
      </c>
      <c r="O768">
        <v>3</v>
      </c>
    </row>
    <row r="769" spans="2:15" x14ac:dyDescent="0.35">
      <c r="B769">
        <v>34</v>
      </c>
      <c r="C769" t="s">
        <v>18</v>
      </c>
      <c r="D769" s="4">
        <v>216</v>
      </c>
      <c r="E769">
        <v>1</v>
      </c>
      <c r="F769">
        <v>1047</v>
      </c>
      <c r="G769">
        <v>2</v>
      </c>
      <c r="H769" t="s">
        <v>19</v>
      </c>
      <c r="I769" t="s">
        <v>16</v>
      </c>
      <c r="J769">
        <v>4</v>
      </c>
      <c r="K769" t="s">
        <v>23</v>
      </c>
      <c r="L769" t="s">
        <v>18</v>
      </c>
      <c r="M769" s="4">
        <v>11</v>
      </c>
      <c r="N769">
        <v>4</v>
      </c>
      <c r="O769">
        <v>2</v>
      </c>
    </row>
    <row r="770" spans="2:15" x14ac:dyDescent="0.35">
      <c r="B770">
        <v>59</v>
      </c>
      <c r="C770" t="s">
        <v>18</v>
      </c>
      <c r="D770" s="4">
        <v>1089</v>
      </c>
      <c r="E770">
        <v>1</v>
      </c>
      <c r="F770">
        <v>1048</v>
      </c>
      <c r="G770">
        <v>2</v>
      </c>
      <c r="H770" t="s">
        <v>19</v>
      </c>
      <c r="I770" t="s">
        <v>26</v>
      </c>
      <c r="J770">
        <v>4</v>
      </c>
      <c r="K770" t="s">
        <v>21</v>
      </c>
      <c r="L770" t="s">
        <v>14</v>
      </c>
      <c r="M770" s="4">
        <v>14</v>
      </c>
      <c r="N770">
        <v>3</v>
      </c>
      <c r="O770">
        <v>1</v>
      </c>
    </row>
    <row r="771" spans="2:15" x14ac:dyDescent="0.35">
      <c r="B771">
        <v>45</v>
      </c>
      <c r="C771" t="s">
        <v>18</v>
      </c>
      <c r="D771" s="4">
        <v>788</v>
      </c>
      <c r="E771">
        <v>24</v>
      </c>
      <c r="F771">
        <v>1049</v>
      </c>
      <c r="G771">
        <v>2</v>
      </c>
      <c r="H771" t="s">
        <v>19</v>
      </c>
      <c r="I771" t="s">
        <v>29</v>
      </c>
      <c r="J771">
        <v>2</v>
      </c>
      <c r="K771" t="s">
        <v>17</v>
      </c>
      <c r="L771" t="s">
        <v>18</v>
      </c>
      <c r="M771" s="4">
        <v>16</v>
      </c>
      <c r="N771">
        <v>1</v>
      </c>
      <c r="O771">
        <v>3</v>
      </c>
    </row>
    <row r="772" spans="2:15" x14ac:dyDescent="0.35">
      <c r="B772">
        <v>53</v>
      </c>
      <c r="C772" t="s">
        <v>18</v>
      </c>
      <c r="D772" s="4">
        <v>124</v>
      </c>
      <c r="E772">
        <v>2</v>
      </c>
      <c r="F772">
        <v>1050</v>
      </c>
      <c r="G772">
        <v>3</v>
      </c>
      <c r="H772" t="s">
        <v>15</v>
      </c>
      <c r="I772" t="s">
        <v>16</v>
      </c>
      <c r="J772">
        <v>2</v>
      </c>
      <c r="K772" t="s">
        <v>21</v>
      </c>
      <c r="L772" t="s">
        <v>18</v>
      </c>
      <c r="M772" s="4">
        <v>12</v>
      </c>
      <c r="N772">
        <v>1</v>
      </c>
      <c r="O772">
        <v>3</v>
      </c>
    </row>
    <row r="773" spans="2:15" x14ac:dyDescent="0.35">
      <c r="B773">
        <v>36</v>
      </c>
      <c r="C773" t="s">
        <v>14</v>
      </c>
      <c r="D773" s="4">
        <v>660</v>
      </c>
      <c r="E773">
        <v>15</v>
      </c>
      <c r="F773">
        <v>1052</v>
      </c>
      <c r="G773">
        <v>1</v>
      </c>
      <c r="H773" t="s">
        <v>19</v>
      </c>
      <c r="I773" t="s">
        <v>22</v>
      </c>
      <c r="J773">
        <v>3</v>
      </c>
      <c r="K773" t="s">
        <v>23</v>
      </c>
      <c r="L773" t="s">
        <v>18</v>
      </c>
      <c r="M773" s="4">
        <v>14</v>
      </c>
      <c r="N773">
        <v>2</v>
      </c>
      <c r="O773">
        <v>2</v>
      </c>
    </row>
    <row r="774" spans="2:15" x14ac:dyDescent="0.35">
      <c r="B774">
        <v>26</v>
      </c>
      <c r="C774" t="s">
        <v>14</v>
      </c>
      <c r="D774" s="4">
        <v>773.53418803418799</v>
      </c>
      <c r="E774">
        <v>2</v>
      </c>
      <c r="F774">
        <v>1053</v>
      </c>
      <c r="G774">
        <v>1</v>
      </c>
      <c r="H774" t="s">
        <v>19</v>
      </c>
      <c r="I774" t="s">
        <v>20</v>
      </c>
      <c r="J774">
        <v>1</v>
      </c>
      <c r="K774" t="s">
        <v>21</v>
      </c>
      <c r="L774" t="s">
        <v>14</v>
      </c>
      <c r="M774" s="4">
        <v>14</v>
      </c>
      <c r="N774">
        <v>2</v>
      </c>
      <c r="O774">
        <v>3</v>
      </c>
    </row>
    <row r="775" spans="2:15" x14ac:dyDescent="0.35">
      <c r="B775">
        <v>34</v>
      </c>
      <c r="C775" t="s">
        <v>18</v>
      </c>
      <c r="D775" s="4">
        <v>1333</v>
      </c>
      <c r="E775">
        <v>10</v>
      </c>
      <c r="F775">
        <v>1055</v>
      </c>
      <c r="G775">
        <v>3</v>
      </c>
      <c r="H775" t="s">
        <v>15</v>
      </c>
      <c r="I775" t="s">
        <v>27</v>
      </c>
      <c r="J775">
        <v>3</v>
      </c>
      <c r="K775" t="s">
        <v>21</v>
      </c>
      <c r="L775" t="s">
        <v>14</v>
      </c>
      <c r="M775" s="4">
        <v>15.492537313432836</v>
      </c>
      <c r="N775">
        <v>4</v>
      </c>
      <c r="O775">
        <v>3</v>
      </c>
    </row>
    <row r="776" spans="2:15" x14ac:dyDescent="0.35">
      <c r="B776">
        <v>28</v>
      </c>
      <c r="C776" t="s">
        <v>18</v>
      </c>
      <c r="D776" s="4">
        <v>803.12121212121212</v>
      </c>
      <c r="E776">
        <v>10</v>
      </c>
      <c r="F776">
        <v>1056</v>
      </c>
      <c r="G776">
        <v>4</v>
      </c>
      <c r="H776" t="s">
        <v>19</v>
      </c>
      <c r="I776" t="s">
        <v>27</v>
      </c>
      <c r="J776">
        <v>2</v>
      </c>
      <c r="K776" t="s">
        <v>21</v>
      </c>
      <c r="L776" t="s">
        <v>18</v>
      </c>
      <c r="M776" s="4">
        <v>15.492537313432836</v>
      </c>
      <c r="N776">
        <v>2</v>
      </c>
      <c r="O776">
        <v>3</v>
      </c>
    </row>
    <row r="777" spans="2:15" x14ac:dyDescent="0.35">
      <c r="B777">
        <v>38</v>
      </c>
      <c r="C777" t="s">
        <v>18</v>
      </c>
      <c r="D777" s="4">
        <v>1186</v>
      </c>
      <c r="E777">
        <v>3</v>
      </c>
      <c r="F777">
        <v>1060</v>
      </c>
      <c r="G777">
        <v>3</v>
      </c>
      <c r="H777" t="s">
        <v>19</v>
      </c>
      <c r="I777" t="s">
        <v>20</v>
      </c>
      <c r="J777">
        <v>3</v>
      </c>
      <c r="K777" t="s">
        <v>21</v>
      </c>
      <c r="L777" t="s">
        <v>18</v>
      </c>
      <c r="M777" s="4">
        <v>16</v>
      </c>
      <c r="N777">
        <v>1</v>
      </c>
      <c r="O777">
        <v>3</v>
      </c>
    </row>
    <row r="778" spans="2:15" x14ac:dyDescent="0.35">
      <c r="B778">
        <v>50</v>
      </c>
      <c r="C778" t="s">
        <v>18</v>
      </c>
      <c r="D778" s="4">
        <v>1464</v>
      </c>
      <c r="E778">
        <v>2</v>
      </c>
      <c r="F778">
        <v>1061</v>
      </c>
      <c r="G778">
        <v>2</v>
      </c>
      <c r="H778" t="s">
        <v>19</v>
      </c>
      <c r="I778" t="s">
        <v>28</v>
      </c>
      <c r="J778">
        <v>3</v>
      </c>
      <c r="K778" t="s">
        <v>21</v>
      </c>
      <c r="L778" t="s">
        <v>14</v>
      </c>
      <c r="M778" s="4">
        <v>15.079365079365079</v>
      </c>
      <c r="N778">
        <v>4</v>
      </c>
      <c r="O778">
        <v>2</v>
      </c>
    </row>
    <row r="779" spans="2:15" x14ac:dyDescent="0.35">
      <c r="B779">
        <v>37</v>
      </c>
      <c r="C779" t="s">
        <v>18</v>
      </c>
      <c r="D779" s="4">
        <v>124</v>
      </c>
      <c r="E779">
        <v>3</v>
      </c>
      <c r="F779">
        <v>1062</v>
      </c>
      <c r="G779">
        <v>4</v>
      </c>
      <c r="H779" t="s">
        <v>15</v>
      </c>
      <c r="I779" t="s">
        <v>25</v>
      </c>
      <c r="J779">
        <v>2</v>
      </c>
      <c r="K779" t="s">
        <v>17</v>
      </c>
      <c r="L779" t="s">
        <v>18</v>
      </c>
      <c r="M779" s="4">
        <v>15</v>
      </c>
      <c r="N779">
        <v>1</v>
      </c>
      <c r="O779">
        <v>2</v>
      </c>
    </row>
    <row r="780" spans="2:15" x14ac:dyDescent="0.35">
      <c r="B780">
        <v>40</v>
      </c>
      <c r="C780" t="s">
        <v>18</v>
      </c>
      <c r="D780" s="4">
        <v>300</v>
      </c>
      <c r="E780">
        <v>26</v>
      </c>
      <c r="F780">
        <v>1066</v>
      </c>
      <c r="G780">
        <v>3</v>
      </c>
      <c r="H780" t="s">
        <v>19</v>
      </c>
      <c r="I780" t="s">
        <v>16</v>
      </c>
      <c r="J780">
        <v>1</v>
      </c>
      <c r="K780" t="s">
        <v>21</v>
      </c>
      <c r="L780" t="s">
        <v>18</v>
      </c>
      <c r="M780" s="4">
        <v>14.945945945945946</v>
      </c>
      <c r="N780">
        <v>2</v>
      </c>
      <c r="O780">
        <v>2</v>
      </c>
    </row>
    <row r="781" spans="2:15" x14ac:dyDescent="0.35">
      <c r="B781">
        <v>26</v>
      </c>
      <c r="C781" t="s">
        <v>18</v>
      </c>
      <c r="D781" s="4">
        <v>921</v>
      </c>
      <c r="E781">
        <v>1</v>
      </c>
      <c r="F781">
        <v>1068</v>
      </c>
      <c r="G781">
        <v>1</v>
      </c>
      <c r="H781" t="s">
        <v>15</v>
      </c>
      <c r="I781" t="s">
        <v>20</v>
      </c>
      <c r="J781">
        <v>3</v>
      </c>
      <c r="K781" t="s">
        <v>23</v>
      </c>
      <c r="L781" t="s">
        <v>18</v>
      </c>
      <c r="M781" s="4">
        <v>13</v>
      </c>
      <c r="N781">
        <v>3</v>
      </c>
      <c r="O781">
        <v>3</v>
      </c>
    </row>
    <row r="782" spans="2:15" x14ac:dyDescent="0.35">
      <c r="B782">
        <v>46</v>
      </c>
      <c r="C782" t="s">
        <v>18</v>
      </c>
      <c r="D782" s="4">
        <v>430</v>
      </c>
      <c r="E782">
        <v>1</v>
      </c>
      <c r="F782">
        <v>1069</v>
      </c>
      <c r="G782">
        <v>4</v>
      </c>
      <c r="H782" t="s">
        <v>19</v>
      </c>
      <c r="I782" t="s">
        <v>28</v>
      </c>
      <c r="J782">
        <v>4</v>
      </c>
      <c r="K782" t="s">
        <v>23</v>
      </c>
      <c r="L782" t="s">
        <v>18</v>
      </c>
      <c r="M782" s="4">
        <v>17</v>
      </c>
      <c r="N782">
        <v>4</v>
      </c>
      <c r="O782">
        <v>3</v>
      </c>
    </row>
    <row r="783" spans="2:15" x14ac:dyDescent="0.35">
      <c r="B783">
        <v>54</v>
      </c>
      <c r="C783" t="s">
        <v>18</v>
      </c>
      <c r="D783" s="4">
        <v>1082</v>
      </c>
      <c r="E783">
        <v>2</v>
      </c>
      <c r="F783">
        <v>1070</v>
      </c>
      <c r="G783">
        <v>3</v>
      </c>
      <c r="H783" t="s">
        <v>15</v>
      </c>
      <c r="I783" t="s">
        <v>16</v>
      </c>
      <c r="J783">
        <v>3</v>
      </c>
      <c r="K783" t="s">
        <v>21</v>
      </c>
      <c r="L783" t="s">
        <v>18</v>
      </c>
      <c r="M783" s="4">
        <v>11</v>
      </c>
      <c r="N783">
        <v>2</v>
      </c>
      <c r="O783">
        <v>3</v>
      </c>
    </row>
    <row r="784" spans="2:15" x14ac:dyDescent="0.35">
      <c r="B784">
        <v>56</v>
      </c>
      <c r="C784" t="s">
        <v>18</v>
      </c>
      <c r="D784" s="4">
        <v>1240</v>
      </c>
      <c r="E784">
        <v>9</v>
      </c>
      <c r="F784">
        <v>1071</v>
      </c>
      <c r="G784">
        <v>1</v>
      </c>
      <c r="H784" t="s">
        <v>15</v>
      </c>
      <c r="I784" t="s">
        <v>20</v>
      </c>
      <c r="J784">
        <v>3</v>
      </c>
      <c r="K784" t="s">
        <v>21</v>
      </c>
      <c r="L784" t="s">
        <v>18</v>
      </c>
      <c r="M784" s="4">
        <v>19</v>
      </c>
      <c r="N784">
        <v>2</v>
      </c>
      <c r="O784">
        <v>3</v>
      </c>
    </row>
    <row r="785" spans="2:15" x14ac:dyDescent="0.35">
      <c r="B785">
        <v>36</v>
      </c>
      <c r="C785" t="s">
        <v>18</v>
      </c>
      <c r="D785" s="4">
        <v>796</v>
      </c>
      <c r="E785">
        <v>12</v>
      </c>
      <c r="F785">
        <v>1073</v>
      </c>
      <c r="G785">
        <v>4</v>
      </c>
      <c r="H785" t="s">
        <v>15</v>
      </c>
      <c r="I785" t="s">
        <v>24</v>
      </c>
      <c r="J785">
        <v>4</v>
      </c>
      <c r="K785" t="s">
        <v>17</v>
      </c>
      <c r="L785" t="s">
        <v>18</v>
      </c>
      <c r="M785" s="4">
        <v>11</v>
      </c>
      <c r="N785">
        <v>2</v>
      </c>
      <c r="O785">
        <v>2</v>
      </c>
    </row>
    <row r="786" spans="2:15" x14ac:dyDescent="0.35">
      <c r="B786">
        <v>55</v>
      </c>
      <c r="C786" t="s">
        <v>18</v>
      </c>
      <c r="D786" s="4">
        <v>777.51162790697674</v>
      </c>
      <c r="E786">
        <v>2</v>
      </c>
      <c r="F786">
        <v>1074</v>
      </c>
      <c r="G786">
        <v>3</v>
      </c>
      <c r="H786" t="s">
        <v>19</v>
      </c>
      <c r="I786" t="s">
        <v>26</v>
      </c>
      <c r="J786">
        <v>1</v>
      </c>
      <c r="K786" t="s">
        <v>17</v>
      </c>
      <c r="L786" t="s">
        <v>18</v>
      </c>
      <c r="M786" s="4">
        <v>15</v>
      </c>
      <c r="N786">
        <v>2</v>
      </c>
      <c r="O786">
        <v>4</v>
      </c>
    </row>
    <row r="787" spans="2:15" x14ac:dyDescent="0.35">
      <c r="B787">
        <v>43</v>
      </c>
      <c r="C787" t="s">
        <v>18</v>
      </c>
      <c r="D787" s="4">
        <v>415</v>
      </c>
      <c r="E787">
        <v>25</v>
      </c>
      <c r="F787">
        <v>1076</v>
      </c>
      <c r="G787">
        <v>3</v>
      </c>
      <c r="H787" t="s">
        <v>19</v>
      </c>
      <c r="I787" t="s">
        <v>16</v>
      </c>
      <c r="J787">
        <v>4</v>
      </c>
      <c r="K787" t="s">
        <v>23</v>
      </c>
      <c r="L787" t="s">
        <v>18</v>
      </c>
      <c r="M787" s="4">
        <v>13</v>
      </c>
      <c r="N787">
        <v>3</v>
      </c>
      <c r="O787">
        <v>3</v>
      </c>
    </row>
    <row r="788" spans="2:15" x14ac:dyDescent="0.35">
      <c r="B788">
        <v>20</v>
      </c>
      <c r="C788" t="s">
        <v>14</v>
      </c>
      <c r="D788" s="4">
        <v>769</v>
      </c>
      <c r="E788">
        <v>9</v>
      </c>
      <c r="F788">
        <v>1077</v>
      </c>
      <c r="G788">
        <v>4</v>
      </c>
      <c r="H788" t="s">
        <v>15</v>
      </c>
      <c r="I788" t="s">
        <v>27</v>
      </c>
      <c r="J788">
        <v>4</v>
      </c>
      <c r="K788" t="s">
        <v>17</v>
      </c>
      <c r="L788" t="s">
        <v>14</v>
      </c>
      <c r="M788" s="4">
        <v>14</v>
      </c>
      <c r="N788">
        <v>2</v>
      </c>
      <c r="O788">
        <v>3</v>
      </c>
    </row>
    <row r="789" spans="2:15" x14ac:dyDescent="0.35">
      <c r="B789">
        <v>21</v>
      </c>
      <c r="C789" t="s">
        <v>14</v>
      </c>
      <c r="D789" s="4">
        <v>776.33181818181822</v>
      </c>
      <c r="E789">
        <v>10</v>
      </c>
      <c r="F789">
        <v>1079</v>
      </c>
      <c r="G789">
        <v>3</v>
      </c>
      <c r="H789" t="s">
        <v>15</v>
      </c>
      <c r="I789" t="s">
        <v>22</v>
      </c>
      <c r="J789">
        <v>1</v>
      </c>
      <c r="K789" t="s">
        <v>17</v>
      </c>
      <c r="L789" t="s">
        <v>18</v>
      </c>
      <c r="M789" s="4">
        <v>13</v>
      </c>
      <c r="N789">
        <v>1</v>
      </c>
      <c r="O789">
        <v>2</v>
      </c>
    </row>
    <row r="790" spans="2:15" x14ac:dyDescent="0.35">
      <c r="B790">
        <v>46</v>
      </c>
      <c r="C790" t="s">
        <v>18</v>
      </c>
      <c r="D790" s="4">
        <v>1003</v>
      </c>
      <c r="E790">
        <v>8</v>
      </c>
      <c r="F790">
        <v>1080</v>
      </c>
      <c r="G790">
        <v>4</v>
      </c>
      <c r="H790" t="s">
        <v>15</v>
      </c>
      <c r="I790" t="s">
        <v>20</v>
      </c>
      <c r="J790">
        <v>1</v>
      </c>
      <c r="K790" t="s">
        <v>23</v>
      </c>
      <c r="L790" t="s">
        <v>14</v>
      </c>
      <c r="M790" s="4">
        <v>23</v>
      </c>
      <c r="N790">
        <v>1</v>
      </c>
      <c r="O790">
        <v>3</v>
      </c>
    </row>
    <row r="791" spans="2:15" x14ac:dyDescent="0.35">
      <c r="B791">
        <v>51</v>
      </c>
      <c r="C791" t="s">
        <v>14</v>
      </c>
      <c r="D791" s="4">
        <v>1323</v>
      </c>
      <c r="E791">
        <v>4</v>
      </c>
      <c r="F791">
        <v>1081</v>
      </c>
      <c r="G791">
        <v>1</v>
      </c>
      <c r="H791" t="s">
        <v>19</v>
      </c>
      <c r="I791" t="s">
        <v>20</v>
      </c>
      <c r="J791">
        <v>3</v>
      </c>
      <c r="K791" t="s">
        <v>21</v>
      </c>
      <c r="L791" t="s">
        <v>14</v>
      </c>
      <c r="M791" s="4">
        <v>12</v>
      </c>
      <c r="N791">
        <v>3</v>
      </c>
      <c r="O791">
        <v>4</v>
      </c>
    </row>
    <row r="792" spans="2:15" x14ac:dyDescent="0.35">
      <c r="B792">
        <v>28</v>
      </c>
      <c r="C792" t="s">
        <v>14</v>
      </c>
      <c r="D792" s="4">
        <v>1366</v>
      </c>
      <c r="E792">
        <v>24</v>
      </c>
      <c r="F792">
        <v>1082</v>
      </c>
      <c r="G792">
        <v>2</v>
      </c>
      <c r="H792" t="s">
        <v>19</v>
      </c>
      <c r="I792" t="s">
        <v>25</v>
      </c>
      <c r="J792">
        <v>1</v>
      </c>
      <c r="K792" t="s">
        <v>17</v>
      </c>
      <c r="L792" t="s">
        <v>18</v>
      </c>
      <c r="M792" s="4">
        <v>12</v>
      </c>
      <c r="N792">
        <v>1</v>
      </c>
      <c r="O792">
        <v>2</v>
      </c>
    </row>
    <row r="793" spans="2:15" x14ac:dyDescent="0.35">
      <c r="B793">
        <v>26</v>
      </c>
      <c r="C793" t="s">
        <v>18</v>
      </c>
      <c r="D793" s="4">
        <v>192</v>
      </c>
      <c r="E793">
        <v>1</v>
      </c>
      <c r="F793">
        <v>1083</v>
      </c>
      <c r="G793">
        <v>1</v>
      </c>
      <c r="H793" t="s">
        <v>19</v>
      </c>
      <c r="I793" t="s">
        <v>22</v>
      </c>
      <c r="J793">
        <v>1</v>
      </c>
      <c r="K793" t="s">
        <v>21</v>
      </c>
      <c r="L793" t="s">
        <v>18</v>
      </c>
      <c r="M793" s="4">
        <v>16</v>
      </c>
      <c r="N793">
        <v>1</v>
      </c>
      <c r="O793">
        <v>3</v>
      </c>
    </row>
    <row r="794" spans="2:15" x14ac:dyDescent="0.35">
      <c r="B794">
        <v>30</v>
      </c>
      <c r="C794" t="s">
        <v>18</v>
      </c>
      <c r="D794" s="4">
        <v>1176</v>
      </c>
      <c r="E794">
        <v>20</v>
      </c>
      <c r="F794">
        <v>1084</v>
      </c>
      <c r="G794">
        <v>3</v>
      </c>
      <c r="H794" t="s">
        <v>19</v>
      </c>
      <c r="I794" t="s">
        <v>24</v>
      </c>
      <c r="J794">
        <v>1</v>
      </c>
      <c r="K794" t="s">
        <v>21</v>
      </c>
      <c r="L794" t="s">
        <v>18</v>
      </c>
      <c r="M794" s="4">
        <v>15</v>
      </c>
      <c r="N794">
        <v>3</v>
      </c>
      <c r="O794">
        <v>2</v>
      </c>
    </row>
    <row r="795" spans="2:15" x14ac:dyDescent="0.35">
      <c r="B795">
        <v>41</v>
      </c>
      <c r="C795" t="s">
        <v>18</v>
      </c>
      <c r="D795" s="4">
        <v>509</v>
      </c>
      <c r="E795">
        <v>7</v>
      </c>
      <c r="F795">
        <v>1085</v>
      </c>
      <c r="G795">
        <v>2</v>
      </c>
      <c r="H795" t="s">
        <v>15</v>
      </c>
      <c r="I795" t="s">
        <v>20</v>
      </c>
      <c r="J795">
        <v>3</v>
      </c>
      <c r="K795" t="s">
        <v>21</v>
      </c>
      <c r="L795" t="s">
        <v>18</v>
      </c>
      <c r="M795" s="4">
        <v>13</v>
      </c>
      <c r="N795">
        <v>3</v>
      </c>
      <c r="O795">
        <v>3</v>
      </c>
    </row>
    <row r="796" spans="2:15" x14ac:dyDescent="0.35">
      <c r="B796">
        <v>38</v>
      </c>
      <c r="C796" t="s">
        <v>18</v>
      </c>
      <c r="D796" s="4">
        <v>330</v>
      </c>
      <c r="E796">
        <v>17</v>
      </c>
      <c r="F796">
        <v>1088</v>
      </c>
      <c r="G796">
        <v>3</v>
      </c>
      <c r="H796" t="s">
        <v>15</v>
      </c>
      <c r="I796" t="s">
        <v>25</v>
      </c>
      <c r="J796">
        <v>3</v>
      </c>
      <c r="K796" t="s">
        <v>21</v>
      </c>
      <c r="L796" t="s">
        <v>18</v>
      </c>
      <c r="M796" s="4">
        <v>18</v>
      </c>
      <c r="N796">
        <v>1</v>
      </c>
      <c r="O796">
        <v>2</v>
      </c>
    </row>
    <row r="797" spans="2:15" x14ac:dyDescent="0.35">
      <c r="B797">
        <v>40</v>
      </c>
      <c r="C797" t="s">
        <v>18</v>
      </c>
      <c r="D797" s="4">
        <v>1492</v>
      </c>
      <c r="E797">
        <v>20</v>
      </c>
      <c r="F797">
        <v>1092</v>
      </c>
      <c r="G797">
        <v>1</v>
      </c>
      <c r="H797" t="s">
        <v>19</v>
      </c>
      <c r="I797" t="s">
        <v>25</v>
      </c>
      <c r="J797">
        <v>4</v>
      </c>
      <c r="K797" t="s">
        <v>21</v>
      </c>
      <c r="L797" t="s">
        <v>18</v>
      </c>
      <c r="M797" s="4">
        <v>20</v>
      </c>
      <c r="N797">
        <v>4</v>
      </c>
      <c r="O797">
        <v>3</v>
      </c>
    </row>
    <row r="798" spans="2:15" x14ac:dyDescent="0.35">
      <c r="B798">
        <v>27</v>
      </c>
      <c r="C798" t="s">
        <v>18</v>
      </c>
      <c r="D798" s="4">
        <v>776.33181818181822</v>
      </c>
      <c r="E798">
        <v>8</v>
      </c>
      <c r="F798">
        <v>1094</v>
      </c>
      <c r="G798">
        <v>1</v>
      </c>
      <c r="H798" t="s">
        <v>19</v>
      </c>
      <c r="I798" t="s">
        <v>22</v>
      </c>
      <c r="J798">
        <v>3</v>
      </c>
      <c r="K798" t="s">
        <v>21</v>
      </c>
      <c r="L798" t="s">
        <v>18</v>
      </c>
      <c r="M798" s="4">
        <v>19</v>
      </c>
      <c r="N798">
        <v>4</v>
      </c>
      <c r="O798">
        <v>3</v>
      </c>
    </row>
    <row r="799" spans="2:15" x14ac:dyDescent="0.35">
      <c r="B799">
        <v>55</v>
      </c>
      <c r="C799" t="s">
        <v>18</v>
      </c>
      <c r="D799" s="4">
        <v>1091</v>
      </c>
      <c r="E799">
        <v>2</v>
      </c>
      <c r="F799">
        <v>1096</v>
      </c>
      <c r="G799">
        <v>4</v>
      </c>
      <c r="H799" t="s">
        <v>19</v>
      </c>
      <c r="I799" t="s">
        <v>24</v>
      </c>
      <c r="J799">
        <v>2</v>
      </c>
      <c r="K799" t="s">
        <v>21</v>
      </c>
      <c r="L799" t="s">
        <v>18</v>
      </c>
      <c r="M799" s="4">
        <v>18</v>
      </c>
      <c r="N799">
        <v>2</v>
      </c>
      <c r="O799">
        <v>3</v>
      </c>
    </row>
    <row r="800" spans="2:15" x14ac:dyDescent="0.35">
      <c r="B800">
        <v>28</v>
      </c>
      <c r="C800" t="s">
        <v>18</v>
      </c>
      <c r="D800" s="4">
        <v>857</v>
      </c>
      <c r="E800">
        <v>10</v>
      </c>
      <c r="F800">
        <v>1097</v>
      </c>
      <c r="G800">
        <v>3</v>
      </c>
      <c r="H800" t="s">
        <v>15</v>
      </c>
      <c r="I800" t="s">
        <v>20</v>
      </c>
      <c r="J800">
        <v>3</v>
      </c>
      <c r="K800" t="s">
        <v>17</v>
      </c>
      <c r="L800" t="s">
        <v>18</v>
      </c>
      <c r="M800" s="4">
        <v>13</v>
      </c>
      <c r="N800">
        <v>4</v>
      </c>
      <c r="O800">
        <v>4</v>
      </c>
    </row>
    <row r="801" spans="2:15" x14ac:dyDescent="0.35">
      <c r="B801">
        <v>44</v>
      </c>
      <c r="C801" t="s">
        <v>14</v>
      </c>
      <c r="D801" s="4">
        <v>1376</v>
      </c>
      <c r="E801">
        <v>1</v>
      </c>
      <c r="F801">
        <v>1098</v>
      </c>
      <c r="G801">
        <v>2</v>
      </c>
      <c r="H801" t="s">
        <v>19</v>
      </c>
      <c r="I801" t="s">
        <v>29</v>
      </c>
      <c r="J801">
        <v>1</v>
      </c>
      <c r="K801" t="s">
        <v>21</v>
      </c>
      <c r="L801" t="s">
        <v>18</v>
      </c>
      <c r="M801" s="4">
        <v>14</v>
      </c>
      <c r="N801">
        <v>4</v>
      </c>
      <c r="O801">
        <v>3</v>
      </c>
    </row>
    <row r="802" spans="2:15" x14ac:dyDescent="0.35">
      <c r="B802">
        <v>33</v>
      </c>
      <c r="C802" t="s">
        <v>18</v>
      </c>
      <c r="D802" s="4">
        <v>654</v>
      </c>
      <c r="E802">
        <v>5</v>
      </c>
      <c r="F802">
        <v>1099</v>
      </c>
      <c r="G802">
        <v>4</v>
      </c>
      <c r="H802" t="s">
        <v>19</v>
      </c>
      <c r="I802" t="s">
        <v>25</v>
      </c>
      <c r="J802">
        <v>4</v>
      </c>
      <c r="K802" t="s">
        <v>23</v>
      </c>
      <c r="L802" t="s">
        <v>18</v>
      </c>
      <c r="M802" s="4">
        <v>15</v>
      </c>
      <c r="N802">
        <v>3</v>
      </c>
      <c r="O802">
        <v>3</v>
      </c>
    </row>
    <row r="803" spans="2:15" x14ac:dyDescent="0.35">
      <c r="B803">
        <v>35</v>
      </c>
      <c r="C803" t="s">
        <v>14</v>
      </c>
      <c r="D803" s="4">
        <v>1204</v>
      </c>
      <c r="E803">
        <v>4</v>
      </c>
      <c r="F803">
        <v>1100</v>
      </c>
      <c r="G803">
        <v>4</v>
      </c>
      <c r="H803" t="s">
        <v>19</v>
      </c>
      <c r="I803" t="s">
        <v>16</v>
      </c>
      <c r="J803">
        <v>1</v>
      </c>
      <c r="K803" t="s">
        <v>17</v>
      </c>
      <c r="L803" t="s">
        <v>14</v>
      </c>
      <c r="M803" s="4">
        <v>22</v>
      </c>
      <c r="N803">
        <v>1</v>
      </c>
      <c r="O803">
        <v>3</v>
      </c>
    </row>
    <row r="804" spans="2:15" x14ac:dyDescent="0.35">
      <c r="B804">
        <v>33</v>
      </c>
      <c r="C804" t="s">
        <v>14</v>
      </c>
      <c r="D804" s="4">
        <v>827</v>
      </c>
      <c r="E804">
        <v>29</v>
      </c>
      <c r="F804">
        <v>1101</v>
      </c>
      <c r="G804">
        <v>1</v>
      </c>
      <c r="H804" t="s">
        <v>15</v>
      </c>
      <c r="I804" t="s">
        <v>20</v>
      </c>
      <c r="J804">
        <v>3</v>
      </c>
      <c r="K804" t="s">
        <v>17</v>
      </c>
      <c r="L804" t="s">
        <v>18</v>
      </c>
      <c r="M804" s="4">
        <v>22</v>
      </c>
      <c r="N804">
        <v>2</v>
      </c>
      <c r="O804">
        <v>3</v>
      </c>
    </row>
    <row r="805" spans="2:15" x14ac:dyDescent="0.35">
      <c r="B805">
        <v>28</v>
      </c>
      <c r="C805" t="s">
        <v>18</v>
      </c>
      <c r="D805" s="4">
        <v>895</v>
      </c>
      <c r="E805">
        <v>15</v>
      </c>
      <c r="F805">
        <v>1102</v>
      </c>
      <c r="G805">
        <v>1</v>
      </c>
      <c r="H805" t="s">
        <v>19</v>
      </c>
      <c r="I805" t="s">
        <v>22</v>
      </c>
      <c r="J805">
        <v>3</v>
      </c>
      <c r="K805" t="s">
        <v>23</v>
      </c>
      <c r="L805" t="s">
        <v>18</v>
      </c>
      <c r="M805" s="4">
        <v>16</v>
      </c>
      <c r="N805">
        <v>4</v>
      </c>
      <c r="O805">
        <v>2</v>
      </c>
    </row>
    <row r="806" spans="2:15" x14ac:dyDescent="0.35">
      <c r="B806">
        <v>34</v>
      </c>
      <c r="C806" t="s">
        <v>18</v>
      </c>
      <c r="D806" s="4">
        <v>618</v>
      </c>
      <c r="E806">
        <v>3</v>
      </c>
      <c r="F806">
        <v>1103</v>
      </c>
      <c r="G806">
        <v>1</v>
      </c>
      <c r="H806" t="s">
        <v>19</v>
      </c>
      <c r="I806" t="s">
        <v>25</v>
      </c>
      <c r="J806">
        <v>4</v>
      </c>
      <c r="K806" t="s">
        <v>17</v>
      </c>
      <c r="L806" t="s">
        <v>18</v>
      </c>
      <c r="M806" s="4">
        <v>17</v>
      </c>
      <c r="N806">
        <v>3</v>
      </c>
      <c r="O806">
        <v>2</v>
      </c>
    </row>
    <row r="807" spans="2:15" x14ac:dyDescent="0.35">
      <c r="B807">
        <v>37</v>
      </c>
      <c r="C807" t="s">
        <v>18</v>
      </c>
      <c r="D807" s="4">
        <v>309</v>
      </c>
      <c r="E807">
        <v>10</v>
      </c>
      <c r="F807">
        <v>1105</v>
      </c>
      <c r="G807">
        <v>4</v>
      </c>
      <c r="H807" t="s">
        <v>15</v>
      </c>
      <c r="I807" t="s">
        <v>16</v>
      </c>
      <c r="J807">
        <v>4</v>
      </c>
      <c r="K807" t="s">
        <v>23</v>
      </c>
      <c r="L807" t="s">
        <v>14</v>
      </c>
      <c r="M807" s="4">
        <v>14</v>
      </c>
      <c r="N807">
        <v>3</v>
      </c>
      <c r="O807">
        <v>3</v>
      </c>
    </row>
    <row r="808" spans="2:15" x14ac:dyDescent="0.35">
      <c r="B808">
        <v>25</v>
      </c>
      <c r="C808" t="s">
        <v>14</v>
      </c>
      <c r="D808" s="4">
        <v>1219</v>
      </c>
      <c r="E808">
        <v>4</v>
      </c>
      <c r="F808">
        <v>1106</v>
      </c>
      <c r="G808">
        <v>4</v>
      </c>
      <c r="H808" t="s">
        <v>19</v>
      </c>
      <c r="I808" t="s">
        <v>22</v>
      </c>
      <c r="J808">
        <v>4</v>
      </c>
      <c r="K808" t="s">
        <v>21</v>
      </c>
      <c r="L808" t="s">
        <v>14</v>
      </c>
      <c r="M808" s="4">
        <v>15</v>
      </c>
      <c r="N808">
        <v>2</v>
      </c>
      <c r="O808">
        <v>4</v>
      </c>
    </row>
    <row r="809" spans="2:15" x14ac:dyDescent="0.35">
      <c r="B809">
        <v>26</v>
      </c>
      <c r="C809" t="s">
        <v>14</v>
      </c>
      <c r="D809" s="4">
        <v>776.33181818181822</v>
      </c>
      <c r="E809">
        <v>21</v>
      </c>
      <c r="F809">
        <v>1107</v>
      </c>
      <c r="G809">
        <v>1</v>
      </c>
      <c r="H809" t="s">
        <v>19</v>
      </c>
      <c r="I809" t="s">
        <v>22</v>
      </c>
      <c r="J809">
        <v>3</v>
      </c>
      <c r="K809" t="s">
        <v>23</v>
      </c>
      <c r="L809" t="s">
        <v>18</v>
      </c>
      <c r="M809" s="4">
        <v>15.173076923076923</v>
      </c>
      <c r="N809">
        <v>3</v>
      </c>
      <c r="O809">
        <v>2</v>
      </c>
    </row>
    <row r="810" spans="2:15" x14ac:dyDescent="0.35">
      <c r="B810">
        <v>33</v>
      </c>
      <c r="C810" t="s">
        <v>14</v>
      </c>
      <c r="D810" s="4">
        <v>1017</v>
      </c>
      <c r="E810">
        <v>25</v>
      </c>
      <c r="F810">
        <v>1108</v>
      </c>
      <c r="G810">
        <v>1</v>
      </c>
      <c r="H810" t="s">
        <v>19</v>
      </c>
      <c r="I810" t="s">
        <v>20</v>
      </c>
      <c r="J810">
        <v>2</v>
      </c>
      <c r="K810" t="s">
        <v>17</v>
      </c>
      <c r="L810" t="s">
        <v>14</v>
      </c>
      <c r="M810" s="4">
        <v>20</v>
      </c>
      <c r="N810">
        <v>2</v>
      </c>
      <c r="O810">
        <v>3</v>
      </c>
    </row>
    <row r="811" spans="2:15" x14ac:dyDescent="0.35">
      <c r="B811">
        <v>42</v>
      </c>
      <c r="C811" t="s">
        <v>18</v>
      </c>
      <c r="D811" s="4">
        <v>469</v>
      </c>
      <c r="E811">
        <v>2</v>
      </c>
      <c r="F811">
        <v>1109</v>
      </c>
      <c r="G811">
        <v>4</v>
      </c>
      <c r="H811" t="s">
        <v>19</v>
      </c>
      <c r="I811" t="s">
        <v>26</v>
      </c>
      <c r="J811">
        <v>1</v>
      </c>
      <c r="K811" t="s">
        <v>21</v>
      </c>
      <c r="L811" t="s">
        <v>18</v>
      </c>
      <c r="M811" s="4">
        <v>17</v>
      </c>
      <c r="N811">
        <v>4</v>
      </c>
      <c r="O811">
        <v>3</v>
      </c>
    </row>
    <row r="812" spans="2:15" x14ac:dyDescent="0.35">
      <c r="B812">
        <v>28</v>
      </c>
      <c r="C812" t="s">
        <v>14</v>
      </c>
      <c r="D812" s="4">
        <v>1009</v>
      </c>
      <c r="E812">
        <v>1</v>
      </c>
      <c r="F812">
        <v>1111</v>
      </c>
      <c r="G812">
        <v>1</v>
      </c>
      <c r="H812" t="s">
        <v>19</v>
      </c>
      <c r="I812" t="s">
        <v>22</v>
      </c>
      <c r="J812">
        <v>2</v>
      </c>
      <c r="K812" t="s">
        <v>23</v>
      </c>
      <c r="L812" t="s">
        <v>18</v>
      </c>
      <c r="M812" s="4">
        <v>15</v>
      </c>
      <c r="N812">
        <v>1</v>
      </c>
      <c r="O812">
        <v>3</v>
      </c>
    </row>
    <row r="813" spans="2:15" x14ac:dyDescent="0.35">
      <c r="B813">
        <v>50</v>
      </c>
      <c r="C813" t="s">
        <v>14</v>
      </c>
      <c r="D813" s="4">
        <v>959</v>
      </c>
      <c r="E813">
        <v>1</v>
      </c>
      <c r="F813">
        <v>1113</v>
      </c>
      <c r="G813">
        <v>4</v>
      </c>
      <c r="H813" t="s">
        <v>19</v>
      </c>
      <c r="I813" t="s">
        <v>16</v>
      </c>
      <c r="J813">
        <v>3</v>
      </c>
      <c r="K813" t="s">
        <v>17</v>
      </c>
      <c r="L813" t="s">
        <v>14</v>
      </c>
      <c r="M813" s="4">
        <v>14.945945945945946</v>
      </c>
      <c r="N813">
        <v>4</v>
      </c>
      <c r="O813">
        <v>3</v>
      </c>
    </row>
    <row r="814" spans="2:15" x14ac:dyDescent="0.35">
      <c r="B814">
        <v>33</v>
      </c>
      <c r="C814" t="s">
        <v>18</v>
      </c>
      <c r="D814" s="4">
        <v>970</v>
      </c>
      <c r="E814">
        <v>7</v>
      </c>
      <c r="F814">
        <v>1114</v>
      </c>
      <c r="G814">
        <v>4</v>
      </c>
      <c r="H814" t="s">
        <v>15</v>
      </c>
      <c r="I814" t="s">
        <v>16</v>
      </c>
      <c r="J814">
        <v>2</v>
      </c>
      <c r="K814" t="s">
        <v>21</v>
      </c>
      <c r="L814" t="s">
        <v>18</v>
      </c>
      <c r="M814" s="4">
        <v>17</v>
      </c>
      <c r="N814">
        <v>3</v>
      </c>
      <c r="O814">
        <v>3</v>
      </c>
    </row>
    <row r="815" spans="2:15" x14ac:dyDescent="0.35">
      <c r="B815">
        <v>34</v>
      </c>
      <c r="C815" t="s">
        <v>18</v>
      </c>
      <c r="D815" s="4">
        <v>697</v>
      </c>
      <c r="E815">
        <v>3</v>
      </c>
      <c r="F815">
        <v>1115</v>
      </c>
      <c r="G815">
        <v>3</v>
      </c>
      <c r="H815" t="s">
        <v>19</v>
      </c>
      <c r="I815" t="s">
        <v>20</v>
      </c>
      <c r="J815">
        <v>4</v>
      </c>
      <c r="K815" t="s">
        <v>21</v>
      </c>
      <c r="L815" t="s">
        <v>18</v>
      </c>
      <c r="M815" s="4">
        <v>15.375527426160337</v>
      </c>
      <c r="N815">
        <v>4</v>
      </c>
      <c r="O815">
        <v>3</v>
      </c>
    </row>
    <row r="816" spans="2:15" x14ac:dyDescent="0.35">
      <c r="B816">
        <v>48</v>
      </c>
      <c r="C816" t="s">
        <v>18</v>
      </c>
      <c r="D816" s="4">
        <v>1262</v>
      </c>
      <c r="E816">
        <v>1</v>
      </c>
      <c r="F816">
        <v>1116</v>
      </c>
      <c r="G816">
        <v>1</v>
      </c>
      <c r="H816" t="s">
        <v>19</v>
      </c>
      <c r="I816" t="s">
        <v>26</v>
      </c>
      <c r="J816">
        <v>4</v>
      </c>
      <c r="K816" t="s">
        <v>17</v>
      </c>
      <c r="L816" t="s">
        <v>18</v>
      </c>
      <c r="M816" s="4">
        <v>22</v>
      </c>
      <c r="N816">
        <v>3</v>
      </c>
      <c r="O816">
        <v>2</v>
      </c>
    </row>
    <row r="817" spans="2:15" x14ac:dyDescent="0.35">
      <c r="B817">
        <v>45</v>
      </c>
      <c r="C817" t="s">
        <v>18</v>
      </c>
      <c r="D817" s="4">
        <v>1050</v>
      </c>
      <c r="E817">
        <v>9</v>
      </c>
      <c r="F817">
        <v>1117</v>
      </c>
      <c r="G817">
        <v>2</v>
      </c>
      <c r="H817" t="s">
        <v>15</v>
      </c>
      <c r="I817" t="s">
        <v>16</v>
      </c>
      <c r="J817">
        <v>3</v>
      </c>
      <c r="K817" t="s">
        <v>21</v>
      </c>
      <c r="L817" t="s">
        <v>18</v>
      </c>
      <c r="M817" s="4">
        <v>13</v>
      </c>
      <c r="N817">
        <v>4</v>
      </c>
      <c r="O817">
        <v>3</v>
      </c>
    </row>
    <row r="818" spans="2:15" x14ac:dyDescent="0.35">
      <c r="B818">
        <v>52</v>
      </c>
      <c r="C818" t="s">
        <v>18</v>
      </c>
      <c r="D818" s="4">
        <v>994</v>
      </c>
      <c r="E818">
        <v>7</v>
      </c>
      <c r="F818">
        <v>1118</v>
      </c>
      <c r="G818">
        <v>2</v>
      </c>
      <c r="H818" t="s">
        <v>19</v>
      </c>
      <c r="I818" t="s">
        <v>25</v>
      </c>
      <c r="J818">
        <v>2</v>
      </c>
      <c r="K818" t="s">
        <v>17</v>
      </c>
      <c r="L818" t="s">
        <v>18</v>
      </c>
      <c r="M818" s="4">
        <v>19</v>
      </c>
      <c r="N818">
        <v>4</v>
      </c>
      <c r="O818">
        <v>3</v>
      </c>
    </row>
    <row r="819" spans="2:15" x14ac:dyDescent="0.35">
      <c r="B819">
        <v>38</v>
      </c>
      <c r="C819" t="s">
        <v>18</v>
      </c>
      <c r="D819" s="4">
        <v>770</v>
      </c>
      <c r="E819">
        <v>10</v>
      </c>
      <c r="F819">
        <v>1119</v>
      </c>
      <c r="G819">
        <v>3</v>
      </c>
      <c r="H819" t="s">
        <v>19</v>
      </c>
      <c r="I819" t="s">
        <v>16</v>
      </c>
      <c r="J819">
        <v>3</v>
      </c>
      <c r="K819" t="s">
        <v>23</v>
      </c>
      <c r="L819" t="s">
        <v>14</v>
      </c>
      <c r="M819" s="4">
        <v>14</v>
      </c>
      <c r="N819">
        <v>2</v>
      </c>
      <c r="O819">
        <v>3</v>
      </c>
    </row>
    <row r="820" spans="2:15" x14ac:dyDescent="0.35">
      <c r="B820">
        <v>29</v>
      </c>
      <c r="C820" t="s">
        <v>18</v>
      </c>
      <c r="D820" s="4">
        <v>1107</v>
      </c>
      <c r="E820">
        <v>28</v>
      </c>
      <c r="F820">
        <v>1120</v>
      </c>
      <c r="G820">
        <v>3</v>
      </c>
      <c r="H820" t="s">
        <v>15</v>
      </c>
      <c r="I820" t="s">
        <v>20</v>
      </c>
      <c r="J820">
        <v>4</v>
      </c>
      <c r="K820" t="s">
        <v>23</v>
      </c>
      <c r="L820" t="s">
        <v>18</v>
      </c>
      <c r="M820" s="4">
        <v>22</v>
      </c>
      <c r="N820">
        <v>1</v>
      </c>
      <c r="O820">
        <v>3</v>
      </c>
    </row>
    <row r="821" spans="2:15" x14ac:dyDescent="0.35">
      <c r="B821">
        <v>28</v>
      </c>
      <c r="C821" t="s">
        <v>18</v>
      </c>
      <c r="D821" s="4">
        <v>950</v>
      </c>
      <c r="E821">
        <v>3</v>
      </c>
      <c r="F821">
        <v>1121</v>
      </c>
      <c r="G821">
        <v>4</v>
      </c>
      <c r="H821" t="s">
        <v>15</v>
      </c>
      <c r="I821" t="s">
        <v>24</v>
      </c>
      <c r="J821">
        <v>2</v>
      </c>
      <c r="K821" t="s">
        <v>23</v>
      </c>
      <c r="L821" t="s">
        <v>18</v>
      </c>
      <c r="M821" s="4">
        <v>17</v>
      </c>
      <c r="N821">
        <v>2</v>
      </c>
      <c r="O821">
        <v>2</v>
      </c>
    </row>
    <row r="822" spans="2:15" x14ac:dyDescent="0.35">
      <c r="B822">
        <v>46</v>
      </c>
      <c r="C822" t="s">
        <v>18</v>
      </c>
      <c r="D822" s="4">
        <v>406</v>
      </c>
      <c r="E822">
        <v>3</v>
      </c>
      <c r="F822">
        <v>1124</v>
      </c>
      <c r="G822">
        <v>1</v>
      </c>
      <c r="H822" t="s">
        <v>19</v>
      </c>
      <c r="I822" t="s">
        <v>26</v>
      </c>
      <c r="J822">
        <v>3</v>
      </c>
      <c r="K822" t="s">
        <v>21</v>
      </c>
      <c r="L822" t="s">
        <v>18</v>
      </c>
      <c r="M822" s="4">
        <v>12</v>
      </c>
      <c r="N822">
        <v>4</v>
      </c>
      <c r="O822">
        <v>3</v>
      </c>
    </row>
    <row r="823" spans="2:15" x14ac:dyDescent="0.35">
      <c r="B823">
        <v>38</v>
      </c>
      <c r="C823" t="s">
        <v>18</v>
      </c>
      <c r="D823" s="4">
        <v>130</v>
      </c>
      <c r="E823">
        <v>2</v>
      </c>
      <c r="F823">
        <v>1125</v>
      </c>
      <c r="G823">
        <v>4</v>
      </c>
      <c r="H823" t="s">
        <v>19</v>
      </c>
      <c r="I823" t="s">
        <v>16</v>
      </c>
      <c r="J823">
        <v>2</v>
      </c>
      <c r="K823" t="s">
        <v>17</v>
      </c>
      <c r="L823" t="s">
        <v>18</v>
      </c>
      <c r="M823" s="4">
        <v>16</v>
      </c>
      <c r="N823">
        <v>3</v>
      </c>
      <c r="O823">
        <v>3</v>
      </c>
    </row>
    <row r="824" spans="2:15" x14ac:dyDescent="0.35">
      <c r="B824">
        <v>43</v>
      </c>
      <c r="C824" t="s">
        <v>18</v>
      </c>
      <c r="D824" s="4">
        <v>1082</v>
      </c>
      <c r="E824">
        <v>27</v>
      </c>
      <c r="F824">
        <v>1126</v>
      </c>
      <c r="G824">
        <v>3</v>
      </c>
      <c r="H824" t="s">
        <v>15</v>
      </c>
      <c r="I824" t="s">
        <v>24</v>
      </c>
      <c r="J824">
        <v>1</v>
      </c>
      <c r="K824" t="s">
        <v>21</v>
      </c>
      <c r="L824" t="s">
        <v>18</v>
      </c>
      <c r="M824" s="4">
        <v>11</v>
      </c>
      <c r="N824">
        <v>3</v>
      </c>
      <c r="O824">
        <v>3</v>
      </c>
    </row>
    <row r="825" spans="2:15" x14ac:dyDescent="0.35">
      <c r="B825">
        <v>39</v>
      </c>
      <c r="C825" t="s">
        <v>14</v>
      </c>
      <c r="D825" s="4">
        <v>203</v>
      </c>
      <c r="E825">
        <v>2</v>
      </c>
      <c r="F825">
        <v>1127</v>
      </c>
      <c r="G825">
        <v>1</v>
      </c>
      <c r="H825" t="s">
        <v>19</v>
      </c>
      <c r="I825" t="s">
        <v>25</v>
      </c>
      <c r="J825">
        <v>4</v>
      </c>
      <c r="K825" t="s">
        <v>23</v>
      </c>
      <c r="L825" t="s">
        <v>18</v>
      </c>
      <c r="M825" s="4">
        <v>15.69811320754717</v>
      </c>
      <c r="N825">
        <v>4</v>
      </c>
      <c r="O825">
        <v>3</v>
      </c>
    </row>
    <row r="826" spans="2:15" x14ac:dyDescent="0.35">
      <c r="B826">
        <v>40</v>
      </c>
      <c r="C826" t="s">
        <v>18</v>
      </c>
      <c r="D826" s="4">
        <v>1308</v>
      </c>
      <c r="E826">
        <v>14</v>
      </c>
      <c r="F826">
        <v>1128</v>
      </c>
      <c r="G826">
        <v>3</v>
      </c>
      <c r="H826" t="s">
        <v>19</v>
      </c>
      <c r="I826" t="s">
        <v>28</v>
      </c>
      <c r="J826">
        <v>3</v>
      </c>
      <c r="K826" t="s">
        <v>17</v>
      </c>
      <c r="L826" t="s">
        <v>18</v>
      </c>
      <c r="M826" s="4">
        <v>14</v>
      </c>
      <c r="N826">
        <v>1</v>
      </c>
      <c r="O826">
        <v>4</v>
      </c>
    </row>
    <row r="827" spans="2:15" x14ac:dyDescent="0.35">
      <c r="B827">
        <v>21</v>
      </c>
      <c r="C827" t="s">
        <v>18</v>
      </c>
      <c r="D827" s="4">
        <v>984</v>
      </c>
      <c r="E827">
        <v>1</v>
      </c>
      <c r="F827">
        <v>1131</v>
      </c>
      <c r="G827">
        <v>4</v>
      </c>
      <c r="H827" t="s">
        <v>15</v>
      </c>
      <c r="I827" t="s">
        <v>20</v>
      </c>
      <c r="J827">
        <v>2</v>
      </c>
      <c r="K827" t="s">
        <v>17</v>
      </c>
      <c r="L827" t="s">
        <v>14</v>
      </c>
      <c r="M827" s="4">
        <v>15.375527426160337</v>
      </c>
      <c r="N827">
        <v>3</v>
      </c>
      <c r="O827">
        <v>4</v>
      </c>
    </row>
    <row r="828" spans="2:15" x14ac:dyDescent="0.35">
      <c r="B828">
        <v>39</v>
      </c>
      <c r="C828" t="s">
        <v>18</v>
      </c>
      <c r="D828" s="4">
        <v>439</v>
      </c>
      <c r="E828">
        <v>9</v>
      </c>
      <c r="F828">
        <v>1132</v>
      </c>
      <c r="G828">
        <v>3</v>
      </c>
      <c r="H828" t="s">
        <v>19</v>
      </c>
      <c r="I828" t="s">
        <v>22</v>
      </c>
      <c r="J828">
        <v>2</v>
      </c>
      <c r="K828" t="s">
        <v>17</v>
      </c>
      <c r="L828" t="s">
        <v>18</v>
      </c>
      <c r="M828" s="4">
        <v>15.173076923076923</v>
      </c>
      <c r="N828">
        <v>3</v>
      </c>
      <c r="O828">
        <v>2</v>
      </c>
    </row>
    <row r="829" spans="2:15" x14ac:dyDescent="0.35">
      <c r="B829">
        <v>36</v>
      </c>
      <c r="C829" t="s">
        <v>18</v>
      </c>
      <c r="D829" s="4">
        <v>805.3360655737705</v>
      </c>
      <c r="E829">
        <v>18</v>
      </c>
      <c r="F829">
        <v>1133</v>
      </c>
      <c r="G829">
        <v>1</v>
      </c>
      <c r="H829" t="s">
        <v>19</v>
      </c>
      <c r="I829" t="s">
        <v>24</v>
      </c>
      <c r="J829">
        <v>4</v>
      </c>
      <c r="K829" t="s">
        <v>17</v>
      </c>
      <c r="L829" t="s">
        <v>18</v>
      </c>
      <c r="M829" s="4">
        <v>20</v>
      </c>
      <c r="N829">
        <v>1</v>
      </c>
      <c r="O829">
        <v>3</v>
      </c>
    </row>
    <row r="830" spans="2:15" x14ac:dyDescent="0.35">
      <c r="B830">
        <v>31</v>
      </c>
      <c r="C830" t="s">
        <v>18</v>
      </c>
      <c r="D830" s="4">
        <v>793</v>
      </c>
      <c r="E830">
        <v>20</v>
      </c>
      <c r="F830">
        <v>1135</v>
      </c>
      <c r="G830">
        <v>3</v>
      </c>
      <c r="H830" t="s">
        <v>19</v>
      </c>
      <c r="I830" t="s">
        <v>27</v>
      </c>
      <c r="J830">
        <v>4</v>
      </c>
      <c r="K830" t="s">
        <v>21</v>
      </c>
      <c r="L830" t="s">
        <v>18</v>
      </c>
      <c r="M830" s="4">
        <v>12</v>
      </c>
      <c r="N830">
        <v>1</v>
      </c>
      <c r="O830">
        <v>3</v>
      </c>
    </row>
    <row r="831" spans="2:15" x14ac:dyDescent="0.35">
      <c r="B831">
        <v>28</v>
      </c>
      <c r="C831" t="s">
        <v>18</v>
      </c>
      <c r="D831" s="4">
        <v>1451</v>
      </c>
      <c r="E831">
        <v>2</v>
      </c>
      <c r="F831">
        <v>1136</v>
      </c>
      <c r="G831">
        <v>1</v>
      </c>
      <c r="H831" t="s">
        <v>19</v>
      </c>
      <c r="I831" t="s">
        <v>20</v>
      </c>
      <c r="J831">
        <v>2</v>
      </c>
      <c r="K831" t="s">
        <v>21</v>
      </c>
      <c r="L831" t="s">
        <v>18</v>
      </c>
      <c r="M831" s="4">
        <v>17</v>
      </c>
      <c r="N831">
        <v>1</v>
      </c>
      <c r="O831">
        <v>1</v>
      </c>
    </row>
    <row r="832" spans="2:15" x14ac:dyDescent="0.35">
      <c r="B832">
        <v>35</v>
      </c>
      <c r="C832" t="s">
        <v>18</v>
      </c>
      <c r="D832" s="4">
        <v>1182</v>
      </c>
      <c r="E832">
        <v>11</v>
      </c>
      <c r="F832">
        <v>1137</v>
      </c>
      <c r="G832">
        <v>4</v>
      </c>
      <c r="H832" t="s">
        <v>19</v>
      </c>
      <c r="I832" t="s">
        <v>16</v>
      </c>
      <c r="J832">
        <v>4</v>
      </c>
      <c r="K832" t="s">
        <v>23</v>
      </c>
      <c r="L832" t="s">
        <v>18</v>
      </c>
      <c r="M832" s="4">
        <v>11</v>
      </c>
      <c r="N832">
        <v>4</v>
      </c>
      <c r="O832">
        <v>3</v>
      </c>
    </row>
    <row r="833" spans="2:15" x14ac:dyDescent="0.35">
      <c r="B833">
        <v>49</v>
      </c>
      <c r="C833" t="s">
        <v>18</v>
      </c>
      <c r="D833" s="4">
        <v>174</v>
      </c>
      <c r="E833">
        <v>8</v>
      </c>
      <c r="F833">
        <v>1138</v>
      </c>
      <c r="G833">
        <v>4</v>
      </c>
      <c r="H833" t="s">
        <v>19</v>
      </c>
      <c r="I833" t="s">
        <v>16</v>
      </c>
      <c r="J833">
        <v>2</v>
      </c>
      <c r="K833" t="s">
        <v>21</v>
      </c>
      <c r="L833" t="s">
        <v>18</v>
      </c>
      <c r="M833" s="4">
        <v>17</v>
      </c>
      <c r="N833">
        <v>2</v>
      </c>
      <c r="O833">
        <v>3</v>
      </c>
    </row>
    <row r="834" spans="2:15" x14ac:dyDescent="0.35">
      <c r="B834">
        <v>34</v>
      </c>
      <c r="C834" t="s">
        <v>18</v>
      </c>
      <c r="D834" s="4">
        <v>1003</v>
      </c>
      <c r="E834">
        <v>2</v>
      </c>
      <c r="F834">
        <v>1140</v>
      </c>
      <c r="G834">
        <v>4</v>
      </c>
      <c r="H834" t="s">
        <v>19</v>
      </c>
      <c r="I834" t="s">
        <v>24</v>
      </c>
      <c r="J834">
        <v>3</v>
      </c>
      <c r="K834" t="s">
        <v>17</v>
      </c>
      <c r="L834" t="s">
        <v>18</v>
      </c>
      <c r="M834" s="4">
        <v>11</v>
      </c>
      <c r="N834">
        <v>4</v>
      </c>
      <c r="O834">
        <v>2</v>
      </c>
    </row>
    <row r="835" spans="2:15" x14ac:dyDescent="0.35">
      <c r="B835">
        <v>29</v>
      </c>
      <c r="C835" t="s">
        <v>18</v>
      </c>
      <c r="D835" s="4">
        <v>490</v>
      </c>
      <c r="E835">
        <v>10</v>
      </c>
      <c r="F835">
        <v>1143</v>
      </c>
      <c r="G835">
        <v>4</v>
      </c>
      <c r="H835" t="s">
        <v>15</v>
      </c>
      <c r="I835" t="s">
        <v>20</v>
      </c>
      <c r="J835">
        <v>2</v>
      </c>
      <c r="K835" t="s">
        <v>23</v>
      </c>
      <c r="L835" t="s">
        <v>18</v>
      </c>
      <c r="M835" s="4">
        <v>14</v>
      </c>
      <c r="N835">
        <v>4</v>
      </c>
      <c r="O835">
        <v>2</v>
      </c>
    </row>
    <row r="836" spans="2:15" x14ac:dyDescent="0.35">
      <c r="B836">
        <v>42</v>
      </c>
      <c r="C836" t="s">
        <v>18</v>
      </c>
      <c r="D836" s="4">
        <v>188</v>
      </c>
      <c r="E836">
        <v>29</v>
      </c>
      <c r="F836">
        <v>1148</v>
      </c>
      <c r="G836">
        <v>2</v>
      </c>
      <c r="H836" t="s">
        <v>19</v>
      </c>
      <c r="I836" t="s">
        <v>22</v>
      </c>
      <c r="J836">
        <v>4</v>
      </c>
      <c r="K836" t="s">
        <v>17</v>
      </c>
      <c r="L836" t="s">
        <v>18</v>
      </c>
      <c r="M836" s="4">
        <v>19</v>
      </c>
      <c r="N836">
        <v>1</v>
      </c>
      <c r="O836">
        <v>3</v>
      </c>
    </row>
    <row r="837" spans="2:15" x14ac:dyDescent="0.35">
      <c r="B837">
        <v>29</v>
      </c>
      <c r="C837" t="s">
        <v>18</v>
      </c>
      <c r="D837" s="4">
        <v>718</v>
      </c>
      <c r="E837">
        <v>8</v>
      </c>
      <c r="F837">
        <v>1150</v>
      </c>
      <c r="G837">
        <v>2</v>
      </c>
      <c r="H837" t="s">
        <v>19</v>
      </c>
      <c r="I837" t="s">
        <v>24</v>
      </c>
      <c r="J837">
        <v>4</v>
      </c>
      <c r="K837" t="s">
        <v>21</v>
      </c>
      <c r="L837" t="s">
        <v>14</v>
      </c>
      <c r="M837" s="4">
        <v>15</v>
      </c>
      <c r="N837">
        <v>3</v>
      </c>
      <c r="O837">
        <v>2</v>
      </c>
    </row>
    <row r="838" spans="2:15" x14ac:dyDescent="0.35">
      <c r="B838">
        <v>38</v>
      </c>
      <c r="C838" t="s">
        <v>18</v>
      </c>
      <c r="D838" s="4">
        <v>433</v>
      </c>
      <c r="E838">
        <v>1</v>
      </c>
      <c r="F838">
        <v>1152</v>
      </c>
      <c r="G838">
        <v>3</v>
      </c>
      <c r="H838" t="s">
        <v>19</v>
      </c>
      <c r="I838" t="s">
        <v>29</v>
      </c>
      <c r="J838">
        <v>3</v>
      </c>
      <c r="K838" t="s">
        <v>21</v>
      </c>
      <c r="L838" t="s">
        <v>18</v>
      </c>
      <c r="M838" s="4">
        <v>13</v>
      </c>
      <c r="N838">
        <v>4</v>
      </c>
      <c r="O838">
        <v>4</v>
      </c>
    </row>
    <row r="839" spans="2:15" x14ac:dyDescent="0.35">
      <c r="B839">
        <v>28</v>
      </c>
      <c r="C839" t="s">
        <v>18</v>
      </c>
      <c r="D839" s="4">
        <v>773</v>
      </c>
      <c r="E839">
        <v>6</v>
      </c>
      <c r="F839">
        <v>1154</v>
      </c>
      <c r="G839">
        <v>3</v>
      </c>
      <c r="H839" t="s">
        <v>19</v>
      </c>
      <c r="I839" t="s">
        <v>20</v>
      </c>
      <c r="J839">
        <v>3</v>
      </c>
      <c r="K839" t="s">
        <v>23</v>
      </c>
      <c r="L839" t="s">
        <v>14</v>
      </c>
      <c r="M839" s="4">
        <v>14</v>
      </c>
      <c r="N839">
        <v>4</v>
      </c>
      <c r="O839">
        <v>3</v>
      </c>
    </row>
    <row r="840" spans="2:15" x14ac:dyDescent="0.35">
      <c r="B840">
        <v>18</v>
      </c>
      <c r="C840" t="s">
        <v>14</v>
      </c>
      <c r="D840" s="4">
        <v>247</v>
      </c>
      <c r="E840">
        <v>8</v>
      </c>
      <c r="F840">
        <v>1156</v>
      </c>
      <c r="G840">
        <v>3</v>
      </c>
      <c r="H840" t="s">
        <v>19</v>
      </c>
      <c r="I840" t="s">
        <v>22</v>
      </c>
      <c r="J840">
        <v>3</v>
      </c>
      <c r="K840" t="s">
        <v>17</v>
      </c>
      <c r="L840" t="s">
        <v>18</v>
      </c>
      <c r="M840" s="4">
        <v>12</v>
      </c>
      <c r="N840">
        <v>4</v>
      </c>
      <c r="O840">
        <v>3</v>
      </c>
    </row>
    <row r="841" spans="2:15" x14ac:dyDescent="0.35">
      <c r="B841">
        <v>33</v>
      </c>
      <c r="C841" t="s">
        <v>14</v>
      </c>
      <c r="D841" s="4">
        <v>603</v>
      </c>
      <c r="E841">
        <v>9</v>
      </c>
      <c r="F841">
        <v>1157</v>
      </c>
      <c r="G841">
        <v>1</v>
      </c>
      <c r="H841" t="s">
        <v>15</v>
      </c>
      <c r="I841" t="s">
        <v>16</v>
      </c>
      <c r="J841">
        <v>1</v>
      </c>
      <c r="K841" t="s">
        <v>17</v>
      </c>
      <c r="L841" t="s">
        <v>14</v>
      </c>
      <c r="M841" s="4">
        <v>17</v>
      </c>
      <c r="N841">
        <v>1</v>
      </c>
      <c r="O841">
        <v>3</v>
      </c>
    </row>
    <row r="842" spans="2:15" x14ac:dyDescent="0.35">
      <c r="B842">
        <v>41</v>
      </c>
      <c r="C842" t="s">
        <v>18</v>
      </c>
      <c r="D842" s="4">
        <v>167</v>
      </c>
      <c r="E842">
        <v>12</v>
      </c>
      <c r="F842">
        <v>1158</v>
      </c>
      <c r="G842">
        <v>2</v>
      </c>
      <c r="H842" t="s">
        <v>19</v>
      </c>
      <c r="I842" t="s">
        <v>22</v>
      </c>
      <c r="J842">
        <v>4</v>
      </c>
      <c r="K842" t="s">
        <v>21</v>
      </c>
      <c r="L842" t="s">
        <v>14</v>
      </c>
      <c r="M842" s="4">
        <v>11</v>
      </c>
      <c r="N842">
        <v>1</v>
      </c>
      <c r="O842">
        <v>3</v>
      </c>
    </row>
    <row r="843" spans="2:15" x14ac:dyDescent="0.35">
      <c r="B843">
        <v>31</v>
      </c>
      <c r="C843" t="s">
        <v>14</v>
      </c>
      <c r="D843" s="4">
        <v>874</v>
      </c>
      <c r="E843">
        <v>15</v>
      </c>
      <c r="F843">
        <v>1160</v>
      </c>
      <c r="G843">
        <v>3</v>
      </c>
      <c r="H843" t="s">
        <v>19</v>
      </c>
      <c r="I843" t="s">
        <v>22</v>
      </c>
      <c r="J843">
        <v>3</v>
      </c>
      <c r="K843" t="s">
        <v>21</v>
      </c>
      <c r="L843" t="s">
        <v>18</v>
      </c>
      <c r="M843" s="4">
        <v>12</v>
      </c>
      <c r="N843">
        <v>3</v>
      </c>
      <c r="O843">
        <v>2</v>
      </c>
    </row>
    <row r="844" spans="2:15" x14ac:dyDescent="0.35">
      <c r="B844">
        <v>37</v>
      </c>
      <c r="C844" t="s">
        <v>18</v>
      </c>
      <c r="D844" s="4">
        <v>367</v>
      </c>
      <c r="E844">
        <v>25</v>
      </c>
      <c r="F844">
        <v>1161</v>
      </c>
      <c r="G844">
        <v>3</v>
      </c>
      <c r="H844" t="s">
        <v>15</v>
      </c>
      <c r="I844" t="s">
        <v>25</v>
      </c>
      <c r="J844">
        <v>4</v>
      </c>
      <c r="K844" t="s">
        <v>23</v>
      </c>
      <c r="L844" t="s">
        <v>18</v>
      </c>
      <c r="M844" s="4">
        <v>13</v>
      </c>
      <c r="N844">
        <v>3</v>
      </c>
      <c r="O844">
        <v>3</v>
      </c>
    </row>
    <row r="845" spans="2:15" x14ac:dyDescent="0.35">
      <c r="B845">
        <v>27</v>
      </c>
      <c r="C845" t="s">
        <v>18</v>
      </c>
      <c r="D845" s="4">
        <v>199</v>
      </c>
      <c r="E845">
        <v>6</v>
      </c>
      <c r="F845">
        <v>1162</v>
      </c>
      <c r="G845">
        <v>4</v>
      </c>
      <c r="H845" t="s">
        <v>19</v>
      </c>
      <c r="I845" t="s">
        <v>20</v>
      </c>
      <c r="J845">
        <v>3</v>
      </c>
      <c r="K845" t="s">
        <v>21</v>
      </c>
      <c r="L845" t="s">
        <v>18</v>
      </c>
      <c r="M845" s="4">
        <v>13</v>
      </c>
      <c r="N845">
        <v>3</v>
      </c>
      <c r="O845">
        <v>3</v>
      </c>
    </row>
    <row r="846" spans="2:15" x14ac:dyDescent="0.35">
      <c r="B846">
        <v>34</v>
      </c>
      <c r="C846" t="s">
        <v>18</v>
      </c>
      <c r="D846" s="4">
        <v>787.54826254826253</v>
      </c>
      <c r="E846">
        <v>9</v>
      </c>
      <c r="F846">
        <v>1163</v>
      </c>
      <c r="G846">
        <v>2</v>
      </c>
      <c r="H846" t="s">
        <v>15</v>
      </c>
      <c r="I846" t="s">
        <v>16</v>
      </c>
      <c r="J846">
        <v>3</v>
      </c>
      <c r="K846" t="s">
        <v>21</v>
      </c>
      <c r="L846" t="s">
        <v>18</v>
      </c>
      <c r="M846" s="4">
        <v>20</v>
      </c>
      <c r="N846">
        <v>1</v>
      </c>
      <c r="O846">
        <v>2</v>
      </c>
    </row>
    <row r="847" spans="2:15" x14ac:dyDescent="0.35">
      <c r="B847">
        <v>35</v>
      </c>
      <c r="C847" t="s">
        <v>18</v>
      </c>
      <c r="D847" s="4">
        <v>735.95555555555552</v>
      </c>
      <c r="E847">
        <v>8</v>
      </c>
      <c r="F847">
        <v>1164</v>
      </c>
      <c r="G847">
        <v>3</v>
      </c>
      <c r="H847" t="s">
        <v>19</v>
      </c>
      <c r="I847" t="s">
        <v>29</v>
      </c>
      <c r="J847">
        <v>3</v>
      </c>
      <c r="K847" t="s">
        <v>17</v>
      </c>
      <c r="L847" t="s">
        <v>18</v>
      </c>
      <c r="M847" s="4">
        <v>17</v>
      </c>
      <c r="N847">
        <v>2</v>
      </c>
      <c r="O847">
        <v>1</v>
      </c>
    </row>
    <row r="848" spans="2:15" x14ac:dyDescent="0.35">
      <c r="B848">
        <v>29</v>
      </c>
      <c r="C848" t="s">
        <v>14</v>
      </c>
      <c r="D848" s="4">
        <v>787.54826254826253</v>
      </c>
      <c r="E848">
        <v>23</v>
      </c>
      <c r="F848">
        <v>1165</v>
      </c>
      <c r="G848">
        <v>4</v>
      </c>
      <c r="H848" t="s">
        <v>15</v>
      </c>
      <c r="I848" t="s">
        <v>16</v>
      </c>
      <c r="J848">
        <v>1</v>
      </c>
      <c r="K848" t="s">
        <v>21</v>
      </c>
      <c r="L848" t="s">
        <v>18</v>
      </c>
      <c r="M848" s="4">
        <v>14.945945945945946</v>
      </c>
      <c r="N848">
        <v>1</v>
      </c>
      <c r="O848">
        <v>1</v>
      </c>
    </row>
    <row r="849" spans="2:15" x14ac:dyDescent="0.35">
      <c r="B849">
        <v>40</v>
      </c>
      <c r="C849" t="s">
        <v>18</v>
      </c>
      <c r="D849" s="4">
        <v>776.57377049180332</v>
      </c>
      <c r="E849">
        <v>9</v>
      </c>
      <c r="F849">
        <v>1166</v>
      </c>
      <c r="G849">
        <v>2</v>
      </c>
      <c r="H849" t="s">
        <v>15</v>
      </c>
      <c r="I849" t="s">
        <v>28</v>
      </c>
      <c r="J849">
        <v>3</v>
      </c>
      <c r="K849" t="s">
        <v>17</v>
      </c>
      <c r="L849" t="s">
        <v>18</v>
      </c>
      <c r="M849" s="4">
        <v>15.079365079365079</v>
      </c>
      <c r="N849">
        <v>3</v>
      </c>
      <c r="O849">
        <v>2</v>
      </c>
    </row>
    <row r="850" spans="2:15" x14ac:dyDescent="0.35">
      <c r="B850">
        <v>42</v>
      </c>
      <c r="C850" t="s">
        <v>14</v>
      </c>
      <c r="D850" s="4">
        <v>787.54826254826253</v>
      </c>
      <c r="E850">
        <v>12</v>
      </c>
      <c r="F850">
        <v>1167</v>
      </c>
      <c r="G850">
        <v>3</v>
      </c>
      <c r="H850" t="s">
        <v>19</v>
      </c>
      <c r="I850" t="s">
        <v>16</v>
      </c>
      <c r="J850">
        <v>1</v>
      </c>
      <c r="K850" t="s">
        <v>17</v>
      </c>
      <c r="L850" t="s">
        <v>14</v>
      </c>
      <c r="M850" s="4">
        <v>14.945945945945946</v>
      </c>
      <c r="N850">
        <v>2</v>
      </c>
      <c r="O850">
        <v>2</v>
      </c>
    </row>
    <row r="851" spans="2:15" x14ac:dyDescent="0.35">
      <c r="B851">
        <v>42</v>
      </c>
      <c r="C851" t="s">
        <v>18</v>
      </c>
      <c r="D851" s="4">
        <v>647</v>
      </c>
      <c r="E851">
        <v>4</v>
      </c>
      <c r="F851">
        <v>1171</v>
      </c>
      <c r="G851">
        <v>2</v>
      </c>
      <c r="H851" t="s">
        <v>19</v>
      </c>
      <c r="I851" t="s">
        <v>16</v>
      </c>
      <c r="J851">
        <v>1</v>
      </c>
      <c r="K851" t="s">
        <v>17</v>
      </c>
      <c r="L851" t="s">
        <v>18</v>
      </c>
      <c r="M851" s="4">
        <v>14.945945945945946</v>
      </c>
      <c r="N851">
        <v>4</v>
      </c>
      <c r="O851">
        <v>4</v>
      </c>
    </row>
    <row r="852" spans="2:15" x14ac:dyDescent="0.35">
      <c r="B852">
        <v>35</v>
      </c>
      <c r="C852" t="s">
        <v>18</v>
      </c>
      <c r="D852" s="4">
        <v>982</v>
      </c>
      <c r="E852">
        <v>1</v>
      </c>
      <c r="F852">
        <v>1172</v>
      </c>
      <c r="G852">
        <v>4</v>
      </c>
      <c r="H852" t="s">
        <v>19</v>
      </c>
      <c r="I852" t="s">
        <v>22</v>
      </c>
      <c r="J852">
        <v>3</v>
      </c>
      <c r="K852" t="s">
        <v>21</v>
      </c>
      <c r="L852" t="s">
        <v>18</v>
      </c>
      <c r="M852" s="4">
        <v>15.173076923076923</v>
      </c>
      <c r="N852">
        <v>2</v>
      </c>
      <c r="O852">
        <v>3</v>
      </c>
    </row>
    <row r="853" spans="2:15" x14ac:dyDescent="0.35">
      <c r="B853">
        <v>24</v>
      </c>
      <c r="C853" t="s">
        <v>18</v>
      </c>
      <c r="D853" s="4">
        <v>477</v>
      </c>
      <c r="E853">
        <v>24</v>
      </c>
      <c r="F853">
        <v>1173</v>
      </c>
      <c r="G853">
        <v>4</v>
      </c>
      <c r="H853" t="s">
        <v>19</v>
      </c>
      <c r="I853" t="s">
        <v>22</v>
      </c>
      <c r="J853">
        <v>2</v>
      </c>
      <c r="K853" t="s">
        <v>17</v>
      </c>
      <c r="L853" t="s">
        <v>18</v>
      </c>
      <c r="M853" s="4">
        <v>22</v>
      </c>
      <c r="N853">
        <v>4</v>
      </c>
      <c r="O853">
        <v>3</v>
      </c>
    </row>
    <row r="854" spans="2:15" x14ac:dyDescent="0.35">
      <c r="B854">
        <v>28</v>
      </c>
      <c r="C854" t="s">
        <v>14</v>
      </c>
      <c r="D854" s="4">
        <v>1485</v>
      </c>
      <c r="E854">
        <v>12</v>
      </c>
      <c r="F854">
        <v>1175</v>
      </c>
      <c r="G854">
        <v>3</v>
      </c>
      <c r="H854" t="s">
        <v>15</v>
      </c>
      <c r="I854" t="s">
        <v>22</v>
      </c>
      <c r="J854">
        <v>4</v>
      </c>
      <c r="K854" t="s">
        <v>21</v>
      </c>
      <c r="L854" t="s">
        <v>14</v>
      </c>
      <c r="M854" s="4">
        <v>15.173076923076923</v>
      </c>
      <c r="N854">
        <v>4</v>
      </c>
      <c r="O854">
        <v>2</v>
      </c>
    </row>
    <row r="855" spans="2:15" x14ac:dyDescent="0.35">
      <c r="B855">
        <v>26</v>
      </c>
      <c r="C855" t="s">
        <v>18</v>
      </c>
      <c r="D855" s="4">
        <v>1384</v>
      </c>
      <c r="E855">
        <v>3</v>
      </c>
      <c r="F855">
        <v>1177</v>
      </c>
      <c r="G855">
        <v>1</v>
      </c>
      <c r="H855" t="s">
        <v>19</v>
      </c>
      <c r="I855" t="s">
        <v>22</v>
      </c>
      <c r="J855">
        <v>4</v>
      </c>
      <c r="K855" t="s">
        <v>21</v>
      </c>
      <c r="L855" t="s">
        <v>18</v>
      </c>
      <c r="M855" s="4">
        <v>22</v>
      </c>
      <c r="N855">
        <v>2</v>
      </c>
      <c r="O855">
        <v>3</v>
      </c>
    </row>
    <row r="856" spans="2:15" x14ac:dyDescent="0.35">
      <c r="B856">
        <v>30</v>
      </c>
      <c r="C856" t="s">
        <v>18</v>
      </c>
      <c r="D856" s="4">
        <v>852</v>
      </c>
      <c r="E856">
        <v>10</v>
      </c>
      <c r="F856">
        <v>1179</v>
      </c>
      <c r="G856">
        <v>3</v>
      </c>
      <c r="H856" t="s">
        <v>19</v>
      </c>
      <c r="I856" t="s">
        <v>16</v>
      </c>
      <c r="J856">
        <v>3</v>
      </c>
      <c r="K856" t="s">
        <v>21</v>
      </c>
      <c r="L856" t="s">
        <v>18</v>
      </c>
      <c r="M856" s="4">
        <v>18</v>
      </c>
      <c r="N856">
        <v>1</v>
      </c>
      <c r="O856">
        <v>3</v>
      </c>
    </row>
    <row r="857" spans="2:15" x14ac:dyDescent="0.35">
      <c r="B857">
        <v>40</v>
      </c>
      <c r="C857" t="s">
        <v>18</v>
      </c>
      <c r="D857" s="4">
        <v>902</v>
      </c>
      <c r="E857">
        <v>26</v>
      </c>
      <c r="F857">
        <v>1180</v>
      </c>
      <c r="G857">
        <v>3</v>
      </c>
      <c r="H857" t="s">
        <v>15</v>
      </c>
      <c r="I857" t="s">
        <v>20</v>
      </c>
      <c r="J857">
        <v>4</v>
      </c>
      <c r="K857" t="s">
        <v>21</v>
      </c>
      <c r="L857" t="s">
        <v>14</v>
      </c>
      <c r="M857" s="4">
        <v>13</v>
      </c>
      <c r="N857">
        <v>4</v>
      </c>
      <c r="O857">
        <v>1</v>
      </c>
    </row>
    <row r="858" spans="2:15" x14ac:dyDescent="0.35">
      <c r="B858">
        <v>35</v>
      </c>
      <c r="C858" t="s">
        <v>18</v>
      </c>
      <c r="D858" s="4">
        <v>819</v>
      </c>
      <c r="E858">
        <v>2</v>
      </c>
      <c r="F858">
        <v>1182</v>
      </c>
      <c r="G858">
        <v>3</v>
      </c>
      <c r="H858" t="s">
        <v>19</v>
      </c>
      <c r="I858" t="s">
        <v>24</v>
      </c>
      <c r="J858">
        <v>2</v>
      </c>
      <c r="K858" t="s">
        <v>23</v>
      </c>
      <c r="L858" t="s">
        <v>18</v>
      </c>
      <c r="M858" s="4">
        <v>18</v>
      </c>
      <c r="N858">
        <v>2</v>
      </c>
      <c r="O858">
        <v>4</v>
      </c>
    </row>
    <row r="859" spans="2:15" x14ac:dyDescent="0.35">
      <c r="B859">
        <v>34</v>
      </c>
      <c r="C859" t="s">
        <v>18</v>
      </c>
      <c r="D859" s="4">
        <v>669</v>
      </c>
      <c r="E859">
        <v>1</v>
      </c>
      <c r="F859">
        <v>1184</v>
      </c>
      <c r="G859">
        <v>4</v>
      </c>
      <c r="H859" t="s">
        <v>19</v>
      </c>
      <c r="I859" t="s">
        <v>25</v>
      </c>
      <c r="J859">
        <v>1</v>
      </c>
      <c r="K859" t="s">
        <v>17</v>
      </c>
      <c r="L859" t="s">
        <v>18</v>
      </c>
      <c r="M859" s="4">
        <v>20</v>
      </c>
      <c r="N859">
        <v>3</v>
      </c>
      <c r="O859">
        <v>3</v>
      </c>
    </row>
    <row r="860" spans="2:15" x14ac:dyDescent="0.35">
      <c r="B860">
        <v>35</v>
      </c>
      <c r="C860" t="s">
        <v>18</v>
      </c>
      <c r="D860" s="4">
        <v>636</v>
      </c>
      <c r="E860">
        <v>4</v>
      </c>
      <c r="F860">
        <v>1185</v>
      </c>
      <c r="G860">
        <v>4</v>
      </c>
      <c r="H860" t="s">
        <v>19</v>
      </c>
      <c r="I860" t="s">
        <v>22</v>
      </c>
      <c r="J860">
        <v>4</v>
      </c>
      <c r="K860" t="s">
        <v>21</v>
      </c>
      <c r="L860" t="s">
        <v>18</v>
      </c>
      <c r="M860" s="4">
        <v>13</v>
      </c>
      <c r="N860">
        <v>2</v>
      </c>
      <c r="O860">
        <v>4</v>
      </c>
    </row>
    <row r="861" spans="2:15" x14ac:dyDescent="0.35">
      <c r="B861">
        <v>43</v>
      </c>
      <c r="C861" t="s">
        <v>14</v>
      </c>
      <c r="D861" s="4">
        <v>787.54826254826253</v>
      </c>
      <c r="E861">
        <v>9</v>
      </c>
      <c r="F861">
        <v>1188</v>
      </c>
      <c r="G861">
        <v>1</v>
      </c>
      <c r="H861" t="s">
        <v>15</v>
      </c>
      <c r="I861" t="s">
        <v>16</v>
      </c>
      <c r="J861">
        <v>3</v>
      </c>
      <c r="K861" t="s">
        <v>17</v>
      </c>
      <c r="L861" t="s">
        <v>18</v>
      </c>
      <c r="M861" s="4">
        <v>13</v>
      </c>
      <c r="N861">
        <v>2</v>
      </c>
      <c r="O861">
        <v>2</v>
      </c>
    </row>
    <row r="862" spans="2:15" x14ac:dyDescent="0.35">
      <c r="B862">
        <v>32</v>
      </c>
      <c r="C862" t="s">
        <v>18</v>
      </c>
      <c r="D862" s="4">
        <v>803.12121212121212</v>
      </c>
      <c r="E862">
        <v>2</v>
      </c>
      <c r="F862">
        <v>1190</v>
      </c>
      <c r="G862">
        <v>3</v>
      </c>
      <c r="H862" t="s">
        <v>15</v>
      </c>
      <c r="I862" t="s">
        <v>27</v>
      </c>
      <c r="J862">
        <v>1</v>
      </c>
      <c r="K862" t="s">
        <v>23</v>
      </c>
      <c r="L862" t="s">
        <v>18</v>
      </c>
      <c r="M862" s="4">
        <v>12</v>
      </c>
      <c r="N862">
        <v>3</v>
      </c>
      <c r="O862">
        <v>3</v>
      </c>
    </row>
    <row r="863" spans="2:15" x14ac:dyDescent="0.35">
      <c r="B863">
        <v>56</v>
      </c>
      <c r="C863" t="s">
        <v>18</v>
      </c>
      <c r="D863" s="4">
        <v>718</v>
      </c>
      <c r="E863">
        <v>4</v>
      </c>
      <c r="F863">
        <v>1191</v>
      </c>
      <c r="G863">
        <v>4</v>
      </c>
      <c r="H863" t="s">
        <v>15</v>
      </c>
      <c r="I863" t="s">
        <v>26</v>
      </c>
      <c r="J863">
        <v>1</v>
      </c>
      <c r="K863" t="s">
        <v>23</v>
      </c>
      <c r="L863" t="s">
        <v>18</v>
      </c>
      <c r="M863" s="4">
        <v>13</v>
      </c>
      <c r="N863">
        <v>4</v>
      </c>
      <c r="O863">
        <v>3</v>
      </c>
    </row>
    <row r="864" spans="2:15" x14ac:dyDescent="0.35">
      <c r="B864">
        <v>29</v>
      </c>
      <c r="C864" t="s">
        <v>18</v>
      </c>
      <c r="D864" s="4">
        <v>776.33181818181822</v>
      </c>
      <c r="E864">
        <v>6</v>
      </c>
      <c r="F864">
        <v>1192</v>
      </c>
      <c r="G864">
        <v>2</v>
      </c>
      <c r="H864" t="s">
        <v>15</v>
      </c>
      <c r="I864" t="s">
        <v>22</v>
      </c>
      <c r="J864">
        <v>4</v>
      </c>
      <c r="K864" t="s">
        <v>21</v>
      </c>
      <c r="L864" t="s">
        <v>18</v>
      </c>
      <c r="M864" s="4">
        <v>13</v>
      </c>
      <c r="N864">
        <v>1</v>
      </c>
      <c r="O864">
        <v>3</v>
      </c>
    </row>
    <row r="865" spans="2:15" x14ac:dyDescent="0.35">
      <c r="B865">
        <v>19</v>
      </c>
      <c r="C865" t="s">
        <v>18</v>
      </c>
      <c r="D865" s="4">
        <v>645</v>
      </c>
      <c r="E865">
        <v>9</v>
      </c>
      <c r="F865">
        <v>1193</v>
      </c>
      <c r="G865">
        <v>3</v>
      </c>
      <c r="H865" t="s">
        <v>19</v>
      </c>
      <c r="I865" t="s">
        <v>20</v>
      </c>
      <c r="J865">
        <v>1</v>
      </c>
      <c r="K865" t="s">
        <v>17</v>
      </c>
      <c r="L865" t="s">
        <v>18</v>
      </c>
      <c r="M865" s="4">
        <v>25</v>
      </c>
      <c r="N865">
        <v>3</v>
      </c>
      <c r="O865">
        <v>3</v>
      </c>
    </row>
    <row r="866" spans="2:15" x14ac:dyDescent="0.35">
      <c r="B866">
        <v>45</v>
      </c>
      <c r="C866" t="s">
        <v>18</v>
      </c>
      <c r="D866" s="4">
        <v>773.53418803418799</v>
      </c>
      <c r="E866">
        <v>7</v>
      </c>
      <c r="F866">
        <v>1195</v>
      </c>
      <c r="G866">
        <v>1</v>
      </c>
      <c r="H866" t="s">
        <v>15</v>
      </c>
      <c r="I866" t="s">
        <v>20</v>
      </c>
      <c r="J866">
        <v>3</v>
      </c>
      <c r="K866" t="s">
        <v>21</v>
      </c>
      <c r="L866" t="s">
        <v>14</v>
      </c>
      <c r="M866" s="4">
        <v>19</v>
      </c>
      <c r="N866">
        <v>3</v>
      </c>
      <c r="O866">
        <v>2</v>
      </c>
    </row>
    <row r="867" spans="2:15" x14ac:dyDescent="0.35">
      <c r="B867">
        <v>37</v>
      </c>
      <c r="C867" t="s">
        <v>18</v>
      </c>
      <c r="D867" s="4">
        <v>977</v>
      </c>
      <c r="E867">
        <v>1</v>
      </c>
      <c r="F867">
        <v>1196</v>
      </c>
      <c r="G867">
        <v>4</v>
      </c>
      <c r="H867" t="s">
        <v>15</v>
      </c>
      <c r="I867" t="s">
        <v>24</v>
      </c>
      <c r="J867">
        <v>4</v>
      </c>
      <c r="K867" t="s">
        <v>21</v>
      </c>
      <c r="L867" t="s">
        <v>18</v>
      </c>
      <c r="M867" s="4">
        <v>13</v>
      </c>
      <c r="N867">
        <v>2</v>
      </c>
      <c r="O867">
        <v>2</v>
      </c>
    </row>
    <row r="868" spans="2:15" x14ac:dyDescent="0.35">
      <c r="B868">
        <v>20</v>
      </c>
      <c r="C868" t="s">
        <v>18</v>
      </c>
      <c r="D868" s="4">
        <v>805</v>
      </c>
      <c r="E868">
        <v>3</v>
      </c>
      <c r="F868">
        <v>1198</v>
      </c>
      <c r="G868">
        <v>1</v>
      </c>
      <c r="H868" t="s">
        <v>19</v>
      </c>
      <c r="I868" t="s">
        <v>22</v>
      </c>
      <c r="J868">
        <v>3</v>
      </c>
      <c r="K868" t="s">
        <v>17</v>
      </c>
      <c r="L868" t="s">
        <v>18</v>
      </c>
      <c r="M868" s="4">
        <v>12</v>
      </c>
      <c r="N868">
        <v>1</v>
      </c>
      <c r="O868">
        <v>2</v>
      </c>
    </row>
    <row r="869" spans="2:15" x14ac:dyDescent="0.35">
      <c r="B869">
        <v>44</v>
      </c>
      <c r="C869" t="s">
        <v>14</v>
      </c>
      <c r="D869" s="4">
        <v>1097</v>
      </c>
      <c r="E869">
        <v>10</v>
      </c>
      <c r="F869">
        <v>1200</v>
      </c>
      <c r="G869">
        <v>3</v>
      </c>
      <c r="H869" t="s">
        <v>19</v>
      </c>
      <c r="I869" t="s">
        <v>20</v>
      </c>
      <c r="J869">
        <v>3</v>
      </c>
      <c r="K869" t="s">
        <v>17</v>
      </c>
      <c r="L869" t="s">
        <v>14</v>
      </c>
      <c r="M869" s="4">
        <v>11</v>
      </c>
      <c r="N869">
        <v>3</v>
      </c>
      <c r="O869">
        <v>3</v>
      </c>
    </row>
    <row r="870" spans="2:15" x14ac:dyDescent="0.35">
      <c r="B870">
        <v>53</v>
      </c>
      <c r="C870" t="s">
        <v>18</v>
      </c>
      <c r="D870" s="4">
        <v>1223</v>
      </c>
      <c r="E870">
        <v>7</v>
      </c>
      <c r="F870">
        <v>1201</v>
      </c>
      <c r="G870">
        <v>4</v>
      </c>
      <c r="H870" t="s">
        <v>15</v>
      </c>
      <c r="I870" t="s">
        <v>26</v>
      </c>
      <c r="J870">
        <v>3</v>
      </c>
      <c r="K870" t="s">
        <v>23</v>
      </c>
      <c r="L870" t="s">
        <v>18</v>
      </c>
      <c r="M870" s="4">
        <v>18</v>
      </c>
      <c r="N870">
        <v>2</v>
      </c>
      <c r="O870">
        <v>3</v>
      </c>
    </row>
    <row r="871" spans="2:15" x14ac:dyDescent="0.35">
      <c r="B871">
        <v>29</v>
      </c>
      <c r="C871" t="s">
        <v>18</v>
      </c>
      <c r="D871" s="4">
        <v>942</v>
      </c>
      <c r="E871">
        <v>15</v>
      </c>
      <c r="F871">
        <v>1202</v>
      </c>
      <c r="G871">
        <v>2</v>
      </c>
      <c r="H871" t="s">
        <v>15</v>
      </c>
      <c r="I871" t="s">
        <v>20</v>
      </c>
      <c r="J871">
        <v>4</v>
      </c>
      <c r="K871" t="s">
        <v>21</v>
      </c>
      <c r="L871" t="s">
        <v>14</v>
      </c>
      <c r="M871" s="4">
        <v>18</v>
      </c>
      <c r="N871">
        <v>1</v>
      </c>
      <c r="O871">
        <v>2</v>
      </c>
    </row>
    <row r="872" spans="2:15" x14ac:dyDescent="0.35">
      <c r="B872">
        <v>22</v>
      </c>
      <c r="C872" t="s">
        <v>14</v>
      </c>
      <c r="D872" s="4">
        <v>1256</v>
      </c>
      <c r="E872">
        <v>3</v>
      </c>
      <c r="F872">
        <v>1203</v>
      </c>
      <c r="G872">
        <v>3</v>
      </c>
      <c r="H872" t="s">
        <v>19</v>
      </c>
      <c r="I872" t="s">
        <v>20</v>
      </c>
      <c r="J872">
        <v>4</v>
      </c>
      <c r="K872" t="s">
        <v>21</v>
      </c>
      <c r="L872" t="s">
        <v>14</v>
      </c>
      <c r="M872" s="4">
        <v>11</v>
      </c>
      <c r="N872">
        <v>2</v>
      </c>
      <c r="O872">
        <v>3</v>
      </c>
    </row>
    <row r="873" spans="2:15" x14ac:dyDescent="0.35">
      <c r="B873">
        <v>46</v>
      </c>
      <c r="C873" t="s">
        <v>18</v>
      </c>
      <c r="D873" s="4">
        <v>1402</v>
      </c>
      <c r="E873">
        <v>2</v>
      </c>
      <c r="F873">
        <v>1204</v>
      </c>
      <c r="G873">
        <v>3</v>
      </c>
      <c r="H873" t="s">
        <v>15</v>
      </c>
      <c r="I873" t="s">
        <v>26</v>
      </c>
      <c r="J873">
        <v>1</v>
      </c>
      <c r="K873" t="s">
        <v>21</v>
      </c>
      <c r="L873" t="s">
        <v>18</v>
      </c>
      <c r="M873" s="4">
        <v>23</v>
      </c>
      <c r="N873">
        <v>1</v>
      </c>
      <c r="O873">
        <v>3</v>
      </c>
    </row>
    <row r="874" spans="2:15" x14ac:dyDescent="0.35">
      <c r="B874">
        <v>44</v>
      </c>
      <c r="C874" t="s">
        <v>18</v>
      </c>
      <c r="D874" s="4">
        <v>111</v>
      </c>
      <c r="E874">
        <v>17</v>
      </c>
      <c r="F874">
        <v>1206</v>
      </c>
      <c r="G874">
        <v>4</v>
      </c>
      <c r="H874" t="s">
        <v>19</v>
      </c>
      <c r="I874" t="s">
        <v>20</v>
      </c>
      <c r="J874">
        <v>3</v>
      </c>
      <c r="K874" t="s">
        <v>17</v>
      </c>
      <c r="L874" t="s">
        <v>18</v>
      </c>
      <c r="M874" s="4">
        <v>13</v>
      </c>
      <c r="N874">
        <v>4</v>
      </c>
      <c r="O874">
        <v>3</v>
      </c>
    </row>
    <row r="875" spans="2:15" x14ac:dyDescent="0.35">
      <c r="B875">
        <v>33</v>
      </c>
      <c r="C875" t="s">
        <v>18</v>
      </c>
      <c r="D875" s="4">
        <v>147</v>
      </c>
      <c r="E875">
        <v>2</v>
      </c>
      <c r="F875">
        <v>1207</v>
      </c>
      <c r="G875">
        <v>2</v>
      </c>
      <c r="H875" t="s">
        <v>19</v>
      </c>
      <c r="I875" t="s">
        <v>29</v>
      </c>
      <c r="J875">
        <v>3</v>
      </c>
      <c r="K875" t="s">
        <v>21</v>
      </c>
      <c r="L875" t="s">
        <v>18</v>
      </c>
      <c r="M875" s="4">
        <v>14.760869565217391</v>
      </c>
      <c r="N875">
        <v>4</v>
      </c>
      <c r="O875">
        <v>3</v>
      </c>
    </row>
    <row r="876" spans="2:15" x14ac:dyDescent="0.35">
      <c r="B876">
        <v>41</v>
      </c>
      <c r="C876" t="s">
        <v>14</v>
      </c>
      <c r="D876" s="4">
        <v>906</v>
      </c>
      <c r="E876">
        <v>5</v>
      </c>
      <c r="F876">
        <v>1210</v>
      </c>
      <c r="G876">
        <v>1</v>
      </c>
      <c r="H876" t="s">
        <v>19</v>
      </c>
      <c r="I876" t="s">
        <v>20</v>
      </c>
      <c r="J876">
        <v>1</v>
      </c>
      <c r="K876" t="s">
        <v>23</v>
      </c>
      <c r="L876" t="s">
        <v>18</v>
      </c>
      <c r="M876" s="4">
        <v>17</v>
      </c>
      <c r="N876">
        <v>1</v>
      </c>
      <c r="O876">
        <v>1</v>
      </c>
    </row>
    <row r="877" spans="2:15" x14ac:dyDescent="0.35">
      <c r="B877">
        <v>30</v>
      </c>
      <c r="C877" t="s">
        <v>18</v>
      </c>
      <c r="D877" s="4">
        <v>1329</v>
      </c>
      <c r="E877">
        <v>29</v>
      </c>
      <c r="F877">
        <v>1211</v>
      </c>
      <c r="G877">
        <v>3</v>
      </c>
      <c r="H877" t="s">
        <v>19</v>
      </c>
      <c r="I877" t="s">
        <v>16</v>
      </c>
      <c r="J877">
        <v>1</v>
      </c>
      <c r="K877" t="s">
        <v>23</v>
      </c>
      <c r="L877" t="s">
        <v>18</v>
      </c>
      <c r="M877" s="4">
        <v>19</v>
      </c>
      <c r="N877">
        <v>3</v>
      </c>
      <c r="O877">
        <v>3</v>
      </c>
    </row>
    <row r="878" spans="2:15" x14ac:dyDescent="0.35">
      <c r="B878">
        <v>40</v>
      </c>
      <c r="C878" t="s">
        <v>18</v>
      </c>
      <c r="D878" s="4">
        <v>1184</v>
      </c>
      <c r="E878">
        <v>2</v>
      </c>
      <c r="F878">
        <v>1212</v>
      </c>
      <c r="G878">
        <v>2</v>
      </c>
      <c r="H878" t="s">
        <v>19</v>
      </c>
      <c r="I878" t="s">
        <v>16</v>
      </c>
      <c r="J878">
        <v>2</v>
      </c>
      <c r="K878" t="s">
        <v>21</v>
      </c>
      <c r="L878" t="s">
        <v>18</v>
      </c>
      <c r="M878" s="4">
        <v>12</v>
      </c>
      <c r="N878">
        <v>4</v>
      </c>
      <c r="O878">
        <v>3</v>
      </c>
    </row>
    <row r="879" spans="2:15" x14ac:dyDescent="0.35">
      <c r="B879">
        <v>50</v>
      </c>
      <c r="C879" t="s">
        <v>18</v>
      </c>
      <c r="D879" s="4">
        <v>777.51162790697674</v>
      </c>
      <c r="E879">
        <v>2</v>
      </c>
      <c r="F879">
        <v>1215</v>
      </c>
      <c r="G879">
        <v>4</v>
      </c>
      <c r="H879" t="s">
        <v>15</v>
      </c>
      <c r="I879" t="s">
        <v>26</v>
      </c>
      <c r="J879">
        <v>1</v>
      </c>
      <c r="K879" t="s">
        <v>21</v>
      </c>
      <c r="L879" t="s">
        <v>18</v>
      </c>
      <c r="M879" s="4">
        <v>22</v>
      </c>
      <c r="N879">
        <v>3</v>
      </c>
      <c r="O879">
        <v>3</v>
      </c>
    </row>
    <row r="880" spans="2:15" x14ac:dyDescent="0.35">
      <c r="B880">
        <v>28</v>
      </c>
      <c r="C880" t="s">
        <v>18</v>
      </c>
      <c r="D880" s="4">
        <v>776.33181818181822</v>
      </c>
      <c r="E880">
        <v>19</v>
      </c>
      <c r="F880">
        <v>1216</v>
      </c>
      <c r="G880">
        <v>4</v>
      </c>
      <c r="H880" t="s">
        <v>19</v>
      </c>
      <c r="I880" t="s">
        <v>22</v>
      </c>
      <c r="J880">
        <v>1</v>
      </c>
      <c r="K880" t="s">
        <v>21</v>
      </c>
      <c r="L880" t="s">
        <v>18</v>
      </c>
      <c r="M880" s="4">
        <v>15.173076923076923</v>
      </c>
      <c r="N880">
        <v>3</v>
      </c>
      <c r="O880">
        <v>3</v>
      </c>
    </row>
    <row r="881" spans="2:15" x14ac:dyDescent="0.35">
      <c r="B881">
        <v>46</v>
      </c>
      <c r="C881" t="s">
        <v>18</v>
      </c>
      <c r="D881" s="4">
        <v>776.57377049180332</v>
      </c>
      <c r="E881">
        <v>15</v>
      </c>
      <c r="F881">
        <v>1217</v>
      </c>
      <c r="G881">
        <v>4</v>
      </c>
      <c r="H881" t="s">
        <v>19</v>
      </c>
      <c r="I881" t="s">
        <v>28</v>
      </c>
      <c r="J881">
        <v>2</v>
      </c>
      <c r="K881" t="s">
        <v>21</v>
      </c>
      <c r="L881" t="s">
        <v>18</v>
      </c>
      <c r="M881" s="4">
        <v>15.079365079365079</v>
      </c>
      <c r="N881">
        <v>1</v>
      </c>
      <c r="O881">
        <v>3</v>
      </c>
    </row>
    <row r="882" spans="2:15" x14ac:dyDescent="0.35">
      <c r="B882">
        <v>35</v>
      </c>
      <c r="C882" t="s">
        <v>18</v>
      </c>
      <c r="D882" s="4">
        <v>787.54826254826253</v>
      </c>
      <c r="E882">
        <v>17</v>
      </c>
      <c r="F882">
        <v>1218</v>
      </c>
      <c r="G882">
        <v>3</v>
      </c>
      <c r="H882" t="s">
        <v>19</v>
      </c>
      <c r="I882" t="s">
        <v>16</v>
      </c>
      <c r="J882">
        <v>1</v>
      </c>
      <c r="K882" t="s">
        <v>21</v>
      </c>
      <c r="L882" t="s">
        <v>14</v>
      </c>
      <c r="M882" s="4">
        <v>14.945945945945946</v>
      </c>
      <c r="N882">
        <v>4</v>
      </c>
      <c r="O882">
        <v>3</v>
      </c>
    </row>
    <row r="883" spans="2:15" x14ac:dyDescent="0.35">
      <c r="B883">
        <v>24</v>
      </c>
      <c r="C883" t="s">
        <v>14</v>
      </c>
      <c r="D883" s="4">
        <v>776.33181818181822</v>
      </c>
      <c r="E883">
        <v>17</v>
      </c>
      <c r="F883">
        <v>1219</v>
      </c>
      <c r="G883">
        <v>4</v>
      </c>
      <c r="H883" t="s">
        <v>15</v>
      </c>
      <c r="I883" t="s">
        <v>22</v>
      </c>
      <c r="J883">
        <v>2</v>
      </c>
      <c r="K883" t="s">
        <v>21</v>
      </c>
      <c r="L883" t="s">
        <v>18</v>
      </c>
      <c r="M883" s="4">
        <v>15.173076923076923</v>
      </c>
      <c r="N883">
        <v>1</v>
      </c>
      <c r="O883">
        <v>1</v>
      </c>
    </row>
    <row r="884" spans="2:15" x14ac:dyDescent="0.35">
      <c r="B884">
        <v>33</v>
      </c>
      <c r="C884" t="s">
        <v>18</v>
      </c>
      <c r="D884" s="4">
        <v>787.54826254826253</v>
      </c>
      <c r="E884">
        <v>25</v>
      </c>
      <c r="F884">
        <v>1220</v>
      </c>
      <c r="G884">
        <v>2</v>
      </c>
      <c r="H884" t="s">
        <v>15</v>
      </c>
      <c r="I884" t="s">
        <v>16</v>
      </c>
      <c r="J884">
        <v>3</v>
      </c>
      <c r="K884" t="s">
        <v>21</v>
      </c>
      <c r="L884" t="s">
        <v>18</v>
      </c>
      <c r="M884" s="4">
        <v>12</v>
      </c>
      <c r="N884">
        <v>1</v>
      </c>
      <c r="O884">
        <v>2</v>
      </c>
    </row>
    <row r="885" spans="2:15" x14ac:dyDescent="0.35">
      <c r="B885">
        <v>36</v>
      </c>
      <c r="C885" t="s">
        <v>18</v>
      </c>
      <c r="D885" s="4">
        <v>776.33181818181822</v>
      </c>
      <c r="E885">
        <v>6</v>
      </c>
      <c r="F885">
        <v>1221</v>
      </c>
      <c r="G885">
        <v>3</v>
      </c>
      <c r="H885" t="s">
        <v>19</v>
      </c>
      <c r="I885" t="s">
        <v>22</v>
      </c>
      <c r="J885">
        <v>3</v>
      </c>
      <c r="K885" t="s">
        <v>23</v>
      </c>
      <c r="L885" t="s">
        <v>18</v>
      </c>
      <c r="M885" s="4">
        <v>14</v>
      </c>
      <c r="N885">
        <v>3</v>
      </c>
      <c r="O885">
        <v>3</v>
      </c>
    </row>
    <row r="886" spans="2:15" x14ac:dyDescent="0.35">
      <c r="B886">
        <v>30</v>
      </c>
      <c r="C886" t="s">
        <v>18</v>
      </c>
      <c r="D886" s="4">
        <v>853</v>
      </c>
      <c r="E886">
        <v>7</v>
      </c>
      <c r="F886">
        <v>1224</v>
      </c>
      <c r="G886">
        <v>3</v>
      </c>
      <c r="H886" t="s">
        <v>19</v>
      </c>
      <c r="I886" t="s">
        <v>22</v>
      </c>
      <c r="J886">
        <v>3</v>
      </c>
      <c r="K886" t="s">
        <v>23</v>
      </c>
      <c r="L886" t="s">
        <v>18</v>
      </c>
      <c r="M886" s="4">
        <v>13</v>
      </c>
      <c r="N886">
        <v>1</v>
      </c>
      <c r="O886">
        <v>2</v>
      </c>
    </row>
    <row r="887" spans="2:15" x14ac:dyDescent="0.35">
      <c r="B887">
        <v>44</v>
      </c>
      <c r="C887" t="s">
        <v>18</v>
      </c>
      <c r="D887" s="4">
        <v>200</v>
      </c>
      <c r="E887">
        <v>29</v>
      </c>
      <c r="F887">
        <v>1225</v>
      </c>
      <c r="G887">
        <v>4</v>
      </c>
      <c r="H887" t="s">
        <v>19</v>
      </c>
      <c r="I887" t="s">
        <v>20</v>
      </c>
      <c r="J887">
        <v>4</v>
      </c>
      <c r="K887" t="s">
        <v>17</v>
      </c>
      <c r="L887" t="s">
        <v>18</v>
      </c>
      <c r="M887" s="4">
        <v>25</v>
      </c>
      <c r="N887">
        <v>2</v>
      </c>
      <c r="O887">
        <v>3</v>
      </c>
    </row>
    <row r="888" spans="2:15" x14ac:dyDescent="0.35">
      <c r="B888">
        <v>20</v>
      </c>
      <c r="C888" t="s">
        <v>18</v>
      </c>
      <c r="D888" s="4">
        <v>654</v>
      </c>
      <c r="E888">
        <v>21</v>
      </c>
      <c r="F888">
        <v>1226</v>
      </c>
      <c r="G888">
        <v>3</v>
      </c>
      <c r="H888" t="s">
        <v>19</v>
      </c>
      <c r="I888" t="s">
        <v>27</v>
      </c>
      <c r="J888">
        <v>4</v>
      </c>
      <c r="K888" t="s">
        <v>17</v>
      </c>
      <c r="L888" t="s">
        <v>18</v>
      </c>
      <c r="M888" s="4">
        <v>17</v>
      </c>
      <c r="N888">
        <v>4</v>
      </c>
      <c r="O888">
        <v>3</v>
      </c>
    </row>
    <row r="889" spans="2:15" x14ac:dyDescent="0.35">
      <c r="B889">
        <v>46</v>
      </c>
      <c r="C889" t="s">
        <v>18</v>
      </c>
      <c r="D889" s="4">
        <v>150</v>
      </c>
      <c r="E889">
        <v>2</v>
      </c>
      <c r="F889">
        <v>1228</v>
      </c>
      <c r="G889">
        <v>4</v>
      </c>
      <c r="H889" t="s">
        <v>19</v>
      </c>
      <c r="I889" t="s">
        <v>24</v>
      </c>
      <c r="J889">
        <v>4</v>
      </c>
      <c r="K889" t="s">
        <v>23</v>
      </c>
      <c r="L889" t="s">
        <v>18</v>
      </c>
      <c r="M889" s="4">
        <v>11</v>
      </c>
      <c r="N889">
        <v>3</v>
      </c>
      <c r="O889">
        <v>2</v>
      </c>
    </row>
    <row r="890" spans="2:15" x14ac:dyDescent="0.35">
      <c r="B890">
        <v>42</v>
      </c>
      <c r="C890" t="s">
        <v>18</v>
      </c>
      <c r="D890" s="4">
        <v>179</v>
      </c>
      <c r="E890">
        <v>2</v>
      </c>
      <c r="F890">
        <v>1231</v>
      </c>
      <c r="G890">
        <v>4</v>
      </c>
      <c r="H890" t="s">
        <v>19</v>
      </c>
      <c r="I890" t="s">
        <v>29</v>
      </c>
      <c r="J890">
        <v>1</v>
      </c>
      <c r="K890" t="s">
        <v>21</v>
      </c>
      <c r="L890" t="s">
        <v>18</v>
      </c>
      <c r="M890" s="4">
        <v>16</v>
      </c>
      <c r="N890">
        <v>1</v>
      </c>
      <c r="O890">
        <v>4</v>
      </c>
    </row>
    <row r="891" spans="2:15" x14ac:dyDescent="0.35">
      <c r="B891">
        <v>60</v>
      </c>
      <c r="C891" t="s">
        <v>18</v>
      </c>
      <c r="D891" s="4">
        <v>696</v>
      </c>
      <c r="E891">
        <v>7</v>
      </c>
      <c r="F891">
        <v>1233</v>
      </c>
      <c r="G891">
        <v>2</v>
      </c>
      <c r="H891" t="s">
        <v>19</v>
      </c>
      <c r="I891" t="s">
        <v>16</v>
      </c>
      <c r="J891">
        <v>4</v>
      </c>
      <c r="K891" t="s">
        <v>23</v>
      </c>
      <c r="L891" t="s">
        <v>14</v>
      </c>
      <c r="M891" s="4">
        <v>18</v>
      </c>
      <c r="N891">
        <v>2</v>
      </c>
      <c r="O891">
        <v>3</v>
      </c>
    </row>
    <row r="892" spans="2:15" x14ac:dyDescent="0.35">
      <c r="B892">
        <v>32</v>
      </c>
      <c r="C892" t="s">
        <v>18</v>
      </c>
      <c r="D892" s="4">
        <v>116</v>
      </c>
      <c r="E892">
        <v>13</v>
      </c>
      <c r="F892">
        <v>1234</v>
      </c>
      <c r="G892">
        <v>3</v>
      </c>
      <c r="H892" t="s">
        <v>15</v>
      </c>
      <c r="I892" t="s">
        <v>22</v>
      </c>
      <c r="J892">
        <v>2</v>
      </c>
      <c r="K892" t="s">
        <v>21</v>
      </c>
      <c r="L892" t="s">
        <v>18</v>
      </c>
      <c r="M892" s="4">
        <v>20</v>
      </c>
      <c r="N892">
        <v>3</v>
      </c>
      <c r="O892">
        <v>3</v>
      </c>
    </row>
    <row r="893" spans="2:15" x14ac:dyDescent="0.35">
      <c r="B893">
        <v>32</v>
      </c>
      <c r="C893" t="s">
        <v>18</v>
      </c>
      <c r="D893" s="4">
        <v>1316</v>
      </c>
      <c r="E893">
        <v>2</v>
      </c>
      <c r="F893">
        <v>1235</v>
      </c>
      <c r="G893">
        <v>4</v>
      </c>
      <c r="H893" t="s">
        <v>15</v>
      </c>
      <c r="I893" t="s">
        <v>20</v>
      </c>
      <c r="J893">
        <v>3</v>
      </c>
      <c r="K893" t="s">
        <v>17</v>
      </c>
      <c r="L893" t="s">
        <v>14</v>
      </c>
      <c r="M893" s="4">
        <v>14</v>
      </c>
      <c r="N893">
        <v>4</v>
      </c>
      <c r="O893">
        <v>3</v>
      </c>
    </row>
    <row r="894" spans="2:15" x14ac:dyDescent="0.35">
      <c r="B894">
        <v>36</v>
      </c>
      <c r="C894" t="s">
        <v>18</v>
      </c>
      <c r="D894" s="4">
        <v>363</v>
      </c>
      <c r="E894">
        <v>1</v>
      </c>
      <c r="F894">
        <v>1237</v>
      </c>
      <c r="G894">
        <v>3</v>
      </c>
      <c r="H894" t="s">
        <v>15</v>
      </c>
      <c r="I894" t="s">
        <v>24</v>
      </c>
      <c r="J894">
        <v>1</v>
      </c>
      <c r="K894" t="s">
        <v>23</v>
      </c>
      <c r="L894" t="s">
        <v>14</v>
      </c>
      <c r="M894" s="4">
        <v>21</v>
      </c>
      <c r="N894">
        <v>3</v>
      </c>
      <c r="O894">
        <v>3</v>
      </c>
    </row>
    <row r="895" spans="2:15" x14ac:dyDescent="0.35">
      <c r="B895">
        <v>33</v>
      </c>
      <c r="C895" t="s">
        <v>18</v>
      </c>
      <c r="D895" s="4">
        <v>117</v>
      </c>
      <c r="E895">
        <v>9</v>
      </c>
      <c r="F895">
        <v>1238</v>
      </c>
      <c r="G895">
        <v>1</v>
      </c>
      <c r="H895" t="s">
        <v>19</v>
      </c>
      <c r="I895" t="s">
        <v>20</v>
      </c>
      <c r="J895">
        <v>4</v>
      </c>
      <c r="K895" t="s">
        <v>21</v>
      </c>
      <c r="L895" t="s">
        <v>18</v>
      </c>
      <c r="M895" s="4">
        <v>13</v>
      </c>
      <c r="N895">
        <v>2</v>
      </c>
      <c r="O895">
        <v>3</v>
      </c>
    </row>
    <row r="896" spans="2:15" x14ac:dyDescent="0.35">
      <c r="B896">
        <v>40</v>
      </c>
      <c r="C896" t="s">
        <v>18</v>
      </c>
      <c r="D896" s="4">
        <v>107</v>
      </c>
      <c r="E896">
        <v>10</v>
      </c>
      <c r="F896">
        <v>1239</v>
      </c>
      <c r="G896">
        <v>2</v>
      </c>
      <c r="H896" t="s">
        <v>15</v>
      </c>
      <c r="I896" t="s">
        <v>16</v>
      </c>
      <c r="J896">
        <v>2</v>
      </c>
      <c r="K896" t="s">
        <v>23</v>
      </c>
      <c r="L896" t="s">
        <v>18</v>
      </c>
      <c r="M896" s="4">
        <v>12</v>
      </c>
      <c r="N896">
        <v>2</v>
      </c>
      <c r="O896">
        <v>4</v>
      </c>
    </row>
    <row r="897" spans="2:15" x14ac:dyDescent="0.35">
      <c r="B897">
        <v>25</v>
      </c>
      <c r="C897" t="s">
        <v>18</v>
      </c>
      <c r="D897" s="4">
        <v>1356</v>
      </c>
      <c r="E897">
        <v>10</v>
      </c>
      <c r="F897">
        <v>1240</v>
      </c>
      <c r="G897">
        <v>3</v>
      </c>
      <c r="H897" t="s">
        <v>19</v>
      </c>
      <c r="I897" t="s">
        <v>16</v>
      </c>
      <c r="J897">
        <v>4</v>
      </c>
      <c r="K897" t="s">
        <v>17</v>
      </c>
      <c r="L897" t="s">
        <v>18</v>
      </c>
      <c r="M897" s="4">
        <v>14.945945945945946</v>
      </c>
      <c r="N897">
        <v>2</v>
      </c>
      <c r="O897">
        <v>3</v>
      </c>
    </row>
    <row r="898" spans="2:15" x14ac:dyDescent="0.35">
      <c r="B898">
        <v>30</v>
      </c>
      <c r="C898" t="s">
        <v>18</v>
      </c>
      <c r="D898" s="4">
        <v>1465</v>
      </c>
      <c r="E898">
        <v>1</v>
      </c>
      <c r="F898">
        <v>1241</v>
      </c>
      <c r="G898">
        <v>4</v>
      </c>
      <c r="H898" t="s">
        <v>19</v>
      </c>
      <c r="I898" t="s">
        <v>20</v>
      </c>
      <c r="J898">
        <v>2</v>
      </c>
      <c r="K898" t="s">
        <v>21</v>
      </c>
      <c r="L898" t="s">
        <v>14</v>
      </c>
      <c r="M898" s="4">
        <v>15.375527426160337</v>
      </c>
      <c r="N898">
        <v>1</v>
      </c>
      <c r="O898">
        <v>3</v>
      </c>
    </row>
    <row r="899" spans="2:15" x14ac:dyDescent="0.35">
      <c r="B899">
        <v>42</v>
      </c>
      <c r="C899" t="s">
        <v>18</v>
      </c>
      <c r="D899" s="4">
        <v>458</v>
      </c>
      <c r="E899">
        <v>26</v>
      </c>
      <c r="F899">
        <v>1242</v>
      </c>
      <c r="G899">
        <v>1</v>
      </c>
      <c r="H899" t="s">
        <v>15</v>
      </c>
      <c r="I899" t="s">
        <v>28</v>
      </c>
      <c r="J899">
        <v>1</v>
      </c>
      <c r="K899" t="s">
        <v>21</v>
      </c>
      <c r="L899" t="s">
        <v>14</v>
      </c>
      <c r="M899" s="4">
        <v>15.079365079365079</v>
      </c>
      <c r="N899">
        <v>3</v>
      </c>
      <c r="O899">
        <v>3</v>
      </c>
    </row>
    <row r="900" spans="2:15" x14ac:dyDescent="0.35">
      <c r="B900">
        <v>35</v>
      </c>
      <c r="C900" t="s">
        <v>18</v>
      </c>
      <c r="D900" s="4">
        <v>1212</v>
      </c>
      <c r="E900">
        <v>8</v>
      </c>
      <c r="F900">
        <v>1243</v>
      </c>
      <c r="G900">
        <v>3</v>
      </c>
      <c r="H900" t="s">
        <v>15</v>
      </c>
      <c r="I900" t="s">
        <v>16</v>
      </c>
      <c r="J900">
        <v>4</v>
      </c>
      <c r="K900" t="s">
        <v>21</v>
      </c>
      <c r="L900" t="s">
        <v>14</v>
      </c>
      <c r="M900" s="4">
        <v>14.945945945945946</v>
      </c>
      <c r="N900">
        <v>2</v>
      </c>
      <c r="O900">
        <v>2</v>
      </c>
    </row>
    <row r="901" spans="2:15" x14ac:dyDescent="0.35">
      <c r="B901">
        <v>27</v>
      </c>
      <c r="C901" t="s">
        <v>18</v>
      </c>
      <c r="D901" s="4">
        <v>773.53418803418799</v>
      </c>
      <c r="E901">
        <v>14</v>
      </c>
      <c r="F901">
        <v>1244</v>
      </c>
      <c r="G901">
        <v>1</v>
      </c>
      <c r="H901" t="s">
        <v>19</v>
      </c>
      <c r="I901" t="s">
        <v>20</v>
      </c>
      <c r="J901">
        <v>1</v>
      </c>
      <c r="K901" t="s">
        <v>21</v>
      </c>
      <c r="L901" t="s">
        <v>14</v>
      </c>
      <c r="M901" s="4">
        <v>15.375527426160337</v>
      </c>
      <c r="N901">
        <v>4</v>
      </c>
      <c r="O901">
        <v>2</v>
      </c>
    </row>
    <row r="902" spans="2:15" x14ac:dyDescent="0.35">
      <c r="B902">
        <v>54</v>
      </c>
      <c r="C902" t="s">
        <v>18</v>
      </c>
      <c r="D902" s="4">
        <v>805.3360655737705</v>
      </c>
      <c r="E902">
        <v>1</v>
      </c>
      <c r="F902">
        <v>1245</v>
      </c>
      <c r="G902">
        <v>4</v>
      </c>
      <c r="H902" t="s">
        <v>15</v>
      </c>
      <c r="I902" t="s">
        <v>24</v>
      </c>
      <c r="J902">
        <v>3</v>
      </c>
      <c r="K902" t="s">
        <v>23</v>
      </c>
      <c r="L902" t="s">
        <v>18</v>
      </c>
      <c r="M902" s="4">
        <v>15.345132743362832</v>
      </c>
      <c r="N902">
        <v>1</v>
      </c>
      <c r="O902">
        <v>1</v>
      </c>
    </row>
    <row r="903" spans="2:15" x14ac:dyDescent="0.35">
      <c r="B903">
        <v>44</v>
      </c>
      <c r="C903" t="s">
        <v>18</v>
      </c>
      <c r="D903" s="4">
        <v>773.53418803418799</v>
      </c>
      <c r="E903">
        <v>2</v>
      </c>
      <c r="F903">
        <v>1246</v>
      </c>
      <c r="G903">
        <v>1</v>
      </c>
      <c r="H903" t="s">
        <v>15</v>
      </c>
      <c r="I903" t="s">
        <v>20</v>
      </c>
      <c r="J903">
        <v>4</v>
      </c>
      <c r="K903" t="s">
        <v>21</v>
      </c>
      <c r="L903" t="s">
        <v>18</v>
      </c>
      <c r="M903" s="4">
        <v>13</v>
      </c>
      <c r="N903">
        <v>4</v>
      </c>
      <c r="O903">
        <v>3</v>
      </c>
    </row>
    <row r="904" spans="2:15" x14ac:dyDescent="0.35">
      <c r="B904">
        <v>19</v>
      </c>
      <c r="C904" t="s">
        <v>14</v>
      </c>
      <c r="D904" s="4">
        <v>773.53418803418799</v>
      </c>
      <c r="E904">
        <v>10</v>
      </c>
      <c r="F904">
        <v>1248</v>
      </c>
      <c r="G904">
        <v>1</v>
      </c>
      <c r="H904" t="s">
        <v>15</v>
      </c>
      <c r="I904" t="s">
        <v>20</v>
      </c>
      <c r="J904">
        <v>2</v>
      </c>
      <c r="K904" t="s">
        <v>17</v>
      </c>
      <c r="L904" t="s">
        <v>14</v>
      </c>
      <c r="M904" s="4">
        <v>25</v>
      </c>
      <c r="N904">
        <v>2</v>
      </c>
      <c r="O904">
        <v>4</v>
      </c>
    </row>
    <row r="905" spans="2:15" x14ac:dyDescent="0.35">
      <c r="B905">
        <v>29</v>
      </c>
      <c r="C905" t="s">
        <v>18</v>
      </c>
      <c r="D905" s="4">
        <v>773.53418803418799</v>
      </c>
      <c r="E905">
        <v>1</v>
      </c>
      <c r="F905">
        <v>1249</v>
      </c>
      <c r="G905">
        <v>1</v>
      </c>
      <c r="H905" t="s">
        <v>15</v>
      </c>
      <c r="I905" t="s">
        <v>20</v>
      </c>
      <c r="J905">
        <v>4</v>
      </c>
      <c r="K905" t="s">
        <v>23</v>
      </c>
      <c r="L905" t="s">
        <v>18</v>
      </c>
      <c r="M905" s="4">
        <v>15</v>
      </c>
      <c r="N905">
        <v>1</v>
      </c>
      <c r="O905">
        <v>3</v>
      </c>
    </row>
    <row r="906" spans="2:15" x14ac:dyDescent="0.35">
      <c r="B906">
        <v>54</v>
      </c>
      <c r="C906" t="s">
        <v>18</v>
      </c>
      <c r="D906" s="4">
        <v>776.57377049180332</v>
      </c>
      <c r="E906">
        <v>3</v>
      </c>
      <c r="F906">
        <v>1250</v>
      </c>
      <c r="G906">
        <v>4</v>
      </c>
      <c r="H906" t="s">
        <v>19</v>
      </c>
      <c r="I906" t="s">
        <v>28</v>
      </c>
      <c r="J906">
        <v>4</v>
      </c>
      <c r="K906" t="s">
        <v>21</v>
      </c>
      <c r="L906" t="s">
        <v>18</v>
      </c>
      <c r="M906" s="4">
        <v>14</v>
      </c>
      <c r="N906">
        <v>1</v>
      </c>
      <c r="O906">
        <v>3</v>
      </c>
    </row>
    <row r="907" spans="2:15" x14ac:dyDescent="0.35">
      <c r="B907">
        <v>31</v>
      </c>
      <c r="C907" t="s">
        <v>18</v>
      </c>
      <c r="D907" s="4">
        <v>843.5826086956522</v>
      </c>
      <c r="E907">
        <v>11</v>
      </c>
      <c r="F907">
        <v>1251</v>
      </c>
      <c r="G907">
        <v>3</v>
      </c>
      <c r="H907" t="s">
        <v>19</v>
      </c>
      <c r="I907" t="s">
        <v>25</v>
      </c>
      <c r="J907">
        <v>1</v>
      </c>
      <c r="K907" t="s">
        <v>21</v>
      </c>
      <c r="L907" t="s">
        <v>14</v>
      </c>
      <c r="M907" s="4">
        <v>12</v>
      </c>
      <c r="N907">
        <v>4</v>
      </c>
      <c r="O907">
        <v>2</v>
      </c>
    </row>
    <row r="908" spans="2:15" x14ac:dyDescent="0.35">
      <c r="B908">
        <v>31</v>
      </c>
      <c r="C908" t="s">
        <v>18</v>
      </c>
      <c r="D908" s="4">
        <v>1062</v>
      </c>
      <c r="E908">
        <v>24</v>
      </c>
      <c r="F908">
        <v>1252</v>
      </c>
      <c r="G908">
        <v>3</v>
      </c>
      <c r="H908" t="s">
        <v>15</v>
      </c>
      <c r="I908" t="s">
        <v>25</v>
      </c>
      <c r="J908">
        <v>1</v>
      </c>
      <c r="K908" t="s">
        <v>17</v>
      </c>
      <c r="L908" t="s">
        <v>18</v>
      </c>
      <c r="M908" s="4">
        <v>19</v>
      </c>
      <c r="N908">
        <v>2</v>
      </c>
      <c r="O908">
        <v>3</v>
      </c>
    </row>
    <row r="909" spans="2:15" x14ac:dyDescent="0.35">
      <c r="B909">
        <v>59</v>
      </c>
      <c r="C909" t="s">
        <v>18</v>
      </c>
      <c r="D909" s="4">
        <v>326</v>
      </c>
      <c r="E909">
        <v>3</v>
      </c>
      <c r="F909">
        <v>1254</v>
      </c>
      <c r="G909">
        <v>3</v>
      </c>
      <c r="H909" t="s">
        <v>15</v>
      </c>
      <c r="I909" t="s">
        <v>16</v>
      </c>
      <c r="J909">
        <v>4</v>
      </c>
      <c r="K909" t="s">
        <v>17</v>
      </c>
      <c r="L909" t="s">
        <v>18</v>
      </c>
      <c r="M909" s="4">
        <v>17</v>
      </c>
      <c r="N909">
        <v>4</v>
      </c>
      <c r="O909">
        <v>3</v>
      </c>
    </row>
    <row r="910" spans="2:15" x14ac:dyDescent="0.35">
      <c r="B910">
        <v>43</v>
      </c>
      <c r="C910" t="s">
        <v>18</v>
      </c>
      <c r="D910" s="4">
        <v>920</v>
      </c>
      <c r="E910">
        <v>3</v>
      </c>
      <c r="F910">
        <v>1255</v>
      </c>
      <c r="G910">
        <v>3</v>
      </c>
      <c r="H910" t="s">
        <v>19</v>
      </c>
      <c r="I910" t="s">
        <v>28</v>
      </c>
      <c r="J910">
        <v>4</v>
      </c>
      <c r="K910" t="s">
        <v>21</v>
      </c>
      <c r="L910" t="s">
        <v>18</v>
      </c>
      <c r="M910" s="4">
        <v>14</v>
      </c>
      <c r="N910">
        <v>2</v>
      </c>
      <c r="O910">
        <v>3</v>
      </c>
    </row>
    <row r="911" spans="2:15" x14ac:dyDescent="0.35">
      <c r="B911">
        <v>49</v>
      </c>
      <c r="C911" t="s">
        <v>18</v>
      </c>
      <c r="D911" s="4">
        <v>1098</v>
      </c>
      <c r="E911">
        <v>4</v>
      </c>
      <c r="F911">
        <v>1256</v>
      </c>
      <c r="G911">
        <v>1</v>
      </c>
      <c r="H911" t="s">
        <v>19</v>
      </c>
      <c r="I911" t="s">
        <v>26</v>
      </c>
      <c r="J911">
        <v>3</v>
      </c>
      <c r="K911" t="s">
        <v>21</v>
      </c>
      <c r="L911" t="s">
        <v>18</v>
      </c>
      <c r="M911" s="4">
        <v>13</v>
      </c>
      <c r="N911">
        <v>3</v>
      </c>
      <c r="O911">
        <v>4</v>
      </c>
    </row>
    <row r="912" spans="2:15" x14ac:dyDescent="0.35">
      <c r="B912">
        <v>36</v>
      </c>
      <c r="C912" t="s">
        <v>18</v>
      </c>
      <c r="D912" s="4">
        <v>469</v>
      </c>
      <c r="E912">
        <v>3</v>
      </c>
      <c r="F912">
        <v>1257</v>
      </c>
      <c r="G912">
        <v>3</v>
      </c>
      <c r="H912" t="s">
        <v>19</v>
      </c>
      <c r="I912" t="s">
        <v>20</v>
      </c>
      <c r="J912">
        <v>2</v>
      </c>
      <c r="K912" t="s">
        <v>21</v>
      </c>
      <c r="L912" t="s">
        <v>18</v>
      </c>
      <c r="M912" s="4">
        <v>12</v>
      </c>
      <c r="N912">
        <v>3</v>
      </c>
      <c r="O912">
        <v>2</v>
      </c>
    </row>
    <row r="913" spans="2:15" x14ac:dyDescent="0.35">
      <c r="B913">
        <v>48</v>
      </c>
      <c r="C913" t="s">
        <v>18</v>
      </c>
      <c r="D913" s="4">
        <v>969</v>
      </c>
      <c r="E913">
        <v>2</v>
      </c>
      <c r="F913">
        <v>1258</v>
      </c>
      <c r="G913">
        <v>4</v>
      </c>
      <c r="H913" t="s">
        <v>19</v>
      </c>
      <c r="I913" t="s">
        <v>22</v>
      </c>
      <c r="J913">
        <v>2</v>
      </c>
      <c r="K913" t="s">
        <v>17</v>
      </c>
      <c r="L913" t="s">
        <v>18</v>
      </c>
      <c r="M913" s="4">
        <v>11</v>
      </c>
      <c r="N913">
        <v>3</v>
      </c>
      <c r="O913">
        <v>2</v>
      </c>
    </row>
    <row r="914" spans="2:15" x14ac:dyDescent="0.35">
      <c r="B914">
        <v>27</v>
      </c>
      <c r="C914" t="s">
        <v>18</v>
      </c>
      <c r="D914" s="4">
        <v>773.53418803418799</v>
      </c>
      <c r="E914">
        <v>4</v>
      </c>
      <c r="F914">
        <v>1259</v>
      </c>
      <c r="G914">
        <v>1</v>
      </c>
      <c r="H914" t="s">
        <v>19</v>
      </c>
      <c r="I914" t="s">
        <v>20</v>
      </c>
      <c r="J914">
        <v>3</v>
      </c>
      <c r="K914" t="s">
        <v>23</v>
      </c>
      <c r="L914" t="s">
        <v>18</v>
      </c>
      <c r="M914" s="4">
        <v>11</v>
      </c>
      <c r="N914">
        <v>2</v>
      </c>
      <c r="O914">
        <v>3</v>
      </c>
    </row>
    <row r="915" spans="2:15" x14ac:dyDescent="0.35">
      <c r="B915">
        <v>29</v>
      </c>
      <c r="C915" t="s">
        <v>18</v>
      </c>
      <c r="D915" s="4">
        <v>843.5826086956522</v>
      </c>
      <c r="E915">
        <v>7</v>
      </c>
      <c r="F915">
        <v>1260</v>
      </c>
      <c r="G915">
        <v>3</v>
      </c>
      <c r="H915" t="s">
        <v>19</v>
      </c>
      <c r="I915" t="s">
        <v>25</v>
      </c>
      <c r="J915">
        <v>4</v>
      </c>
      <c r="K915" t="s">
        <v>23</v>
      </c>
      <c r="L915" t="s">
        <v>14</v>
      </c>
      <c r="M915" s="4">
        <v>11</v>
      </c>
      <c r="N915">
        <v>2</v>
      </c>
      <c r="O915">
        <v>3</v>
      </c>
    </row>
    <row r="916" spans="2:15" x14ac:dyDescent="0.35">
      <c r="B916">
        <v>48</v>
      </c>
      <c r="C916" t="s">
        <v>18</v>
      </c>
      <c r="D916" s="4">
        <v>776.57377049180332</v>
      </c>
      <c r="E916">
        <v>1</v>
      </c>
      <c r="F916">
        <v>1263</v>
      </c>
      <c r="G916">
        <v>4</v>
      </c>
      <c r="H916" t="s">
        <v>19</v>
      </c>
      <c r="I916" t="s">
        <v>28</v>
      </c>
      <c r="J916">
        <v>4</v>
      </c>
      <c r="K916" t="s">
        <v>17</v>
      </c>
      <c r="L916" t="s">
        <v>18</v>
      </c>
      <c r="M916" s="4">
        <v>12</v>
      </c>
      <c r="N916">
        <v>3</v>
      </c>
      <c r="O916">
        <v>4</v>
      </c>
    </row>
    <row r="917" spans="2:15" x14ac:dyDescent="0.35">
      <c r="B917">
        <v>29</v>
      </c>
      <c r="C917" t="s">
        <v>18</v>
      </c>
      <c r="D917" s="4">
        <v>776.57377049180332</v>
      </c>
      <c r="E917">
        <v>1</v>
      </c>
      <c r="F917">
        <v>1264</v>
      </c>
      <c r="G917">
        <v>4</v>
      </c>
      <c r="H917" t="s">
        <v>15</v>
      </c>
      <c r="I917" t="s">
        <v>28</v>
      </c>
      <c r="J917">
        <v>4</v>
      </c>
      <c r="K917" t="s">
        <v>23</v>
      </c>
      <c r="L917" t="s">
        <v>18</v>
      </c>
      <c r="M917" s="4">
        <v>14</v>
      </c>
      <c r="N917">
        <v>2</v>
      </c>
      <c r="O917">
        <v>2</v>
      </c>
    </row>
    <row r="918" spans="2:15" x14ac:dyDescent="0.35">
      <c r="B918">
        <v>34</v>
      </c>
      <c r="C918" t="s">
        <v>18</v>
      </c>
      <c r="D918" s="4">
        <v>1320</v>
      </c>
      <c r="E918">
        <v>20</v>
      </c>
      <c r="F918">
        <v>1265</v>
      </c>
      <c r="G918">
        <v>3</v>
      </c>
      <c r="H918" t="s">
        <v>15</v>
      </c>
      <c r="I918" t="s">
        <v>20</v>
      </c>
      <c r="J918">
        <v>3</v>
      </c>
      <c r="K918" t="s">
        <v>21</v>
      </c>
      <c r="L918" t="s">
        <v>18</v>
      </c>
      <c r="M918" s="4">
        <v>17</v>
      </c>
      <c r="N918">
        <v>4</v>
      </c>
      <c r="O918">
        <v>2</v>
      </c>
    </row>
    <row r="919" spans="2:15" x14ac:dyDescent="0.35">
      <c r="B919">
        <v>44</v>
      </c>
      <c r="C919" t="s">
        <v>18</v>
      </c>
      <c r="D919" s="4">
        <v>777.51162790697674</v>
      </c>
      <c r="E919">
        <v>5</v>
      </c>
      <c r="F919">
        <v>1267</v>
      </c>
      <c r="G919">
        <v>2</v>
      </c>
      <c r="H919" t="s">
        <v>19</v>
      </c>
      <c r="I919" t="s">
        <v>26</v>
      </c>
      <c r="J919">
        <v>2</v>
      </c>
      <c r="K919" t="s">
        <v>21</v>
      </c>
      <c r="L919" t="s">
        <v>18</v>
      </c>
      <c r="M919" s="4">
        <v>11</v>
      </c>
      <c r="N919">
        <v>3</v>
      </c>
      <c r="O919">
        <v>3</v>
      </c>
    </row>
    <row r="920" spans="2:15" x14ac:dyDescent="0.35">
      <c r="B920">
        <v>33</v>
      </c>
      <c r="C920" t="s">
        <v>18</v>
      </c>
      <c r="D920" s="4">
        <v>536</v>
      </c>
      <c r="E920">
        <v>10</v>
      </c>
      <c r="F920">
        <v>1268</v>
      </c>
      <c r="G920">
        <v>4</v>
      </c>
      <c r="H920" t="s">
        <v>19</v>
      </c>
      <c r="I920" t="s">
        <v>16</v>
      </c>
      <c r="J920">
        <v>3</v>
      </c>
      <c r="K920" t="s">
        <v>23</v>
      </c>
      <c r="L920" t="s">
        <v>14</v>
      </c>
      <c r="M920" s="4">
        <v>14</v>
      </c>
      <c r="N920">
        <v>4</v>
      </c>
      <c r="O920">
        <v>3</v>
      </c>
    </row>
    <row r="921" spans="2:15" x14ac:dyDescent="0.35">
      <c r="B921">
        <v>19</v>
      </c>
      <c r="C921" t="s">
        <v>18</v>
      </c>
      <c r="D921" s="4">
        <v>265</v>
      </c>
      <c r="E921">
        <v>25</v>
      </c>
      <c r="F921">
        <v>1269</v>
      </c>
      <c r="G921">
        <v>2</v>
      </c>
      <c r="H921" t="s">
        <v>15</v>
      </c>
      <c r="I921" t="s">
        <v>20</v>
      </c>
      <c r="J921">
        <v>4</v>
      </c>
      <c r="K921" t="s">
        <v>17</v>
      </c>
      <c r="L921" t="s">
        <v>14</v>
      </c>
      <c r="M921" s="4">
        <v>12</v>
      </c>
      <c r="N921">
        <v>4</v>
      </c>
      <c r="O921">
        <v>3</v>
      </c>
    </row>
    <row r="922" spans="2:15" x14ac:dyDescent="0.35">
      <c r="B922">
        <v>23</v>
      </c>
      <c r="C922" t="s">
        <v>18</v>
      </c>
      <c r="D922" s="4">
        <v>373</v>
      </c>
      <c r="E922">
        <v>1</v>
      </c>
      <c r="F922">
        <v>1270</v>
      </c>
      <c r="G922">
        <v>4</v>
      </c>
      <c r="H922" t="s">
        <v>19</v>
      </c>
      <c r="I922" t="s">
        <v>20</v>
      </c>
      <c r="J922">
        <v>3</v>
      </c>
      <c r="K922" t="s">
        <v>21</v>
      </c>
      <c r="L922" t="s">
        <v>18</v>
      </c>
      <c r="M922" s="4">
        <v>22</v>
      </c>
      <c r="N922">
        <v>4</v>
      </c>
      <c r="O922">
        <v>3</v>
      </c>
    </row>
    <row r="923" spans="2:15" x14ac:dyDescent="0.35">
      <c r="B923">
        <v>25</v>
      </c>
      <c r="C923" t="s">
        <v>14</v>
      </c>
      <c r="D923" s="4">
        <v>599</v>
      </c>
      <c r="E923">
        <v>24</v>
      </c>
      <c r="F923">
        <v>1273</v>
      </c>
      <c r="G923">
        <v>3</v>
      </c>
      <c r="H923" t="s">
        <v>19</v>
      </c>
      <c r="I923" t="s">
        <v>27</v>
      </c>
      <c r="J923">
        <v>4</v>
      </c>
      <c r="K923" t="s">
        <v>17</v>
      </c>
      <c r="L923" t="s">
        <v>14</v>
      </c>
      <c r="M923" s="4">
        <v>14</v>
      </c>
      <c r="N923">
        <v>4</v>
      </c>
      <c r="O923">
        <v>3</v>
      </c>
    </row>
    <row r="924" spans="2:15" x14ac:dyDescent="0.35">
      <c r="B924">
        <v>26</v>
      </c>
      <c r="C924" t="s">
        <v>18</v>
      </c>
      <c r="D924" s="4">
        <v>583</v>
      </c>
      <c r="E924">
        <v>4</v>
      </c>
      <c r="F924">
        <v>1275</v>
      </c>
      <c r="G924">
        <v>3</v>
      </c>
      <c r="H924" t="s">
        <v>19</v>
      </c>
      <c r="I924" t="s">
        <v>20</v>
      </c>
      <c r="J924">
        <v>4</v>
      </c>
      <c r="K924" t="s">
        <v>17</v>
      </c>
      <c r="L924" t="s">
        <v>14</v>
      </c>
      <c r="M924" s="4">
        <v>15.375527426160337</v>
      </c>
      <c r="N924">
        <v>2</v>
      </c>
      <c r="O924">
        <v>2</v>
      </c>
    </row>
    <row r="925" spans="2:15" x14ac:dyDescent="0.35">
      <c r="B925">
        <v>45</v>
      </c>
      <c r="C925" t="s">
        <v>14</v>
      </c>
      <c r="D925" s="4">
        <v>1449</v>
      </c>
      <c r="E925">
        <v>2</v>
      </c>
      <c r="F925">
        <v>1277</v>
      </c>
      <c r="G925">
        <v>1</v>
      </c>
      <c r="H925" t="s">
        <v>15</v>
      </c>
      <c r="I925" t="s">
        <v>26</v>
      </c>
      <c r="J925">
        <v>2</v>
      </c>
      <c r="K925" t="s">
        <v>17</v>
      </c>
      <c r="L925" t="s">
        <v>14</v>
      </c>
      <c r="M925" s="4">
        <v>15.049382716049383</v>
      </c>
      <c r="N925">
        <v>1</v>
      </c>
      <c r="O925">
        <v>3</v>
      </c>
    </row>
    <row r="926" spans="2:15" x14ac:dyDescent="0.35">
      <c r="B926">
        <v>55</v>
      </c>
      <c r="C926" t="s">
        <v>18</v>
      </c>
      <c r="D926" s="4">
        <v>177</v>
      </c>
      <c r="E926">
        <v>8</v>
      </c>
      <c r="F926">
        <v>1278</v>
      </c>
      <c r="G926">
        <v>4</v>
      </c>
      <c r="H926" t="s">
        <v>19</v>
      </c>
      <c r="I926" t="s">
        <v>25</v>
      </c>
      <c r="J926">
        <v>2</v>
      </c>
      <c r="K926" t="s">
        <v>23</v>
      </c>
      <c r="L926" t="s">
        <v>14</v>
      </c>
      <c r="M926" s="4">
        <v>15.69811320754717</v>
      </c>
      <c r="N926">
        <v>4</v>
      </c>
      <c r="O926">
        <v>3</v>
      </c>
    </row>
    <row r="927" spans="2:15" x14ac:dyDescent="0.35">
      <c r="B927">
        <v>21</v>
      </c>
      <c r="C927" t="s">
        <v>14</v>
      </c>
      <c r="D927" s="4">
        <v>251</v>
      </c>
      <c r="E927">
        <v>10</v>
      </c>
      <c r="F927">
        <v>1279</v>
      </c>
      <c r="G927">
        <v>1</v>
      </c>
      <c r="H927" t="s">
        <v>15</v>
      </c>
      <c r="I927" t="s">
        <v>22</v>
      </c>
      <c r="J927">
        <v>3</v>
      </c>
      <c r="K927" t="s">
        <v>17</v>
      </c>
      <c r="L927" t="s">
        <v>18</v>
      </c>
      <c r="M927" s="4">
        <v>15.173076923076923</v>
      </c>
      <c r="N927">
        <v>3</v>
      </c>
      <c r="O927">
        <v>1</v>
      </c>
    </row>
    <row r="928" spans="2:15" x14ac:dyDescent="0.35">
      <c r="B928">
        <v>46</v>
      </c>
      <c r="C928" t="s">
        <v>18</v>
      </c>
      <c r="D928" s="4">
        <v>168</v>
      </c>
      <c r="E928">
        <v>4</v>
      </c>
      <c r="F928">
        <v>1280</v>
      </c>
      <c r="G928">
        <v>4</v>
      </c>
      <c r="H928" t="s">
        <v>15</v>
      </c>
      <c r="I928" t="s">
        <v>26</v>
      </c>
      <c r="J928">
        <v>2</v>
      </c>
      <c r="K928" t="s">
        <v>21</v>
      </c>
      <c r="L928" t="s">
        <v>18</v>
      </c>
      <c r="M928" s="4">
        <v>15.049382716049383</v>
      </c>
      <c r="N928">
        <v>3</v>
      </c>
      <c r="O928">
        <v>3</v>
      </c>
    </row>
    <row r="929" spans="2:15" x14ac:dyDescent="0.35">
      <c r="B929">
        <v>34</v>
      </c>
      <c r="C929" t="s">
        <v>18</v>
      </c>
      <c r="D929" s="4">
        <v>131</v>
      </c>
      <c r="E929">
        <v>2</v>
      </c>
      <c r="F929">
        <v>1281</v>
      </c>
      <c r="G929">
        <v>3</v>
      </c>
      <c r="H929" t="s">
        <v>15</v>
      </c>
      <c r="I929" t="s">
        <v>16</v>
      </c>
      <c r="J929">
        <v>1</v>
      </c>
      <c r="K929" t="s">
        <v>17</v>
      </c>
      <c r="L929" t="s">
        <v>14</v>
      </c>
      <c r="M929" s="4">
        <v>14.945945945945946</v>
      </c>
      <c r="N929">
        <v>4</v>
      </c>
      <c r="O929">
        <v>3</v>
      </c>
    </row>
    <row r="930" spans="2:15" x14ac:dyDescent="0.35">
      <c r="B930">
        <v>51</v>
      </c>
      <c r="C930" t="s">
        <v>18</v>
      </c>
      <c r="D930" s="4">
        <v>237</v>
      </c>
      <c r="E930">
        <v>9</v>
      </c>
      <c r="F930">
        <v>1282</v>
      </c>
      <c r="G930">
        <v>4</v>
      </c>
      <c r="H930" t="s">
        <v>19</v>
      </c>
      <c r="I930" t="s">
        <v>26</v>
      </c>
      <c r="J930">
        <v>2</v>
      </c>
      <c r="K930" t="s">
        <v>23</v>
      </c>
      <c r="L930" t="s">
        <v>14</v>
      </c>
      <c r="M930" s="4">
        <v>15.049382716049383</v>
      </c>
      <c r="N930">
        <v>1</v>
      </c>
      <c r="O930">
        <v>2</v>
      </c>
    </row>
    <row r="931" spans="2:15" x14ac:dyDescent="0.35">
      <c r="B931">
        <v>59</v>
      </c>
      <c r="C931" t="s">
        <v>18</v>
      </c>
      <c r="D931" s="4">
        <v>1429</v>
      </c>
      <c r="E931">
        <v>18</v>
      </c>
      <c r="F931">
        <v>1283</v>
      </c>
      <c r="G931">
        <v>4</v>
      </c>
      <c r="H931" t="s">
        <v>19</v>
      </c>
      <c r="I931" t="s">
        <v>24</v>
      </c>
      <c r="J931">
        <v>4</v>
      </c>
      <c r="K931" t="s">
        <v>17</v>
      </c>
      <c r="L931" t="s">
        <v>18</v>
      </c>
      <c r="M931" s="4">
        <v>15.345132743362832</v>
      </c>
      <c r="N931">
        <v>4</v>
      </c>
      <c r="O931">
        <v>2</v>
      </c>
    </row>
    <row r="932" spans="2:15" x14ac:dyDescent="0.35">
      <c r="B932">
        <v>34</v>
      </c>
      <c r="C932" t="s">
        <v>18</v>
      </c>
      <c r="D932" s="4">
        <v>135</v>
      </c>
      <c r="E932">
        <v>19</v>
      </c>
      <c r="F932">
        <v>1285</v>
      </c>
      <c r="G932">
        <v>3</v>
      </c>
      <c r="H932" t="s">
        <v>15</v>
      </c>
      <c r="I932" t="s">
        <v>22</v>
      </c>
      <c r="J932">
        <v>2</v>
      </c>
      <c r="K932" t="s">
        <v>23</v>
      </c>
      <c r="L932" t="s">
        <v>18</v>
      </c>
      <c r="M932" s="4">
        <v>13</v>
      </c>
      <c r="N932">
        <v>3</v>
      </c>
      <c r="O932">
        <v>4</v>
      </c>
    </row>
    <row r="933" spans="2:15" x14ac:dyDescent="0.35">
      <c r="B933">
        <v>28</v>
      </c>
      <c r="C933" t="s">
        <v>18</v>
      </c>
      <c r="D933" s="4">
        <v>791</v>
      </c>
      <c r="E933">
        <v>1</v>
      </c>
      <c r="F933">
        <v>1286</v>
      </c>
      <c r="G933">
        <v>4</v>
      </c>
      <c r="H933" t="s">
        <v>19</v>
      </c>
      <c r="I933" t="s">
        <v>22</v>
      </c>
      <c r="J933">
        <v>3</v>
      </c>
      <c r="K933" t="s">
        <v>17</v>
      </c>
      <c r="L933" t="s">
        <v>14</v>
      </c>
      <c r="M933" s="4">
        <v>11</v>
      </c>
      <c r="N933">
        <v>3</v>
      </c>
      <c r="O933">
        <v>2</v>
      </c>
    </row>
    <row r="934" spans="2:15" x14ac:dyDescent="0.35">
      <c r="B934">
        <v>44</v>
      </c>
      <c r="C934" t="s">
        <v>18</v>
      </c>
      <c r="D934" s="4">
        <v>1199</v>
      </c>
      <c r="E934">
        <v>4</v>
      </c>
      <c r="F934">
        <v>1288</v>
      </c>
      <c r="G934">
        <v>3</v>
      </c>
      <c r="H934" t="s">
        <v>19</v>
      </c>
      <c r="I934" t="s">
        <v>26</v>
      </c>
      <c r="J934">
        <v>1</v>
      </c>
      <c r="K934" t="s">
        <v>23</v>
      </c>
      <c r="L934" t="s">
        <v>18</v>
      </c>
      <c r="M934" s="4">
        <v>14</v>
      </c>
      <c r="N934">
        <v>4</v>
      </c>
      <c r="O934">
        <v>2</v>
      </c>
    </row>
    <row r="935" spans="2:15" x14ac:dyDescent="0.35">
      <c r="B935">
        <v>34</v>
      </c>
      <c r="C935" t="s">
        <v>18</v>
      </c>
      <c r="D935" s="4">
        <v>648</v>
      </c>
      <c r="E935">
        <v>11</v>
      </c>
      <c r="F935">
        <v>1289</v>
      </c>
      <c r="G935">
        <v>3</v>
      </c>
      <c r="H935" t="s">
        <v>19</v>
      </c>
      <c r="I935" t="s">
        <v>29</v>
      </c>
      <c r="J935">
        <v>2</v>
      </c>
      <c r="K935" t="s">
        <v>21</v>
      </c>
      <c r="L935" t="s">
        <v>18</v>
      </c>
      <c r="M935" s="4">
        <v>11</v>
      </c>
      <c r="N935">
        <v>4</v>
      </c>
      <c r="O935">
        <v>4</v>
      </c>
    </row>
    <row r="936" spans="2:15" x14ac:dyDescent="0.35">
      <c r="B936">
        <v>35</v>
      </c>
      <c r="C936" t="s">
        <v>18</v>
      </c>
      <c r="D936" s="4">
        <v>773.53418803418799</v>
      </c>
      <c r="E936">
        <v>6</v>
      </c>
      <c r="F936">
        <v>1291</v>
      </c>
      <c r="G936">
        <v>3</v>
      </c>
      <c r="H936" t="s">
        <v>19</v>
      </c>
      <c r="I936" t="s">
        <v>20</v>
      </c>
      <c r="J936">
        <v>3</v>
      </c>
      <c r="K936" t="s">
        <v>21</v>
      </c>
      <c r="L936" t="s">
        <v>14</v>
      </c>
      <c r="M936" s="4">
        <v>14</v>
      </c>
      <c r="N936">
        <v>4</v>
      </c>
      <c r="O936">
        <v>3</v>
      </c>
    </row>
    <row r="937" spans="2:15" x14ac:dyDescent="0.35">
      <c r="B937">
        <v>42</v>
      </c>
      <c r="C937" t="s">
        <v>18</v>
      </c>
      <c r="D937" s="4">
        <v>773.53418803418799</v>
      </c>
      <c r="E937">
        <v>7</v>
      </c>
      <c r="F937">
        <v>1292</v>
      </c>
      <c r="G937">
        <v>2</v>
      </c>
      <c r="H937" t="s">
        <v>15</v>
      </c>
      <c r="I937" t="s">
        <v>20</v>
      </c>
      <c r="J937">
        <v>2</v>
      </c>
      <c r="K937" t="s">
        <v>21</v>
      </c>
      <c r="L937" t="s">
        <v>14</v>
      </c>
      <c r="M937" s="4">
        <v>16</v>
      </c>
      <c r="N937">
        <v>4</v>
      </c>
      <c r="O937">
        <v>3</v>
      </c>
    </row>
    <row r="938" spans="2:15" x14ac:dyDescent="0.35">
      <c r="B938">
        <v>43</v>
      </c>
      <c r="C938" t="s">
        <v>18</v>
      </c>
      <c r="D938" s="4">
        <v>531</v>
      </c>
      <c r="E938">
        <v>4</v>
      </c>
      <c r="F938">
        <v>1293</v>
      </c>
      <c r="G938">
        <v>4</v>
      </c>
      <c r="H938" t="s">
        <v>15</v>
      </c>
      <c r="I938" t="s">
        <v>16</v>
      </c>
      <c r="J938">
        <v>4</v>
      </c>
      <c r="K938" t="s">
        <v>17</v>
      </c>
      <c r="L938" t="s">
        <v>18</v>
      </c>
      <c r="M938" s="4">
        <v>14</v>
      </c>
      <c r="N938">
        <v>4</v>
      </c>
      <c r="O938">
        <v>4</v>
      </c>
    </row>
    <row r="939" spans="2:15" x14ac:dyDescent="0.35">
      <c r="B939">
        <v>36</v>
      </c>
      <c r="C939" t="s">
        <v>18</v>
      </c>
      <c r="D939" s="4">
        <v>429</v>
      </c>
      <c r="E939">
        <v>2</v>
      </c>
      <c r="F939">
        <v>1294</v>
      </c>
      <c r="G939">
        <v>3</v>
      </c>
      <c r="H939" t="s">
        <v>15</v>
      </c>
      <c r="I939" t="s">
        <v>24</v>
      </c>
      <c r="J939">
        <v>2</v>
      </c>
      <c r="K939" t="s">
        <v>17</v>
      </c>
      <c r="L939" t="s">
        <v>14</v>
      </c>
      <c r="M939" s="4">
        <v>11</v>
      </c>
      <c r="N939">
        <v>4</v>
      </c>
      <c r="O939">
        <v>3</v>
      </c>
    </row>
    <row r="940" spans="2:15" x14ac:dyDescent="0.35">
      <c r="B940">
        <v>44</v>
      </c>
      <c r="C940" t="s">
        <v>14</v>
      </c>
      <c r="D940" s="4">
        <v>621</v>
      </c>
      <c r="E940">
        <v>15</v>
      </c>
      <c r="F940">
        <v>1295</v>
      </c>
      <c r="G940">
        <v>1</v>
      </c>
      <c r="H940" t="s">
        <v>15</v>
      </c>
      <c r="I940" t="s">
        <v>25</v>
      </c>
      <c r="J940">
        <v>4</v>
      </c>
      <c r="K940" t="s">
        <v>21</v>
      </c>
      <c r="L940" t="s">
        <v>18</v>
      </c>
      <c r="M940" s="4">
        <v>11</v>
      </c>
      <c r="N940">
        <v>4</v>
      </c>
      <c r="O940">
        <v>3</v>
      </c>
    </row>
    <row r="941" spans="2:15" x14ac:dyDescent="0.35">
      <c r="B941">
        <v>28</v>
      </c>
      <c r="C941" t="s">
        <v>18</v>
      </c>
      <c r="D941" s="4">
        <v>193</v>
      </c>
      <c r="E941">
        <v>2</v>
      </c>
      <c r="F941">
        <v>1296</v>
      </c>
      <c r="G941">
        <v>4</v>
      </c>
      <c r="H941" t="s">
        <v>19</v>
      </c>
      <c r="I941" t="s">
        <v>22</v>
      </c>
      <c r="J941">
        <v>4</v>
      </c>
      <c r="K941" t="s">
        <v>21</v>
      </c>
      <c r="L941" t="s">
        <v>14</v>
      </c>
      <c r="M941" s="4">
        <v>12</v>
      </c>
      <c r="N941">
        <v>2</v>
      </c>
      <c r="O941">
        <v>3</v>
      </c>
    </row>
    <row r="942" spans="2:15" x14ac:dyDescent="0.35">
      <c r="B942">
        <v>51</v>
      </c>
      <c r="C942" t="s">
        <v>18</v>
      </c>
      <c r="D942" s="4">
        <v>776.33181818181822</v>
      </c>
      <c r="E942">
        <v>6</v>
      </c>
      <c r="F942">
        <v>1297</v>
      </c>
      <c r="G942">
        <v>2</v>
      </c>
      <c r="H942" t="s">
        <v>15</v>
      </c>
      <c r="I942" t="s">
        <v>22</v>
      </c>
      <c r="J942">
        <v>3</v>
      </c>
      <c r="K942" t="s">
        <v>17</v>
      </c>
      <c r="L942" t="s">
        <v>18</v>
      </c>
      <c r="M942" s="4">
        <v>14</v>
      </c>
      <c r="N942">
        <v>2</v>
      </c>
      <c r="O942">
        <v>2</v>
      </c>
    </row>
    <row r="943" spans="2:15" x14ac:dyDescent="0.35">
      <c r="B943">
        <v>30</v>
      </c>
      <c r="C943" t="s">
        <v>18</v>
      </c>
      <c r="D943" s="4">
        <v>805.3360655737705</v>
      </c>
      <c r="E943">
        <v>9</v>
      </c>
      <c r="F943">
        <v>1298</v>
      </c>
      <c r="G943">
        <v>3</v>
      </c>
      <c r="H943" t="s">
        <v>15</v>
      </c>
      <c r="I943" t="s">
        <v>24</v>
      </c>
      <c r="J943">
        <v>3</v>
      </c>
      <c r="K943" t="s">
        <v>17</v>
      </c>
      <c r="L943" t="s">
        <v>14</v>
      </c>
      <c r="M943" s="4">
        <v>18</v>
      </c>
      <c r="N943">
        <v>3</v>
      </c>
      <c r="O943">
        <v>3</v>
      </c>
    </row>
    <row r="944" spans="2:15" x14ac:dyDescent="0.35">
      <c r="B944">
        <v>29</v>
      </c>
      <c r="C944" t="s">
        <v>14</v>
      </c>
      <c r="D944" s="4">
        <v>806</v>
      </c>
      <c r="E944">
        <v>7</v>
      </c>
      <c r="F944">
        <v>1299</v>
      </c>
      <c r="G944">
        <v>2</v>
      </c>
      <c r="H944" t="s">
        <v>15</v>
      </c>
      <c r="I944" t="s">
        <v>22</v>
      </c>
      <c r="J944">
        <v>3</v>
      </c>
      <c r="K944" t="s">
        <v>23</v>
      </c>
      <c r="L944" t="s">
        <v>14</v>
      </c>
      <c r="M944" s="4">
        <v>13</v>
      </c>
      <c r="N944">
        <v>1</v>
      </c>
      <c r="O944">
        <v>3</v>
      </c>
    </row>
    <row r="945" spans="2:15" x14ac:dyDescent="0.35">
      <c r="B945">
        <v>28</v>
      </c>
      <c r="C945" t="s">
        <v>18</v>
      </c>
      <c r="D945" s="4">
        <v>640</v>
      </c>
      <c r="E945">
        <v>1</v>
      </c>
      <c r="F945">
        <v>1301</v>
      </c>
      <c r="G945">
        <v>4</v>
      </c>
      <c r="H945" t="s">
        <v>19</v>
      </c>
      <c r="I945" t="s">
        <v>20</v>
      </c>
      <c r="J945">
        <v>1</v>
      </c>
      <c r="K945" t="s">
        <v>17</v>
      </c>
      <c r="L945" t="s">
        <v>18</v>
      </c>
      <c r="M945" s="4">
        <v>11</v>
      </c>
      <c r="N945">
        <v>2</v>
      </c>
      <c r="O945">
        <v>2</v>
      </c>
    </row>
    <row r="946" spans="2:15" x14ac:dyDescent="0.35">
      <c r="B946">
        <v>25</v>
      </c>
      <c r="C946" t="s">
        <v>18</v>
      </c>
      <c r="D946" s="4">
        <v>266</v>
      </c>
      <c r="E946">
        <v>1</v>
      </c>
      <c r="F946">
        <v>1303</v>
      </c>
      <c r="G946">
        <v>4</v>
      </c>
      <c r="H946" t="s">
        <v>15</v>
      </c>
      <c r="I946" t="s">
        <v>20</v>
      </c>
      <c r="J946">
        <v>2</v>
      </c>
      <c r="K946" t="s">
        <v>17</v>
      </c>
      <c r="L946" t="s">
        <v>18</v>
      </c>
      <c r="M946" s="4">
        <v>18</v>
      </c>
      <c r="N946">
        <v>4</v>
      </c>
      <c r="O946">
        <v>2</v>
      </c>
    </row>
    <row r="947" spans="2:15" x14ac:dyDescent="0.35">
      <c r="B947">
        <v>32</v>
      </c>
      <c r="C947" t="s">
        <v>18</v>
      </c>
      <c r="D947" s="4">
        <v>604</v>
      </c>
      <c r="E947">
        <v>8</v>
      </c>
      <c r="F947">
        <v>1304</v>
      </c>
      <c r="G947">
        <v>3</v>
      </c>
      <c r="H947" t="s">
        <v>19</v>
      </c>
      <c r="I947" t="s">
        <v>16</v>
      </c>
      <c r="J947">
        <v>4</v>
      </c>
      <c r="K947" t="s">
        <v>21</v>
      </c>
      <c r="L947" t="s">
        <v>18</v>
      </c>
      <c r="M947" s="4">
        <v>15</v>
      </c>
      <c r="N947">
        <v>3</v>
      </c>
      <c r="O947">
        <v>4</v>
      </c>
    </row>
    <row r="948" spans="2:15" x14ac:dyDescent="0.35">
      <c r="B948">
        <v>45</v>
      </c>
      <c r="C948" t="s">
        <v>18</v>
      </c>
      <c r="D948" s="4">
        <v>364</v>
      </c>
      <c r="E948">
        <v>25</v>
      </c>
      <c r="F948">
        <v>1306</v>
      </c>
      <c r="G948">
        <v>2</v>
      </c>
      <c r="H948" t="s">
        <v>15</v>
      </c>
      <c r="I948" t="s">
        <v>26</v>
      </c>
      <c r="J948">
        <v>2</v>
      </c>
      <c r="K948" t="s">
        <v>17</v>
      </c>
      <c r="L948" t="s">
        <v>18</v>
      </c>
      <c r="M948" s="4">
        <v>22</v>
      </c>
      <c r="N948">
        <v>3</v>
      </c>
      <c r="O948">
        <v>3</v>
      </c>
    </row>
    <row r="949" spans="2:15" x14ac:dyDescent="0.35">
      <c r="B949">
        <v>39</v>
      </c>
      <c r="C949" t="s">
        <v>18</v>
      </c>
      <c r="D949" s="4">
        <v>412</v>
      </c>
      <c r="E949">
        <v>13</v>
      </c>
      <c r="F949">
        <v>1307</v>
      </c>
      <c r="G949">
        <v>3</v>
      </c>
      <c r="H949" t="s">
        <v>15</v>
      </c>
      <c r="I949" t="s">
        <v>26</v>
      </c>
      <c r="J949">
        <v>2</v>
      </c>
      <c r="K949" t="s">
        <v>23</v>
      </c>
      <c r="L949" t="s">
        <v>14</v>
      </c>
      <c r="M949" s="4">
        <v>13</v>
      </c>
      <c r="N949">
        <v>4</v>
      </c>
      <c r="O949">
        <v>3</v>
      </c>
    </row>
    <row r="950" spans="2:15" x14ac:dyDescent="0.35">
      <c r="B950">
        <v>58</v>
      </c>
      <c r="C950" t="s">
        <v>18</v>
      </c>
      <c r="D950" s="4">
        <v>848</v>
      </c>
      <c r="E950">
        <v>23</v>
      </c>
      <c r="F950">
        <v>1308</v>
      </c>
      <c r="G950">
        <v>1</v>
      </c>
      <c r="H950" t="s">
        <v>19</v>
      </c>
      <c r="I950" t="s">
        <v>20</v>
      </c>
      <c r="J950">
        <v>3</v>
      </c>
      <c r="K950" t="s">
        <v>23</v>
      </c>
      <c r="L950" t="s">
        <v>18</v>
      </c>
      <c r="M950" s="4">
        <v>12</v>
      </c>
      <c r="N950">
        <v>4</v>
      </c>
      <c r="O950">
        <v>3</v>
      </c>
    </row>
    <row r="951" spans="2:15" x14ac:dyDescent="0.35">
      <c r="B951">
        <v>32</v>
      </c>
      <c r="C951" t="s">
        <v>14</v>
      </c>
      <c r="D951" s="4">
        <v>1089</v>
      </c>
      <c r="E951">
        <v>7</v>
      </c>
      <c r="F951">
        <v>1309</v>
      </c>
      <c r="G951">
        <v>4</v>
      </c>
      <c r="H951" t="s">
        <v>19</v>
      </c>
      <c r="I951" t="s">
        <v>22</v>
      </c>
      <c r="J951">
        <v>3</v>
      </c>
      <c r="K951" t="s">
        <v>21</v>
      </c>
      <c r="L951" t="s">
        <v>18</v>
      </c>
      <c r="M951" s="4">
        <v>18</v>
      </c>
      <c r="N951">
        <v>1</v>
      </c>
      <c r="O951">
        <v>3</v>
      </c>
    </row>
    <row r="952" spans="2:15" x14ac:dyDescent="0.35">
      <c r="B952">
        <v>39</v>
      </c>
      <c r="C952" t="s">
        <v>14</v>
      </c>
      <c r="D952" s="4">
        <v>360</v>
      </c>
      <c r="E952">
        <v>23</v>
      </c>
      <c r="F952">
        <v>1310</v>
      </c>
      <c r="G952">
        <v>3</v>
      </c>
      <c r="H952" t="s">
        <v>19</v>
      </c>
      <c r="I952" t="s">
        <v>20</v>
      </c>
      <c r="J952">
        <v>1</v>
      </c>
      <c r="K952" t="s">
        <v>17</v>
      </c>
      <c r="L952" t="s">
        <v>18</v>
      </c>
      <c r="M952" s="4">
        <v>13</v>
      </c>
      <c r="N952">
        <v>1</v>
      </c>
      <c r="O952">
        <v>3</v>
      </c>
    </row>
    <row r="953" spans="2:15" x14ac:dyDescent="0.35">
      <c r="B953">
        <v>30</v>
      </c>
      <c r="C953" t="s">
        <v>18</v>
      </c>
      <c r="D953" s="4">
        <v>1138</v>
      </c>
      <c r="E953">
        <v>6</v>
      </c>
      <c r="F953">
        <v>1311</v>
      </c>
      <c r="G953">
        <v>1</v>
      </c>
      <c r="H953" t="s">
        <v>15</v>
      </c>
      <c r="I953" t="s">
        <v>22</v>
      </c>
      <c r="J953">
        <v>4</v>
      </c>
      <c r="K953" t="s">
        <v>21</v>
      </c>
      <c r="L953" t="s">
        <v>18</v>
      </c>
      <c r="M953" s="4">
        <v>12</v>
      </c>
      <c r="N953">
        <v>1</v>
      </c>
      <c r="O953">
        <v>3</v>
      </c>
    </row>
    <row r="954" spans="2:15" x14ac:dyDescent="0.35">
      <c r="B954">
        <v>36</v>
      </c>
      <c r="C954" t="s">
        <v>18</v>
      </c>
      <c r="D954" s="4">
        <v>325</v>
      </c>
      <c r="E954">
        <v>10</v>
      </c>
      <c r="F954">
        <v>1312</v>
      </c>
      <c r="G954">
        <v>4</v>
      </c>
      <c r="H954" t="s">
        <v>15</v>
      </c>
      <c r="I954" t="s">
        <v>25</v>
      </c>
      <c r="J954">
        <v>3</v>
      </c>
      <c r="K954" t="s">
        <v>21</v>
      </c>
      <c r="L954" t="s">
        <v>18</v>
      </c>
      <c r="M954" s="4">
        <v>15.69811320754717</v>
      </c>
      <c r="N954">
        <v>1</v>
      </c>
      <c r="O954">
        <v>3</v>
      </c>
    </row>
    <row r="955" spans="2:15" x14ac:dyDescent="0.35">
      <c r="B955">
        <v>46</v>
      </c>
      <c r="C955" t="s">
        <v>18</v>
      </c>
      <c r="D955" s="4">
        <v>735.95555555555552</v>
      </c>
      <c r="E955">
        <v>1</v>
      </c>
      <c r="F955">
        <v>1314</v>
      </c>
      <c r="G955">
        <v>4</v>
      </c>
      <c r="H955" t="s">
        <v>15</v>
      </c>
      <c r="I955" t="s">
        <v>29</v>
      </c>
      <c r="J955">
        <v>1</v>
      </c>
      <c r="K955" t="s">
        <v>17</v>
      </c>
      <c r="L955" t="s">
        <v>18</v>
      </c>
      <c r="M955" s="4">
        <v>14.760869565217391</v>
      </c>
      <c r="N955">
        <v>3</v>
      </c>
      <c r="O955">
        <v>4</v>
      </c>
    </row>
    <row r="956" spans="2:15" x14ac:dyDescent="0.35">
      <c r="B956">
        <v>28</v>
      </c>
      <c r="C956" t="s">
        <v>18</v>
      </c>
      <c r="D956" s="4">
        <v>776.33181818181822</v>
      </c>
      <c r="E956">
        <v>1</v>
      </c>
      <c r="F956">
        <v>1315</v>
      </c>
      <c r="G956">
        <v>3</v>
      </c>
      <c r="H956" t="s">
        <v>15</v>
      </c>
      <c r="I956" t="s">
        <v>22</v>
      </c>
      <c r="J956">
        <v>4</v>
      </c>
      <c r="K956" t="s">
        <v>21</v>
      </c>
      <c r="L956" t="s">
        <v>18</v>
      </c>
      <c r="M956" s="4">
        <v>15.173076923076923</v>
      </c>
      <c r="N956">
        <v>1</v>
      </c>
      <c r="O956">
        <v>3</v>
      </c>
    </row>
    <row r="957" spans="2:15" x14ac:dyDescent="0.35">
      <c r="B957">
        <v>50</v>
      </c>
      <c r="C957" t="s">
        <v>18</v>
      </c>
      <c r="D957" s="4">
        <v>776.57377049180332</v>
      </c>
      <c r="E957">
        <v>28</v>
      </c>
      <c r="F957">
        <v>1317</v>
      </c>
      <c r="G957">
        <v>4</v>
      </c>
      <c r="H957" t="s">
        <v>15</v>
      </c>
      <c r="I957" t="s">
        <v>28</v>
      </c>
      <c r="J957">
        <v>1</v>
      </c>
      <c r="K957" t="s">
        <v>21</v>
      </c>
      <c r="L957" t="s">
        <v>14</v>
      </c>
      <c r="M957" s="4">
        <v>15.079365079365079</v>
      </c>
      <c r="N957">
        <v>2</v>
      </c>
      <c r="O957">
        <v>3</v>
      </c>
    </row>
    <row r="958" spans="2:15" x14ac:dyDescent="0.35">
      <c r="B958">
        <v>40</v>
      </c>
      <c r="C958" t="s">
        <v>14</v>
      </c>
      <c r="D958" s="4">
        <v>787.54826254826253</v>
      </c>
      <c r="E958">
        <v>25</v>
      </c>
      <c r="F958">
        <v>1318</v>
      </c>
      <c r="G958">
        <v>4</v>
      </c>
      <c r="H958" t="s">
        <v>19</v>
      </c>
      <c r="I958" t="s">
        <v>16</v>
      </c>
      <c r="J958">
        <v>2</v>
      </c>
      <c r="K958" t="s">
        <v>17</v>
      </c>
      <c r="L958" t="s">
        <v>14</v>
      </c>
      <c r="M958" s="4">
        <v>14.945945945945946</v>
      </c>
      <c r="N958">
        <v>3</v>
      </c>
      <c r="O958">
        <v>3</v>
      </c>
    </row>
    <row r="959" spans="2:15" x14ac:dyDescent="0.35">
      <c r="B959">
        <v>52</v>
      </c>
      <c r="C959" t="s">
        <v>14</v>
      </c>
      <c r="D959" s="4">
        <v>787.54826254826253</v>
      </c>
      <c r="E959">
        <v>5</v>
      </c>
      <c r="F959">
        <v>1319</v>
      </c>
      <c r="G959">
        <v>2</v>
      </c>
      <c r="H959" t="s">
        <v>19</v>
      </c>
      <c r="I959" t="s">
        <v>16</v>
      </c>
      <c r="J959">
        <v>2</v>
      </c>
      <c r="K959" t="s">
        <v>17</v>
      </c>
      <c r="L959" t="s">
        <v>14</v>
      </c>
      <c r="M959" s="4">
        <v>19</v>
      </c>
      <c r="N959">
        <v>3</v>
      </c>
      <c r="O959">
        <v>2</v>
      </c>
    </row>
    <row r="960" spans="2:15" x14ac:dyDescent="0.35">
      <c r="B960">
        <v>30</v>
      </c>
      <c r="C960" t="s">
        <v>18</v>
      </c>
      <c r="D960" s="4">
        <v>777.51162790697674</v>
      </c>
      <c r="E960">
        <v>17</v>
      </c>
      <c r="F960">
        <v>1321</v>
      </c>
      <c r="G960">
        <v>2</v>
      </c>
      <c r="H960" t="s">
        <v>15</v>
      </c>
      <c r="I960" t="s">
        <v>26</v>
      </c>
      <c r="J960">
        <v>1</v>
      </c>
      <c r="K960" t="s">
        <v>21</v>
      </c>
      <c r="L960" t="s">
        <v>14</v>
      </c>
      <c r="M960" s="4">
        <v>23</v>
      </c>
      <c r="N960">
        <v>4</v>
      </c>
      <c r="O960">
        <v>3</v>
      </c>
    </row>
    <row r="961" spans="2:15" x14ac:dyDescent="0.35">
      <c r="B961">
        <v>39</v>
      </c>
      <c r="C961" t="s">
        <v>18</v>
      </c>
      <c r="D961" s="4">
        <v>524</v>
      </c>
      <c r="E961">
        <v>18</v>
      </c>
      <c r="F961">
        <v>1322</v>
      </c>
      <c r="G961">
        <v>1</v>
      </c>
      <c r="H961" t="s">
        <v>19</v>
      </c>
      <c r="I961" t="s">
        <v>24</v>
      </c>
      <c r="J961">
        <v>3</v>
      </c>
      <c r="K961" t="s">
        <v>17</v>
      </c>
      <c r="L961" t="s">
        <v>18</v>
      </c>
      <c r="M961" s="4">
        <v>11</v>
      </c>
      <c r="N961">
        <v>1</v>
      </c>
      <c r="O961">
        <v>3</v>
      </c>
    </row>
    <row r="962" spans="2:15" x14ac:dyDescent="0.35">
      <c r="B962">
        <v>31</v>
      </c>
      <c r="C962" t="s">
        <v>18</v>
      </c>
      <c r="D962" s="4">
        <v>587</v>
      </c>
      <c r="E962">
        <v>2</v>
      </c>
      <c r="F962">
        <v>1324</v>
      </c>
      <c r="G962">
        <v>4</v>
      </c>
      <c r="H962" t="s">
        <v>15</v>
      </c>
      <c r="I962" t="s">
        <v>16</v>
      </c>
      <c r="J962">
        <v>3</v>
      </c>
      <c r="K962" t="s">
        <v>23</v>
      </c>
      <c r="L962" t="s">
        <v>14</v>
      </c>
      <c r="M962" s="4">
        <v>19</v>
      </c>
      <c r="N962">
        <v>1</v>
      </c>
      <c r="O962">
        <v>2</v>
      </c>
    </row>
    <row r="963" spans="2:15" x14ac:dyDescent="0.35">
      <c r="B963">
        <v>41</v>
      </c>
      <c r="C963" t="s">
        <v>18</v>
      </c>
      <c r="D963" s="4">
        <v>256</v>
      </c>
      <c r="E963">
        <v>10</v>
      </c>
      <c r="F963">
        <v>1329</v>
      </c>
      <c r="G963">
        <v>3</v>
      </c>
      <c r="H963" t="s">
        <v>19</v>
      </c>
      <c r="I963" t="s">
        <v>16</v>
      </c>
      <c r="J963">
        <v>2</v>
      </c>
      <c r="K963" t="s">
        <v>17</v>
      </c>
      <c r="L963" t="s">
        <v>18</v>
      </c>
      <c r="M963" s="4">
        <v>13</v>
      </c>
      <c r="N963">
        <v>1</v>
      </c>
      <c r="O963">
        <v>3</v>
      </c>
    </row>
    <row r="964" spans="2:15" x14ac:dyDescent="0.35">
      <c r="B964">
        <v>31</v>
      </c>
      <c r="C964" t="s">
        <v>14</v>
      </c>
      <c r="D964" s="4">
        <v>1060</v>
      </c>
      <c r="E964">
        <v>1</v>
      </c>
      <c r="F964">
        <v>1331</v>
      </c>
      <c r="G964">
        <v>4</v>
      </c>
      <c r="H964" t="s">
        <v>15</v>
      </c>
      <c r="I964" t="s">
        <v>27</v>
      </c>
      <c r="J964">
        <v>2</v>
      </c>
      <c r="K964" t="s">
        <v>17</v>
      </c>
      <c r="L964" t="s">
        <v>14</v>
      </c>
      <c r="M964" s="4">
        <v>11</v>
      </c>
      <c r="N964">
        <v>1</v>
      </c>
      <c r="O964">
        <v>4</v>
      </c>
    </row>
    <row r="965" spans="2:15" x14ac:dyDescent="0.35">
      <c r="B965">
        <v>44</v>
      </c>
      <c r="C965" t="s">
        <v>14</v>
      </c>
      <c r="D965" s="4">
        <v>935</v>
      </c>
      <c r="E965">
        <v>3</v>
      </c>
      <c r="F965">
        <v>1333</v>
      </c>
      <c r="G965">
        <v>1</v>
      </c>
      <c r="H965" t="s">
        <v>19</v>
      </c>
      <c r="I965" t="s">
        <v>22</v>
      </c>
      <c r="J965">
        <v>1</v>
      </c>
      <c r="K965" t="s">
        <v>21</v>
      </c>
      <c r="L965" t="s">
        <v>18</v>
      </c>
      <c r="M965" s="4">
        <v>12</v>
      </c>
      <c r="N965">
        <v>3</v>
      </c>
      <c r="O965">
        <v>4</v>
      </c>
    </row>
    <row r="966" spans="2:15" x14ac:dyDescent="0.35">
      <c r="B966">
        <v>42</v>
      </c>
      <c r="C966" t="s">
        <v>18</v>
      </c>
      <c r="D966" s="4">
        <v>495</v>
      </c>
      <c r="E966">
        <v>2</v>
      </c>
      <c r="F966">
        <v>1334</v>
      </c>
      <c r="G966">
        <v>3</v>
      </c>
      <c r="H966" t="s">
        <v>19</v>
      </c>
      <c r="I966" t="s">
        <v>26</v>
      </c>
      <c r="J966">
        <v>3</v>
      </c>
      <c r="K966" t="s">
        <v>21</v>
      </c>
      <c r="L966" t="s">
        <v>14</v>
      </c>
      <c r="M966" s="4">
        <v>13</v>
      </c>
      <c r="N966">
        <v>4</v>
      </c>
      <c r="O966">
        <v>2</v>
      </c>
    </row>
    <row r="967" spans="2:15" x14ac:dyDescent="0.35">
      <c r="B967">
        <v>55</v>
      </c>
      <c r="C967" t="s">
        <v>18</v>
      </c>
      <c r="D967" s="4">
        <v>282</v>
      </c>
      <c r="E967">
        <v>2</v>
      </c>
      <c r="F967">
        <v>1336</v>
      </c>
      <c r="G967">
        <v>4</v>
      </c>
      <c r="H967" t="s">
        <v>15</v>
      </c>
      <c r="I967" t="s">
        <v>26</v>
      </c>
      <c r="J967">
        <v>3</v>
      </c>
      <c r="K967" t="s">
        <v>21</v>
      </c>
      <c r="L967" t="s">
        <v>18</v>
      </c>
      <c r="M967" s="4">
        <v>14</v>
      </c>
      <c r="N967">
        <v>4</v>
      </c>
      <c r="O967">
        <v>3</v>
      </c>
    </row>
    <row r="968" spans="2:15" x14ac:dyDescent="0.35">
      <c r="B968">
        <v>56</v>
      </c>
      <c r="C968" t="s">
        <v>18</v>
      </c>
      <c r="D968" s="4">
        <v>206</v>
      </c>
      <c r="E968">
        <v>8</v>
      </c>
      <c r="F968">
        <v>1338</v>
      </c>
      <c r="G968">
        <v>4</v>
      </c>
      <c r="H968" t="s">
        <v>19</v>
      </c>
      <c r="I968" t="s">
        <v>26</v>
      </c>
      <c r="J968">
        <v>2</v>
      </c>
      <c r="K968" t="s">
        <v>17</v>
      </c>
      <c r="L968" t="s">
        <v>18</v>
      </c>
      <c r="M968" s="4">
        <v>14</v>
      </c>
      <c r="N968">
        <v>1</v>
      </c>
      <c r="O968">
        <v>3</v>
      </c>
    </row>
    <row r="969" spans="2:15" x14ac:dyDescent="0.35">
      <c r="B969">
        <v>40</v>
      </c>
      <c r="C969" t="s">
        <v>18</v>
      </c>
      <c r="D969" s="4">
        <v>458</v>
      </c>
      <c r="E969">
        <v>16</v>
      </c>
      <c r="F969">
        <v>1340</v>
      </c>
      <c r="G969">
        <v>3</v>
      </c>
      <c r="H969" t="s">
        <v>19</v>
      </c>
      <c r="I969" t="s">
        <v>20</v>
      </c>
      <c r="J969">
        <v>3</v>
      </c>
      <c r="K969" t="s">
        <v>23</v>
      </c>
      <c r="L969" t="s">
        <v>18</v>
      </c>
      <c r="M969" s="4">
        <v>16</v>
      </c>
      <c r="N969">
        <v>2</v>
      </c>
      <c r="O969">
        <v>3</v>
      </c>
    </row>
    <row r="970" spans="2:15" x14ac:dyDescent="0.35">
      <c r="B970">
        <v>34</v>
      </c>
      <c r="C970" t="s">
        <v>18</v>
      </c>
      <c r="D970" s="4">
        <v>943</v>
      </c>
      <c r="E970">
        <v>9</v>
      </c>
      <c r="F970">
        <v>1344</v>
      </c>
      <c r="G970">
        <v>4</v>
      </c>
      <c r="H970" t="s">
        <v>19</v>
      </c>
      <c r="I970" t="s">
        <v>25</v>
      </c>
      <c r="J970">
        <v>4</v>
      </c>
      <c r="K970" t="s">
        <v>23</v>
      </c>
      <c r="L970" t="s">
        <v>18</v>
      </c>
      <c r="M970" s="4">
        <v>11</v>
      </c>
      <c r="N970">
        <v>4</v>
      </c>
      <c r="O970">
        <v>2</v>
      </c>
    </row>
    <row r="971" spans="2:15" x14ac:dyDescent="0.35">
      <c r="B971">
        <v>40</v>
      </c>
      <c r="C971" t="s">
        <v>18</v>
      </c>
      <c r="D971" s="4">
        <v>523</v>
      </c>
      <c r="E971">
        <v>2</v>
      </c>
      <c r="F971">
        <v>1346</v>
      </c>
      <c r="G971">
        <v>3</v>
      </c>
      <c r="H971" t="s">
        <v>19</v>
      </c>
      <c r="I971" t="s">
        <v>20</v>
      </c>
      <c r="J971">
        <v>4</v>
      </c>
      <c r="K971" t="s">
        <v>17</v>
      </c>
      <c r="L971" t="s">
        <v>18</v>
      </c>
      <c r="M971" s="4">
        <v>13</v>
      </c>
      <c r="N971">
        <v>3</v>
      </c>
      <c r="O971">
        <v>3</v>
      </c>
    </row>
    <row r="972" spans="2:15" x14ac:dyDescent="0.35">
      <c r="B972">
        <v>41</v>
      </c>
      <c r="C972" t="s">
        <v>18</v>
      </c>
      <c r="D972" s="4">
        <v>1018</v>
      </c>
      <c r="E972">
        <v>1</v>
      </c>
      <c r="F972">
        <v>1349</v>
      </c>
      <c r="G972">
        <v>3</v>
      </c>
      <c r="H972" t="s">
        <v>15</v>
      </c>
      <c r="I972" t="s">
        <v>16</v>
      </c>
      <c r="J972">
        <v>1</v>
      </c>
      <c r="K972" t="s">
        <v>23</v>
      </c>
      <c r="L972" t="s">
        <v>18</v>
      </c>
      <c r="M972" s="4">
        <v>17</v>
      </c>
      <c r="N972">
        <v>4</v>
      </c>
      <c r="O972">
        <v>3</v>
      </c>
    </row>
    <row r="973" spans="2:15" x14ac:dyDescent="0.35">
      <c r="B973">
        <v>35</v>
      </c>
      <c r="C973" t="s">
        <v>18</v>
      </c>
      <c r="D973" s="4">
        <v>482</v>
      </c>
      <c r="E973">
        <v>4</v>
      </c>
      <c r="F973">
        <v>1350</v>
      </c>
      <c r="G973">
        <v>3</v>
      </c>
      <c r="H973" t="s">
        <v>19</v>
      </c>
      <c r="I973" t="s">
        <v>20</v>
      </c>
      <c r="J973">
        <v>3</v>
      </c>
      <c r="K973" t="s">
        <v>17</v>
      </c>
      <c r="L973" t="s">
        <v>14</v>
      </c>
      <c r="M973" s="4">
        <v>11</v>
      </c>
      <c r="N973">
        <v>2</v>
      </c>
      <c r="O973">
        <v>3</v>
      </c>
    </row>
    <row r="974" spans="2:15" x14ac:dyDescent="0.35">
      <c r="B974">
        <v>51</v>
      </c>
      <c r="C974" t="s">
        <v>18</v>
      </c>
      <c r="D974" s="4">
        <v>770</v>
      </c>
      <c r="E974">
        <v>5</v>
      </c>
      <c r="F974">
        <v>1352</v>
      </c>
      <c r="G974">
        <v>3</v>
      </c>
      <c r="H974" t="s">
        <v>19</v>
      </c>
      <c r="I974" t="s">
        <v>26</v>
      </c>
      <c r="J974">
        <v>2</v>
      </c>
      <c r="K974" t="s">
        <v>23</v>
      </c>
      <c r="L974" t="s">
        <v>14</v>
      </c>
      <c r="M974" s="4">
        <v>11</v>
      </c>
      <c r="N974">
        <v>2</v>
      </c>
      <c r="O974">
        <v>3</v>
      </c>
    </row>
    <row r="975" spans="2:15" x14ac:dyDescent="0.35">
      <c r="B975">
        <v>38</v>
      </c>
      <c r="C975" t="s">
        <v>18</v>
      </c>
      <c r="D975" s="4">
        <v>1009</v>
      </c>
      <c r="E975">
        <v>2</v>
      </c>
      <c r="F975">
        <v>1355</v>
      </c>
      <c r="G975">
        <v>2</v>
      </c>
      <c r="H975" t="s">
        <v>15</v>
      </c>
      <c r="I975" t="s">
        <v>16</v>
      </c>
      <c r="J975">
        <v>1</v>
      </c>
      <c r="K975" t="s">
        <v>23</v>
      </c>
      <c r="L975" t="s">
        <v>18</v>
      </c>
      <c r="M975" s="4">
        <v>15</v>
      </c>
      <c r="N975">
        <v>4</v>
      </c>
      <c r="O975">
        <v>3</v>
      </c>
    </row>
    <row r="976" spans="2:15" x14ac:dyDescent="0.35">
      <c r="B976">
        <v>34</v>
      </c>
      <c r="C976" t="s">
        <v>18</v>
      </c>
      <c r="D976" s="4">
        <v>507</v>
      </c>
      <c r="E976">
        <v>15</v>
      </c>
      <c r="F976">
        <v>1356</v>
      </c>
      <c r="G976">
        <v>3</v>
      </c>
      <c r="H976" t="s">
        <v>15</v>
      </c>
      <c r="I976" t="s">
        <v>16</v>
      </c>
      <c r="J976">
        <v>1</v>
      </c>
      <c r="K976" t="s">
        <v>17</v>
      </c>
      <c r="L976" t="s">
        <v>18</v>
      </c>
      <c r="M976" s="4">
        <v>12</v>
      </c>
      <c r="N976">
        <v>4</v>
      </c>
      <c r="O976">
        <v>4</v>
      </c>
    </row>
    <row r="977" spans="2:15" x14ac:dyDescent="0.35">
      <c r="B977">
        <v>25</v>
      </c>
      <c r="C977" t="s">
        <v>18</v>
      </c>
      <c r="D977" s="4">
        <v>882</v>
      </c>
      <c r="E977">
        <v>19</v>
      </c>
      <c r="F977">
        <v>1358</v>
      </c>
      <c r="G977">
        <v>4</v>
      </c>
      <c r="H977" t="s">
        <v>19</v>
      </c>
      <c r="I977" t="s">
        <v>22</v>
      </c>
      <c r="J977">
        <v>4</v>
      </c>
      <c r="K977" t="s">
        <v>21</v>
      </c>
      <c r="L977" t="s">
        <v>18</v>
      </c>
      <c r="M977" s="4">
        <v>11</v>
      </c>
      <c r="N977">
        <v>3</v>
      </c>
      <c r="O977">
        <v>2</v>
      </c>
    </row>
    <row r="978" spans="2:15" x14ac:dyDescent="0.35">
      <c r="B978">
        <v>58</v>
      </c>
      <c r="C978" t="s">
        <v>14</v>
      </c>
      <c r="D978" s="4">
        <v>601</v>
      </c>
      <c r="E978">
        <v>7</v>
      </c>
      <c r="F978">
        <v>1360</v>
      </c>
      <c r="G978">
        <v>3</v>
      </c>
      <c r="H978" t="s">
        <v>15</v>
      </c>
      <c r="I978" t="s">
        <v>24</v>
      </c>
      <c r="J978">
        <v>1</v>
      </c>
      <c r="K978" t="s">
        <v>21</v>
      </c>
      <c r="L978" t="s">
        <v>14</v>
      </c>
      <c r="M978" s="4">
        <v>14</v>
      </c>
      <c r="N978">
        <v>4</v>
      </c>
      <c r="O978">
        <v>2</v>
      </c>
    </row>
    <row r="979" spans="2:15" x14ac:dyDescent="0.35">
      <c r="B979">
        <v>40</v>
      </c>
      <c r="C979" t="s">
        <v>18</v>
      </c>
      <c r="D979" s="4">
        <v>329</v>
      </c>
      <c r="E979">
        <v>1</v>
      </c>
      <c r="F979">
        <v>1361</v>
      </c>
      <c r="G979">
        <v>2</v>
      </c>
      <c r="H979" t="s">
        <v>19</v>
      </c>
      <c r="I979" t="s">
        <v>22</v>
      </c>
      <c r="J979">
        <v>2</v>
      </c>
      <c r="K979" t="s">
        <v>21</v>
      </c>
      <c r="L979" t="s">
        <v>18</v>
      </c>
      <c r="M979" s="4">
        <v>22</v>
      </c>
      <c r="N979">
        <v>3</v>
      </c>
      <c r="O979">
        <v>3</v>
      </c>
    </row>
    <row r="980" spans="2:15" x14ac:dyDescent="0.35">
      <c r="B980">
        <v>36</v>
      </c>
      <c r="C980" t="s">
        <v>18</v>
      </c>
      <c r="D980" s="4">
        <v>607</v>
      </c>
      <c r="E980">
        <v>7</v>
      </c>
      <c r="F980">
        <v>1362</v>
      </c>
      <c r="G980">
        <v>1</v>
      </c>
      <c r="H980" t="s">
        <v>15</v>
      </c>
      <c r="I980" t="s">
        <v>16</v>
      </c>
      <c r="J980">
        <v>1</v>
      </c>
      <c r="K980" t="s">
        <v>21</v>
      </c>
      <c r="L980" t="s">
        <v>18</v>
      </c>
      <c r="M980" s="4">
        <v>16</v>
      </c>
      <c r="N980">
        <v>4</v>
      </c>
      <c r="O980">
        <v>2</v>
      </c>
    </row>
    <row r="981" spans="2:15" x14ac:dyDescent="0.35">
      <c r="B981">
        <v>48</v>
      </c>
      <c r="C981" t="s">
        <v>18</v>
      </c>
      <c r="D981" s="4">
        <v>855</v>
      </c>
      <c r="E981">
        <v>4</v>
      </c>
      <c r="F981">
        <v>1363</v>
      </c>
      <c r="G981">
        <v>4</v>
      </c>
      <c r="H981" t="s">
        <v>19</v>
      </c>
      <c r="I981" t="s">
        <v>24</v>
      </c>
      <c r="J981">
        <v>4</v>
      </c>
      <c r="K981" t="s">
        <v>17</v>
      </c>
      <c r="L981" t="s">
        <v>18</v>
      </c>
      <c r="M981" s="4">
        <v>11</v>
      </c>
      <c r="N981">
        <v>3</v>
      </c>
      <c r="O981">
        <v>3</v>
      </c>
    </row>
    <row r="982" spans="2:15" x14ac:dyDescent="0.35">
      <c r="B982">
        <v>27</v>
      </c>
      <c r="C982" t="s">
        <v>18</v>
      </c>
      <c r="D982" s="4">
        <v>1291</v>
      </c>
      <c r="E982">
        <v>11</v>
      </c>
      <c r="F982">
        <v>1364</v>
      </c>
      <c r="G982">
        <v>3</v>
      </c>
      <c r="H982" t="s">
        <v>15</v>
      </c>
      <c r="I982" t="s">
        <v>27</v>
      </c>
      <c r="J982">
        <v>4</v>
      </c>
      <c r="K982" t="s">
        <v>21</v>
      </c>
      <c r="L982" t="s">
        <v>18</v>
      </c>
      <c r="M982" s="4">
        <v>14</v>
      </c>
      <c r="N982">
        <v>2</v>
      </c>
      <c r="O982">
        <v>3</v>
      </c>
    </row>
    <row r="983" spans="2:15" x14ac:dyDescent="0.35">
      <c r="B983">
        <v>51</v>
      </c>
      <c r="C983" t="s">
        <v>18</v>
      </c>
      <c r="D983" s="4">
        <v>1405</v>
      </c>
      <c r="E983">
        <v>11</v>
      </c>
      <c r="F983">
        <v>1367</v>
      </c>
      <c r="G983">
        <v>4</v>
      </c>
      <c r="H983" t="s">
        <v>15</v>
      </c>
      <c r="I983" t="s">
        <v>24</v>
      </c>
      <c r="J983">
        <v>2</v>
      </c>
      <c r="K983" t="s">
        <v>17</v>
      </c>
      <c r="L983" t="s">
        <v>18</v>
      </c>
      <c r="M983" s="4">
        <v>15.345132743362832</v>
      </c>
      <c r="N983">
        <v>2</v>
      </c>
      <c r="O983">
        <v>2</v>
      </c>
    </row>
    <row r="984" spans="2:15" x14ac:dyDescent="0.35">
      <c r="B984">
        <v>18</v>
      </c>
      <c r="C984" t="s">
        <v>18</v>
      </c>
      <c r="D984" s="4">
        <v>1124</v>
      </c>
      <c r="E984">
        <v>1</v>
      </c>
      <c r="F984">
        <v>1368</v>
      </c>
      <c r="G984">
        <v>4</v>
      </c>
      <c r="H984" t="s">
        <v>15</v>
      </c>
      <c r="I984" t="s">
        <v>22</v>
      </c>
      <c r="J984">
        <v>4</v>
      </c>
      <c r="K984" t="s">
        <v>17</v>
      </c>
      <c r="L984" t="s">
        <v>18</v>
      </c>
      <c r="M984" s="4">
        <v>15.173076923076923</v>
      </c>
      <c r="N984">
        <v>3</v>
      </c>
      <c r="O984">
        <v>4</v>
      </c>
    </row>
    <row r="985" spans="2:15" x14ac:dyDescent="0.35">
      <c r="B985">
        <v>35</v>
      </c>
      <c r="C985" t="s">
        <v>18</v>
      </c>
      <c r="D985" s="4">
        <v>817</v>
      </c>
      <c r="E985">
        <v>1</v>
      </c>
      <c r="F985">
        <v>1369</v>
      </c>
      <c r="G985">
        <v>4</v>
      </c>
      <c r="H985" t="s">
        <v>15</v>
      </c>
      <c r="I985" t="s">
        <v>22</v>
      </c>
      <c r="J985">
        <v>4</v>
      </c>
      <c r="K985" t="s">
        <v>21</v>
      </c>
      <c r="L985" t="s">
        <v>18</v>
      </c>
      <c r="M985" s="4">
        <v>15.173076923076923</v>
      </c>
      <c r="N985">
        <v>2</v>
      </c>
      <c r="O985">
        <v>3</v>
      </c>
    </row>
    <row r="986" spans="2:15" x14ac:dyDescent="0.35">
      <c r="B986">
        <v>27</v>
      </c>
      <c r="C986" t="s">
        <v>18</v>
      </c>
      <c r="D986" s="4">
        <v>793</v>
      </c>
      <c r="E986">
        <v>2</v>
      </c>
      <c r="F986">
        <v>1371</v>
      </c>
      <c r="G986">
        <v>4</v>
      </c>
      <c r="H986" t="s">
        <v>19</v>
      </c>
      <c r="I986" t="s">
        <v>16</v>
      </c>
      <c r="J986">
        <v>4</v>
      </c>
      <c r="K986" t="s">
        <v>17</v>
      </c>
      <c r="L986" t="s">
        <v>18</v>
      </c>
      <c r="M986" s="4">
        <v>14.945945945945946</v>
      </c>
      <c r="N986">
        <v>2</v>
      </c>
      <c r="O986">
        <v>3</v>
      </c>
    </row>
    <row r="987" spans="2:15" x14ac:dyDescent="0.35">
      <c r="B987">
        <v>55</v>
      </c>
      <c r="C987" t="s">
        <v>14</v>
      </c>
      <c r="D987" s="4">
        <v>267</v>
      </c>
      <c r="E987">
        <v>13</v>
      </c>
      <c r="F987">
        <v>1372</v>
      </c>
      <c r="G987">
        <v>1</v>
      </c>
      <c r="H987" t="s">
        <v>19</v>
      </c>
      <c r="I987" t="s">
        <v>16</v>
      </c>
      <c r="J987">
        <v>3</v>
      </c>
      <c r="K987" t="s">
        <v>17</v>
      </c>
      <c r="L987" t="s">
        <v>14</v>
      </c>
      <c r="M987" s="4">
        <v>14.945945945945946</v>
      </c>
      <c r="N987">
        <v>3</v>
      </c>
      <c r="O987">
        <v>2</v>
      </c>
    </row>
    <row r="988" spans="2:15" x14ac:dyDescent="0.35">
      <c r="B988">
        <v>56</v>
      </c>
      <c r="C988" t="s">
        <v>18</v>
      </c>
      <c r="D988" s="4">
        <v>1369</v>
      </c>
      <c r="E988">
        <v>23</v>
      </c>
      <c r="F988">
        <v>1373</v>
      </c>
      <c r="G988">
        <v>4</v>
      </c>
      <c r="H988" t="s">
        <v>19</v>
      </c>
      <c r="I988" t="s">
        <v>24</v>
      </c>
      <c r="J988">
        <v>2</v>
      </c>
      <c r="K988" t="s">
        <v>21</v>
      </c>
      <c r="L988" t="s">
        <v>14</v>
      </c>
      <c r="M988" s="4">
        <v>15.345132743362832</v>
      </c>
      <c r="N988">
        <v>1</v>
      </c>
      <c r="O988">
        <v>3</v>
      </c>
    </row>
    <row r="989" spans="2:15" x14ac:dyDescent="0.35">
      <c r="B989">
        <v>34</v>
      </c>
      <c r="C989" t="s">
        <v>18</v>
      </c>
      <c r="D989" s="4">
        <v>999</v>
      </c>
      <c r="E989">
        <v>26</v>
      </c>
      <c r="F989">
        <v>1374</v>
      </c>
      <c r="G989">
        <v>1</v>
      </c>
      <c r="H989" t="s">
        <v>15</v>
      </c>
      <c r="I989" t="s">
        <v>20</v>
      </c>
      <c r="J989">
        <v>3</v>
      </c>
      <c r="K989" t="s">
        <v>23</v>
      </c>
      <c r="L989" t="s">
        <v>18</v>
      </c>
      <c r="M989" s="4">
        <v>15.375527426160337</v>
      </c>
      <c r="N989">
        <v>3</v>
      </c>
      <c r="O989">
        <v>3</v>
      </c>
    </row>
    <row r="990" spans="2:15" x14ac:dyDescent="0.35">
      <c r="B990">
        <v>40</v>
      </c>
      <c r="C990" t="s">
        <v>18</v>
      </c>
      <c r="D990" s="4">
        <v>1202</v>
      </c>
      <c r="E990">
        <v>2</v>
      </c>
      <c r="F990">
        <v>1375</v>
      </c>
      <c r="G990">
        <v>2</v>
      </c>
      <c r="H990" t="s">
        <v>15</v>
      </c>
      <c r="I990" t="s">
        <v>25</v>
      </c>
      <c r="J990">
        <v>3</v>
      </c>
      <c r="K990" t="s">
        <v>23</v>
      </c>
      <c r="L990" t="s">
        <v>18</v>
      </c>
      <c r="M990" s="4">
        <v>20</v>
      </c>
      <c r="N990">
        <v>2</v>
      </c>
      <c r="O990">
        <v>3</v>
      </c>
    </row>
    <row r="991" spans="2:15" x14ac:dyDescent="0.35">
      <c r="B991">
        <v>34</v>
      </c>
      <c r="C991" t="s">
        <v>18</v>
      </c>
      <c r="D991" s="4">
        <v>285</v>
      </c>
      <c r="E991">
        <v>29</v>
      </c>
      <c r="F991">
        <v>1377</v>
      </c>
      <c r="G991">
        <v>2</v>
      </c>
      <c r="H991" t="s">
        <v>19</v>
      </c>
      <c r="I991" t="s">
        <v>22</v>
      </c>
      <c r="J991">
        <v>3</v>
      </c>
      <c r="K991" t="s">
        <v>21</v>
      </c>
      <c r="L991" t="s">
        <v>18</v>
      </c>
      <c r="M991" s="4">
        <v>13</v>
      </c>
      <c r="N991">
        <v>1</v>
      </c>
      <c r="O991">
        <v>3</v>
      </c>
    </row>
    <row r="992" spans="2:15" x14ac:dyDescent="0.35">
      <c r="B992">
        <v>31</v>
      </c>
      <c r="C992" t="s">
        <v>14</v>
      </c>
      <c r="D992" s="4">
        <v>803.12121212121212</v>
      </c>
      <c r="E992">
        <v>2</v>
      </c>
      <c r="F992">
        <v>1379</v>
      </c>
      <c r="G992">
        <v>3</v>
      </c>
      <c r="H992" t="s">
        <v>15</v>
      </c>
      <c r="I992" t="s">
        <v>27</v>
      </c>
      <c r="J992">
        <v>4</v>
      </c>
      <c r="K992" t="s">
        <v>17</v>
      </c>
      <c r="L992" t="s">
        <v>18</v>
      </c>
      <c r="M992" s="4">
        <v>14</v>
      </c>
      <c r="N992">
        <v>3</v>
      </c>
      <c r="O992">
        <v>4</v>
      </c>
    </row>
    <row r="993" spans="2:15" x14ac:dyDescent="0.35">
      <c r="B993">
        <v>35</v>
      </c>
      <c r="C993" t="s">
        <v>14</v>
      </c>
      <c r="D993" s="4">
        <v>787.54826254826253</v>
      </c>
      <c r="E993">
        <v>18</v>
      </c>
      <c r="F993">
        <v>1380</v>
      </c>
      <c r="G993">
        <v>4</v>
      </c>
      <c r="H993" t="s">
        <v>15</v>
      </c>
      <c r="I993" t="s">
        <v>16</v>
      </c>
      <c r="J993">
        <v>3</v>
      </c>
      <c r="K993" t="s">
        <v>21</v>
      </c>
      <c r="L993" t="s">
        <v>14</v>
      </c>
      <c r="M993" s="4">
        <v>18</v>
      </c>
      <c r="N993">
        <v>3</v>
      </c>
      <c r="O993">
        <v>2</v>
      </c>
    </row>
    <row r="994" spans="2:15" x14ac:dyDescent="0.35">
      <c r="B994">
        <v>38</v>
      </c>
      <c r="C994" t="s">
        <v>18</v>
      </c>
      <c r="D994" s="4">
        <v>773.53418803418799</v>
      </c>
      <c r="E994">
        <v>7</v>
      </c>
      <c r="F994">
        <v>1382</v>
      </c>
      <c r="G994">
        <v>4</v>
      </c>
      <c r="H994" t="s">
        <v>19</v>
      </c>
      <c r="I994" t="s">
        <v>20</v>
      </c>
      <c r="J994">
        <v>3</v>
      </c>
      <c r="K994" t="s">
        <v>23</v>
      </c>
      <c r="L994" t="s">
        <v>18</v>
      </c>
      <c r="M994" s="4">
        <v>11</v>
      </c>
      <c r="N994">
        <v>4</v>
      </c>
      <c r="O994">
        <v>3</v>
      </c>
    </row>
    <row r="995" spans="2:15" x14ac:dyDescent="0.35">
      <c r="B995">
        <v>34</v>
      </c>
      <c r="C995" t="s">
        <v>18</v>
      </c>
      <c r="D995" s="4">
        <v>843.5826086956522</v>
      </c>
      <c r="E995">
        <v>2</v>
      </c>
      <c r="F995">
        <v>1383</v>
      </c>
      <c r="G995">
        <v>3</v>
      </c>
      <c r="H995" t="s">
        <v>15</v>
      </c>
      <c r="I995" t="s">
        <v>25</v>
      </c>
      <c r="J995">
        <v>4</v>
      </c>
      <c r="K995" t="s">
        <v>17</v>
      </c>
      <c r="L995" t="s">
        <v>18</v>
      </c>
      <c r="M995" s="4">
        <v>11</v>
      </c>
      <c r="N995">
        <v>4</v>
      </c>
      <c r="O995">
        <v>4</v>
      </c>
    </row>
    <row r="996" spans="2:15" x14ac:dyDescent="0.35">
      <c r="B996">
        <v>28</v>
      </c>
      <c r="C996" t="s">
        <v>18</v>
      </c>
      <c r="D996" s="4">
        <v>736</v>
      </c>
      <c r="E996">
        <v>26</v>
      </c>
      <c r="F996">
        <v>1387</v>
      </c>
      <c r="G996">
        <v>3</v>
      </c>
      <c r="H996" t="s">
        <v>19</v>
      </c>
      <c r="I996" t="s">
        <v>16</v>
      </c>
      <c r="J996">
        <v>1</v>
      </c>
      <c r="K996" t="s">
        <v>21</v>
      </c>
      <c r="L996" t="s">
        <v>18</v>
      </c>
      <c r="M996" s="4">
        <v>11</v>
      </c>
      <c r="N996">
        <v>3</v>
      </c>
      <c r="O996">
        <v>3</v>
      </c>
    </row>
    <row r="997" spans="2:15" x14ac:dyDescent="0.35">
      <c r="B997">
        <v>31</v>
      </c>
      <c r="C997" t="s">
        <v>14</v>
      </c>
      <c r="D997" s="4">
        <v>330</v>
      </c>
      <c r="E997">
        <v>22</v>
      </c>
      <c r="F997">
        <v>1389</v>
      </c>
      <c r="G997">
        <v>4</v>
      </c>
      <c r="H997" t="s">
        <v>19</v>
      </c>
      <c r="I997" t="s">
        <v>24</v>
      </c>
      <c r="J997">
        <v>3</v>
      </c>
      <c r="K997" t="s">
        <v>21</v>
      </c>
      <c r="L997" t="s">
        <v>14</v>
      </c>
      <c r="M997" s="4">
        <v>15</v>
      </c>
      <c r="N997">
        <v>4</v>
      </c>
      <c r="O997">
        <v>2</v>
      </c>
    </row>
    <row r="998" spans="2:15" x14ac:dyDescent="0.35">
      <c r="B998">
        <v>39</v>
      </c>
      <c r="C998" t="s">
        <v>18</v>
      </c>
      <c r="D998" s="4">
        <v>1498</v>
      </c>
      <c r="E998">
        <v>21</v>
      </c>
      <c r="F998">
        <v>1390</v>
      </c>
      <c r="G998">
        <v>1</v>
      </c>
      <c r="H998" t="s">
        <v>19</v>
      </c>
      <c r="I998" t="s">
        <v>16</v>
      </c>
      <c r="J998">
        <v>4</v>
      </c>
      <c r="K998" t="s">
        <v>21</v>
      </c>
      <c r="L998" t="s">
        <v>14</v>
      </c>
      <c r="M998" s="4">
        <v>12</v>
      </c>
      <c r="N998">
        <v>4</v>
      </c>
      <c r="O998">
        <v>4</v>
      </c>
    </row>
    <row r="999" spans="2:15" x14ac:dyDescent="0.35">
      <c r="B999">
        <v>51</v>
      </c>
      <c r="C999" t="s">
        <v>18</v>
      </c>
      <c r="D999" s="4">
        <v>541</v>
      </c>
      <c r="E999">
        <v>2</v>
      </c>
      <c r="F999">
        <v>1391</v>
      </c>
      <c r="G999">
        <v>2</v>
      </c>
      <c r="H999" t="s">
        <v>19</v>
      </c>
      <c r="I999" t="s">
        <v>16</v>
      </c>
      <c r="J999">
        <v>2</v>
      </c>
      <c r="K999" t="s">
        <v>21</v>
      </c>
      <c r="L999" t="s">
        <v>18</v>
      </c>
      <c r="M999" s="4">
        <v>11</v>
      </c>
      <c r="N999">
        <v>2</v>
      </c>
      <c r="O999">
        <v>3</v>
      </c>
    </row>
    <row r="1000" spans="2:15" x14ac:dyDescent="0.35">
      <c r="B1000">
        <v>41</v>
      </c>
      <c r="C1000" t="s">
        <v>18</v>
      </c>
      <c r="D1000" s="4">
        <v>1200</v>
      </c>
      <c r="E1000">
        <v>22</v>
      </c>
      <c r="F1000">
        <v>1392</v>
      </c>
      <c r="G1000">
        <v>4</v>
      </c>
      <c r="H1000" t="s">
        <v>15</v>
      </c>
      <c r="I1000" t="s">
        <v>20</v>
      </c>
      <c r="J1000">
        <v>4</v>
      </c>
      <c r="K1000" t="s">
        <v>23</v>
      </c>
      <c r="L1000" t="s">
        <v>14</v>
      </c>
      <c r="M1000" s="4">
        <v>14</v>
      </c>
      <c r="N1000">
        <v>1</v>
      </c>
      <c r="O1000">
        <v>2</v>
      </c>
    </row>
    <row r="1001" spans="2:15" x14ac:dyDescent="0.35">
      <c r="B1001">
        <v>37</v>
      </c>
      <c r="C1001" t="s">
        <v>18</v>
      </c>
      <c r="D1001" s="4">
        <v>1439</v>
      </c>
      <c r="E1001">
        <v>4</v>
      </c>
      <c r="F1001">
        <v>1394</v>
      </c>
      <c r="G1001">
        <v>3</v>
      </c>
      <c r="H1001" t="s">
        <v>19</v>
      </c>
      <c r="I1001" t="s">
        <v>20</v>
      </c>
      <c r="J1001">
        <v>3</v>
      </c>
      <c r="K1001" t="s">
        <v>21</v>
      </c>
      <c r="L1001" t="s">
        <v>14</v>
      </c>
      <c r="M1001" s="4">
        <v>15</v>
      </c>
      <c r="N1001">
        <v>4</v>
      </c>
      <c r="O1001">
        <v>3</v>
      </c>
    </row>
    <row r="1002" spans="2:15" x14ac:dyDescent="0.35">
      <c r="B1002">
        <v>33</v>
      </c>
      <c r="C1002" t="s">
        <v>18</v>
      </c>
      <c r="D1002" s="4">
        <v>1111</v>
      </c>
      <c r="E1002">
        <v>5</v>
      </c>
      <c r="F1002">
        <v>1395</v>
      </c>
      <c r="G1002">
        <v>2</v>
      </c>
      <c r="H1002" t="s">
        <v>19</v>
      </c>
      <c r="I1002" t="s">
        <v>16</v>
      </c>
      <c r="J1002">
        <v>4</v>
      </c>
      <c r="K1002" t="s">
        <v>21</v>
      </c>
      <c r="L1002" t="s">
        <v>18</v>
      </c>
      <c r="M1002" s="4">
        <v>13</v>
      </c>
      <c r="N1002">
        <v>1</v>
      </c>
      <c r="O1002">
        <v>4</v>
      </c>
    </row>
    <row r="1003" spans="2:15" x14ac:dyDescent="0.35">
      <c r="B1003">
        <v>32</v>
      </c>
      <c r="C1003" t="s">
        <v>18</v>
      </c>
      <c r="D1003" s="4">
        <v>499</v>
      </c>
      <c r="E1003">
        <v>2</v>
      </c>
      <c r="F1003">
        <v>1396</v>
      </c>
      <c r="G1003">
        <v>3</v>
      </c>
      <c r="H1003" t="s">
        <v>19</v>
      </c>
      <c r="I1003" t="s">
        <v>16</v>
      </c>
      <c r="J1003">
        <v>2</v>
      </c>
      <c r="K1003" t="s">
        <v>21</v>
      </c>
      <c r="L1003" t="s">
        <v>14</v>
      </c>
      <c r="M1003" s="4">
        <v>13</v>
      </c>
      <c r="N1003">
        <v>1</v>
      </c>
      <c r="O1003">
        <v>2</v>
      </c>
    </row>
    <row r="1004" spans="2:15" x14ac:dyDescent="0.35">
      <c r="B1004">
        <v>39</v>
      </c>
      <c r="C1004" t="s">
        <v>18</v>
      </c>
      <c r="D1004" s="4">
        <v>1485</v>
      </c>
      <c r="E1004">
        <v>25</v>
      </c>
      <c r="F1004">
        <v>1397</v>
      </c>
      <c r="G1004">
        <v>3</v>
      </c>
      <c r="H1004" t="s">
        <v>19</v>
      </c>
      <c r="I1004" t="s">
        <v>25</v>
      </c>
      <c r="J1004">
        <v>3</v>
      </c>
      <c r="K1004" t="s">
        <v>21</v>
      </c>
      <c r="L1004" t="s">
        <v>18</v>
      </c>
      <c r="M1004" s="4">
        <v>21</v>
      </c>
      <c r="N1004">
        <v>2</v>
      </c>
      <c r="O1004">
        <v>3</v>
      </c>
    </row>
    <row r="1005" spans="2:15" x14ac:dyDescent="0.35">
      <c r="B1005">
        <v>25</v>
      </c>
      <c r="C1005" t="s">
        <v>18</v>
      </c>
      <c r="D1005" s="4">
        <v>1372</v>
      </c>
      <c r="E1005">
        <v>18</v>
      </c>
      <c r="F1005">
        <v>1399</v>
      </c>
      <c r="G1005">
        <v>1</v>
      </c>
      <c r="H1005" t="s">
        <v>19</v>
      </c>
      <c r="I1005" t="s">
        <v>16</v>
      </c>
      <c r="J1005">
        <v>3</v>
      </c>
      <c r="K1005" t="s">
        <v>21</v>
      </c>
      <c r="L1005" t="s">
        <v>18</v>
      </c>
      <c r="M1005" s="4">
        <v>14.945945945945946</v>
      </c>
      <c r="N1005">
        <v>2</v>
      </c>
      <c r="O1005">
        <v>2</v>
      </c>
    </row>
    <row r="1006" spans="2:15" x14ac:dyDescent="0.35">
      <c r="B1006">
        <v>52</v>
      </c>
      <c r="C1006" t="s">
        <v>18</v>
      </c>
      <c r="D1006" s="4">
        <v>322</v>
      </c>
      <c r="E1006">
        <v>28</v>
      </c>
      <c r="F1006">
        <v>1401</v>
      </c>
      <c r="G1006">
        <v>4</v>
      </c>
      <c r="H1006" t="s">
        <v>15</v>
      </c>
      <c r="I1006" t="s">
        <v>24</v>
      </c>
      <c r="J1006">
        <v>3</v>
      </c>
      <c r="K1006" t="s">
        <v>21</v>
      </c>
      <c r="L1006" t="s">
        <v>14</v>
      </c>
      <c r="M1006" s="4">
        <v>15.345132743362832</v>
      </c>
      <c r="N1006">
        <v>2</v>
      </c>
      <c r="O1006">
        <v>2</v>
      </c>
    </row>
    <row r="1007" spans="2:15" x14ac:dyDescent="0.35">
      <c r="B1007">
        <v>43</v>
      </c>
      <c r="C1007" t="s">
        <v>18</v>
      </c>
      <c r="D1007" s="4">
        <v>930</v>
      </c>
      <c r="E1007">
        <v>6</v>
      </c>
      <c r="F1007">
        <v>1402</v>
      </c>
      <c r="G1007">
        <v>1</v>
      </c>
      <c r="H1007" t="s">
        <v>15</v>
      </c>
      <c r="I1007" t="s">
        <v>20</v>
      </c>
      <c r="J1007">
        <v>3</v>
      </c>
      <c r="K1007" t="s">
        <v>17</v>
      </c>
      <c r="L1007" t="s">
        <v>14</v>
      </c>
      <c r="M1007" s="4">
        <v>15.375527426160337</v>
      </c>
      <c r="N1007">
        <v>1</v>
      </c>
      <c r="O1007">
        <v>1</v>
      </c>
    </row>
    <row r="1008" spans="2:15" x14ac:dyDescent="0.35">
      <c r="B1008">
        <v>27</v>
      </c>
      <c r="C1008" t="s">
        <v>18</v>
      </c>
      <c r="D1008" s="4">
        <v>205</v>
      </c>
      <c r="E1008">
        <v>10</v>
      </c>
      <c r="F1008">
        <v>1403</v>
      </c>
      <c r="G1008">
        <v>4</v>
      </c>
      <c r="H1008" t="s">
        <v>15</v>
      </c>
      <c r="I1008" t="s">
        <v>16</v>
      </c>
      <c r="J1008">
        <v>4</v>
      </c>
      <c r="K1008" t="s">
        <v>21</v>
      </c>
      <c r="L1008" t="s">
        <v>14</v>
      </c>
      <c r="M1008" s="4">
        <v>14.945945945945946</v>
      </c>
      <c r="N1008">
        <v>4</v>
      </c>
      <c r="O1008">
        <v>3</v>
      </c>
    </row>
    <row r="1009" spans="2:15" x14ac:dyDescent="0.35">
      <c r="B1009">
        <v>27</v>
      </c>
      <c r="C1009" t="s">
        <v>14</v>
      </c>
      <c r="D1009" s="4">
        <v>135</v>
      </c>
      <c r="E1009">
        <v>17</v>
      </c>
      <c r="F1009">
        <v>1405</v>
      </c>
      <c r="G1009">
        <v>4</v>
      </c>
      <c r="H1009" t="s">
        <v>15</v>
      </c>
      <c r="I1009" t="s">
        <v>20</v>
      </c>
      <c r="J1009">
        <v>3</v>
      </c>
      <c r="K1009" t="s">
        <v>17</v>
      </c>
      <c r="L1009" t="s">
        <v>14</v>
      </c>
      <c r="M1009" s="4">
        <v>15.375527426160337</v>
      </c>
      <c r="N1009">
        <v>4</v>
      </c>
      <c r="O1009">
        <v>3</v>
      </c>
    </row>
    <row r="1010" spans="2:15" x14ac:dyDescent="0.35">
      <c r="B1010">
        <v>26</v>
      </c>
      <c r="C1010" t="s">
        <v>18</v>
      </c>
      <c r="D1010" s="4">
        <v>683</v>
      </c>
      <c r="E1010">
        <v>2</v>
      </c>
      <c r="F1010">
        <v>1407</v>
      </c>
      <c r="G1010">
        <v>1</v>
      </c>
      <c r="H1010" t="s">
        <v>19</v>
      </c>
      <c r="I1010" t="s">
        <v>20</v>
      </c>
      <c r="J1010">
        <v>4</v>
      </c>
      <c r="K1010" t="s">
        <v>17</v>
      </c>
      <c r="L1010" t="s">
        <v>18</v>
      </c>
      <c r="M1010" s="4">
        <v>15.375527426160337</v>
      </c>
      <c r="N1010">
        <v>4</v>
      </c>
      <c r="O1010">
        <v>3</v>
      </c>
    </row>
    <row r="1011" spans="2:15" x14ac:dyDescent="0.35">
      <c r="B1011">
        <v>42</v>
      </c>
      <c r="C1011" t="s">
        <v>18</v>
      </c>
      <c r="D1011" s="4">
        <v>1147</v>
      </c>
      <c r="E1011">
        <v>10</v>
      </c>
      <c r="F1011">
        <v>1408</v>
      </c>
      <c r="G1011">
        <v>3</v>
      </c>
      <c r="H1011" t="s">
        <v>15</v>
      </c>
      <c r="I1011" t="s">
        <v>26</v>
      </c>
      <c r="J1011">
        <v>1</v>
      </c>
      <c r="K1011" t="s">
        <v>21</v>
      </c>
      <c r="L1011" t="s">
        <v>18</v>
      </c>
      <c r="M1011" s="4">
        <v>15.049382716049383</v>
      </c>
      <c r="N1011">
        <v>3</v>
      </c>
      <c r="O1011">
        <v>3</v>
      </c>
    </row>
    <row r="1012" spans="2:15" x14ac:dyDescent="0.35">
      <c r="B1012">
        <v>52</v>
      </c>
      <c r="C1012" t="s">
        <v>18</v>
      </c>
      <c r="D1012" s="4">
        <v>258</v>
      </c>
      <c r="E1012">
        <v>8</v>
      </c>
      <c r="F1012">
        <v>1409</v>
      </c>
      <c r="G1012">
        <v>3</v>
      </c>
      <c r="H1012" t="s">
        <v>15</v>
      </c>
      <c r="I1012" t="s">
        <v>22</v>
      </c>
      <c r="J1012">
        <v>1</v>
      </c>
      <c r="K1012" t="s">
        <v>21</v>
      </c>
      <c r="L1012" t="s">
        <v>18</v>
      </c>
      <c r="M1012" s="4">
        <v>13</v>
      </c>
      <c r="N1012">
        <v>3</v>
      </c>
      <c r="O1012">
        <v>1</v>
      </c>
    </row>
    <row r="1013" spans="2:15" x14ac:dyDescent="0.35">
      <c r="B1013">
        <v>37</v>
      </c>
      <c r="C1013" t="s">
        <v>18</v>
      </c>
      <c r="D1013" s="4">
        <v>1462</v>
      </c>
      <c r="E1013">
        <v>11</v>
      </c>
      <c r="F1013">
        <v>1411</v>
      </c>
      <c r="G1013">
        <v>1</v>
      </c>
      <c r="H1013" t="s">
        <v>15</v>
      </c>
      <c r="I1013" t="s">
        <v>22</v>
      </c>
      <c r="J1013">
        <v>3</v>
      </c>
      <c r="K1013" t="s">
        <v>17</v>
      </c>
      <c r="L1013" t="s">
        <v>18</v>
      </c>
      <c r="M1013" s="4">
        <v>18</v>
      </c>
      <c r="N1013">
        <v>1</v>
      </c>
      <c r="O1013">
        <v>3</v>
      </c>
    </row>
    <row r="1014" spans="2:15" x14ac:dyDescent="0.35">
      <c r="B1014">
        <v>35</v>
      </c>
      <c r="C1014" t="s">
        <v>18</v>
      </c>
      <c r="D1014" s="4">
        <v>200</v>
      </c>
      <c r="E1014">
        <v>18</v>
      </c>
      <c r="F1014">
        <v>1412</v>
      </c>
      <c r="G1014">
        <v>3</v>
      </c>
      <c r="H1014" t="s">
        <v>19</v>
      </c>
      <c r="I1014" t="s">
        <v>24</v>
      </c>
      <c r="J1014">
        <v>4</v>
      </c>
      <c r="K1014" t="s">
        <v>17</v>
      </c>
      <c r="L1014" t="s">
        <v>18</v>
      </c>
      <c r="M1014" s="4">
        <v>11</v>
      </c>
      <c r="N1014">
        <v>3</v>
      </c>
      <c r="O1014">
        <v>3</v>
      </c>
    </row>
    <row r="1015" spans="2:15" x14ac:dyDescent="0.35">
      <c r="B1015">
        <v>25</v>
      </c>
      <c r="C1015" t="s">
        <v>18</v>
      </c>
      <c r="D1015" s="4">
        <v>949</v>
      </c>
      <c r="E1015">
        <v>1</v>
      </c>
      <c r="F1015">
        <v>1415</v>
      </c>
      <c r="G1015">
        <v>1</v>
      </c>
      <c r="H1015" t="s">
        <v>19</v>
      </c>
      <c r="I1015" t="s">
        <v>22</v>
      </c>
      <c r="J1015">
        <v>4</v>
      </c>
      <c r="K1015" t="s">
        <v>21</v>
      </c>
      <c r="L1015" t="s">
        <v>18</v>
      </c>
      <c r="M1015" s="4">
        <v>11</v>
      </c>
      <c r="N1015">
        <v>2</v>
      </c>
      <c r="O1015">
        <v>2</v>
      </c>
    </row>
    <row r="1016" spans="2:15" x14ac:dyDescent="0.35">
      <c r="B1016">
        <v>26</v>
      </c>
      <c r="C1016" t="s">
        <v>18</v>
      </c>
      <c r="D1016" s="4">
        <v>652</v>
      </c>
      <c r="E1016">
        <v>7</v>
      </c>
      <c r="F1016">
        <v>1417</v>
      </c>
      <c r="G1016">
        <v>3</v>
      </c>
      <c r="H1016" t="s">
        <v>19</v>
      </c>
      <c r="I1016" t="s">
        <v>22</v>
      </c>
      <c r="J1016">
        <v>1</v>
      </c>
      <c r="K1016" t="s">
        <v>17</v>
      </c>
      <c r="L1016" t="s">
        <v>18</v>
      </c>
      <c r="M1016" s="4">
        <v>12</v>
      </c>
      <c r="N1016">
        <v>4</v>
      </c>
      <c r="O1016">
        <v>3</v>
      </c>
    </row>
    <row r="1017" spans="2:15" x14ac:dyDescent="0.35">
      <c r="B1017">
        <v>29</v>
      </c>
      <c r="C1017" t="s">
        <v>18</v>
      </c>
      <c r="D1017" s="4">
        <v>332</v>
      </c>
      <c r="E1017">
        <v>17</v>
      </c>
      <c r="F1017">
        <v>1419</v>
      </c>
      <c r="G1017">
        <v>2</v>
      </c>
      <c r="H1017" t="s">
        <v>19</v>
      </c>
      <c r="I1017" t="s">
        <v>29</v>
      </c>
      <c r="J1017">
        <v>1</v>
      </c>
      <c r="K1017" t="s">
        <v>17</v>
      </c>
      <c r="L1017" t="s">
        <v>18</v>
      </c>
      <c r="M1017" s="4">
        <v>13</v>
      </c>
      <c r="N1017">
        <v>1</v>
      </c>
      <c r="O1017">
        <v>2</v>
      </c>
    </row>
    <row r="1018" spans="2:15" x14ac:dyDescent="0.35">
      <c r="B1018">
        <v>49</v>
      </c>
      <c r="C1018" t="s">
        <v>14</v>
      </c>
      <c r="D1018" s="4">
        <v>1475</v>
      </c>
      <c r="E1018">
        <v>28</v>
      </c>
      <c r="F1018">
        <v>1420</v>
      </c>
      <c r="G1018">
        <v>1</v>
      </c>
      <c r="H1018" t="s">
        <v>19</v>
      </c>
      <c r="I1018" t="s">
        <v>22</v>
      </c>
      <c r="J1018">
        <v>1</v>
      </c>
      <c r="K1018" t="s">
        <v>17</v>
      </c>
      <c r="L1018" t="s">
        <v>18</v>
      </c>
      <c r="M1018" s="4">
        <v>20</v>
      </c>
      <c r="N1018">
        <v>1</v>
      </c>
      <c r="O1018">
        <v>3</v>
      </c>
    </row>
    <row r="1019" spans="2:15" x14ac:dyDescent="0.35">
      <c r="B1019">
        <v>29</v>
      </c>
      <c r="C1019" t="s">
        <v>14</v>
      </c>
      <c r="D1019" s="4">
        <v>337</v>
      </c>
      <c r="E1019">
        <v>14</v>
      </c>
      <c r="F1019">
        <v>1421</v>
      </c>
      <c r="G1019">
        <v>3</v>
      </c>
      <c r="H1019" t="s">
        <v>15</v>
      </c>
      <c r="I1019" t="s">
        <v>25</v>
      </c>
      <c r="J1019">
        <v>4</v>
      </c>
      <c r="K1019" t="s">
        <v>17</v>
      </c>
      <c r="L1019" t="s">
        <v>14</v>
      </c>
      <c r="M1019" s="4">
        <v>12</v>
      </c>
      <c r="N1019">
        <v>1</v>
      </c>
      <c r="O1019">
        <v>3</v>
      </c>
    </row>
    <row r="1020" spans="2:15" x14ac:dyDescent="0.35">
      <c r="B1020">
        <v>54</v>
      </c>
      <c r="C1020" t="s">
        <v>18</v>
      </c>
      <c r="D1020" s="4">
        <v>971</v>
      </c>
      <c r="E1020">
        <v>1</v>
      </c>
      <c r="F1020">
        <v>1422</v>
      </c>
      <c r="G1020">
        <v>4</v>
      </c>
      <c r="H1020" t="s">
        <v>15</v>
      </c>
      <c r="I1020" t="s">
        <v>28</v>
      </c>
      <c r="J1020">
        <v>4</v>
      </c>
      <c r="K1020" t="s">
        <v>17</v>
      </c>
      <c r="L1020" t="s">
        <v>18</v>
      </c>
      <c r="M1020" s="4">
        <v>19</v>
      </c>
      <c r="N1020">
        <v>4</v>
      </c>
      <c r="O1020">
        <v>2</v>
      </c>
    </row>
    <row r="1021" spans="2:15" x14ac:dyDescent="0.35">
      <c r="B1021">
        <v>58</v>
      </c>
      <c r="C1021" t="s">
        <v>18</v>
      </c>
      <c r="D1021" s="4">
        <v>1055</v>
      </c>
      <c r="E1021">
        <v>1</v>
      </c>
      <c r="F1021">
        <v>1423</v>
      </c>
      <c r="G1021">
        <v>4</v>
      </c>
      <c r="H1021" t="s">
        <v>15</v>
      </c>
      <c r="I1021" t="s">
        <v>28</v>
      </c>
      <c r="J1021">
        <v>1</v>
      </c>
      <c r="K1021" t="s">
        <v>21</v>
      </c>
      <c r="L1021" t="s">
        <v>14</v>
      </c>
      <c r="M1021" s="4">
        <v>21</v>
      </c>
      <c r="N1021">
        <v>3</v>
      </c>
      <c r="O1021">
        <v>3</v>
      </c>
    </row>
    <row r="1022" spans="2:15" x14ac:dyDescent="0.35">
      <c r="B1022">
        <v>55</v>
      </c>
      <c r="C1022" t="s">
        <v>18</v>
      </c>
      <c r="D1022" s="4">
        <v>1136</v>
      </c>
      <c r="E1022">
        <v>1</v>
      </c>
      <c r="F1022">
        <v>1424</v>
      </c>
      <c r="G1022">
        <v>2</v>
      </c>
      <c r="H1022" t="s">
        <v>19</v>
      </c>
      <c r="I1022" t="s">
        <v>28</v>
      </c>
      <c r="J1022">
        <v>4</v>
      </c>
      <c r="K1022" t="s">
        <v>23</v>
      </c>
      <c r="L1022" t="s">
        <v>18</v>
      </c>
      <c r="M1022" s="4">
        <v>13</v>
      </c>
      <c r="N1022">
        <v>4</v>
      </c>
      <c r="O1022">
        <v>4</v>
      </c>
    </row>
    <row r="1023" spans="2:15" x14ac:dyDescent="0.35">
      <c r="B1023">
        <v>36</v>
      </c>
      <c r="C1023" t="s">
        <v>18</v>
      </c>
      <c r="D1023" s="4">
        <v>1174</v>
      </c>
      <c r="E1023">
        <v>3</v>
      </c>
      <c r="F1023">
        <v>1425</v>
      </c>
      <c r="G1023">
        <v>1</v>
      </c>
      <c r="H1023" t="s">
        <v>15</v>
      </c>
      <c r="I1023" t="s">
        <v>16</v>
      </c>
      <c r="J1023">
        <v>2</v>
      </c>
      <c r="K1023" t="s">
        <v>17</v>
      </c>
      <c r="L1023" t="s">
        <v>14</v>
      </c>
      <c r="M1023" s="4">
        <v>16</v>
      </c>
      <c r="N1023">
        <v>4</v>
      </c>
      <c r="O1023">
        <v>3</v>
      </c>
    </row>
    <row r="1024" spans="2:15" x14ac:dyDescent="0.35">
      <c r="B1024">
        <v>31</v>
      </c>
      <c r="C1024" t="s">
        <v>14</v>
      </c>
      <c r="D1024" s="4">
        <v>667</v>
      </c>
      <c r="E1024">
        <v>1</v>
      </c>
      <c r="F1024">
        <v>1427</v>
      </c>
      <c r="G1024">
        <v>2</v>
      </c>
      <c r="H1024" t="s">
        <v>15</v>
      </c>
      <c r="I1024" t="s">
        <v>27</v>
      </c>
      <c r="J1024">
        <v>3</v>
      </c>
      <c r="K1024" t="s">
        <v>17</v>
      </c>
      <c r="L1024" t="s">
        <v>18</v>
      </c>
      <c r="M1024" s="4">
        <v>12</v>
      </c>
      <c r="N1024">
        <v>2</v>
      </c>
      <c r="O1024">
        <v>3</v>
      </c>
    </row>
    <row r="1025" spans="2:15" x14ac:dyDescent="0.35">
      <c r="B1025">
        <v>30</v>
      </c>
      <c r="C1025" t="s">
        <v>18</v>
      </c>
      <c r="D1025" s="4">
        <v>855</v>
      </c>
      <c r="E1025">
        <v>7</v>
      </c>
      <c r="F1025">
        <v>1428</v>
      </c>
      <c r="G1025">
        <v>4</v>
      </c>
      <c r="H1025" t="s">
        <v>15</v>
      </c>
      <c r="I1025" t="s">
        <v>16</v>
      </c>
      <c r="J1025">
        <v>1</v>
      </c>
      <c r="K1025" t="s">
        <v>23</v>
      </c>
      <c r="L1025" t="s">
        <v>18</v>
      </c>
      <c r="M1025" s="4">
        <v>14</v>
      </c>
      <c r="N1025">
        <v>2</v>
      </c>
      <c r="O1025">
        <v>3</v>
      </c>
    </row>
    <row r="1026" spans="2:15" x14ac:dyDescent="0.35">
      <c r="B1026">
        <v>31</v>
      </c>
      <c r="C1026" t="s">
        <v>18</v>
      </c>
      <c r="D1026" s="4">
        <v>182</v>
      </c>
      <c r="E1026">
        <v>8</v>
      </c>
      <c r="F1026">
        <v>1430</v>
      </c>
      <c r="G1026">
        <v>1</v>
      </c>
      <c r="H1026" t="s">
        <v>15</v>
      </c>
      <c r="I1026" t="s">
        <v>28</v>
      </c>
      <c r="J1026">
        <v>2</v>
      </c>
      <c r="K1026" t="s">
        <v>17</v>
      </c>
      <c r="L1026" t="s">
        <v>18</v>
      </c>
      <c r="M1026" s="4">
        <v>11</v>
      </c>
      <c r="N1026">
        <v>3</v>
      </c>
      <c r="O1026">
        <v>4</v>
      </c>
    </row>
    <row r="1027" spans="2:15" x14ac:dyDescent="0.35">
      <c r="B1027">
        <v>34</v>
      </c>
      <c r="C1027" t="s">
        <v>18</v>
      </c>
      <c r="D1027" s="4">
        <v>560</v>
      </c>
      <c r="E1027">
        <v>1</v>
      </c>
      <c r="F1027">
        <v>1431</v>
      </c>
      <c r="G1027">
        <v>4</v>
      </c>
      <c r="H1027" t="s">
        <v>19</v>
      </c>
      <c r="I1027" t="s">
        <v>20</v>
      </c>
      <c r="J1027">
        <v>1</v>
      </c>
      <c r="K1027" t="s">
        <v>23</v>
      </c>
      <c r="L1027" t="s">
        <v>18</v>
      </c>
      <c r="M1027" s="4">
        <v>15.375527426160337</v>
      </c>
      <c r="N1027">
        <v>3</v>
      </c>
      <c r="O1027">
        <v>3</v>
      </c>
    </row>
    <row r="1028" spans="2:15" x14ac:dyDescent="0.35">
      <c r="B1028">
        <v>31</v>
      </c>
      <c r="C1028" t="s">
        <v>14</v>
      </c>
      <c r="D1028" s="4">
        <v>202</v>
      </c>
      <c r="E1028">
        <v>8</v>
      </c>
      <c r="F1028">
        <v>1433</v>
      </c>
      <c r="G1028">
        <v>1</v>
      </c>
      <c r="H1028" t="s">
        <v>15</v>
      </c>
      <c r="I1028" t="s">
        <v>20</v>
      </c>
      <c r="J1028">
        <v>2</v>
      </c>
      <c r="K1028" t="s">
        <v>17</v>
      </c>
      <c r="L1028" t="s">
        <v>18</v>
      </c>
      <c r="M1028" s="4">
        <v>15.375527426160337</v>
      </c>
      <c r="N1028">
        <v>3</v>
      </c>
      <c r="O1028">
        <v>4</v>
      </c>
    </row>
    <row r="1029" spans="2:15" x14ac:dyDescent="0.35">
      <c r="B1029">
        <v>27</v>
      </c>
      <c r="C1029" t="s">
        <v>18</v>
      </c>
      <c r="D1029" s="4">
        <v>1377</v>
      </c>
      <c r="E1029">
        <v>11</v>
      </c>
      <c r="F1029">
        <v>1434</v>
      </c>
      <c r="G1029">
        <v>2</v>
      </c>
      <c r="H1029" t="s">
        <v>19</v>
      </c>
      <c r="I1029" t="s">
        <v>22</v>
      </c>
      <c r="J1029">
        <v>1</v>
      </c>
      <c r="K1029" t="s">
        <v>21</v>
      </c>
      <c r="L1029" t="s">
        <v>18</v>
      </c>
      <c r="M1029" s="4">
        <v>15.173076923076923</v>
      </c>
      <c r="N1029">
        <v>2</v>
      </c>
      <c r="O1029">
        <v>4</v>
      </c>
    </row>
    <row r="1030" spans="2:15" x14ac:dyDescent="0.35">
      <c r="B1030">
        <v>36</v>
      </c>
      <c r="C1030" t="s">
        <v>18</v>
      </c>
      <c r="D1030" s="4">
        <v>172</v>
      </c>
      <c r="E1030">
        <v>4</v>
      </c>
      <c r="F1030">
        <v>1435</v>
      </c>
      <c r="G1030">
        <v>1</v>
      </c>
      <c r="H1030" t="s">
        <v>19</v>
      </c>
      <c r="I1030" t="s">
        <v>22</v>
      </c>
      <c r="J1030">
        <v>4</v>
      </c>
      <c r="K1030" t="s">
        <v>17</v>
      </c>
      <c r="L1030" t="s">
        <v>18</v>
      </c>
      <c r="M1030" s="4">
        <v>15.173076923076923</v>
      </c>
      <c r="N1030">
        <v>3</v>
      </c>
      <c r="O1030">
        <v>2</v>
      </c>
    </row>
    <row r="1031" spans="2:15" x14ac:dyDescent="0.35">
      <c r="B1031">
        <v>36</v>
      </c>
      <c r="C1031" t="s">
        <v>18</v>
      </c>
      <c r="D1031" s="4">
        <v>329</v>
      </c>
      <c r="E1031">
        <v>16</v>
      </c>
      <c r="F1031">
        <v>1436</v>
      </c>
      <c r="G1031">
        <v>3</v>
      </c>
      <c r="H1031" t="s">
        <v>15</v>
      </c>
      <c r="I1031" t="s">
        <v>16</v>
      </c>
      <c r="J1031">
        <v>1</v>
      </c>
      <c r="K1031" t="s">
        <v>21</v>
      </c>
      <c r="L1031" t="s">
        <v>18</v>
      </c>
      <c r="M1031" s="4">
        <v>14.945945945945946</v>
      </c>
      <c r="N1031">
        <v>1</v>
      </c>
      <c r="O1031">
        <v>2</v>
      </c>
    </row>
    <row r="1032" spans="2:15" x14ac:dyDescent="0.35">
      <c r="B1032">
        <v>47</v>
      </c>
      <c r="C1032" t="s">
        <v>18</v>
      </c>
      <c r="D1032" s="4">
        <v>465</v>
      </c>
      <c r="E1032">
        <v>1</v>
      </c>
      <c r="F1032">
        <v>1438</v>
      </c>
      <c r="G1032">
        <v>1</v>
      </c>
      <c r="H1032" t="s">
        <v>19</v>
      </c>
      <c r="I1032" t="s">
        <v>20</v>
      </c>
      <c r="J1032">
        <v>4</v>
      </c>
      <c r="K1032" t="s">
        <v>21</v>
      </c>
      <c r="L1032" t="s">
        <v>18</v>
      </c>
      <c r="M1032" s="4">
        <v>15.375527426160337</v>
      </c>
      <c r="N1032">
        <v>3</v>
      </c>
      <c r="O1032">
        <v>2</v>
      </c>
    </row>
    <row r="1033" spans="2:15" x14ac:dyDescent="0.35">
      <c r="B1033">
        <v>25</v>
      </c>
      <c r="C1033" t="s">
        <v>14</v>
      </c>
      <c r="D1033" s="4">
        <v>383</v>
      </c>
      <c r="E1033">
        <v>9</v>
      </c>
      <c r="F1033">
        <v>1439</v>
      </c>
      <c r="G1033">
        <v>1</v>
      </c>
      <c r="H1033" t="s">
        <v>19</v>
      </c>
      <c r="I1033" t="s">
        <v>27</v>
      </c>
      <c r="J1033">
        <v>1</v>
      </c>
      <c r="K1033" t="s">
        <v>21</v>
      </c>
      <c r="L1033" t="s">
        <v>18</v>
      </c>
      <c r="M1033" s="4">
        <v>12</v>
      </c>
      <c r="N1033">
        <v>1</v>
      </c>
      <c r="O1033">
        <v>3</v>
      </c>
    </row>
    <row r="1034" spans="2:15" x14ac:dyDescent="0.35">
      <c r="B1034">
        <v>37</v>
      </c>
      <c r="C1034" t="s">
        <v>18</v>
      </c>
      <c r="D1034" s="4">
        <v>1413</v>
      </c>
      <c r="E1034">
        <v>5</v>
      </c>
      <c r="F1034">
        <v>1440</v>
      </c>
      <c r="G1034">
        <v>3</v>
      </c>
      <c r="H1034" t="s">
        <v>19</v>
      </c>
      <c r="I1034" t="s">
        <v>22</v>
      </c>
      <c r="J1034">
        <v>3</v>
      </c>
      <c r="K1034" t="s">
        <v>17</v>
      </c>
      <c r="L1034" t="s">
        <v>18</v>
      </c>
      <c r="M1034" s="4">
        <v>14</v>
      </c>
      <c r="N1034">
        <v>1</v>
      </c>
      <c r="O1034">
        <v>1</v>
      </c>
    </row>
    <row r="1035" spans="2:15" x14ac:dyDescent="0.35">
      <c r="B1035">
        <v>56</v>
      </c>
      <c r="C1035" t="s">
        <v>18</v>
      </c>
      <c r="D1035" s="4">
        <v>1255</v>
      </c>
      <c r="E1035">
        <v>1</v>
      </c>
      <c r="F1035">
        <v>1441</v>
      </c>
      <c r="G1035">
        <v>1</v>
      </c>
      <c r="H1035" t="s">
        <v>15</v>
      </c>
      <c r="I1035" t="s">
        <v>20</v>
      </c>
      <c r="J1035">
        <v>1</v>
      </c>
      <c r="K1035" t="s">
        <v>21</v>
      </c>
      <c r="L1035" t="s">
        <v>18</v>
      </c>
      <c r="M1035" s="4">
        <v>22</v>
      </c>
      <c r="N1035">
        <v>4</v>
      </c>
      <c r="O1035">
        <v>4</v>
      </c>
    </row>
    <row r="1036" spans="2:15" x14ac:dyDescent="0.35">
      <c r="B1036">
        <v>47</v>
      </c>
      <c r="C1036" t="s">
        <v>18</v>
      </c>
      <c r="D1036" s="4">
        <v>776.57377049180332</v>
      </c>
      <c r="E1036">
        <v>2</v>
      </c>
      <c r="F1036">
        <v>1443</v>
      </c>
      <c r="G1036">
        <v>1</v>
      </c>
      <c r="H1036" t="s">
        <v>15</v>
      </c>
      <c r="I1036" t="s">
        <v>28</v>
      </c>
      <c r="J1036">
        <v>3</v>
      </c>
      <c r="K1036" t="s">
        <v>21</v>
      </c>
      <c r="L1036" t="s">
        <v>18</v>
      </c>
      <c r="M1036" s="4">
        <v>19</v>
      </c>
      <c r="N1036">
        <v>2</v>
      </c>
      <c r="O1036">
        <v>4</v>
      </c>
    </row>
    <row r="1037" spans="2:15" x14ac:dyDescent="0.35">
      <c r="B1037">
        <v>24</v>
      </c>
      <c r="C1037" t="s">
        <v>18</v>
      </c>
      <c r="D1037" s="4">
        <v>787.54826254826253</v>
      </c>
      <c r="E1037">
        <v>4</v>
      </c>
      <c r="F1037">
        <v>1445</v>
      </c>
      <c r="G1037">
        <v>4</v>
      </c>
      <c r="H1037" t="s">
        <v>15</v>
      </c>
      <c r="I1037" t="s">
        <v>16</v>
      </c>
      <c r="J1037">
        <v>3</v>
      </c>
      <c r="K1037" t="s">
        <v>21</v>
      </c>
      <c r="L1037" t="s">
        <v>14</v>
      </c>
      <c r="M1037" s="4">
        <v>12</v>
      </c>
      <c r="N1037">
        <v>3</v>
      </c>
      <c r="O1037">
        <v>3</v>
      </c>
    </row>
    <row r="1038" spans="2:15" x14ac:dyDescent="0.35">
      <c r="B1038">
        <v>32</v>
      </c>
      <c r="C1038" t="s">
        <v>18</v>
      </c>
      <c r="D1038" s="4">
        <v>787.54826254826253</v>
      </c>
      <c r="E1038">
        <v>7</v>
      </c>
      <c r="F1038">
        <v>1446</v>
      </c>
      <c r="G1038">
        <v>4</v>
      </c>
      <c r="H1038" t="s">
        <v>19</v>
      </c>
      <c r="I1038" t="s">
        <v>16</v>
      </c>
      <c r="J1038">
        <v>4</v>
      </c>
      <c r="K1038" t="s">
        <v>21</v>
      </c>
      <c r="L1038" t="s">
        <v>18</v>
      </c>
      <c r="M1038" s="4">
        <v>12</v>
      </c>
      <c r="N1038">
        <v>3</v>
      </c>
      <c r="O1038">
        <v>2</v>
      </c>
    </row>
    <row r="1039" spans="2:15" x14ac:dyDescent="0.35">
      <c r="B1039">
        <v>34</v>
      </c>
      <c r="C1039" t="s">
        <v>18</v>
      </c>
      <c r="D1039" s="4">
        <v>776.33181818181822</v>
      </c>
      <c r="E1039">
        <v>1</v>
      </c>
      <c r="F1039">
        <v>1447</v>
      </c>
      <c r="G1039">
        <v>4</v>
      </c>
      <c r="H1039" t="s">
        <v>15</v>
      </c>
      <c r="I1039" t="s">
        <v>22</v>
      </c>
      <c r="J1039">
        <v>2</v>
      </c>
      <c r="K1039" t="s">
        <v>21</v>
      </c>
      <c r="L1039" t="s">
        <v>18</v>
      </c>
      <c r="M1039" s="4">
        <v>17</v>
      </c>
      <c r="N1039">
        <v>1</v>
      </c>
      <c r="O1039">
        <v>2</v>
      </c>
    </row>
    <row r="1040" spans="2:15" x14ac:dyDescent="0.35">
      <c r="B1040">
        <v>41</v>
      </c>
      <c r="C1040" t="s">
        <v>18</v>
      </c>
      <c r="D1040" s="4">
        <v>773.53418803418799</v>
      </c>
      <c r="E1040">
        <v>5</v>
      </c>
      <c r="F1040">
        <v>1448</v>
      </c>
      <c r="G1040">
        <v>2</v>
      </c>
      <c r="H1040" t="s">
        <v>19</v>
      </c>
      <c r="I1040" t="s">
        <v>20</v>
      </c>
      <c r="J1040">
        <v>3</v>
      </c>
      <c r="K1040" t="s">
        <v>21</v>
      </c>
      <c r="L1040" t="s">
        <v>14</v>
      </c>
      <c r="M1040" s="4">
        <v>12</v>
      </c>
      <c r="N1040">
        <v>1</v>
      </c>
      <c r="O1040">
        <v>2</v>
      </c>
    </row>
    <row r="1041" spans="2:15" x14ac:dyDescent="0.35">
      <c r="B1041">
        <v>40</v>
      </c>
      <c r="C1041" t="s">
        <v>18</v>
      </c>
      <c r="D1041" s="4">
        <v>663</v>
      </c>
      <c r="E1041">
        <v>9</v>
      </c>
      <c r="F1041">
        <v>1449</v>
      </c>
      <c r="G1041">
        <v>3</v>
      </c>
      <c r="H1041" t="s">
        <v>19</v>
      </c>
      <c r="I1041" t="s">
        <v>22</v>
      </c>
      <c r="J1041">
        <v>3</v>
      </c>
      <c r="K1041" t="s">
        <v>23</v>
      </c>
      <c r="L1041" t="s">
        <v>18</v>
      </c>
      <c r="M1041" s="4">
        <v>11</v>
      </c>
      <c r="N1041">
        <v>3</v>
      </c>
      <c r="O1041">
        <v>4</v>
      </c>
    </row>
    <row r="1042" spans="2:15" x14ac:dyDescent="0.35">
      <c r="B1042">
        <v>31</v>
      </c>
      <c r="C1042" t="s">
        <v>18</v>
      </c>
      <c r="D1042" s="4">
        <v>326</v>
      </c>
      <c r="E1042">
        <v>8</v>
      </c>
      <c r="F1042">
        <v>1453</v>
      </c>
      <c r="G1042">
        <v>1</v>
      </c>
      <c r="H1042" t="s">
        <v>19</v>
      </c>
      <c r="I1042" t="s">
        <v>16</v>
      </c>
      <c r="J1042">
        <v>4</v>
      </c>
      <c r="K1042" t="s">
        <v>23</v>
      </c>
      <c r="L1042" t="s">
        <v>18</v>
      </c>
      <c r="M1042" s="4">
        <v>18</v>
      </c>
      <c r="N1042">
        <v>1</v>
      </c>
      <c r="O1042">
        <v>3</v>
      </c>
    </row>
    <row r="1043" spans="2:15" x14ac:dyDescent="0.35">
      <c r="B1043">
        <v>46</v>
      </c>
      <c r="C1043" t="s">
        <v>14</v>
      </c>
      <c r="D1043" s="4">
        <v>377</v>
      </c>
      <c r="E1043">
        <v>9</v>
      </c>
      <c r="F1043">
        <v>1457</v>
      </c>
      <c r="G1043">
        <v>1</v>
      </c>
      <c r="H1043" t="s">
        <v>19</v>
      </c>
      <c r="I1043" t="s">
        <v>16</v>
      </c>
      <c r="J1043">
        <v>4</v>
      </c>
      <c r="K1043" t="s">
        <v>23</v>
      </c>
      <c r="L1043" t="s">
        <v>18</v>
      </c>
      <c r="M1043" s="4">
        <v>11</v>
      </c>
      <c r="N1043">
        <v>1</v>
      </c>
      <c r="O1043">
        <v>4</v>
      </c>
    </row>
    <row r="1044" spans="2:15" x14ac:dyDescent="0.35">
      <c r="B1044">
        <v>39</v>
      </c>
      <c r="C1044" t="s">
        <v>14</v>
      </c>
      <c r="D1044" s="4">
        <v>592</v>
      </c>
      <c r="E1044">
        <v>2</v>
      </c>
      <c r="F1044">
        <v>1458</v>
      </c>
      <c r="G1044">
        <v>1</v>
      </c>
      <c r="H1044" t="s">
        <v>15</v>
      </c>
      <c r="I1044" t="s">
        <v>22</v>
      </c>
      <c r="J1044">
        <v>1</v>
      </c>
      <c r="K1044" t="s">
        <v>17</v>
      </c>
      <c r="L1044" t="s">
        <v>14</v>
      </c>
      <c r="M1044" s="4">
        <v>23</v>
      </c>
      <c r="N1044">
        <v>2</v>
      </c>
      <c r="O1044">
        <v>4</v>
      </c>
    </row>
    <row r="1045" spans="2:15" x14ac:dyDescent="0.35">
      <c r="B1045">
        <v>31</v>
      </c>
      <c r="C1045" t="s">
        <v>14</v>
      </c>
      <c r="D1045" s="4">
        <v>1445</v>
      </c>
      <c r="E1045">
        <v>1</v>
      </c>
      <c r="F1045">
        <v>1459</v>
      </c>
      <c r="G1045">
        <v>3</v>
      </c>
      <c r="H1045" t="s">
        <v>15</v>
      </c>
      <c r="I1045" t="s">
        <v>24</v>
      </c>
      <c r="J1045">
        <v>2</v>
      </c>
      <c r="K1045" t="s">
        <v>17</v>
      </c>
      <c r="L1045" t="s">
        <v>18</v>
      </c>
      <c r="M1045" s="4">
        <v>11</v>
      </c>
      <c r="N1045">
        <v>1</v>
      </c>
      <c r="O1045">
        <v>3</v>
      </c>
    </row>
    <row r="1046" spans="2:15" x14ac:dyDescent="0.35">
      <c r="B1046">
        <v>45</v>
      </c>
      <c r="C1046" t="s">
        <v>18</v>
      </c>
      <c r="D1046" s="4">
        <v>1038</v>
      </c>
      <c r="E1046">
        <v>20</v>
      </c>
      <c r="F1046">
        <v>1460</v>
      </c>
      <c r="G1046">
        <v>2</v>
      </c>
      <c r="H1046" t="s">
        <v>19</v>
      </c>
      <c r="I1046" t="s">
        <v>25</v>
      </c>
      <c r="J1046">
        <v>1</v>
      </c>
      <c r="K1046" t="s">
        <v>23</v>
      </c>
      <c r="L1046" t="s">
        <v>14</v>
      </c>
      <c r="M1046" s="4">
        <v>18</v>
      </c>
      <c r="N1046">
        <v>2</v>
      </c>
      <c r="O1046">
        <v>3</v>
      </c>
    </row>
    <row r="1047" spans="2:15" x14ac:dyDescent="0.35">
      <c r="B1047">
        <v>31</v>
      </c>
      <c r="C1047" t="s">
        <v>18</v>
      </c>
      <c r="D1047" s="4">
        <v>1398</v>
      </c>
      <c r="E1047">
        <v>8</v>
      </c>
      <c r="F1047">
        <v>1461</v>
      </c>
      <c r="G1047">
        <v>4</v>
      </c>
      <c r="H1047" t="s">
        <v>15</v>
      </c>
      <c r="I1047" t="s">
        <v>29</v>
      </c>
      <c r="J1047">
        <v>2</v>
      </c>
      <c r="K1047" t="s">
        <v>17</v>
      </c>
      <c r="L1047" t="s">
        <v>18</v>
      </c>
      <c r="M1047" s="4">
        <v>18</v>
      </c>
      <c r="N1047">
        <v>4</v>
      </c>
      <c r="O1047">
        <v>3</v>
      </c>
    </row>
    <row r="1048" spans="2:15" x14ac:dyDescent="0.35">
      <c r="B1048">
        <v>31</v>
      </c>
      <c r="C1048" t="s">
        <v>14</v>
      </c>
      <c r="D1048" s="4">
        <v>523</v>
      </c>
      <c r="E1048">
        <v>2</v>
      </c>
      <c r="F1048">
        <v>1464</v>
      </c>
      <c r="G1048">
        <v>2</v>
      </c>
      <c r="H1048" t="s">
        <v>19</v>
      </c>
      <c r="I1048" t="s">
        <v>22</v>
      </c>
      <c r="J1048">
        <v>4</v>
      </c>
      <c r="K1048" t="s">
        <v>21</v>
      </c>
      <c r="L1048" t="s">
        <v>14</v>
      </c>
      <c r="M1048" s="4">
        <v>15.173076923076923</v>
      </c>
      <c r="N1048">
        <v>3</v>
      </c>
      <c r="O1048">
        <v>1</v>
      </c>
    </row>
    <row r="1049" spans="2:15" x14ac:dyDescent="0.35">
      <c r="B1049">
        <v>45</v>
      </c>
      <c r="C1049" t="s">
        <v>18</v>
      </c>
      <c r="D1049" s="4">
        <v>1448</v>
      </c>
      <c r="E1049">
        <v>29</v>
      </c>
      <c r="F1049">
        <v>1465</v>
      </c>
      <c r="G1049">
        <v>2</v>
      </c>
      <c r="H1049" t="s">
        <v>19</v>
      </c>
      <c r="I1049" t="s">
        <v>24</v>
      </c>
      <c r="J1049">
        <v>4</v>
      </c>
      <c r="K1049" t="s">
        <v>21</v>
      </c>
      <c r="L1049" t="s">
        <v>14</v>
      </c>
      <c r="M1049" s="4">
        <v>15.345132743362832</v>
      </c>
      <c r="N1049">
        <v>4</v>
      </c>
      <c r="O1049">
        <v>4</v>
      </c>
    </row>
    <row r="1050" spans="2:15" x14ac:dyDescent="0.35">
      <c r="B1050">
        <v>48</v>
      </c>
      <c r="C1050" t="s">
        <v>18</v>
      </c>
      <c r="D1050" s="4">
        <v>1221</v>
      </c>
      <c r="E1050">
        <v>7</v>
      </c>
      <c r="F1050">
        <v>1466</v>
      </c>
      <c r="G1050">
        <v>3</v>
      </c>
      <c r="H1050" t="s">
        <v>19</v>
      </c>
      <c r="I1050" t="s">
        <v>16</v>
      </c>
      <c r="J1050">
        <v>1</v>
      </c>
      <c r="K1050" t="s">
        <v>23</v>
      </c>
      <c r="L1050" t="s">
        <v>18</v>
      </c>
      <c r="M1050" s="4">
        <v>14.945945945945946</v>
      </c>
      <c r="N1050">
        <v>1</v>
      </c>
      <c r="O1050">
        <v>3</v>
      </c>
    </row>
    <row r="1051" spans="2:15" x14ac:dyDescent="0.35">
      <c r="B1051">
        <v>34</v>
      </c>
      <c r="C1051" t="s">
        <v>14</v>
      </c>
      <c r="D1051" s="4">
        <v>1107</v>
      </c>
      <c r="E1051">
        <v>9</v>
      </c>
      <c r="F1051">
        <v>1467</v>
      </c>
      <c r="G1051">
        <v>1</v>
      </c>
      <c r="H1051" t="s">
        <v>15</v>
      </c>
      <c r="I1051" t="s">
        <v>29</v>
      </c>
      <c r="J1051">
        <v>3</v>
      </c>
      <c r="K1051" t="s">
        <v>21</v>
      </c>
      <c r="L1051" t="s">
        <v>18</v>
      </c>
      <c r="M1051" s="4">
        <v>14.760869565217391</v>
      </c>
      <c r="N1051">
        <v>4</v>
      </c>
      <c r="O1051">
        <v>3</v>
      </c>
    </row>
    <row r="1052" spans="2:15" x14ac:dyDescent="0.35">
      <c r="B1052">
        <v>40</v>
      </c>
      <c r="C1052" t="s">
        <v>18</v>
      </c>
      <c r="D1052" s="4">
        <v>218</v>
      </c>
      <c r="E1052">
        <v>8</v>
      </c>
      <c r="F1052">
        <v>1468</v>
      </c>
      <c r="G1052">
        <v>4</v>
      </c>
      <c r="H1052" t="s">
        <v>19</v>
      </c>
      <c r="I1052" t="s">
        <v>28</v>
      </c>
      <c r="J1052">
        <v>2</v>
      </c>
      <c r="K1052" t="s">
        <v>23</v>
      </c>
      <c r="L1052" t="s">
        <v>18</v>
      </c>
      <c r="M1052" s="4">
        <v>15.079365079365079</v>
      </c>
      <c r="N1052">
        <v>3</v>
      </c>
      <c r="O1052">
        <v>3</v>
      </c>
    </row>
    <row r="1053" spans="2:15" x14ac:dyDescent="0.35">
      <c r="B1053">
        <v>28</v>
      </c>
      <c r="C1053" t="s">
        <v>18</v>
      </c>
      <c r="D1053" s="4">
        <v>866</v>
      </c>
      <c r="E1053">
        <v>5</v>
      </c>
      <c r="F1053">
        <v>1469</v>
      </c>
      <c r="G1053">
        <v>4</v>
      </c>
      <c r="H1053" t="s">
        <v>19</v>
      </c>
      <c r="I1053" t="s">
        <v>16</v>
      </c>
      <c r="J1053">
        <v>1</v>
      </c>
      <c r="K1053" t="s">
        <v>17</v>
      </c>
      <c r="L1053" t="s">
        <v>18</v>
      </c>
      <c r="M1053" s="4">
        <v>14.945945945945946</v>
      </c>
      <c r="N1053">
        <v>4</v>
      </c>
      <c r="O1053">
        <v>3</v>
      </c>
    </row>
    <row r="1054" spans="2:15" x14ac:dyDescent="0.35">
      <c r="B1054">
        <v>44</v>
      </c>
      <c r="C1054" t="s">
        <v>18</v>
      </c>
      <c r="D1054" s="4">
        <v>981</v>
      </c>
      <c r="E1054">
        <v>5</v>
      </c>
      <c r="F1054">
        <v>1471</v>
      </c>
      <c r="G1054">
        <v>3</v>
      </c>
      <c r="H1054" t="s">
        <v>19</v>
      </c>
      <c r="I1054" t="s">
        <v>22</v>
      </c>
      <c r="J1054">
        <v>3</v>
      </c>
      <c r="K1054" t="s">
        <v>17</v>
      </c>
      <c r="L1054" t="s">
        <v>18</v>
      </c>
      <c r="M1054" s="4">
        <v>14</v>
      </c>
      <c r="N1054">
        <v>4</v>
      </c>
      <c r="O1054">
        <v>3</v>
      </c>
    </row>
    <row r="1055" spans="2:15" x14ac:dyDescent="0.35">
      <c r="B1055">
        <v>53</v>
      </c>
      <c r="C1055" t="s">
        <v>18</v>
      </c>
      <c r="D1055" s="4">
        <v>447</v>
      </c>
      <c r="E1055">
        <v>2</v>
      </c>
      <c r="F1055">
        <v>1472</v>
      </c>
      <c r="G1055">
        <v>4</v>
      </c>
      <c r="H1055" t="s">
        <v>19</v>
      </c>
      <c r="I1055" t="s">
        <v>28</v>
      </c>
      <c r="J1055">
        <v>2</v>
      </c>
      <c r="K1055" t="s">
        <v>17</v>
      </c>
      <c r="L1055" t="s">
        <v>18</v>
      </c>
      <c r="M1055" s="4">
        <v>12</v>
      </c>
      <c r="N1055">
        <v>2</v>
      </c>
      <c r="O1055">
        <v>2</v>
      </c>
    </row>
    <row r="1056" spans="2:15" x14ac:dyDescent="0.35">
      <c r="B1056">
        <v>49</v>
      </c>
      <c r="C1056" t="s">
        <v>18</v>
      </c>
      <c r="D1056" s="4">
        <v>1495</v>
      </c>
      <c r="E1056">
        <v>5</v>
      </c>
      <c r="F1056">
        <v>1473</v>
      </c>
      <c r="G1056">
        <v>1</v>
      </c>
      <c r="H1056" t="s">
        <v>19</v>
      </c>
      <c r="I1056" t="s">
        <v>25</v>
      </c>
      <c r="J1056">
        <v>3</v>
      </c>
      <c r="K1056" t="s">
        <v>21</v>
      </c>
      <c r="L1056" t="s">
        <v>18</v>
      </c>
      <c r="M1056" s="4">
        <v>14</v>
      </c>
      <c r="N1056">
        <v>2</v>
      </c>
      <c r="O1056">
        <v>2</v>
      </c>
    </row>
    <row r="1057" spans="2:15" x14ac:dyDescent="0.35">
      <c r="B1057">
        <v>40</v>
      </c>
      <c r="C1057" t="s">
        <v>18</v>
      </c>
      <c r="D1057" s="4">
        <v>896</v>
      </c>
      <c r="E1057">
        <v>2</v>
      </c>
      <c r="F1057">
        <v>1474</v>
      </c>
      <c r="G1057">
        <v>3</v>
      </c>
      <c r="H1057" t="s">
        <v>19</v>
      </c>
      <c r="I1057" t="s">
        <v>20</v>
      </c>
      <c r="J1057">
        <v>3</v>
      </c>
      <c r="K1057" t="s">
        <v>23</v>
      </c>
      <c r="L1057" t="s">
        <v>18</v>
      </c>
      <c r="M1057" s="4">
        <v>14</v>
      </c>
      <c r="N1057">
        <v>3</v>
      </c>
      <c r="O1057">
        <v>4</v>
      </c>
    </row>
    <row r="1058" spans="2:15" x14ac:dyDescent="0.35">
      <c r="B1058">
        <v>44</v>
      </c>
      <c r="C1058" t="s">
        <v>18</v>
      </c>
      <c r="D1058" s="4">
        <v>773.53418803418799</v>
      </c>
      <c r="E1058">
        <v>20</v>
      </c>
      <c r="F1058">
        <v>1475</v>
      </c>
      <c r="G1058">
        <v>4</v>
      </c>
      <c r="H1058" t="s">
        <v>19</v>
      </c>
      <c r="I1058" t="s">
        <v>20</v>
      </c>
      <c r="J1058">
        <v>2</v>
      </c>
      <c r="K1058" t="s">
        <v>17</v>
      </c>
      <c r="L1058" t="s">
        <v>18</v>
      </c>
      <c r="M1058" s="4">
        <v>13</v>
      </c>
      <c r="N1058">
        <v>3</v>
      </c>
      <c r="O1058">
        <v>2</v>
      </c>
    </row>
    <row r="1059" spans="2:15" x14ac:dyDescent="0.35">
      <c r="B1059">
        <v>33</v>
      </c>
      <c r="C1059" t="s">
        <v>18</v>
      </c>
      <c r="D1059" s="4">
        <v>430</v>
      </c>
      <c r="E1059">
        <v>7</v>
      </c>
      <c r="F1059">
        <v>1477</v>
      </c>
      <c r="G1059">
        <v>4</v>
      </c>
      <c r="H1059" t="s">
        <v>19</v>
      </c>
      <c r="I1059" t="s">
        <v>16</v>
      </c>
      <c r="J1059">
        <v>1</v>
      </c>
      <c r="K1059" t="s">
        <v>21</v>
      </c>
      <c r="L1059" t="s">
        <v>18</v>
      </c>
      <c r="M1059" s="4">
        <v>14</v>
      </c>
      <c r="N1059">
        <v>1</v>
      </c>
      <c r="O1059">
        <v>3</v>
      </c>
    </row>
    <row r="1060" spans="2:15" x14ac:dyDescent="0.35">
      <c r="B1060">
        <v>34</v>
      </c>
      <c r="C1060" t="s">
        <v>18</v>
      </c>
      <c r="D1060" s="4">
        <v>787.54826254826253</v>
      </c>
      <c r="E1060">
        <v>3</v>
      </c>
      <c r="F1060">
        <v>1478</v>
      </c>
      <c r="G1060">
        <v>4</v>
      </c>
      <c r="H1060" t="s">
        <v>19</v>
      </c>
      <c r="I1060" t="s">
        <v>16</v>
      </c>
      <c r="J1060">
        <v>1</v>
      </c>
      <c r="K1060" t="s">
        <v>17</v>
      </c>
      <c r="L1060" t="s">
        <v>18</v>
      </c>
      <c r="M1060" s="4">
        <v>18</v>
      </c>
      <c r="N1060">
        <v>4</v>
      </c>
      <c r="O1060">
        <v>3</v>
      </c>
    </row>
    <row r="1061" spans="2:15" x14ac:dyDescent="0.35">
      <c r="B1061">
        <v>30</v>
      </c>
      <c r="C1061" t="s">
        <v>18</v>
      </c>
      <c r="D1061" s="4">
        <v>787.54826254826253</v>
      </c>
      <c r="E1061">
        <v>16</v>
      </c>
      <c r="F1061">
        <v>1479</v>
      </c>
      <c r="G1061">
        <v>4</v>
      </c>
      <c r="H1061" t="s">
        <v>19</v>
      </c>
      <c r="I1061" t="s">
        <v>16</v>
      </c>
      <c r="J1061">
        <v>3</v>
      </c>
      <c r="K1061" t="s">
        <v>21</v>
      </c>
      <c r="L1061" t="s">
        <v>18</v>
      </c>
      <c r="M1061" s="4">
        <v>15</v>
      </c>
      <c r="N1061">
        <v>3</v>
      </c>
      <c r="O1061">
        <v>2</v>
      </c>
    </row>
    <row r="1062" spans="2:15" x14ac:dyDescent="0.35">
      <c r="B1062">
        <v>42</v>
      </c>
      <c r="C1062" t="s">
        <v>18</v>
      </c>
      <c r="D1062" s="4">
        <v>748</v>
      </c>
      <c r="E1062">
        <v>9</v>
      </c>
      <c r="F1062">
        <v>1480</v>
      </c>
      <c r="G1062">
        <v>1</v>
      </c>
      <c r="H1062" t="s">
        <v>15</v>
      </c>
      <c r="I1062" t="s">
        <v>22</v>
      </c>
      <c r="J1062">
        <v>4</v>
      </c>
      <c r="K1062" t="s">
        <v>17</v>
      </c>
      <c r="L1062" t="s">
        <v>18</v>
      </c>
      <c r="M1062" s="4">
        <v>13</v>
      </c>
      <c r="N1062">
        <v>3</v>
      </c>
      <c r="O1062">
        <v>3</v>
      </c>
    </row>
    <row r="1063" spans="2:15" x14ac:dyDescent="0.35">
      <c r="B1063">
        <v>44</v>
      </c>
      <c r="C1063" t="s">
        <v>18</v>
      </c>
      <c r="D1063" s="4">
        <v>787.54826254826253</v>
      </c>
      <c r="E1063">
        <v>1</v>
      </c>
      <c r="F1063">
        <v>1481</v>
      </c>
      <c r="G1063">
        <v>1</v>
      </c>
      <c r="H1063" t="s">
        <v>15</v>
      </c>
      <c r="I1063" t="s">
        <v>16</v>
      </c>
      <c r="J1063">
        <v>3</v>
      </c>
      <c r="K1063" t="s">
        <v>21</v>
      </c>
      <c r="L1063" t="s">
        <v>18</v>
      </c>
      <c r="M1063" s="4">
        <v>12</v>
      </c>
      <c r="N1063">
        <v>3</v>
      </c>
      <c r="O1063">
        <v>2</v>
      </c>
    </row>
    <row r="1064" spans="2:15" x14ac:dyDescent="0.35">
      <c r="B1064">
        <v>30</v>
      </c>
      <c r="C1064" t="s">
        <v>18</v>
      </c>
      <c r="D1064" s="4">
        <v>773.53418803418799</v>
      </c>
      <c r="E1064">
        <v>7</v>
      </c>
      <c r="F1064">
        <v>1482</v>
      </c>
      <c r="G1064">
        <v>3</v>
      </c>
      <c r="H1064" t="s">
        <v>19</v>
      </c>
      <c r="I1064" t="s">
        <v>20</v>
      </c>
      <c r="J1064">
        <v>3</v>
      </c>
      <c r="K1064" t="s">
        <v>23</v>
      </c>
      <c r="L1064" t="s">
        <v>18</v>
      </c>
      <c r="M1064" s="4">
        <v>13</v>
      </c>
      <c r="N1064">
        <v>2</v>
      </c>
      <c r="O1064">
        <v>2</v>
      </c>
    </row>
    <row r="1065" spans="2:15" x14ac:dyDescent="0.35">
      <c r="B1065">
        <v>57</v>
      </c>
      <c r="C1065" t="s">
        <v>18</v>
      </c>
      <c r="D1065" s="4">
        <v>405</v>
      </c>
      <c r="E1065">
        <v>1</v>
      </c>
      <c r="F1065">
        <v>1483</v>
      </c>
      <c r="G1065">
        <v>2</v>
      </c>
      <c r="H1065" t="s">
        <v>19</v>
      </c>
      <c r="I1065" t="s">
        <v>20</v>
      </c>
      <c r="J1065">
        <v>3</v>
      </c>
      <c r="K1065" t="s">
        <v>21</v>
      </c>
      <c r="L1065" t="s">
        <v>18</v>
      </c>
      <c r="M1065" s="4">
        <v>24</v>
      </c>
      <c r="N1065">
        <v>1</v>
      </c>
      <c r="O1065">
        <v>2</v>
      </c>
    </row>
    <row r="1066" spans="2:15" x14ac:dyDescent="0.35">
      <c r="B1066">
        <v>49</v>
      </c>
      <c r="C1066" t="s">
        <v>18</v>
      </c>
      <c r="D1066" s="4">
        <v>1490</v>
      </c>
      <c r="E1066">
        <v>7</v>
      </c>
      <c r="F1066">
        <v>1484</v>
      </c>
      <c r="G1066">
        <v>3</v>
      </c>
      <c r="H1066" t="s">
        <v>19</v>
      </c>
      <c r="I1066" t="s">
        <v>25</v>
      </c>
      <c r="J1066">
        <v>2</v>
      </c>
      <c r="K1066" t="s">
        <v>23</v>
      </c>
      <c r="L1066" t="s">
        <v>18</v>
      </c>
      <c r="M1066" s="4">
        <v>14</v>
      </c>
      <c r="N1066">
        <v>2</v>
      </c>
      <c r="O1066">
        <v>3</v>
      </c>
    </row>
    <row r="1067" spans="2:15" x14ac:dyDescent="0.35">
      <c r="B1067">
        <v>34</v>
      </c>
      <c r="C1067" t="s">
        <v>18</v>
      </c>
      <c r="D1067" s="4">
        <v>829</v>
      </c>
      <c r="E1067">
        <v>15</v>
      </c>
      <c r="F1067">
        <v>1485</v>
      </c>
      <c r="G1067">
        <v>2</v>
      </c>
      <c r="H1067" t="s">
        <v>19</v>
      </c>
      <c r="I1067" t="s">
        <v>28</v>
      </c>
      <c r="J1067">
        <v>1</v>
      </c>
      <c r="K1067" t="s">
        <v>23</v>
      </c>
      <c r="L1067" t="s">
        <v>18</v>
      </c>
      <c r="M1067" s="4">
        <v>14</v>
      </c>
      <c r="N1067">
        <v>4</v>
      </c>
      <c r="O1067">
        <v>2</v>
      </c>
    </row>
    <row r="1068" spans="2:15" x14ac:dyDescent="0.35">
      <c r="B1068">
        <v>28</v>
      </c>
      <c r="C1068" t="s">
        <v>14</v>
      </c>
      <c r="D1068" s="4">
        <v>1496</v>
      </c>
      <c r="E1068">
        <v>1</v>
      </c>
      <c r="F1068">
        <v>1486</v>
      </c>
      <c r="G1068">
        <v>1</v>
      </c>
      <c r="H1068" t="s">
        <v>19</v>
      </c>
      <c r="I1068" t="s">
        <v>27</v>
      </c>
      <c r="J1068">
        <v>3</v>
      </c>
      <c r="K1068" t="s">
        <v>21</v>
      </c>
      <c r="L1068" t="s">
        <v>18</v>
      </c>
      <c r="M1068" s="4">
        <v>15</v>
      </c>
      <c r="N1068">
        <v>4</v>
      </c>
      <c r="O1068">
        <v>4</v>
      </c>
    </row>
    <row r="1069" spans="2:15" x14ac:dyDescent="0.35">
      <c r="B1069">
        <v>29</v>
      </c>
      <c r="C1069" t="s">
        <v>14</v>
      </c>
      <c r="D1069" s="4">
        <v>115</v>
      </c>
      <c r="E1069">
        <v>13</v>
      </c>
      <c r="F1069">
        <v>1487</v>
      </c>
      <c r="G1069">
        <v>1</v>
      </c>
      <c r="H1069" t="s">
        <v>15</v>
      </c>
      <c r="I1069" t="s">
        <v>16</v>
      </c>
      <c r="J1069">
        <v>2</v>
      </c>
      <c r="K1069" t="s">
        <v>17</v>
      </c>
      <c r="L1069" t="s">
        <v>18</v>
      </c>
      <c r="M1069" s="4">
        <v>11</v>
      </c>
      <c r="N1069">
        <v>1</v>
      </c>
      <c r="O1069">
        <v>1</v>
      </c>
    </row>
    <row r="1070" spans="2:15" x14ac:dyDescent="0.35">
      <c r="B1070">
        <v>34</v>
      </c>
      <c r="C1070" t="s">
        <v>14</v>
      </c>
      <c r="D1070" s="4">
        <v>790</v>
      </c>
      <c r="E1070">
        <v>24</v>
      </c>
      <c r="F1070">
        <v>1489</v>
      </c>
      <c r="G1070">
        <v>1</v>
      </c>
      <c r="H1070" t="s">
        <v>15</v>
      </c>
      <c r="I1070" t="s">
        <v>16</v>
      </c>
      <c r="J1070">
        <v>2</v>
      </c>
      <c r="K1070" t="s">
        <v>17</v>
      </c>
      <c r="L1070" t="s">
        <v>14</v>
      </c>
      <c r="M1070" s="4">
        <v>23</v>
      </c>
      <c r="N1070">
        <v>3</v>
      </c>
      <c r="O1070">
        <v>4</v>
      </c>
    </row>
    <row r="1071" spans="2:15" x14ac:dyDescent="0.35">
      <c r="B1071">
        <v>35</v>
      </c>
      <c r="C1071" t="s">
        <v>18</v>
      </c>
      <c r="D1071" s="4">
        <v>660</v>
      </c>
      <c r="E1071">
        <v>7</v>
      </c>
      <c r="F1071">
        <v>1492</v>
      </c>
      <c r="G1071">
        <v>4</v>
      </c>
      <c r="H1071" t="s">
        <v>19</v>
      </c>
      <c r="I1071" t="s">
        <v>27</v>
      </c>
      <c r="J1071">
        <v>3</v>
      </c>
      <c r="K1071" t="s">
        <v>21</v>
      </c>
      <c r="L1071" t="s">
        <v>18</v>
      </c>
      <c r="M1071" s="4">
        <v>13</v>
      </c>
      <c r="N1071">
        <v>1</v>
      </c>
      <c r="O1071">
        <v>3</v>
      </c>
    </row>
    <row r="1072" spans="2:15" x14ac:dyDescent="0.35">
      <c r="B1072">
        <v>24</v>
      </c>
      <c r="C1072" t="s">
        <v>14</v>
      </c>
      <c r="D1072" s="4">
        <v>381</v>
      </c>
      <c r="E1072">
        <v>9</v>
      </c>
      <c r="F1072">
        <v>1494</v>
      </c>
      <c r="G1072">
        <v>2</v>
      </c>
      <c r="H1072" t="s">
        <v>19</v>
      </c>
      <c r="I1072" t="s">
        <v>22</v>
      </c>
      <c r="J1072">
        <v>1</v>
      </c>
      <c r="K1072" t="s">
        <v>17</v>
      </c>
      <c r="L1072" t="s">
        <v>14</v>
      </c>
      <c r="M1072" s="4">
        <v>11</v>
      </c>
      <c r="N1072">
        <v>3</v>
      </c>
      <c r="O1072">
        <v>2</v>
      </c>
    </row>
    <row r="1073" spans="2:15" x14ac:dyDescent="0.35">
      <c r="B1073">
        <v>24</v>
      </c>
      <c r="C1073" t="s">
        <v>18</v>
      </c>
      <c r="D1073" s="4">
        <v>830</v>
      </c>
      <c r="E1073">
        <v>13</v>
      </c>
      <c r="F1073">
        <v>1495</v>
      </c>
      <c r="G1073">
        <v>4</v>
      </c>
      <c r="H1073" t="s">
        <v>15</v>
      </c>
      <c r="I1073" t="s">
        <v>27</v>
      </c>
      <c r="J1073">
        <v>2</v>
      </c>
      <c r="K1073" t="s">
        <v>21</v>
      </c>
      <c r="L1073" t="s">
        <v>18</v>
      </c>
      <c r="M1073" s="4">
        <v>13</v>
      </c>
      <c r="N1073">
        <v>3</v>
      </c>
      <c r="O1073">
        <v>3</v>
      </c>
    </row>
    <row r="1074" spans="2:15" x14ac:dyDescent="0.35">
      <c r="B1074">
        <v>44</v>
      </c>
      <c r="C1074" t="s">
        <v>18</v>
      </c>
      <c r="D1074" s="4">
        <v>1193</v>
      </c>
      <c r="E1074">
        <v>2</v>
      </c>
      <c r="F1074">
        <v>1496</v>
      </c>
      <c r="G1074">
        <v>2</v>
      </c>
      <c r="H1074" t="s">
        <v>19</v>
      </c>
      <c r="I1074" t="s">
        <v>24</v>
      </c>
      <c r="J1074">
        <v>3</v>
      </c>
      <c r="K1074" t="s">
        <v>17</v>
      </c>
      <c r="L1074" t="s">
        <v>14</v>
      </c>
      <c r="M1074" s="4">
        <v>18</v>
      </c>
      <c r="N1074">
        <v>2</v>
      </c>
      <c r="O1074">
        <v>2</v>
      </c>
    </row>
    <row r="1075" spans="2:15" x14ac:dyDescent="0.35">
      <c r="B1075">
        <v>29</v>
      </c>
      <c r="C1075" t="s">
        <v>18</v>
      </c>
      <c r="D1075" s="4">
        <v>1246</v>
      </c>
      <c r="E1075">
        <v>19</v>
      </c>
      <c r="F1075">
        <v>1497</v>
      </c>
      <c r="G1075">
        <v>3</v>
      </c>
      <c r="H1075" t="s">
        <v>19</v>
      </c>
      <c r="I1075" t="s">
        <v>16</v>
      </c>
      <c r="J1075">
        <v>3</v>
      </c>
      <c r="K1075" t="s">
        <v>23</v>
      </c>
      <c r="L1075" t="s">
        <v>18</v>
      </c>
      <c r="M1075" s="4">
        <v>14</v>
      </c>
      <c r="N1075">
        <v>3</v>
      </c>
      <c r="O1075">
        <v>3</v>
      </c>
    </row>
    <row r="1076" spans="2:15" x14ac:dyDescent="0.35">
      <c r="B1076">
        <v>30</v>
      </c>
      <c r="C1076" t="s">
        <v>18</v>
      </c>
      <c r="D1076" s="4">
        <v>330</v>
      </c>
      <c r="E1076">
        <v>1</v>
      </c>
      <c r="F1076">
        <v>1499</v>
      </c>
      <c r="G1076">
        <v>3</v>
      </c>
      <c r="H1076" t="s">
        <v>19</v>
      </c>
      <c r="I1076" t="s">
        <v>29</v>
      </c>
      <c r="J1076">
        <v>3</v>
      </c>
      <c r="K1076" t="s">
        <v>23</v>
      </c>
      <c r="L1076" t="s">
        <v>18</v>
      </c>
      <c r="M1076" s="4">
        <v>14.760869565217391</v>
      </c>
      <c r="N1076">
        <v>1</v>
      </c>
      <c r="O1076">
        <v>4</v>
      </c>
    </row>
    <row r="1077" spans="2:15" x14ac:dyDescent="0.35">
      <c r="B1077">
        <v>55</v>
      </c>
      <c r="C1077" t="s">
        <v>18</v>
      </c>
      <c r="D1077" s="4">
        <v>1229</v>
      </c>
      <c r="E1077">
        <v>4</v>
      </c>
      <c r="F1077">
        <v>1501</v>
      </c>
      <c r="G1077">
        <v>4</v>
      </c>
      <c r="H1077" t="s">
        <v>19</v>
      </c>
      <c r="I1077" t="s">
        <v>25</v>
      </c>
      <c r="J1077">
        <v>3</v>
      </c>
      <c r="K1077" t="s">
        <v>21</v>
      </c>
      <c r="L1077" t="s">
        <v>14</v>
      </c>
      <c r="M1077" s="4">
        <v>15.69811320754717</v>
      </c>
      <c r="N1077">
        <v>2</v>
      </c>
      <c r="O1077">
        <v>3</v>
      </c>
    </row>
    <row r="1078" spans="2:15" x14ac:dyDescent="0.35">
      <c r="B1078">
        <v>33</v>
      </c>
      <c r="C1078" t="s">
        <v>18</v>
      </c>
      <c r="D1078" s="4">
        <v>1099</v>
      </c>
      <c r="E1078">
        <v>4</v>
      </c>
      <c r="F1078">
        <v>1502</v>
      </c>
      <c r="G1078">
        <v>1</v>
      </c>
      <c r="H1078" t="s">
        <v>15</v>
      </c>
      <c r="I1078" t="s">
        <v>22</v>
      </c>
      <c r="J1078">
        <v>2</v>
      </c>
      <c r="K1078" t="s">
        <v>21</v>
      </c>
      <c r="L1078" t="s">
        <v>18</v>
      </c>
      <c r="M1078" s="4">
        <v>15.173076923076923</v>
      </c>
      <c r="N1078">
        <v>4</v>
      </c>
      <c r="O1078">
        <v>3</v>
      </c>
    </row>
    <row r="1079" spans="2:15" x14ac:dyDescent="0.35">
      <c r="B1079">
        <v>47</v>
      </c>
      <c r="C1079" t="s">
        <v>18</v>
      </c>
      <c r="D1079" s="4">
        <v>571</v>
      </c>
      <c r="E1079">
        <v>14</v>
      </c>
      <c r="F1079">
        <v>1503</v>
      </c>
      <c r="G1079">
        <v>3</v>
      </c>
      <c r="H1079" t="s">
        <v>15</v>
      </c>
      <c r="I1079" t="s">
        <v>16</v>
      </c>
      <c r="J1079">
        <v>3</v>
      </c>
      <c r="K1079" t="s">
        <v>21</v>
      </c>
      <c r="L1079" t="s">
        <v>14</v>
      </c>
      <c r="M1079" s="4">
        <v>14.945945945945946</v>
      </c>
      <c r="N1079">
        <v>3</v>
      </c>
      <c r="O1079">
        <v>2</v>
      </c>
    </row>
    <row r="1080" spans="2:15" x14ac:dyDescent="0.35">
      <c r="B1080">
        <v>28</v>
      </c>
      <c r="C1080" t="s">
        <v>14</v>
      </c>
      <c r="D1080" s="4">
        <v>776.33181818181822</v>
      </c>
      <c r="E1080">
        <v>2</v>
      </c>
      <c r="F1080">
        <v>1504</v>
      </c>
      <c r="G1080">
        <v>3</v>
      </c>
      <c r="H1080" t="s">
        <v>19</v>
      </c>
      <c r="I1080" t="s">
        <v>22</v>
      </c>
      <c r="J1080">
        <v>1</v>
      </c>
      <c r="K1080" t="s">
        <v>17</v>
      </c>
      <c r="L1080" t="s">
        <v>18</v>
      </c>
      <c r="M1080" s="4">
        <v>15.173076923076923</v>
      </c>
      <c r="N1080">
        <v>3</v>
      </c>
      <c r="O1080">
        <v>2</v>
      </c>
    </row>
    <row r="1081" spans="2:15" x14ac:dyDescent="0.35">
      <c r="B1081">
        <v>28</v>
      </c>
      <c r="C1081" t="s">
        <v>18</v>
      </c>
      <c r="D1081" s="4">
        <v>773.53418803418799</v>
      </c>
      <c r="E1081">
        <v>1</v>
      </c>
      <c r="F1081">
        <v>1506</v>
      </c>
      <c r="G1081">
        <v>1</v>
      </c>
      <c r="H1081" t="s">
        <v>19</v>
      </c>
      <c r="I1081" t="s">
        <v>20</v>
      </c>
      <c r="J1081">
        <v>3</v>
      </c>
      <c r="K1081" t="s">
        <v>23</v>
      </c>
      <c r="L1081" t="s">
        <v>18</v>
      </c>
      <c r="M1081" s="4">
        <v>15.375527426160337</v>
      </c>
      <c r="N1081">
        <v>4</v>
      </c>
      <c r="O1081">
        <v>1</v>
      </c>
    </row>
    <row r="1082" spans="2:15" x14ac:dyDescent="0.35">
      <c r="B1082">
        <v>28</v>
      </c>
      <c r="C1082" t="s">
        <v>18</v>
      </c>
      <c r="D1082" s="4">
        <v>467</v>
      </c>
      <c r="E1082">
        <v>7</v>
      </c>
      <c r="F1082">
        <v>1507</v>
      </c>
      <c r="G1082">
        <v>3</v>
      </c>
      <c r="H1082" t="s">
        <v>19</v>
      </c>
      <c r="I1082" t="s">
        <v>16</v>
      </c>
      <c r="J1082">
        <v>1</v>
      </c>
      <c r="K1082" t="s">
        <v>17</v>
      </c>
      <c r="L1082" t="s">
        <v>18</v>
      </c>
      <c r="M1082" s="4">
        <v>14.945945945945946</v>
      </c>
      <c r="N1082">
        <v>4</v>
      </c>
      <c r="O1082">
        <v>3</v>
      </c>
    </row>
    <row r="1083" spans="2:15" x14ac:dyDescent="0.35">
      <c r="B1083">
        <v>49</v>
      </c>
      <c r="C1083" t="s">
        <v>18</v>
      </c>
      <c r="D1083" s="4">
        <v>271</v>
      </c>
      <c r="E1083">
        <v>3</v>
      </c>
      <c r="F1083">
        <v>1509</v>
      </c>
      <c r="G1083">
        <v>3</v>
      </c>
      <c r="H1083" t="s">
        <v>15</v>
      </c>
      <c r="I1083" t="s">
        <v>22</v>
      </c>
      <c r="J1083">
        <v>1</v>
      </c>
      <c r="K1083" t="s">
        <v>21</v>
      </c>
      <c r="L1083" t="s">
        <v>18</v>
      </c>
      <c r="M1083" s="4">
        <v>25</v>
      </c>
      <c r="N1083">
        <v>1</v>
      </c>
      <c r="O1083">
        <v>3</v>
      </c>
    </row>
    <row r="1084" spans="2:15" x14ac:dyDescent="0.35">
      <c r="B1084">
        <v>29</v>
      </c>
      <c r="C1084" t="s">
        <v>18</v>
      </c>
      <c r="D1084" s="4">
        <v>776.33181818181822</v>
      </c>
      <c r="E1084">
        <v>2</v>
      </c>
      <c r="F1084">
        <v>1513</v>
      </c>
      <c r="G1084">
        <v>4</v>
      </c>
      <c r="H1084" t="s">
        <v>15</v>
      </c>
      <c r="I1084" t="s">
        <v>22</v>
      </c>
      <c r="J1084">
        <v>2</v>
      </c>
      <c r="K1084" t="s">
        <v>21</v>
      </c>
      <c r="L1084" t="s">
        <v>18</v>
      </c>
      <c r="M1084" s="4">
        <v>13</v>
      </c>
      <c r="N1084">
        <v>3</v>
      </c>
      <c r="O1084">
        <v>3</v>
      </c>
    </row>
    <row r="1085" spans="2:15" x14ac:dyDescent="0.35">
      <c r="B1085">
        <v>28</v>
      </c>
      <c r="C1085" t="s">
        <v>18</v>
      </c>
      <c r="D1085" s="4">
        <v>1083</v>
      </c>
      <c r="E1085">
        <v>29</v>
      </c>
      <c r="F1085">
        <v>1514</v>
      </c>
      <c r="G1085">
        <v>3</v>
      </c>
      <c r="H1085" t="s">
        <v>19</v>
      </c>
      <c r="I1085" t="s">
        <v>24</v>
      </c>
      <c r="J1085">
        <v>2</v>
      </c>
      <c r="K1085" t="s">
        <v>21</v>
      </c>
      <c r="L1085" t="s">
        <v>18</v>
      </c>
      <c r="M1085" s="4">
        <v>14</v>
      </c>
      <c r="N1085">
        <v>2</v>
      </c>
      <c r="O1085">
        <v>2</v>
      </c>
    </row>
    <row r="1086" spans="2:15" x14ac:dyDescent="0.35">
      <c r="B1086">
        <v>33</v>
      </c>
      <c r="C1086" t="s">
        <v>18</v>
      </c>
      <c r="D1086" s="4">
        <v>516</v>
      </c>
      <c r="E1086">
        <v>8</v>
      </c>
      <c r="F1086">
        <v>1515</v>
      </c>
      <c r="G1086">
        <v>4</v>
      </c>
      <c r="H1086" t="s">
        <v>19</v>
      </c>
      <c r="I1086" t="s">
        <v>25</v>
      </c>
      <c r="J1086">
        <v>3</v>
      </c>
      <c r="K1086" t="s">
        <v>17</v>
      </c>
      <c r="L1086" t="s">
        <v>14</v>
      </c>
      <c r="M1086" s="4">
        <v>17</v>
      </c>
      <c r="N1086">
        <v>1</v>
      </c>
      <c r="O1086">
        <v>3</v>
      </c>
    </row>
    <row r="1087" spans="2:15" x14ac:dyDescent="0.35">
      <c r="B1087">
        <v>32</v>
      </c>
      <c r="C1087" t="s">
        <v>18</v>
      </c>
      <c r="D1087" s="4">
        <v>495</v>
      </c>
      <c r="E1087">
        <v>10</v>
      </c>
      <c r="F1087">
        <v>1516</v>
      </c>
      <c r="G1087">
        <v>3</v>
      </c>
      <c r="H1087" t="s">
        <v>19</v>
      </c>
      <c r="I1087" t="s">
        <v>26</v>
      </c>
      <c r="J1087">
        <v>4</v>
      </c>
      <c r="K1087" t="s">
        <v>17</v>
      </c>
      <c r="L1087" t="s">
        <v>18</v>
      </c>
      <c r="M1087" s="4">
        <v>25</v>
      </c>
      <c r="N1087">
        <v>2</v>
      </c>
      <c r="O1087">
        <v>4</v>
      </c>
    </row>
    <row r="1088" spans="2:15" x14ac:dyDescent="0.35">
      <c r="B1088">
        <v>54</v>
      </c>
      <c r="C1088" t="s">
        <v>18</v>
      </c>
      <c r="D1088" s="4">
        <v>777.51162790697674</v>
      </c>
      <c r="E1088">
        <v>11</v>
      </c>
      <c r="F1088">
        <v>1520</v>
      </c>
      <c r="G1088">
        <v>2</v>
      </c>
      <c r="H1088" t="s">
        <v>15</v>
      </c>
      <c r="I1088" t="s">
        <v>26</v>
      </c>
      <c r="J1088">
        <v>4</v>
      </c>
      <c r="K1088" t="s">
        <v>23</v>
      </c>
      <c r="L1088" t="s">
        <v>18</v>
      </c>
      <c r="M1088" s="4">
        <v>20</v>
      </c>
      <c r="N1088">
        <v>1</v>
      </c>
      <c r="O1088">
        <v>3</v>
      </c>
    </row>
    <row r="1089" spans="2:15" x14ac:dyDescent="0.35">
      <c r="B1089">
        <v>29</v>
      </c>
      <c r="C1089" t="s">
        <v>14</v>
      </c>
      <c r="D1089" s="4">
        <v>224</v>
      </c>
      <c r="E1089">
        <v>1</v>
      </c>
      <c r="F1089">
        <v>1522</v>
      </c>
      <c r="G1089">
        <v>1</v>
      </c>
      <c r="H1089" t="s">
        <v>19</v>
      </c>
      <c r="I1089" t="s">
        <v>20</v>
      </c>
      <c r="J1089">
        <v>1</v>
      </c>
      <c r="K1089" t="s">
        <v>17</v>
      </c>
      <c r="L1089" t="s">
        <v>18</v>
      </c>
      <c r="M1089" s="4">
        <v>13</v>
      </c>
      <c r="N1089">
        <v>3</v>
      </c>
      <c r="O1089">
        <v>1</v>
      </c>
    </row>
    <row r="1090" spans="2:15" x14ac:dyDescent="0.35">
      <c r="B1090">
        <v>44</v>
      </c>
      <c r="C1090" t="s">
        <v>18</v>
      </c>
      <c r="D1090" s="4">
        <v>136</v>
      </c>
      <c r="E1090">
        <v>28</v>
      </c>
      <c r="F1090">
        <v>1523</v>
      </c>
      <c r="G1090">
        <v>4</v>
      </c>
      <c r="H1090" t="s">
        <v>19</v>
      </c>
      <c r="I1090" t="s">
        <v>28</v>
      </c>
      <c r="J1090">
        <v>1</v>
      </c>
      <c r="K1090" t="s">
        <v>21</v>
      </c>
      <c r="L1090" t="s">
        <v>18</v>
      </c>
      <c r="M1090" s="4">
        <v>13</v>
      </c>
      <c r="N1090">
        <v>3</v>
      </c>
      <c r="O1090">
        <v>4</v>
      </c>
    </row>
    <row r="1091" spans="2:15" x14ac:dyDescent="0.35">
      <c r="B1091">
        <v>39</v>
      </c>
      <c r="C1091" t="s">
        <v>18</v>
      </c>
      <c r="D1091" s="4">
        <v>1089</v>
      </c>
      <c r="E1091">
        <v>6</v>
      </c>
      <c r="F1091">
        <v>1525</v>
      </c>
      <c r="G1091">
        <v>2</v>
      </c>
      <c r="H1091" t="s">
        <v>15</v>
      </c>
      <c r="I1091" t="s">
        <v>24</v>
      </c>
      <c r="J1091">
        <v>2</v>
      </c>
      <c r="K1091" t="s">
        <v>17</v>
      </c>
      <c r="L1091" t="s">
        <v>18</v>
      </c>
      <c r="M1091" s="4">
        <v>18</v>
      </c>
      <c r="N1091">
        <v>4</v>
      </c>
      <c r="O1091">
        <v>3</v>
      </c>
    </row>
    <row r="1092" spans="2:15" x14ac:dyDescent="0.35">
      <c r="B1092">
        <v>46</v>
      </c>
      <c r="C1092" t="s">
        <v>18</v>
      </c>
      <c r="D1092" s="4">
        <v>777.51162790697674</v>
      </c>
      <c r="E1092">
        <v>3</v>
      </c>
      <c r="F1092">
        <v>1527</v>
      </c>
      <c r="G1092">
        <v>3</v>
      </c>
      <c r="H1092" t="s">
        <v>15</v>
      </c>
      <c r="I1092" t="s">
        <v>26</v>
      </c>
      <c r="J1092">
        <v>2</v>
      </c>
      <c r="K1092" t="s">
        <v>21</v>
      </c>
      <c r="L1092" t="s">
        <v>18</v>
      </c>
      <c r="M1092" s="4">
        <v>12</v>
      </c>
      <c r="N1092">
        <v>4</v>
      </c>
      <c r="O1092">
        <v>4</v>
      </c>
    </row>
    <row r="1093" spans="2:15" x14ac:dyDescent="0.35">
      <c r="B1093">
        <v>35</v>
      </c>
      <c r="C1093" t="s">
        <v>18</v>
      </c>
      <c r="D1093" s="4">
        <v>1029</v>
      </c>
      <c r="E1093">
        <v>16</v>
      </c>
      <c r="F1093">
        <v>1529</v>
      </c>
      <c r="G1093">
        <v>4</v>
      </c>
      <c r="H1093" t="s">
        <v>15</v>
      </c>
      <c r="I1093" t="s">
        <v>25</v>
      </c>
      <c r="J1093">
        <v>2</v>
      </c>
      <c r="K1093" t="s">
        <v>17</v>
      </c>
      <c r="L1093" t="s">
        <v>18</v>
      </c>
      <c r="M1093" s="4">
        <v>19</v>
      </c>
      <c r="N1093">
        <v>4</v>
      </c>
      <c r="O1093">
        <v>1</v>
      </c>
    </row>
    <row r="1094" spans="2:15" x14ac:dyDescent="0.35">
      <c r="B1094">
        <v>23</v>
      </c>
      <c r="C1094" t="s">
        <v>18</v>
      </c>
      <c r="D1094" s="4">
        <v>507</v>
      </c>
      <c r="E1094">
        <v>20</v>
      </c>
      <c r="F1094">
        <v>1533</v>
      </c>
      <c r="G1094">
        <v>1</v>
      </c>
      <c r="H1094" t="s">
        <v>19</v>
      </c>
      <c r="I1094" t="s">
        <v>22</v>
      </c>
      <c r="J1094">
        <v>3</v>
      </c>
      <c r="K1094" t="s">
        <v>17</v>
      </c>
      <c r="L1094" t="s">
        <v>18</v>
      </c>
      <c r="M1094" s="4">
        <v>14</v>
      </c>
      <c r="N1094">
        <v>2</v>
      </c>
      <c r="O1094">
        <v>3</v>
      </c>
    </row>
    <row r="1095" spans="2:15" x14ac:dyDescent="0.35">
      <c r="B1095">
        <v>40</v>
      </c>
      <c r="C1095" t="s">
        <v>14</v>
      </c>
      <c r="D1095" s="4">
        <v>676</v>
      </c>
      <c r="E1095">
        <v>9</v>
      </c>
      <c r="F1095">
        <v>1534</v>
      </c>
      <c r="G1095">
        <v>4</v>
      </c>
      <c r="H1095" t="s">
        <v>19</v>
      </c>
      <c r="I1095" t="s">
        <v>22</v>
      </c>
      <c r="J1095">
        <v>1</v>
      </c>
      <c r="K1095" t="s">
        <v>17</v>
      </c>
      <c r="L1095" t="s">
        <v>18</v>
      </c>
      <c r="M1095" s="4">
        <v>14</v>
      </c>
      <c r="N1095">
        <v>2</v>
      </c>
      <c r="O1095">
        <v>1</v>
      </c>
    </row>
    <row r="1096" spans="2:15" x14ac:dyDescent="0.35">
      <c r="B1096">
        <v>34</v>
      </c>
      <c r="C1096" t="s">
        <v>18</v>
      </c>
      <c r="D1096" s="4">
        <v>787.54826254826253</v>
      </c>
      <c r="E1096">
        <v>1</v>
      </c>
      <c r="F1096">
        <v>1535</v>
      </c>
      <c r="G1096">
        <v>4</v>
      </c>
      <c r="H1096" t="s">
        <v>19</v>
      </c>
      <c r="I1096" t="s">
        <v>16</v>
      </c>
      <c r="J1096">
        <v>3</v>
      </c>
      <c r="K1096" t="s">
        <v>21</v>
      </c>
      <c r="L1096" t="s">
        <v>14</v>
      </c>
      <c r="M1096" s="4">
        <v>14</v>
      </c>
      <c r="N1096">
        <v>4</v>
      </c>
      <c r="O1096">
        <v>3</v>
      </c>
    </row>
    <row r="1097" spans="2:15" x14ac:dyDescent="0.35">
      <c r="B1097">
        <v>31</v>
      </c>
      <c r="C1097" t="s">
        <v>14</v>
      </c>
      <c r="D1097" s="4">
        <v>561</v>
      </c>
      <c r="E1097">
        <v>3</v>
      </c>
      <c r="F1097">
        <v>1537</v>
      </c>
      <c r="G1097">
        <v>4</v>
      </c>
      <c r="H1097" t="s">
        <v>15</v>
      </c>
      <c r="I1097" t="s">
        <v>20</v>
      </c>
      <c r="J1097">
        <v>3</v>
      </c>
      <c r="K1097" t="s">
        <v>17</v>
      </c>
      <c r="L1097" t="s">
        <v>18</v>
      </c>
      <c r="M1097" s="4">
        <v>12</v>
      </c>
      <c r="N1097">
        <v>1</v>
      </c>
      <c r="O1097">
        <v>1</v>
      </c>
    </row>
    <row r="1098" spans="2:15" x14ac:dyDescent="0.35">
      <c r="B1098">
        <v>50</v>
      </c>
      <c r="C1098" t="s">
        <v>18</v>
      </c>
      <c r="D1098" s="4">
        <v>333</v>
      </c>
      <c r="E1098">
        <v>22</v>
      </c>
      <c r="F1098">
        <v>1539</v>
      </c>
      <c r="G1098">
        <v>3</v>
      </c>
      <c r="H1098" t="s">
        <v>19</v>
      </c>
      <c r="I1098" t="s">
        <v>28</v>
      </c>
      <c r="J1098">
        <v>4</v>
      </c>
      <c r="K1098" t="s">
        <v>17</v>
      </c>
      <c r="L1098" t="s">
        <v>14</v>
      </c>
      <c r="M1098" s="4">
        <v>13</v>
      </c>
      <c r="N1098">
        <v>4</v>
      </c>
      <c r="O1098">
        <v>3</v>
      </c>
    </row>
    <row r="1099" spans="2:15" x14ac:dyDescent="0.35">
      <c r="B1099">
        <v>34</v>
      </c>
      <c r="C1099" t="s">
        <v>18</v>
      </c>
      <c r="D1099" s="4">
        <v>803.12121212121212</v>
      </c>
      <c r="E1099">
        <v>7</v>
      </c>
      <c r="F1099">
        <v>1541</v>
      </c>
      <c r="G1099">
        <v>2</v>
      </c>
      <c r="H1099" t="s">
        <v>19</v>
      </c>
      <c r="I1099" t="s">
        <v>27</v>
      </c>
      <c r="J1099">
        <v>3</v>
      </c>
      <c r="K1099" t="s">
        <v>21</v>
      </c>
      <c r="L1099" t="s">
        <v>14</v>
      </c>
      <c r="M1099" s="4">
        <v>25</v>
      </c>
      <c r="N1099">
        <v>2</v>
      </c>
      <c r="O1099">
        <v>3</v>
      </c>
    </row>
    <row r="1100" spans="2:15" x14ac:dyDescent="0.35">
      <c r="B1100">
        <v>42</v>
      </c>
      <c r="C1100" t="s">
        <v>18</v>
      </c>
      <c r="D1100" s="4">
        <v>1210</v>
      </c>
      <c r="E1100">
        <v>2</v>
      </c>
      <c r="F1100">
        <v>1542</v>
      </c>
      <c r="G1100">
        <v>3</v>
      </c>
      <c r="H1100" t="s">
        <v>19</v>
      </c>
      <c r="I1100" t="s">
        <v>22</v>
      </c>
      <c r="J1100">
        <v>2</v>
      </c>
      <c r="K1100" t="s">
        <v>21</v>
      </c>
      <c r="L1100" t="s">
        <v>18</v>
      </c>
      <c r="M1100" s="4">
        <v>14</v>
      </c>
      <c r="N1100">
        <v>2</v>
      </c>
      <c r="O1100">
        <v>3</v>
      </c>
    </row>
    <row r="1101" spans="2:15" x14ac:dyDescent="0.35">
      <c r="B1101">
        <v>37</v>
      </c>
      <c r="C1101" t="s">
        <v>18</v>
      </c>
      <c r="D1101" s="4">
        <v>674</v>
      </c>
      <c r="E1101">
        <v>13</v>
      </c>
      <c r="F1101">
        <v>1543</v>
      </c>
      <c r="G1101">
        <v>1</v>
      </c>
      <c r="H1101" t="s">
        <v>19</v>
      </c>
      <c r="I1101" t="s">
        <v>20</v>
      </c>
      <c r="J1101">
        <v>4</v>
      </c>
      <c r="K1101" t="s">
        <v>21</v>
      </c>
      <c r="L1101" t="s">
        <v>18</v>
      </c>
      <c r="M1101" s="4">
        <v>17</v>
      </c>
      <c r="N1101">
        <v>1</v>
      </c>
      <c r="O1101">
        <v>3</v>
      </c>
    </row>
    <row r="1102" spans="2:15" x14ac:dyDescent="0.35">
      <c r="B1102">
        <v>29</v>
      </c>
      <c r="C1102" t="s">
        <v>18</v>
      </c>
      <c r="D1102" s="4">
        <v>843.5826086956522</v>
      </c>
      <c r="E1102">
        <v>8</v>
      </c>
      <c r="F1102">
        <v>1544</v>
      </c>
      <c r="G1102">
        <v>3</v>
      </c>
      <c r="H1102" t="s">
        <v>15</v>
      </c>
      <c r="I1102" t="s">
        <v>25</v>
      </c>
      <c r="J1102">
        <v>1</v>
      </c>
      <c r="K1102" t="s">
        <v>21</v>
      </c>
      <c r="L1102" t="s">
        <v>18</v>
      </c>
      <c r="M1102" s="4">
        <v>13</v>
      </c>
      <c r="N1102">
        <v>3</v>
      </c>
      <c r="O1102">
        <v>3</v>
      </c>
    </row>
    <row r="1103" spans="2:15" x14ac:dyDescent="0.35">
      <c r="B1103">
        <v>33</v>
      </c>
      <c r="C1103" t="s">
        <v>18</v>
      </c>
      <c r="D1103" s="4">
        <v>575</v>
      </c>
      <c r="E1103">
        <v>25</v>
      </c>
      <c r="F1103">
        <v>1545</v>
      </c>
      <c r="G1103">
        <v>4</v>
      </c>
      <c r="H1103" t="s">
        <v>19</v>
      </c>
      <c r="I1103" t="s">
        <v>24</v>
      </c>
      <c r="J1103">
        <v>2</v>
      </c>
      <c r="K1103" t="s">
        <v>17</v>
      </c>
      <c r="L1103" t="s">
        <v>18</v>
      </c>
      <c r="M1103" s="4">
        <v>13</v>
      </c>
      <c r="N1103">
        <v>4</v>
      </c>
      <c r="O1103">
        <v>3</v>
      </c>
    </row>
    <row r="1104" spans="2:15" x14ac:dyDescent="0.35">
      <c r="B1104">
        <v>45</v>
      </c>
      <c r="C1104" t="s">
        <v>18</v>
      </c>
      <c r="D1104" s="4">
        <v>950</v>
      </c>
      <c r="E1104">
        <v>28</v>
      </c>
      <c r="F1104">
        <v>1546</v>
      </c>
      <c r="G1104">
        <v>4</v>
      </c>
      <c r="H1104" t="s">
        <v>19</v>
      </c>
      <c r="I1104" t="s">
        <v>20</v>
      </c>
      <c r="J1104">
        <v>4</v>
      </c>
      <c r="K1104" t="s">
        <v>21</v>
      </c>
      <c r="L1104" t="s">
        <v>18</v>
      </c>
      <c r="M1104" s="4">
        <v>20</v>
      </c>
      <c r="N1104">
        <v>4</v>
      </c>
      <c r="O1104">
        <v>3</v>
      </c>
    </row>
    <row r="1105" spans="2:15" x14ac:dyDescent="0.35">
      <c r="B1105">
        <v>42</v>
      </c>
      <c r="C1105" t="s">
        <v>18</v>
      </c>
      <c r="D1105" s="4">
        <v>288</v>
      </c>
      <c r="E1105">
        <v>2</v>
      </c>
      <c r="F1105">
        <v>1547</v>
      </c>
      <c r="G1105">
        <v>4</v>
      </c>
      <c r="H1105" t="s">
        <v>19</v>
      </c>
      <c r="I1105" t="s">
        <v>25</v>
      </c>
      <c r="J1105">
        <v>4</v>
      </c>
      <c r="K1105" t="s">
        <v>21</v>
      </c>
      <c r="L1105" t="s">
        <v>14</v>
      </c>
      <c r="M1105" s="4">
        <v>14</v>
      </c>
      <c r="N1105">
        <v>3</v>
      </c>
      <c r="O1105">
        <v>1</v>
      </c>
    </row>
    <row r="1106" spans="2:15" x14ac:dyDescent="0.35">
      <c r="B1106">
        <v>40</v>
      </c>
      <c r="C1106" t="s">
        <v>18</v>
      </c>
      <c r="D1106" s="4">
        <v>787.54826254826253</v>
      </c>
      <c r="E1106">
        <v>9</v>
      </c>
      <c r="F1106">
        <v>1548</v>
      </c>
      <c r="G1106">
        <v>1</v>
      </c>
      <c r="H1106" t="s">
        <v>19</v>
      </c>
      <c r="I1106" t="s">
        <v>16</v>
      </c>
      <c r="J1106">
        <v>1</v>
      </c>
      <c r="K1106" t="s">
        <v>21</v>
      </c>
      <c r="L1106" t="s">
        <v>18</v>
      </c>
      <c r="M1106" s="4">
        <v>12</v>
      </c>
      <c r="N1106">
        <v>4</v>
      </c>
      <c r="O1106">
        <v>4</v>
      </c>
    </row>
    <row r="1107" spans="2:15" x14ac:dyDescent="0.35">
      <c r="B1107">
        <v>33</v>
      </c>
      <c r="C1107" t="s">
        <v>18</v>
      </c>
      <c r="D1107" s="4">
        <v>776.33181818181822</v>
      </c>
      <c r="E1107">
        <v>28</v>
      </c>
      <c r="F1107">
        <v>1549</v>
      </c>
      <c r="G1107">
        <v>2</v>
      </c>
      <c r="H1107" t="s">
        <v>19</v>
      </c>
      <c r="I1107" t="s">
        <v>22</v>
      </c>
      <c r="J1107">
        <v>3</v>
      </c>
      <c r="K1107" t="s">
        <v>21</v>
      </c>
      <c r="L1107" t="s">
        <v>14</v>
      </c>
      <c r="M1107" s="4">
        <v>12</v>
      </c>
      <c r="N1107">
        <v>2</v>
      </c>
      <c r="O1107">
        <v>3</v>
      </c>
    </row>
    <row r="1108" spans="2:15" x14ac:dyDescent="0.35">
      <c r="B1108">
        <v>40</v>
      </c>
      <c r="C1108" t="s">
        <v>18</v>
      </c>
      <c r="D1108" s="4">
        <v>898</v>
      </c>
      <c r="E1108">
        <v>6</v>
      </c>
      <c r="F1108">
        <v>1550</v>
      </c>
      <c r="G1108">
        <v>3</v>
      </c>
      <c r="H1108" t="s">
        <v>19</v>
      </c>
      <c r="I1108" t="s">
        <v>26</v>
      </c>
      <c r="J1108">
        <v>4</v>
      </c>
      <c r="K1108" t="s">
        <v>17</v>
      </c>
      <c r="L1108" t="s">
        <v>14</v>
      </c>
      <c r="M1108" s="4">
        <v>15.049382716049383</v>
      </c>
      <c r="N1108">
        <v>4</v>
      </c>
      <c r="O1108">
        <v>3</v>
      </c>
    </row>
    <row r="1109" spans="2:15" x14ac:dyDescent="0.35">
      <c r="B1109">
        <v>24</v>
      </c>
      <c r="C1109" t="s">
        <v>18</v>
      </c>
      <c r="D1109" s="4">
        <v>350</v>
      </c>
      <c r="E1109">
        <v>21</v>
      </c>
      <c r="F1109">
        <v>1551</v>
      </c>
      <c r="G1109">
        <v>3</v>
      </c>
      <c r="H1109" t="s">
        <v>19</v>
      </c>
      <c r="I1109" t="s">
        <v>22</v>
      </c>
      <c r="J1109">
        <v>1</v>
      </c>
      <c r="K1109" t="s">
        <v>23</v>
      </c>
      <c r="L1109" t="s">
        <v>18</v>
      </c>
      <c r="M1109" s="4">
        <v>14</v>
      </c>
      <c r="N1109">
        <v>2</v>
      </c>
      <c r="O1109">
        <v>3</v>
      </c>
    </row>
    <row r="1110" spans="2:15" x14ac:dyDescent="0.35">
      <c r="B1110">
        <v>40</v>
      </c>
      <c r="C1110" t="s">
        <v>18</v>
      </c>
      <c r="D1110" s="4">
        <v>1142</v>
      </c>
      <c r="E1110">
        <v>8</v>
      </c>
      <c r="F1110">
        <v>1552</v>
      </c>
      <c r="G1110">
        <v>4</v>
      </c>
      <c r="H1110" t="s">
        <v>19</v>
      </c>
      <c r="I1110" t="s">
        <v>25</v>
      </c>
      <c r="J1110">
        <v>4</v>
      </c>
      <c r="K1110" t="s">
        <v>23</v>
      </c>
      <c r="L1110" t="s">
        <v>14</v>
      </c>
      <c r="M1110" s="4">
        <v>15.69811320754717</v>
      </c>
      <c r="N1110">
        <v>3</v>
      </c>
      <c r="O1110">
        <v>3</v>
      </c>
    </row>
    <row r="1111" spans="2:15" x14ac:dyDescent="0.35">
      <c r="B1111">
        <v>45</v>
      </c>
      <c r="C1111" t="s">
        <v>18</v>
      </c>
      <c r="D1111" s="4">
        <v>538</v>
      </c>
      <c r="E1111">
        <v>1</v>
      </c>
      <c r="F1111">
        <v>1553</v>
      </c>
      <c r="G1111">
        <v>1</v>
      </c>
      <c r="H1111" t="s">
        <v>19</v>
      </c>
      <c r="I1111" t="s">
        <v>25</v>
      </c>
      <c r="J1111">
        <v>2</v>
      </c>
      <c r="K1111" t="s">
        <v>23</v>
      </c>
      <c r="L1111" t="s">
        <v>18</v>
      </c>
      <c r="M1111" s="4">
        <v>15.69811320754717</v>
      </c>
      <c r="N1111">
        <v>1</v>
      </c>
      <c r="O1111">
        <v>3</v>
      </c>
    </row>
    <row r="1112" spans="2:15" x14ac:dyDescent="0.35">
      <c r="B1112">
        <v>35</v>
      </c>
      <c r="C1112" t="s">
        <v>18</v>
      </c>
      <c r="D1112" s="4">
        <v>1402</v>
      </c>
      <c r="E1112">
        <v>28</v>
      </c>
      <c r="F1112">
        <v>1554</v>
      </c>
      <c r="G1112">
        <v>2</v>
      </c>
      <c r="H1112" t="s">
        <v>15</v>
      </c>
      <c r="I1112" t="s">
        <v>27</v>
      </c>
      <c r="J1112">
        <v>3</v>
      </c>
      <c r="K1112" t="s">
        <v>21</v>
      </c>
      <c r="L1112" t="s">
        <v>18</v>
      </c>
      <c r="M1112" s="4">
        <v>15.492537313432836</v>
      </c>
      <c r="N1112">
        <v>1</v>
      </c>
      <c r="O1112">
        <v>3</v>
      </c>
    </row>
    <row r="1113" spans="2:15" x14ac:dyDescent="0.35">
      <c r="B1113">
        <v>32</v>
      </c>
      <c r="C1113" t="s">
        <v>18</v>
      </c>
      <c r="D1113" s="4">
        <v>824</v>
      </c>
      <c r="E1113">
        <v>5</v>
      </c>
      <c r="F1113">
        <v>1555</v>
      </c>
      <c r="G1113">
        <v>4</v>
      </c>
      <c r="H1113" t="s">
        <v>15</v>
      </c>
      <c r="I1113" t="s">
        <v>20</v>
      </c>
      <c r="J1113">
        <v>2</v>
      </c>
      <c r="K1113" t="s">
        <v>21</v>
      </c>
      <c r="L1113" t="s">
        <v>18</v>
      </c>
      <c r="M1113" s="4">
        <v>15.375527426160337</v>
      </c>
      <c r="N1113">
        <v>1</v>
      </c>
      <c r="O1113">
        <v>3</v>
      </c>
    </row>
    <row r="1114" spans="2:15" x14ac:dyDescent="0.35">
      <c r="B1114">
        <v>36</v>
      </c>
      <c r="C1114" t="s">
        <v>18</v>
      </c>
      <c r="D1114" s="4">
        <v>1157</v>
      </c>
      <c r="E1114">
        <v>2</v>
      </c>
      <c r="F1114">
        <v>1556</v>
      </c>
      <c r="G1114">
        <v>3</v>
      </c>
      <c r="H1114" t="s">
        <v>19</v>
      </c>
      <c r="I1114" t="s">
        <v>27</v>
      </c>
      <c r="J1114">
        <v>4</v>
      </c>
      <c r="K1114" t="s">
        <v>17</v>
      </c>
      <c r="L1114" t="s">
        <v>14</v>
      </c>
      <c r="M1114" s="4">
        <v>15.492537313432836</v>
      </c>
      <c r="N1114">
        <v>4</v>
      </c>
      <c r="O1114">
        <v>2</v>
      </c>
    </row>
    <row r="1115" spans="2:15" x14ac:dyDescent="0.35">
      <c r="B1115">
        <v>48</v>
      </c>
      <c r="C1115" t="s">
        <v>18</v>
      </c>
      <c r="D1115" s="4">
        <v>492</v>
      </c>
      <c r="E1115">
        <v>16</v>
      </c>
      <c r="F1115">
        <v>1557</v>
      </c>
      <c r="G1115">
        <v>3</v>
      </c>
      <c r="H1115" t="s">
        <v>15</v>
      </c>
      <c r="I1115" t="s">
        <v>16</v>
      </c>
      <c r="J1115">
        <v>3</v>
      </c>
      <c r="K1115" t="s">
        <v>23</v>
      </c>
      <c r="L1115" t="s">
        <v>18</v>
      </c>
      <c r="M1115" s="4">
        <v>14.945945945945946</v>
      </c>
      <c r="N1115">
        <v>3</v>
      </c>
      <c r="O1115">
        <v>3</v>
      </c>
    </row>
    <row r="1116" spans="2:15" x14ac:dyDescent="0.35">
      <c r="B1116">
        <v>29</v>
      </c>
      <c r="C1116" t="s">
        <v>18</v>
      </c>
      <c r="D1116" s="4">
        <v>598</v>
      </c>
      <c r="E1116">
        <v>9</v>
      </c>
      <c r="F1116">
        <v>1558</v>
      </c>
      <c r="G1116">
        <v>3</v>
      </c>
      <c r="H1116" t="s">
        <v>19</v>
      </c>
      <c r="I1116" t="s">
        <v>20</v>
      </c>
      <c r="J1116">
        <v>3</v>
      </c>
      <c r="K1116" t="s">
        <v>21</v>
      </c>
      <c r="L1116" t="s">
        <v>18</v>
      </c>
      <c r="M1116" s="4">
        <v>18</v>
      </c>
      <c r="N1116">
        <v>1</v>
      </c>
      <c r="O1116">
        <v>2</v>
      </c>
    </row>
    <row r="1117" spans="2:15" x14ac:dyDescent="0.35">
      <c r="B1117">
        <v>33</v>
      </c>
      <c r="C1117" t="s">
        <v>18</v>
      </c>
      <c r="D1117" s="4">
        <v>1242</v>
      </c>
      <c r="E1117">
        <v>8</v>
      </c>
      <c r="F1117">
        <v>1560</v>
      </c>
      <c r="G1117">
        <v>1</v>
      </c>
      <c r="H1117" t="s">
        <v>19</v>
      </c>
      <c r="I1117" t="s">
        <v>16</v>
      </c>
      <c r="J1117">
        <v>1</v>
      </c>
      <c r="K1117" t="s">
        <v>21</v>
      </c>
      <c r="L1117" t="s">
        <v>18</v>
      </c>
      <c r="M1117" s="4">
        <v>13</v>
      </c>
      <c r="N1117">
        <v>4</v>
      </c>
      <c r="O1117">
        <v>1</v>
      </c>
    </row>
    <row r="1118" spans="2:15" x14ac:dyDescent="0.35">
      <c r="B1118">
        <v>30</v>
      </c>
      <c r="C1118" t="s">
        <v>14</v>
      </c>
      <c r="D1118" s="4">
        <v>740</v>
      </c>
      <c r="E1118">
        <v>1</v>
      </c>
      <c r="F1118">
        <v>1562</v>
      </c>
      <c r="G1118">
        <v>2</v>
      </c>
      <c r="H1118" t="s">
        <v>19</v>
      </c>
      <c r="I1118" t="s">
        <v>16</v>
      </c>
      <c r="J1118">
        <v>1</v>
      </c>
      <c r="K1118" t="s">
        <v>21</v>
      </c>
      <c r="L1118" t="s">
        <v>18</v>
      </c>
      <c r="M1118" s="4">
        <v>11</v>
      </c>
      <c r="N1118">
        <v>4</v>
      </c>
      <c r="O1118">
        <v>3</v>
      </c>
    </row>
    <row r="1119" spans="2:15" x14ac:dyDescent="0.35">
      <c r="B1119">
        <v>38</v>
      </c>
      <c r="C1119" t="s">
        <v>18</v>
      </c>
      <c r="D1119" s="4">
        <v>888</v>
      </c>
      <c r="E1119">
        <v>10</v>
      </c>
      <c r="F1119">
        <v>1563</v>
      </c>
      <c r="G1119">
        <v>3</v>
      </c>
      <c r="H1119" t="s">
        <v>19</v>
      </c>
      <c r="I1119" t="s">
        <v>29</v>
      </c>
      <c r="J1119">
        <v>3</v>
      </c>
      <c r="K1119" t="s">
        <v>21</v>
      </c>
      <c r="L1119" t="s">
        <v>18</v>
      </c>
      <c r="M1119" s="4">
        <v>11</v>
      </c>
      <c r="N1119">
        <v>3</v>
      </c>
      <c r="O1119">
        <v>3</v>
      </c>
    </row>
    <row r="1120" spans="2:15" x14ac:dyDescent="0.35">
      <c r="B1120">
        <v>35</v>
      </c>
      <c r="C1120" t="s">
        <v>18</v>
      </c>
      <c r="D1120" s="4">
        <v>992</v>
      </c>
      <c r="E1120">
        <v>1</v>
      </c>
      <c r="F1120">
        <v>1564</v>
      </c>
      <c r="G1120">
        <v>4</v>
      </c>
      <c r="H1120" t="s">
        <v>19</v>
      </c>
      <c r="I1120" t="s">
        <v>22</v>
      </c>
      <c r="J1120">
        <v>1</v>
      </c>
      <c r="K1120" t="s">
        <v>17</v>
      </c>
      <c r="L1120" t="s">
        <v>18</v>
      </c>
      <c r="M1120" s="4">
        <v>19</v>
      </c>
      <c r="N1120">
        <v>2</v>
      </c>
      <c r="O1120">
        <v>3</v>
      </c>
    </row>
    <row r="1121" spans="2:15" x14ac:dyDescent="0.35">
      <c r="B1121">
        <v>30</v>
      </c>
      <c r="C1121" t="s">
        <v>18</v>
      </c>
      <c r="D1121" s="4">
        <v>1288</v>
      </c>
      <c r="E1121">
        <v>29</v>
      </c>
      <c r="F1121">
        <v>1568</v>
      </c>
      <c r="G1121">
        <v>3</v>
      </c>
      <c r="H1121" t="s">
        <v>19</v>
      </c>
      <c r="I1121" t="s">
        <v>16</v>
      </c>
      <c r="J1121">
        <v>2</v>
      </c>
      <c r="K1121" t="s">
        <v>21</v>
      </c>
      <c r="L1121" t="s">
        <v>18</v>
      </c>
      <c r="M1121" s="4">
        <v>12</v>
      </c>
      <c r="N1121">
        <v>2</v>
      </c>
      <c r="O1121">
        <v>3</v>
      </c>
    </row>
    <row r="1122" spans="2:15" x14ac:dyDescent="0.35">
      <c r="B1122">
        <v>35</v>
      </c>
      <c r="C1122" t="s">
        <v>14</v>
      </c>
      <c r="D1122" s="4">
        <v>104</v>
      </c>
      <c r="E1122">
        <v>2</v>
      </c>
      <c r="F1122">
        <v>1569</v>
      </c>
      <c r="G1122">
        <v>1</v>
      </c>
      <c r="H1122" t="s">
        <v>15</v>
      </c>
      <c r="I1122" t="s">
        <v>22</v>
      </c>
      <c r="J1122">
        <v>1</v>
      </c>
      <c r="K1122" t="s">
        <v>23</v>
      </c>
      <c r="L1122" t="s">
        <v>14</v>
      </c>
      <c r="M1122" s="4">
        <v>12</v>
      </c>
      <c r="N1122">
        <v>4</v>
      </c>
      <c r="O1122">
        <v>3</v>
      </c>
    </row>
    <row r="1123" spans="2:15" x14ac:dyDescent="0.35">
      <c r="B1123">
        <v>53</v>
      </c>
      <c r="C1123" t="s">
        <v>14</v>
      </c>
      <c r="D1123" s="4">
        <v>607</v>
      </c>
      <c r="E1123">
        <v>2</v>
      </c>
      <c r="F1123">
        <v>1572</v>
      </c>
      <c r="G1123">
        <v>3</v>
      </c>
      <c r="H1123" t="s">
        <v>15</v>
      </c>
      <c r="I1123" t="s">
        <v>24</v>
      </c>
      <c r="J1123">
        <v>4</v>
      </c>
      <c r="K1123" t="s">
        <v>21</v>
      </c>
      <c r="L1123" t="s">
        <v>18</v>
      </c>
      <c r="M1123" s="4">
        <v>16</v>
      </c>
      <c r="N1123">
        <v>2</v>
      </c>
      <c r="O1123">
        <v>3</v>
      </c>
    </row>
    <row r="1124" spans="2:15" x14ac:dyDescent="0.35">
      <c r="B1124">
        <v>38</v>
      </c>
      <c r="C1124" t="s">
        <v>14</v>
      </c>
      <c r="D1124" s="4">
        <v>903</v>
      </c>
      <c r="E1124">
        <v>2</v>
      </c>
      <c r="F1124">
        <v>1573</v>
      </c>
      <c r="G1124">
        <v>3</v>
      </c>
      <c r="H1124" t="s">
        <v>19</v>
      </c>
      <c r="I1124" t="s">
        <v>24</v>
      </c>
      <c r="J1124">
        <v>2</v>
      </c>
      <c r="K1124" t="s">
        <v>21</v>
      </c>
      <c r="L1124" t="s">
        <v>18</v>
      </c>
      <c r="M1124" s="4">
        <v>11</v>
      </c>
      <c r="N1124">
        <v>1</v>
      </c>
      <c r="O1124">
        <v>3</v>
      </c>
    </row>
    <row r="1125" spans="2:15" x14ac:dyDescent="0.35">
      <c r="B1125">
        <v>32</v>
      </c>
      <c r="C1125" t="s">
        <v>18</v>
      </c>
      <c r="D1125" s="4">
        <v>773.53418803418799</v>
      </c>
      <c r="E1125">
        <v>1</v>
      </c>
      <c r="F1125">
        <v>1574</v>
      </c>
      <c r="G1125">
        <v>4</v>
      </c>
      <c r="H1125" t="s">
        <v>19</v>
      </c>
      <c r="I1125" t="s">
        <v>20</v>
      </c>
      <c r="J1125">
        <v>1</v>
      </c>
      <c r="K1125" t="s">
        <v>21</v>
      </c>
      <c r="L1125" t="s">
        <v>18</v>
      </c>
      <c r="M1125" s="4">
        <v>14</v>
      </c>
      <c r="N1125">
        <v>2</v>
      </c>
      <c r="O1125">
        <v>2</v>
      </c>
    </row>
    <row r="1126" spans="2:15" x14ac:dyDescent="0.35">
      <c r="B1126">
        <v>48</v>
      </c>
      <c r="C1126" t="s">
        <v>18</v>
      </c>
      <c r="D1126" s="4">
        <v>1108</v>
      </c>
      <c r="E1126">
        <v>15</v>
      </c>
      <c r="F1126">
        <v>1576</v>
      </c>
      <c r="G1126">
        <v>3</v>
      </c>
      <c r="H1126" t="s">
        <v>15</v>
      </c>
      <c r="I1126" t="s">
        <v>20</v>
      </c>
      <c r="J1126">
        <v>1</v>
      </c>
      <c r="K1126" t="s">
        <v>21</v>
      </c>
      <c r="L1126" t="s">
        <v>18</v>
      </c>
      <c r="M1126" s="4">
        <v>12</v>
      </c>
      <c r="N1126">
        <v>4</v>
      </c>
      <c r="O1126">
        <v>2</v>
      </c>
    </row>
    <row r="1127" spans="2:15" x14ac:dyDescent="0.35">
      <c r="B1127">
        <v>34</v>
      </c>
      <c r="C1127" t="s">
        <v>18</v>
      </c>
      <c r="D1127" s="4">
        <v>773.53418803418799</v>
      </c>
      <c r="E1127">
        <v>7</v>
      </c>
      <c r="F1127">
        <v>1577</v>
      </c>
      <c r="G1127">
        <v>1</v>
      </c>
      <c r="H1127" t="s">
        <v>19</v>
      </c>
      <c r="I1127" t="s">
        <v>20</v>
      </c>
      <c r="J1127">
        <v>4</v>
      </c>
      <c r="K1127" t="s">
        <v>17</v>
      </c>
      <c r="L1127" t="s">
        <v>18</v>
      </c>
      <c r="M1127" s="4">
        <v>13</v>
      </c>
      <c r="N1127">
        <v>3</v>
      </c>
      <c r="O1127">
        <v>1</v>
      </c>
    </row>
    <row r="1128" spans="2:15" x14ac:dyDescent="0.35">
      <c r="B1128">
        <v>55</v>
      </c>
      <c r="C1128" t="s">
        <v>18</v>
      </c>
      <c r="D1128" s="4">
        <v>685</v>
      </c>
      <c r="E1128">
        <v>26</v>
      </c>
      <c r="F1128">
        <v>1578</v>
      </c>
      <c r="G1128">
        <v>3</v>
      </c>
      <c r="H1128" t="s">
        <v>19</v>
      </c>
      <c r="I1128" t="s">
        <v>26</v>
      </c>
      <c r="J1128">
        <v>4</v>
      </c>
      <c r="K1128" t="s">
        <v>21</v>
      </c>
      <c r="L1128" t="s">
        <v>18</v>
      </c>
      <c r="M1128" s="4">
        <v>21</v>
      </c>
      <c r="N1128">
        <v>3</v>
      </c>
      <c r="O1128">
        <v>3</v>
      </c>
    </row>
    <row r="1129" spans="2:15" x14ac:dyDescent="0.35">
      <c r="B1129">
        <v>34</v>
      </c>
      <c r="C1129" t="s">
        <v>18</v>
      </c>
      <c r="D1129" s="4">
        <v>1351</v>
      </c>
      <c r="E1129">
        <v>1</v>
      </c>
      <c r="F1129">
        <v>1580</v>
      </c>
      <c r="G1129">
        <v>2</v>
      </c>
      <c r="H1129" t="s">
        <v>19</v>
      </c>
      <c r="I1129" t="s">
        <v>20</v>
      </c>
      <c r="J1129">
        <v>4</v>
      </c>
      <c r="K1129" t="s">
        <v>21</v>
      </c>
      <c r="L1129" t="s">
        <v>18</v>
      </c>
      <c r="M1129" s="4">
        <v>17</v>
      </c>
      <c r="N1129">
        <v>2</v>
      </c>
      <c r="O1129">
        <v>2</v>
      </c>
    </row>
    <row r="1130" spans="2:15" x14ac:dyDescent="0.35">
      <c r="B1130">
        <v>26</v>
      </c>
      <c r="C1130" t="s">
        <v>18</v>
      </c>
      <c r="D1130" s="4">
        <v>474</v>
      </c>
      <c r="E1130">
        <v>3</v>
      </c>
      <c r="F1130">
        <v>1581</v>
      </c>
      <c r="G1130">
        <v>1</v>
      </c>
      <c r="H1130" t="s">
        <v>15</v>
      </c>
      <c r="I1130" t="s">
        <v>20</v>
      </c>
      <c r="J1130">
        <v>4</v>
      </c>
      <c r="K1130" t="s">
        <v>21</v>
      </c>
      <c r="L1130" t="s">
        <v>18</v>
      </c>
      <c r="M1130" s="4">
        <v>21</v>
      </c>
      <c r="N1130">
        <v>1</v>
      </c>
      <c r="O1130">
        <v>3</v>
      </c>
    </row>
    <row r="1131" spans="2:15" x14ac:dyDescent="0.35">
      <c r="B1131">
        <v>38</v>
      </c>
      <c r="C1131" t="s">
        <v>18</v>
      </c>
      <c r="D1131" s="4">
        <v>1245</v>
      </c>
      <c r="E1131">
        <v>14</v>
      </c>
      <c r="F1131">
        <v>1582</v>
      </c>
      <c r="G1131">
        <v>3</v>
      </c>
      <c r="H1131" t="s">
        <v>19</v>
      </c>
      <c r="I1131" t="s">
        <v>16</v>
      </c>
      <c r="J1131">
        <v>2</v>
      </c>
      <c r="K1131" t="s">
        <v>21</v>
      </c>
      <c r="L1131" t="s">
        <v>18</v>
      </c>
      <c r="M1131" s="4">
        <v>11</v>
      </c>
      <c r="N1131">
        <v>4</v>
      </c>
      <c r="O1131">
        <v>3</v>
      </c>
    </row>
    <row r="1132" spans="2:15" x14ac:dyDescent="0.35">
      <c r="B1132">
        <v>38</v>
      </c>
      <c r="C1132" t="s">
        <v>18</v>
      </c>
      <c r="D1132" s="4">
        <v>437</v>
      </c>
      <c r="E1132">
        <v>16</v>
      </c>
      <c r="F1132">
        <v>1583</v>
      </c>
      <c r="G1132">
        <v>2</v>
      </c>
      <c r="H1132" t="s">
        <v>15</v>
      </c>
      <c r="I1132" t="s">
        <v>16</v>
      </c>
      <c r="J1132">
        <v>2</v>
      </c>
      <c r="K1132" t="s">
        <v>17</v>
      </c>
      <c r="L1132" t="s">
        <v>18</v>
      </c>
      <c r="M1132" s="4">
        <v>12</v>
      </c>
      <c r="N1132">
        <v>2</v>
      </c>
      <c r="O1132">
        <v>4</v>
      </c>
    </row>
    <row r="1133" spans="2:15" x14ac:dyDescent="0.35">
      <c r="B1133">
        <v>36</v>
      </c>
      <c r="C1133" t="s">
        <v>18</v>
      </c>
      <c r="D1133" s="4">
        <v>884</v>
      </c>
      <c r="E1133">
        <v>1</v>
      </c>
      <c r="F1133">
        <v>1585</v>
      </c>
      <c r="G1133">
        <v>2</v>
      </c>
      <c r="H1133" t="s">
        <v>15</v>
      </c>
      <c r="I1133" t="s">
        <v>16</v>
      </c>
      <c r="J1133">
        <v>3</v>
      </c>
      <c r="K1133" t="s">
        <v>17</v>
      </c>
      <c r="L1133" t="s">
        <v>18</v>
      </c>
      <c r="M1133" s="4">
        <v>13</v>
      </c>
      <c r="N1133">
        <v>1</v>
      </c>
      <c r="O1133">
        <v>3</v>
      </c>
    </row>
    <row r="1134" spans="2:15" x14ac:dyDescent="0.35">
      <c r="B1134">
        <v>29</v>
      </c>
      <c r="C1134" t="s">
        <v>18</v>
      </c>
      <c r="D1134" s="4">
        <v>1370</v>
      </c>
      <c r="E1134">
        <v>3</v>
      </c>
      <c r="F1134">
        <v>1586</v>
      </c>
      <c r="G1134">
        <v>2</v>
      </c>
      <c r="H1134" t="s">
        <v>19</v>
      </c>
      <c r="I1134" t="s">
        <v>22</v>
      </c>
      <c r="J1134">
        <v>1</v>
      </c>
      <c r="K1134" t="s">
        <v>17</v>
      </c>
      <c r="L1134" t="s">
        <v>14</v>
      </c>
      <c r="M1134" s="4">
        <v>18</v>
      </c>
      <c r="N1134">
        <v>4</v>
      </c>
      <c r="O1134">
        <v>3</v>
      </c>
    </row>
    <row r="1135" spans="2:15" x14ac:dyDescent="0.35">
      <c r="B1135">
        <v>35</v>
      </c>
      <c r="C1135" t="s">
        <v>18</v>
      </c>
      <c r="D1135" s="4">
        <v>670</v>
      </c>
      <c r="E1135">
        <v>10</v>
      </c>
      <c r="F1135">
        <v>1587</v>
      </c>
      <c r="G1135">
        <v>1</v>
      </c>
      <c r="H1135" t="s">
        <v>15</v>
      </c>
      <c r="I1135" t="s">
        <v>25</v>
      </c>
      <c r="J1135">
        <v>3</v>
      </c>
      <c r="K1135" t="s">
        <v>17</v>
      </c>
      <c r="L1135" t="s">
        <v>14</v>
      </c>
      <c r="M1135" s="4">
        <v>16</v>
      </c>
      <c r="N1135">
        <v>3</v>
      </c>
      <c r="O1135">
        <v>3</v>
      </c>
    </row>
    <row r="1136" spans="2:15" x14ac:dyDescent="0.35">
      <c r="B1136">
        <v>39</v>
      </c>
      <c r="C1136" t="s">
        <v>18</v>
      </c>
      <c r="D1136" s="4">
        <v>1462</v>
      </c>
      <c r="E1136">
        <v>6</v>
      </c>
      <c r="F1136">
        <v>1588</v>
      </c>
      <c r="G1136">
        <v>4</v>
      </c>
      <c r="H1136" t="s">
        <v>19</v>
      </c>
      <c r="I1136" t="s">
        <v>16</v>
      </c>
      <c r="J1136">
        <v>3</v>
      </c>
      <c r="K1136" t="s">
        <v>21</v>
      </c>
      <c r="L1136" t="s">
        <v>18</v>
      </c>
      <c r="M1136" s="4">
        <v>11</v>
      </c>
      <c r="N1136">
        <v>1</v>
      </c>
      <c r="O1136">
        <v>3</v>
      </c>
    </row>
    <row r="1137" spans="2:15" x14ac:dyDescent="0.35">
      <c r="B1137">
        <v>29</v>
      </c>
      <c r="C1137" t="s">
        <v>18</v>
      </c>
      <c r="D1137" s="4">
        <v>995</v>
      </c>
      <c r="E1137">
        <v>2</v>
      </c>
      <c r="F1137">
        <v>1590</v>
      </c>
      <c r="G1137">
        <v>1</v>
      </c>
      <c r="H1137" t="s">
        <v>19</v>
      </c>
      <c r="I1137" t="s">
        <v>25</v>
      </c>
      <c r="J1137">
        <v>4</v>
      </c>
      <c r="K1137" t="s">
        <v>23</v>
      </c>
      <c r="L1137" t="s">
        <v>18</v>
      </c>
      <c r="M1137" s="4">
        <v>19</v>
      </c>
      <c r="N1137">
        <v>4</v>
      </c>
      <c r="O1137">
        <v>4</v>
      </c>
    </row>
    <row r="1138" spans="2:15" x14ac:dyDescent="0.35">
      <c r="B1138">
        <v>50</v>
      </c>
      <c r="C1138" t="s">
        <v>18</v>
      </c>
      <c r="D1138" s="4">
        <v>264</v>
      </c>
      <c r="E1138">
        <v>9</v>
      </c>
      <c r="F1138">
        <v>1591</v>
      </c>
      <c r="G1138">
        <v>3</v>
      </c>
      <c r="H1138" t="s">
        <v>19</v>
      </c>
      <c r="I1138" t="s">
        <v>26</v>
      </c>
      <c r="J1138">
        <v>3</v>
      </c>
      <c r="K1138" t="s">
        <v>21</v>
      </c>
      <c r="L1138" t="s">
        <v>14</v>
      </c>
      <c r="M1138" s="4">
        <v>16</v>
      </c>
      <c r="N1138">
        <v>3</v>
      </c>
      <c r="O1138">
        <v>3</v>
      </c>
    </row>
    <row r="1139" spans="2:15" x14ac:dyDescent="0.35">
      <c r="B1139">
        <v>23</v>
      </c>
      <c r="C1139" t="s">
        <v>18</v>
      </c>
      <c r="D1139" s="4">
        <v>773.53418803418799</v>
      </c>
      <c r="E1139">
        <v>10</v>
      </c>
      <c r="F1139">
        <v>1592</v>
      </c>
      <c r="G1139">
        <v>4</v>
      </c>
      <c r="H1139" t="s">
        <v>19</v>
      </c>
      <c r="I1139" t="s">
        <v>20</v>
      </c>
      <c r="J1139">
        <v>3</v>
      </c>
      <c r="K1139" t="s">
        <v>21</v>
      </c>
      <c r="L1139" t="s">
        <v>18</v>
      </c>
      <c r="M1139" s="4">
        <v>16</v>
      </c>
      <c r="N1139">
        <v>4</v>
      </c>
      <c r="O1139">
        <v>3</v>
      </c>
    </row>
    <row r="1140" spans="2:15" x14ac:dyDescent="0.35">
      <c r="B1140">
        <v>36</v>
      </c>
      <c r="C1140" t="s">
        <v>18</v>
      </c>
      <c r="D1140" s="4">
        <v>776.33181818181822</v>
      </c>
      <c r="E1140">
        <v>6</v>
      </c>
      <c r="F1140">
        <v>1594</v>
      </c>
      <c r="G1140">
        <v>1</v>
      </c>
      <c r="H1140" t="s">
        <v>19</v>
      </c>
      <c r="I1140" t="s">
        <v>22</v>
      </c>
      <c r="J1140">
        <v>1</v>
      </c>
      <c r="K1140" t="s">
        <v>21</v>
      </c>
      <c r="L1140" t="s">
        <v>14</v>
      </c>
      <c r="M1140" s="4">
        <v>13</v>
      </c>
      <c r="N1140">
        <v>4</v>
      </c>
      <c r="O1140">
        <v>3</v>
      </c>
    </row>
    <row r="1141" spans="2:15" x14ac:dyDescent="0.35">
      <c r="B1141">
        <v>42</v>
      </c>
      <c r="C1141" t="s">
        <v>18</v>
      </c>
      <c r="D1141" s="4">
        <v>1059</v>
      </c>
      <c r="E1141">
        <v>9</v>
      </c>
      <c r="F1141">
        <v>1595</v>
      </c>
      <c r="G1141">
        <v>4</v>
      </c>
      <c r="H1141" t="s">
        <v>19</v>
      </c>
      <c r="I1141" t="s">
        <v>26</v>
      </c>
      <c r="J1141">
        <v>4</v>
      </c>
      <c r="K1141" t="s">
        <v>17</v>
      </c>
      <c r="L1141" t="s">
        <v>18</v>
      </c>
      <c r="M1141" s="4">
        <v>22</v>
      </c>
      <c r="N1141">
        <v>4</v>
      </c>
      <c r="O1141">
        <v>3</v>
      </c>
    </row>
    <row r="1142" spans="2:15" x14ac:dyDescent="0.35">
      <c r="B1142">
        <v>35</v>
      </c>
      <c r="C1142" t="s">
        <v>18</v>
      </c>
      <c r="D1142" s="4">
        <v>750</v>
      </c>
      <c r="E1142">
        <v>28</v>
      </c>
      <c r="F1142">
        <v>1596</v>
      </c>
      <c r="G1142">
        <v>2</v>
      </c>
      <c r="H1142" t="s">
        <v>19</v>
      </c>
      <c r="I1142" t="s">
        <v>22</v>
      </c>
      <c r="J1142">
        <v>3</v>
      </c>
      <c r="K1142" t="s">
        <v>21</v>
      </c>
      <c r="L1142" t="s">
        <v>18</v>
      </c>
      <c r="M1142" s="4">
        <v>17</v>
      </c>
      <c r="N1142">
        <v>4</v>
      </c>
      <c r="O1142">
        <v>2</v>
      </c>
    </row>
    <row r="1143" spans="2:15" x14ac:dyDescent="0.35">
      <c r="B1143">
        <v>34</v>
      </c>
      <c r="C1143" t="s">
        <v>18</v>
      </c>
      <c r="D1143" s="4">
        <v>653</v>
      </c>
      <c r="E1143">
        <v>10</v>
      </c>
      <c r="F1143">
        <v>1597</v>
      </c>
      <c r="G1143">
        <v>4</v>
      </c>
      <c r="H1143" t="s">
        <v>19</v>
      </c>
      <c r="I1143" t="s">
        <v>25</v>
      </c>
      <c r="J1143">
        <v>3</v>
      </c>
      <c r="K1143" t="s">
        <v>21</v>
      </c>
      <c r="L1143" t="s">
        <v>18</v>
      </c>
      <c r="M1143" s="4">
        <v>14</v>
      </c>
      <c r="N1143">
        <v>2</v>
      </c>
      <c r="O1143">
        <v>2</v>
      </c>
    </row>
    <row r="1144" spans="2:15" x14ac:dyDescent="0.35">
      <c r="B1144">
        <v>40</v>
      </c>
      <c r="C1144" t="s">
        <v>18</v>
      </c>
      <c r="D1144" s="4">
        <v>118</v>
      </c>
      <c r="E1144">
        <v>14</v>
      </c>
      <c r="F1144">
        <v>1598</v>
      </c>
      <c r="G1144">
        <v>4</v>
      </c>
      <c r="H1144" t="s">
        <v>15</v>
      </c>
      <c r="I1144" t="s">
        <v>16</v>
      </c>
      <c r="J1144">
        <v>1</v>
      </c>
      <c r="K1144" t="s">
        <v>21</v>
      </c>
      <c r="L1144" t="s">
        <v>18</v>
      </c>
      <c r="M1144" s="4">
        <v>15</v>
      </c>
      <c r="N1144">
        <v>3</v>
      </c>
      <c r="O1144">
        <v>3</v>
      </c>
    </row>
    <row r="1145" spans="2:15" x14ac:dyDescent="0.35">
      <c r="B1145">
        <v>43</v>
      </c>
      <c r="C1145" t="s">
        <v>18</v>
      </c>
      <c r="D1145" s="4">
        <v>990</v>
      </c>
      <c r="E1145">
        <v>27</v>
      </c>
      <c r="F1145">
        <v>1599</v>
      </c>
      <c r="G1145">
        <v>4</v>
      </c>
      <c r="H1145" t="s">
        <v>19</v>
      </c>
      <c r="I1145" t="s">
        <v>22</v>
      </c>
      <c r="J1145">
        <v>2</v>
      </c>
      <c r="K1145" t="s">
        <v>23</v>
      </c>
      <c r="L1145" t="s">
        <v>18</v>
      </c>
      <c r="M1145" s="4">
        <v>12</v>
      </c>
      <c r="N1145">
        <v>3</v>
      </c>
      <c r="O1145">
        <v>3</v>
      </c>
    </row>
    <row r="1146" spans="2:15" x14ac:dyDescent="0.35">
      <c r="B1146">
        <v>35</v>
      </c>
      <c r="C1146" t="s">
        <v>18</v>
      </c>
      <c r="D1146" s="4">
        <v>1349</v>
      </c>
      <c r="E1146">
        <v>7</v>
      </c>
      <c r="F1146">
        <v>1601</v>
      </c>
      <c r="G1146">
        <v>3</v>
      </c>
      <c r="H1146" t="s">
        <v>19</v>
      </c>
      <c r="I1146" t="s">
        <v>22</v>
      </c>
      <c r="J1146">
        <v>4</v>
      </c>
      <c r="K1146" t="s">
        <v>21</v>
      </c>
      <c r="L1146" t="s">
        <v>18</v>
      </c>
      <c r="M1146" s="4">
        <v>18</v>
      </c>
      <c r="N1146">
        <v>4</v>
      </c>
      <c r="O1146">
        <v>2</v>
      </c>
    </row>
    <row r="1147" spans="2:15" x14ac:dyDescent="0.35">
      <c r="B1147">
        <v>46</v>
      </c>
      <c r="C1147" t="s">
        <v>18</v>
      </c>
      <c r="D1147" s="4">
        <v>563</v>
      </c>
      <c r="E1147">
        <v>1</v>
      </c>
      <c r="F1147">
        <v>1602</v>
      </c>
      <c r="G1147">
        <v>4</v>
      </c>
      <c r="H1147" t="s">
        <v>19</v>
      </c>
      <c r="I1147" t="s">
        <v>26</v>
      </c>
      <c r="J1147">
        <v>1</v>
      </c>
      <c r="K1147" t="s">
        <v>17</v>
      </c>
      <c r="L1147" t="s">
        <v>18</v>
      </c>
      <c r="M1147" s="4">
        <v>15</v>
      </c>
      <c r="N1147">
        <v>2</v>
      </c>
      <c r="O1147">
        <v>1</v>
      </c>
    </row>
    <row r="1148" spans="2:15" x14ac:dyDescent="0.35">
      <c r="B1148">
        <v>28</v>
      </c>
      <c r="C1148" t="s">
        <v>14</v>
      </c>
      <c r="D1148" s="4">
        <v>329</v>
      </c>
      <c r="E1148">
        <v>24</v>
      </c>
      <c r="F1148">
        <v>1604</v>
      </c>
      <c r="G1148">
        <v>3</v>
      </c>
      <c r="H1148" t="s">
        <v>19</v>
      </c>
      <c r="I1148" t="s">
        <v>22</v>
      </c>
      <c r="J1148">
        <v>2</v>
      </c>
      <c r="K1148" t="s">
        <v>21</v>
      </c>
      <c r="L1148" t="s">
        <v>14</v>
      </c>
      <c r="M1148" s="4">
        <v>17</v>
      </c>
      <c r="N1148">
        <v>3</v>
      </c>
      <c r="O1148">
        <v>3</v>
      </c>
    </row>
    <row r="1149" spans="2:15" x14ac:dyDescent="0.35">
      <c r="B1149">
        <v>22</v>
      </c>
      <c r="C1149" t="s">
        <v>18</v>
      </c>
      <c r="D1149" s="4">
        <v>457</v>
      </c>
      <c r="E1149">
        <v>26</v>
      </c>
      <c r="F1149">
        <v>1605</v>
      </c>
      <c r="G1149">
        <v>2</v>
      </c>
      <c r="H1149" t="s">
        <v>15</v>
      </c>
      <c r="I1149" t="s">
        <v>20</v>
      </c>
      <c r="J1149">
        <v>3</v>
      </c>
      <c r="K1149" t="s">
        <v>21</v>
      </c>
      <c r="L1149" t="s">
        <v>14</v>
      </c>
      <c r="M1149" s="4">
        <v>14</v>
      </c>
      <c r="N1149">
        <v>2</v>
      </c>
      <c r="O1149">
        <v>2</v>
      </c>
    </row>
    <row r="1150" spans="2:15" x14ac:dyDescent="0.35">
      <c r="B1150">
        <v>50</v>
      </c>
      <c r="C1150" t="s">
        <v>18</v>
      </c>
      <c r="D1150" s="4">
        <v>1234</v>
      </c>
      <c r="E1150">
        <v>20</v>
      </c>
      <c r="F1150">
        <v>1606</v>
      </c>
      <c r="G1150">
        <v>2</v>
      </c>
      <c r="H1150" t="s">
        <v>19</v>
      </c>
      <c r="I1150" t="s">
        <v>25</v>
      </c>
      <c r="J1150">
        <v>3</v>
      </c>
      <c r="K1150" t="s">
        <v>21</v>
      </c>
      <c r="L1150" t="s">
        <v>14</v>
      </c>
      <c r="M1150" s="4">
        <v>15</v>
      </c>
      <c r="N1150">
        <v>3</v>
      </c>
      <c r="O1150">
        <v>3</v>
      </c>
    </row>
    <row r="1151" spans="2:15" x14ac:dyDescent="0.35">
      <c r="B1151">
        <v>32</v>
      </c>
      <c r="C1151" t="s">
        <v>18</v>
      </c>
      <c r="D1151" s="4">
        <v>634</v>
      </c>
      <c r="E1151">
        <v>5</v>
      </c>
      <c r="F1151">
        <v>1607</v>
      </c>
      <c r="G1151">
        <v>2</v>
      </c>
      <c r="H1151" t="s">
        <v>15</v>
      </c>
      <c r="I1151" t="s">
        <v>20</v>
      </c>
      <c r="J1151">
        <v>4</v>
      </c>
      <c r="K1151" t="s">
        <v>21</v>
      </c>
      <c r="L1151" t="s">
        <v>18</v>
      </c>
      <c r="M1151" s="4">
        <v>17</v>
      </c>
      <c r="N1151">
        <v>4</v>
      </c>
      <c r="O1151">
        <v>3</v>
      </c>
    </row>
    <row r="1152" spans="2:15" x14ac:dyDescent="0.35">
      <c r="B1152">
        <v>44</v>
      </c>
      <c r="C1152" t="s">
        <v>18</v>
      </c>
      <c r="D1152" s="4">
        <v>776.57377049180332</v>
      </c>
      <c r="E1152">
        <v>7</v>
      </c>
      <c r="F1152">
        <v>1608</v>
      </c>
      <c r="G1152">
        <v>2</v>
      </c>
      <c r="H1152" t="s">
        <v>15</v>
      </c>
      <c r="I1152" t="s">
        <v>28</v>
      </c>
      <c r="J1152">
        <v>4</v>
      </c>
      <c r="K1152" t="s">
        <v>23</v>
      </c>
      <c r="L1152" t="s">
        <v>14</v>
      </c>
      <c r="M1152" s="4">
        <v>14</v>
      </c>
      <c r="N1152">
        <v>4</v>
      </c>
      <c r="O1152">
        <v>2</v>
      </c>
    </row>
    <row r="1153" spans="2:15" x14ac:dyDescent="0.35">
      <c r="B1153">
        <v>30</v>
      </c>
      <c r="C1153" t="s">
        <v>18</v>
      </c>
      <c r="D1153" s="4">
        <v>773.53418803418799</v>
      </c>
      <c r="E1153">
        <v>7</v>
      </c>
      <c r="F1153">
        <v>1609</v>
      </c>
      <c r="G1153">
        <v>2</v>
      </c>
      <c r="H1153" t="s">
        <v>19</v>
      </c>
      <c r="I1153" t="s">
        <v>20</v>
      </c>
      <c r="J1153">
        <v>2</v>
      </c>
      <c r="K1153" t="s">
        <v>21</v>
      </c>
      <c r="L1153" t="s">
        <v>18</v>
      </c>
      <c r="M1153" s="4">
        <v>12</v>
      </c>
      <c r="N1153">
        <v>2</v>
      </c>
      <c r="O1153">
        <v>2</v>
      </c>
    </row>
    <row r="1154" spans="2:15" x14ac:dyDescent="0.35">
      <c r="B1154">
        <v>45</v>
      </c>
      <c r="C1154" t="s">
        <v>18</v>
      </c>
      <c r="D1154" s="4">
        <v>1015</v>
      </c>
      <c r="E1154">
        <v>5</v>
      </c>
      <c r="F1154">
        <v>1611</v>
      </c>
      <c r="G1154">
        <v>3</v>
      </c>
      <c r="H1154" t="s">
        <v>15</v>
      </c>
      <c r="I1154" t="s">
        <v>22</v>
      </c>
      <c r="J1154">
        <v>1</v>
      </c>
      <c r="K1154" t="s">
        <v>17</v>
      </c>
      <c r="L1154" t="s">
        <v>14</v>
      </c>
      <c r="M1154" s="4">
        <v>14</v>
      </c>
      <c r="N1154">
        <v>1</v>
      </c>
      <c r="O1154">
        <v>3</v>
      </c>
    </row>
    <row r="1155" spans="2:15" x14ac:dyDescent="0.35">
      <c r="B1155">
        <v>45</v>
      </c>
      <c r="C1155" t="s">
        <v>18</v>
      </c>
      <c r="D1155" s="4">
        <v>336</v>
      </c>
      <c r="E1155">
        <v>26</v>
      </c>
      <c r="F1155">
        <v>1612</v>
      </c>
      <c r="G1155">
        <v>1</v>
      </c>
      <c r="H1155" t="s">
        <v>19</v>
      </c>
      <c r="I1155" t="s">
        <v>16</v>
      </c>
      <c r="J1155">
        <v>1</v>
      </c>
      <c r="K1155" t="s">
        <v>21</v>
      </c>
      <c r="L1155" t="s">
        <v>18</v>
      </c>
      <c r="M1155" s="4">
        <v>15</v>
      </c>
      <c r="N1155">
        <v>1</v>
      </c>
      <c r="O1155">
        <v>3</v>
      </c>
    </row>
    <row r="1156" spans="2:15" x14ac:dyDescent="0.35">
      <c r="B1156">
        <v>31</v>
      </c>
      <c r="C1156" t="s">
        <v>18</v>
      </c>
      <c r="D1156" s="4">
        <v>715</v>
      </c>
      <c r="E1156">
        <v>2</v>
      </c>
      <c r="F1156">
        <v>1613</v>
      </c>
      <c r="G1156">
        <v>4</v>
      </c>
      <c r="H1156" t="s">
        <v>19</v>
      </c>
      <c r="I1156" t="s">
        <v>16</v>
      </c>
      <c r="J1156">
        <v>1</v>
      </c>
      <c r="K1156" t="s">
        <v>17</v>
      </c>
      <c r="L1156" t="s">
        <v>18</v>
      </c>
      <c r="M1156" s="4">
        <v>13</v>
      </c>
      <c r="N1156">
        <v>4</v>
      </c>
      <c r="O1156">
        <v>3</v>
      </c>
    </row>
    <row r="1157" spans="2:15" x14ac:dyDescent="0.35">
      <c r="B1157">
        <v>36</v>
      </c>
      <c r="C1157" t="s">
        <v>18</v>
      </c>
      <c r="D1157" s="4">
        <v>559</v>
      </c>
      <c r="E1157">
        <v>12</v>
      </c>
      <c r="F1157">
        <v>1614</v>
      </c>
      <c r="G1157">
        <v>3</v>
      </c>
      <c r="H1157" t="s">
        <v>15</v>
      </c>
      <c r="I1157" t="s">
        <v>24</v>
      </c>
      <c r="J1157">
        <v>3</v>
      </c>
      <c r="K1157" t="s">
        <v>21</v>
      </c>
      <c r="L1157" t="s">
        <v>14</v>
      </c>
      <c r="M1157" s="4">
        <v>12</v>
      </c>
      <c r="N1157">
        <v>2</v>
      </c>
      <c r="O1157">
        <v>3</v>
      </c>
    </row>
    <row r="1158" spans="2:15" x14ac:dyDescent="0.35">
      <c r="B1158">
        <v>34</v>
      </c>
      <c r="C1158" t="s">
        <v>18</v>
      </c>
      <c r="D1158" s="4">
        <v>426</v>
      </c>
      <c r="E1158">
        <v>10</v>
      </c>
      <c r="F1158">
        <v>1615</v>
      </c>
      <c r="G1158">
        <v>3</v>
      </c>
      <c r="H1158" t="s">
        <v>19</v>
      </c>
      <c r="I1158" t="s">
        <v>24</v>
      </c>
      <c r="J1158">
        <v>4</v>
      </c>
      <c r="K1158" t="s">
        <v>23</v>
      </c>
      <c r="L1158" t="s">
        <v>18</v>
      </c>
      <c r="M1158" s="4">
        <v>13</v>
      </c>
      <c r="N1158">
        <v>1</v>
      </c>
      <c r="O1158">
        <v>3</v>
      </c>
    </row>
    <row r="1159" spans="2:15" x14ac:dyDescent="0.35">
      <c r="B1159">
        <v>49</v>
      </c>
      <c r="C1159" t="s">
        <v>18</v>
      </c>
      <c r="D1159" s="4">
        <v>722</v>
      </c>
      <c r="E1159">
        <v>25</v>
      </c>
      <c r="F1159">
        <v>1617</v>
      </c>
      <c r="G1159">
        <v>3</v>
      </c>
      <c r="H1159" t="s">
        <v>15</v>
      </c>
      <c r="I1159" t="s">
        <v>22</v>
      </c>
      <c r="J1159">
        <v>1</v>
      </c>
      <c r="K1159" t="s">
        <v>21</v>
      </c>
      <c r="L1159" t="s">
        <v>18</v>
      </c>
      <c r="M1159" s="4">
        <v>14</v>
      </c>
      <c r="N1159">
        <v>4</v>
      </c>
      <c r="O1159">
        <v>2</v>
      </c>
    </row>
    <row r="1160" spans="2:15" x14ac:dyDescent="0.35">
      <c r="B1160">
        <v>39</v>
      </c>
      <c r="C1160" t="s">
        <v>18</v>
      </c>
      <c r="D1160" s="4">
        <v>1387</v>
      </c>
      <c r="E1160">
        <v>10</v>
      </c>
      <c r="F1160">
        <v>1618</v>
      </c>
      <c r="G1160">
        <v>2</v>
      </c>
      <c r="H1160" t="s">
        <v>19</v>
      </c>
      <c r="I1160" t="s">
        <v>24</v>
      </c>
      <c r="J1160">
        <v>1</v>
      </c>
      <c r="K1160" t="s">
        <v>21</v>
      </c>
      <c r="L1160" t="s">
        <v>18</v>
      </c>
      <c r="M1160" s="4">
        <v>13</v>
      </c>
      <c r="N1160">
        <v>4</v>
      </c>
      <c r="O1160">
        <v>3</v>
      </c>
    </row>
    <row r="1161" spans="2:15" x14ac:dyDescent="0.35">
      <c r="B1161">
        <v>27</v>
      </c>
      <c r="C1161" t="s">
        <v>18</v>
      </c>
      <c r="D1161" s="4">
        <v>1302</v>
      </c>
      <c r="E1161">
        <v>19</v>
      </c>
      <c r="F1161">
        <v>1619</v>
      </c>
      <c r="G1161">
        <v>4</v>
      </c>
      <c r="H1161" t="s">
        <v>19</v>
      </c>
      <c r="I1161" t="s">
        <v>22</v>
      </c>
      <c r="J1161">
        <v>1</v>
      </c>
      <c r="K1161" t="s">
        <v>23</v>
      </c>
      <c r="L1161" t="s">
        <v>18</v>
      </c>
      <c r="M1161" s="4">
        <v>11</v>
      </c>
      <c r="N1161">
        <v>1</v>
      </c>
      <c r="O1161">
        <v>3</v>
      </c>
    </row>
    <row r="1162" spans="2:15" x14ac:dyDescent="0.35">
      <c r="B1162">
        <v>35</v>
      </c>
      <c r="C1162" t="s">
        <v>18</v>
      </c>
      <c r="D1162" s="4">
        <v>819</v>
      </c>
      <c r="E1162">
        <v>18</v>
      </c>
      <c r="F1162">
        <v>1621</v>
      </c>
      <c r="G1162">
        <v>2</v>
      </c>
      <c r="H1162" t="s">
        <v>19</v>
      </c>
      <c r="I1162" t="s">
        <v>20</v>
      </c>
      <c r="J1162">
        <v>1</v>
      </c>
      <c r="K1162" t="s">
        <v>21</v>
      </c>
      <c r="L1162" t="s">
        <v>18</v>
      </c>
      <c r="M1162" s="4">
        <v>11</v>
      </c>
      <c r="N1162">
        <v>4</v>
      </c>
      <c r="O1162">
        <v>3</v>
      </c>
    </row>
    <row r="1163" spans="2:15" x14ac:dyDescent="0.35">
      <c r="B1163">
        <v>28</v>
      </c>
      <c r="C1163" t="s">
        <v>18</v>
      </c>
      <c r="D1163" s="4">
        <v>580</v>
      </c>
      <c r="E1163">
        <v>27</v>
      </c>
      <c r="F1163">
        <v>1622</v>
      </c>
      <c r="G1163">
        <v>2</v>
      </c>
      <c r="H1163" t="s">
        <v>15</v>
      </c>
      <c r="I1163" t="s">
        <v>24</v>
      </c>
      <c r="J1163">
        <v>1</v>
      </c>
      <c r="K1163" t="s">
        <v>23</v>
      </c>
      <c r="L1163" t="s">
        <v>18</v>
      </c>
      <c r="M1163" s="4">
        <v>21</v>
      </c>
      <c r="N1163">
        <v>2</v>
      </c>
      <c r="O1163">
        <v>2</v>
      </c>
    </row>
    <row r="1164" spans="2:15" x14ac:dyDescent="0.35">
      <c r="B1164">
        <v>21</v>
      </c>
      <c r="C1164" t="s">
        <v>18</v>
      </c>
      <c r="D1164" s="4">
        <v>546</v>
      </c>
      <c r="E1164">
        <v>5</v>
      </c>
      <c r="F1164">
        <v>1623</v>
      </c>
      <c r="G1164">
        <v>3</v>
      </c>
      <c r="H1164" t="s">
        <v>19</v>
      </c>
      <c r="I1164" t="s">
        <v>20</v>
      </c>
      <c r="J1164">
        <v>4</v>
      </c>
      <c r="K1164" t="s">
        <v>17</v>
      </c>
      <c r="L1164" t="s">
        <v>18</v>
      </c>
      <c r="M1164" s="4">
        <v>18</v>
      </c>
      <c r="N1164">
        <v>3</v>
      </c>
      <c r="O1164">
        <v>3</v>
      </c>
    </row>
    <row r="1165" spans="2:15" x14ac:dyDescent="0.35">
      <c r="B1165">
        <v>18</v>
      </c>
      <c r="C1165" t="s">
        <v>14</v>
      </c>
      <c r="D1165" s="4">
        <v>544</v>
      </c>
      <c r="E1165">
        <v>3</v>
      </c>
      <c r="F1165">
        <v>1624</v>
      </c>
      <c r="G1165">
        <v>2</v>
      </c>
      <c r="H1165" t="s">
        <v>15</v>
      </c>
      <c r="I1165" t="s">
        <v>27</v>
      </c>
      <c r="J1165">
        <v>4</v>
      </c>
      <c r="K1165" t="s">
        <v>17</v>
      </c>
      <c r="L1165" t="s">
        <v>14</v>
      </c>
      <c r="M1165" s="4">
        <v>12</v>
      </c>
      <c r="N1165">
        <v>3</v>
      </c>
      <c r="O1165">
        <v>4</v>
      </c>
    </row>
    <row r="1166" spans="2:15" x14ac:dyDescent="0.35">
      <c r="B1166">
        <v>47</v>
      </c>
      <c r="C1166" t="s">
        <v>18</v>
      </c>
      <c r="D1166" s="4">
        <v>1176</v>
      </c>
      <c r="E1166">
        <v>26</v>
      </c>
      <c r="F1166">
        <v>1625</v>
      </c>
      <c r="G1166">
        <v>4</v>
      </c>
      <c r="H1166" t="s">
        <v>15</v>
      </c>
      <c r="I1166" t="s">
        <v>26</v>
      </c>
      <c r="J1166">
        <v>3</v>
      </c>
      <c r="K1166" t="s">
        <v>21</v>
      </c>
      <c r="L1166" t="s">
        <v>18</v>
      </c>
      <c r="M1166" s="4">
        <v>11</v>
      </c>
      <c r="N1166">
        <v>3</v>
      </c>
      <c r="O1166">
        <v>3</v>
      </c>
    </row>
    <row r="1167" spans="2:15" x14ac:dyDescent="0.35">
      <c r="B1167">
        <v>39</v>
      </c>
      <c r="C1167" t="s">
        <v>18</v>
      </c>
      <c r="D1167" s="4">
        <v>170</v>
      </c>
      <c r="E1167">
        <v>3</v>
      </c>
      <c r="F1167">
        <v>1627</v>
      </c>
      <c r="G1167">
        <v>3</v>
      </c>
      <c r="H1167" t="s">
        <v>19</v>
      </c>
      <c r="I1167" t="s">
        <v>22</v>
      </c>
      <c r="J1167">
        <v>3</v>
      </c>
      <c r="K1167" t="s">
        <v>23</v>
      </c>
      <c r="L1167" t="s">
        <v>18</v>
      </c>
      <c r="M1167" s="4">
        <v>15</v>
      </c>
      <c r="N1167">
        <v>4</v>
      </c>
      <c r="O1167">
        <v>3</v>
      </c>
    </row>
    <row r="1168" spans="2:15" x14ac:dyDescent="0.35">
      <c r="B1168">
        <v>40</v>
      </c>
      <c r="C1168" t="s">
        <v>18</v>
      </c>
      <c r="D1168" s="4">
        <v>884</v>
      </c>
      <c r="E1168">
        <v>15</v>
      </c>
      <c r="F1168">
        <v>1628</v>
      </c>
      <c r="G1168">
        <v>1</v>
      </c>
      <c r="H1168" t="s">
        <v>15</v>
      </c>
      <c r="I1168" t="s">
        <v>24</v>
      </c>
      <c r="J1168">
        <v>3</v>
      </c>
      <c r="K1168" t="s">
        <v>21</v>
      </c>
      <c r="L1168" t="s">
        <v>18</v>
      </c>
      <c r="M1168" s="4">
        <v>13</v>
      </c>
      <c r="N1168">
        <v>4</v>
      </c>
      <c r="O1168">
        <v>3</v>
      </c>
    </row>
    <row r="1169" spans="2:15" x14ac:dyDescent="0.35">
      <c r="B1169">
        <v>35</v>
      </c>
      <c r="C1169" t="s">
        <v>18</v>
      </c>
      <c r="D1169" s="4">
        <v>208</v>
      </c>
      <c r="E1169">
        <v>8</v>
      </c>
      <c r="F1169">
        <v>1630</v>
      </c>
      <c r="G1169">
        <v>3</v>
      </c>
      <c r="H1169" t="s">
        <v>15</v>
      </c>
      <c r="I1169" t="s">
        <v>25</v>
      </c>
      <c r="J1169">
        <v>3</v>
      </c>
      <c r="K1169" t="s">
        <v>21</v>
      </c>
      <c r="L1169" t="s">
        <v>18</v>
      </c>
      <c r="M1169" s="4">
        <v>12</v>
      </c>
      <c r="N1169">
        <v>4</v>
      </c>
      <c r="O1169">
        <v>3</v>
      </c>
    </row>
    <row r="1170" spans="2:15" x14ac:dyDescent="0.35">
      <c r="B1170">
        <v>37</v>
      </c>
      <c r="C1170" t="s">
        <v>18</v>
      </c>
      <c r="D1170" s="4">
        <v>671</v>
      </c>
      <c r="E1170">
        <v>19</v>
      </c>
      <c r="F1170">
        <v>1631</v>
      </c>
      <c r="G1170">
        <v>3</v>
      </c>
      <c r="H1170" t="s">
        <v>19</v>
      </c>
      <c r="I1170" t="s">
        <v>24</v>
      </c>
      <c r="J1170">
        <v>3</v>
      </c>
      <c r="K1170" t="s">
        <v>21</v>
      </c>
      <c r="L1170" t="s">
        <v>18</v>
      </c>
      <c r="M1170" s="4">
        <v>17</v>
      </c>
      <c r="N1170">
        <v>1</v>
      </c>
      <c r="O1170">
        <v>2</v>
      </c>
    </row>
    <row r="1171" spans="2:15" x14ac:dyDescent="0.35">
      <c r="B1171">
        <v>39</v>
      </c>
      <c r="C1171" t="s">
        <v>18</v>
      </c>
      <c r="D1171" s="4">
        <v>805.3360655737705</v>
      </c>
      <c r="E1171">
        <v>4</v>
      </c>
      <c r="F1171">
        <v>1633</v>
      </c>
      <c r="G1171">
        <v>1</v>
      </c>
      <c r="H1171" t="s">
        <v>15</v>
      </c>
      <c r="I1171" t="s">
        <v>24</v>
      </c>
      <c r="J1171">
        <v>3</v>
      </c>
      <c r="K1171" t="s">
        <v>17</v>
      </c>
      <c r="L1171" t="s">
        <v>18</v>
      </c>
      <c r="M1171" s="4">
        <v>13</v>
      </c>
      <c r="N1171">
        <v>4</v>
      </c>
      <c r="O1171">
        <v>1</v>
      </c>
    </row>
    <row r="1172" spans="2:15" x14ac:dyDescent="0.35">
      <c r="B1172">
        <v>45</v>
      </c>
      <c r="C1172" t="s">
        <v>18</v>
      </c>
      <c r="D1172" s="4">
        <v>1329</v>
      </c>
      <c r="E1172">
        <v>2</v>
      </c>
      <c r="F1172">
        <v>1635</v>
      </c>
      <c r="G1172">
        <v>4</v>
      </c>
      <c r="H1172" t="s">
        <v>15</v>
      </c>
      <c r="I1172" t="s">
        <v>24</v>
      </c>
      <c r="J1172">
        <v>4</v>
      </c>
      <c r="K1172" t="s">
        <v>23</v>
      </c>
      <c r="L1172" t="s">
        <v>18</v>
      </c>
      <c r="M1172" s="4">
        <v>19</v>
      </c>
      <c r="N1172">
        <v>1</v>
      </c>
      <c r="O1172">
        <v>3</v>
      </c>
    </row>
    <row r="1173" spans="2:15" x14ac:dyDescent="0.35">
      <c r="B1173">
        <v>38</v>
      </c>
      <c r="C1173" t="s">
        <v>18</v>
      </c>
      <c r="D1173" s="4">
        <v>397</v>
      </c>
      <c r="E1173">
        <v>2</v>
      </c>
      <c r="F1173">
        <v>1638</v>
      </c>
      <c r="G1173">
        <v>4</v>
      </c>
      <c r="H1173" t="s">
        <v>15</v>
      </c>
      <c r="I1173" t="s">
        <v>24</v>
      </c>
      <c r="J1173">
        <v>3</v>
      </c>
      <c r="K1173" t="s">
        <v>21</v>
      </c>
      <c r="L1173" t="s">
        <v>14</v>
      </c>
      <c r="M1173" s="4">
        <v>19</v>
      </c>
      <c r="N1173">
        <v>4</v>
      </c>
      <c r="O1173">
        <v>4</v>
      </c>
    </row>
    <row r="1174" spans="2:15" x14ac:dyDescent="0.35">
      <c r="B1174">
        <v>35</v>
      </c>
      <c r="C1174" t="s">
        <v>14</v>
      </c>
      <c r="D1174" s="4">
        <v>737</v>
      </c>
      <c r="E1174">
        <v>10</v>
      </c>
      <c r="F1174">
        <v>1639</v>
      </c>
      <c r="G1174">
        <v>4</v>
      </c>
      <c r="H1174" t="s">
        <v>19</v>
      </c>
      <c r="I1174" t="s">
        <v>16</v>
      </c>
      <c r="J1174">
        <v>1</v>
      </c>
      <c r="K1174" t="s">
        <v>21</v>
      </c>
      <c r="L1174" t="s">
        <v>18</v>
      </c>
      <c r="M1174" s="4">
        <v>17</v>
      </c>
      <c r="N1174">
        <v>3</v>
      </c>
      <c r="O1174">
        <v>3</v>
      </c>
    </row>
    <row r="1175" spans="2:15" x14ac:dyDescent="0.35">
      <c r="B1175">
        <v>37</v>
      </c>
      <c r="C1175" t="s">
        <v>18</v>
      </c>
      <c r="D1175" s="4">
        <v>1470</v>
      </c>
      <c r="E1175">
        <v>10</v>
      </c>
      <c r="F1175">
        <v>1640</v>
      </c>
      <c r="G1175">
        <v>2</v>
      </c>
      <c r="H1175" t="s">
        <v>15</v>
      </c>
      <c r="I1175" t="s">
        <v>20</v>
      </c>
      <c r="J1175">
        <v>2</v>
      </c>
      <c r="K1175" t="s">
        <v>21</v>
      </c>
      <c r="L1175" t="s">
        <v>18</v>
      </c>
      <c r="M1175" s="4">
        <v>11</v>
      </c>
      <c r="N1175">
        <v>1</v>
      </c>
      <c r="O1175">
        <v>1</v>
      </c>
    </row>
    <row r="1176" spans="2:15" x14ac:dyDescent="0.35">
      <c r="B1176">
        <v>40</v>
      </c>
      <c r="C1176" t="s">
        <v>18</v>
      </c>
      <c r="D1176" s="4">
        <v>448</v>
      </c>
      <c r="E1176">
        <v>16</v>
      </c>
      <c r="F1176">
        <v>1641</v>
      </c>
      <c r="G1176">
        <v>3</v>
      </c>
      <c r="H1176" t="s">
        <v>15</v>
      </c>
      <c r="I1176" t="s">
        <v>24</v>
      </c>
      <c r="J1176">
        <v>4</v>
      </c>
      <c r="K1176" t="s">
        <v>17</v>
      </c>
      <c r="L1176" t="s">
        <v>14</v>
      </c>
      <c r="M1176" s="4">
        <v>15</v>
      </c>
      <c r="N1176">
        <v>4</v>
      </c>
      <c r="O1176">
        <v>2</v>
      </c>
    </row>
    <row r="1177" spans="2:15" x14ac:dyDescent="0.35">
      <c r="B1177">
        <v>44</v>
      </c>
      <c r="C1177" t="s">
        <v>18</v>
      </c>
      <c r="D1177" s="4">
        <v>602</v>
      </c>
      <c r="E1177">
        <v>1</v>
      </c>
      <c r="F1177">
        <v>1642</v>
      </c>
      <c r="G1177">
        <v>1</v>
      </c>
      <c r="H1177" t="s">
        <v>19</v>
      </c>
      <c r="I1177" t="s">
        <v>29</v>
      </c>
      <c r="J1177">
        <v>4</v>
      </c>
      <c r="K1177" t="s">
        <v>21</v>
      </c>
      <c r="L1177" t="s">
        <v>14</v>
      </c>
      <c r="M1177" s="4">
        <v>11</v>
      </c>
      <c r="N1177">
        <v>3</v>
      </c>
      <c r="O1177">
        <v>3</v>
      </c>
    </row>
    <row r="1178" spans="2:15" x14ac:dyDescent="0.35">
      <c r="B1178">
        <v>48</v>
      </c>
      <c r="C1178" t="s">
        <v>18</v>
      </c>
      <c r="D1178" s="4">
        <v>365</v>
      </c>
      <c r="E1178">
        <v>4</v>
      </c>
      <c r="F1178">
        <v>1644</v>
      </c>
      <c r="G1178">
        <v>3</v>
      </c>
      <c r="H1178" t="s">
        <v>19</v>
      </c>
      <c r="I1178" t="s">
        <v>26</v>
      </c>
      <c r="J1178">
        <v>4</v>
      </c>
      <c r="K1178" t="s">
        <v>21</v>
      </c>
      <c r="L1178" t="s">
        <v>18</v>
      </c>
      <c r="M1178" s="4">
        <v>25</v>
      </c>
      <c r="N1178">
        <v>2</v>
      </c>
      <c r="O1178">
        <v>3</v>
      </c>
    </row>
    <row r="1179" spans="2:15" x14ac:dyDescent="0.35">
      <c r="B1179">
        <v>35</v>
      </c>
      <c r="C1179" t="s">
        <v>14</v>
      </c>
      <c r="D1179" s="4">
        <v>763</v>
      </c>
      <c r="E1179">
        <v>15</v>
      </c>
      <c r="F1179">
        <v>1645</v>
      </c>
      <c r="G1179">
        <v>1</v>
      </c>
      <c r="H1179" t="s">
        <v>19</v>
      </c>
      <c r="I1179" t="s">
        <v>16</v>
      </c>
      <c r="J1179">
        <v>4</v>
      </c>
      <c r="K1179" t="s">
        <v>23</v>
      </c>
      <c r="L1179" t="s">
        <v>14</v>
      </c>
      <c r="M1179" s="4">
        <v>14</v>
      </c>
      <c r="N1179">
        <v>4</v>
      </c>
      <c r="O1179">
        <v>2</v>
      </c>
    </row>
    <row r="1180" spans="2:15" x14ac:dyDescent="0.35">
      <c r="B1180">
        <v>24</v>
      </c>
      <c r="C1180" t="s">
        <v>18</v>
      </c>
      <c r="D1180" s="4">
        <v>567</v>
      </c>
      <c r="E1180">
        <v>2</v>
      </c>
      <c r="F1180">
        <v>1646</v>
      </c>
      <c r="G1180">
        <v>1</v>
      </c>
      <c r="H1180" t="s">
        <v>15</v>
      </c>
      <c r="I1180" t="s">
        <v>20</v>
      </c>
      <c r="J1180">
        <v>4</v>
      </c>
      <c r="K1180" t="s">
        <v>17</v>
      </c>
      <c r="L1180" t="s">
        <v>14</v>
      </c>
      <c r="M1180" s="4">
        <v>13</v>
      </c>
      <c r="N1180">
        <v>3</v>
      </c>
      <c r="O1180">
        <v>3</v>
      </c>
    </row>
    <row r="1181" spans="2:15" x14ac:dyDescent="0.35">
      <c r="B1181">
        <v>27</v>
      </c>
      <c r="C1181" t="s">
        <v>18</v>
      </c>
      <c r="D1181" s="4">
        <v>486</v>
      </c>
      <c r="E1181">
        <v>8</v>
      </c>
      <c r="F1181">
        <v>1647</v>
      </c>
      <c r="G1181">
        <v>2</v>
      </c>
      <c r="H1181" t="s">
        <v>15</v>
      </c>
      <c r="I1181" t="s">
        <v>20</v>
      </c>
      <c r="J1181">
        <v>3</v>
      </c>
      <c r="K1181" t="s">
        <v>21</v>
      </c>
      <c r="L1181" t="s">
        <v>18</v>
      </c>
      <c r="M1181" s="4">
        <v>17</v>
      </c>
      <c r="N1181">
        <v>1</v>
      </c>
      <c r="O1181">
        <v>3</v>
      </c>
    </row>
    <row r="1182" spans="2:15" x14ac:dyDescent="0.35">
      <c r="B1182">
        <v>27</v>
      </c>
      <c r="C1182" t="s">
        <v>18</v>
      </c>
      <c r="D1182" s="4">
        <v>591</v>
      </c>
      <c r="E1182">
        <v>2</v>
      </c>
      <c r="F1182">
        <v>1648</v>
      </c>
      <c r="G1182">
        <v>4</v>
      </c>
      <c r="H1182" t="s">
        <v>19</v>
      </c>
      <c r="I1182" t="s">
        <v>20</v>
      </c>
      <c r="J1182">
        <v>4</v>
      </c>
      <c r="K1182" t="s">
        <v>17</v>
      </c>
      <c r="L1182" t="s">
        <v>18</v>
      </c>
      <c r="M1182" s="4">
        <v>13</v>
      </c>
      <c r="N1182">
        <v>3</v>
      </c>
      <c r="O1182">
        <v>2</v>
      </c>
    </row>
    <row r="1183" spans="2:15" x14ac:dyDescent="0.35">
      <c r="B1183">
        <v>40</v>
      </c>
      <c r="C1183" t="s">
        <v>14</v>
      </c>
      <c r="D1183" s="4">
        <v>1329</v>
      </c>
      <c r="E1183">
        <v>7</v>
      </c>
      <c r="F1183">
        <v>1649</v>
      </c>
      <c r="G1183">
        <v>1</v>
      </c>
      <c r="H1183" t="s">
        <v>19</v>
      </c>
      <c r="I1183" t="s">
        <v>22</v>
      </c>
      <c r="J1183">
        <v>1</v>
      </c>
      <c r="K1183" t="s">
        <v>17</v>
      </c>
      <c r="L1183" t="s">
        <v>14</v>
      </c>
      <c r="M1183" s="4">
        <v>14</v>
      </c>
      <c r="N1183">
        <v>2</v>
      </c>
      <c r="O1183">
        <v>1</v>
      </c>
    </row>
    <row r="1184" spans="2:15" x14ac:dyDescent="0.35">
      <c r="B1184">
        <v>29</v>
      </c>
      <c r="C1184" t="s">
        <v>18</v>
      </c>
      <c r="D1184" s="4">
        <v>469</v>
      </c>
      <c r="E1184">
        <v>10</v>
      </c>
      <c r="F1184">
        <v>1650</v>
      </c>
      <c r="G1184">
        <v>3</v>
      </c>
      <c r="H1184" t="s">
        <v>19</v>
      </c>
      <c r="I1184" t="s">
        <v>16</v>
      </c>
      <c r="J1184">
        <v>3</v>
      </c>
      <c r="K1184" t="s">
        <v>17</v>
      </c>
      <c r="L1184" t="s">
        <v>18</v>
      </c>
      <c r="M1184" s="4">
        <v>14.945945945945946</v>
      </c>
      <c r="N1184">
        <v>3</v>
      </c>
      <c r="O1184">
        <v>3</v>
      </c>
    </row>
    <row r="1185" spans="2:15" x14ac:dyDescent="0.35">
      <c r="B1185">
        <v>36</v>
      </c>
      <c r="C1185" t="s">
        <v>18</v>
      </c>
      <c r="D1185" s="4">
        <v>711</v>
      </c>
      <c r="E1185">
        <v>5</v>
      </c>
      <c r="F1185">
        <v>1651</v>
      </c>
      <c r="G1185">
        <v>2</v>
      </c>
      <c r="H1185" t="s">
        <v>15</v>
      </c>
      <c r="I1185" t="s">
        <v>25</v>
      </c>
      <c r="J1185">
        <v>1</v>
      </c>
      <c r="K1185" t="s">
        <v>21</v>
      </c>
      <c r="L1185" t="s">
        <v>18</v>
      </c>
      <c r="M1185" s="4">
        <v>15.69811320754717</v>
      </c>
      <c r="N1185">
        <v>3</v>
      </c>
      <c r="O1185">
        <v>3</v>
      </c>
    </row>
    <row r="1186" spans="2:15" x14ac:dyDescent="0.35">
      <c r="B1186">
        <v>25</v>
      </c>
      <c r="C1186" t="s">
        <v>18</v>
      </c>
      <c r="D1186" s="4">
        <v>772</v>
      </c>
      <c r="E1186">
        <v>2</v>
      </c>
      <c r="F1186">
        <v>1653</v>
      </c>
      <c r="G1186">
        <v>4</v>
      </c>
      <c r="H1186" t="s">
        <v>19</v>
      </c>
      <c r="I1186" t="s">
        <v>24</v>
      </c>
      <c r="J1186">
        <v>3</v>
      </c>
      <c r="K1186" t="s">
        <v>23</v>
      </c>
      <c r="L1186" t="s">
        <v>18</v>
      </c>
      <c r="M1186" s="4">
        <v>15.345132743362832</v>
      </c>
      <c r="N1186">
        <v>3</v>
      </c>
      <c r="O1186">
        <v>3</v>
      </c>
    </row>
    <row r="1187" spans="2:15" x14ac:dyDescent="0.35">
      <c r="B1187">
        <v>39</v>
      </c>
      <c r="C1187" t="s">
        <v>18</v>
      </c>
      <c r="D1187" s="4">
        <v>492</v>
      </c>
      <c r="E1187">
        <v>12</v>
      </c>
      <c r="F1187">
        <v>1654</v>
      </c>
      <c r="G1187">
        <v>4</v>
      </c>
      <c r="H1187" t="s">
        <v>19</v>
      </c>
      <c r="I1187" t="s">
        <v>24</v>
      </c>
      <c r="J1187">
        <v>2</v>
      </c>
      <c r="K1187" t="s">
        <v>21</v>
      </c>
      <c r="L1187" t="s">
        <v>18</v>
      </c>
      <c r="M1187" s="4">
        <v>15.345132743362832</v>
      </c>
      <c r="N1187">
        <v>3</v>
      </c>
      <c r="O1187">
        <v>3</v>
      </c>
    </row>
    <row r="1188" spans="2:15" x14ac:dyDescent="0.35">
      <c r="B1188">
        <v>49</v>
      </c>
      <c r="C1188" t="s">
        <v>18</v>
      </c>
      <c r="D1188" s="4">
        <v>301</v>
      </c>
      <c r="E1188">
        <v>22</v>
      </c>
      <c r="F1188">
        <v>1655</v>
      </c>
      <c r="G1188">
        <v>1</v>
      </c>
      <c r="H1188" t="s">
        <v>15</v>
      </c>
      <c r="I1188" t="s">
        <v>28</v>
      </c>
      <c r="J1188">
        <v>2</v>
      </c>
      <c r="K1188" t="s">
        <v>21</v>
      </c>
      <c r="L1188" t="s">
        <v>18</v>
      </c>
      <c r="M1188" s="4">
        <v>15.079365079365079</v>
      </c>
      <c r="N1188">
        <v>2</v>
      </c>
      <c r="O1188">
        <v>3</v>
      </c>
    </row>
    <row r="1189" spans="2:15" x14ac:dyDescent="0.35">
      <c r="B1189">
        <v>50</v>
      </c>
      <c r="C1189" t="s">
        <v>18</v>
      </c>
      <c r="D1189" s="4">
        <v>813</v>
      </c>
      <c r="E1189">
        <v>17</v>
      </c>
      <c r="F1189">
        <v>1656</v>
      </c>
      <c r="G1189">
        <v>4</v>
      </c>
      <c r="H1189" t="s">
        <v>15</v>
      </c>
      <c r="I1189" t="s">
        <v>28</v>
      </c>
      <c r="J1189">
        <v>1</v>
      </c>
      <c r="K1189" t="s">
        <v>23</v>
      </c>
      <c r="L1189" t="s">
        <v>18</v>
      </c>
      <c r="M1189" s="4">
        <v>15.079365079365079</v>
      </c>
      <c r="N1189">
        <v>3</v>
      </c>
      <c r="O1189">
        <v>3</v>
      </c>
    </row>
    <row r="1190" spans="2:15" x14ac:dyDescent="0.35">
      <c r="B1190">
        <v>20</v>
      </c>
      <c r="C1190" t="s">
        <v>18</v>
      </c>
      <c r="D1190" s="4">
        <v>1141</v>
      </c>
      <c r="E1190">
        <v>2</v>
      </c>
      <c r="F1190">
        <v>1657</v>
      </c>
      <c r="G1190">
        <v>3</v>
      </c>
      <c r="H1190" t="s">
        <v>15</v>
      </c>
      <c r="I1190" t="s">
        <v>27</v>
      </c>
      <c r="J1190">
        <v>3</v>
      </c>
      <c r="K1190" t="s">
        <v>17</v>
      </c>
      <c r="L1190" t="s">
        <v>18</v>
      </c>
      <c r="M1190" s="4">
        <v>19</v>
      </c>
      <c r="N1190">
        <v>1</v>
      </c>
      <c r="O1190">
        <v>3</v>
      </c>
    </row>
    <row r="1191" spans="2:15" x14ac:dyDescent="0.35">
      <c r="B1191">
        <v>34</v>
      </c>
      <c r="C1191" t="s">
        <v>18</v>
      </c>
      <c r="D1191" s="4">
        <v>1130</v>
      </c>
      <c r="E1191">
        <v>3</v>
      </c>
      <c r="F1191">
        <v>1658</v>
      </c>
      <c r="G1191">
        <v>4</v>
      </c>
      <c r="H1191" t="s">
        <v>15</v>
      </c>
      <c r="I1191" t="s">
        <v>20</v>
      </c>
      <c r="J1191">
        <v>2</v>
      </c>
      <c r="K1191" t="s">
        <v>23</v>
      </c>
      <c r="L1191" t="s">
        <v>18</v>
      </c>
      <c r="M1191" s="4">
        <v>12</v>
      </c>
      <c r="N1191">
        <v>3</v>
      </c>
      <c r="O1191">
        <v>3</v>
      </c>
    </row>
    <row r="1192" spans="2:15" x14ac:dyDescent="0.35">
      <c r="B1192">
        <v>36</v>
      </c>
      <c r="C1192" t="s">
        <v>18</v>
      </c>
      <c r="D1192" s="4">
        <v>311</v>
      </c>
      <c r="E1192">
        <v>7</v>
      </c>
      <c r="F1192">
        <v>1659</v>
      </c>
      <c r="G1192">
        <v>1</v>
      </c>
      <c r="H1192" t="s">
        <v>19</v>
      </c>
      <c r="I1192" t="s">
        <v>22</v>
      </c>
      <c r="J1192">
        <v>2</v>
      </c>
      <c r="K1192" t="s">
        <v>17</v>
      </c>
      <c r="L1192" t="s">
        <v>18</v>
      </c>
      <c r="M1192" s="4">
        <v>11</v>
      </c>
      <c r="N1192">
        <v>3</v>
      </c>
      <c r="O1192">
        <v>3</v>
      </c>
    </row>
    <row r="1193" spans="2:15" x14ac:dyDescent="0.35">
      <c r="B1193">
        <v>49</v>
      </c>
      <c r="C1193" t="s">
        <v>18</v>
      </c>
      <c r="D1193" s="4">
        <v>465</v>
      </c>
      <c r="E1193">
        <v>6</v>
      </c>
      <c r="F1193">
        <v>1661</v>
      </c>
      <c r="G1193">
        <v>3</v>
      </c>
      <c r="H1193" t="s">
        <v>15</v>
      </c>
      <c r="I1193" t="s">
        <v>25</v>
      </c>
      <c r="J1193">
        <v>3</v>
      </c>
      <c r="K1193" t="s">
        <v>21</v>
      </c>
      <c r="L1193" t="s">
        <v>14</v>
      </c>
      <c r="M1193" s="4">
        <v>19</v>
      </c>
      <c r="N1193">
        <v>2</v>
      </c>
      <c r="O1193">
        <v>3</v>
      </c>
    </row>
    <row r="1194" spans="2:15" x14ac:dyDescent="0.35">
      <c r="B1194">
        <v>36</v>
      </c>
      <c r="C1194" t="s">
        <v>18</v>
      </c>
      <c r="D1194" s="4">
        <v>894</v>
      </c>
      <c r="E1194">
        <v>1</v>
      </c>
      <c r="F1194">
        <v>1662</v>
      </c>
      <c r="G1194">
        <v>4</v>
      </c>
      <c r="H1194" t="s">
        <v>15</v>
      </c>
      <c r="I1194" t="s">
        <v>24</v>
      </c>
      <c r="J1194">
        <v>3</v>
      </c>
      <c r="K1194" t="s">
        <v>21</v>
      </c>
      <c r="L1194" t="s">
        <v>18</v>
      </c>
      <c r="M1194" s="4">
        <v>15</v>
      </c>
      <c r="N1194">
        <v>3</v>
      </c>
      <c r="O1194">
        <v>3</v>
      </c>
    </row>
    <row r="1195" spans="2:15" x14ac:dyDescent="0.35">
      <c r="B1195">
        <v>36</v>
      </c>
      <c r="C1195" t="s">
        <v>18</v>
      </c>
      <c r="D1195" s="4">
        <v>1040</v>
      </c>
      <c r="E1195">
        <v>3</v>
      </c>
      <c r="F1195">
        <v>1664</v>
      </c>
      <c r="G1195">
        <v>4</v>
      </c>
      <c r="H1195" t="s">
        <v>19</v>
      </c>
      <c r="I1195" t="s">
        <v>25</v>
      </c>
      <c r="J1195">
        <v>1</v>
      </c>
      <c r="K1195" t="s">
        <v>23</v>
      </c>
      <c r="L1195" t="s">
        <v>18</v>
      </c>
      <c r="M1195" s="4">
        <v>20</v>
      </c>
      <c r="N1195">
        <v>1</v>
      </c>
      <c r="O1195">
        <v>3</v>
      </c>
    </row>
    <row r="1196" spans="2:15" x14ac:dyDescent="0.35">
      <c r="B1196">
        <v>54</v>
      </c>
      <c r="C1196" t="s">
        <v>18</v>
      </c>
      <c r="D1196" s="4">
        <v>584</v>
      </c>
      <c r="E1196">
        <v>22</v>
      </c>
      <c r="F1196">
        <v>1665</v>
      </c>
      <c r="G1196">
        <v>2</v>
      </c>
      <c r="H1196" t="s">
        <v>15</v>
      </c>
      <c r="I1196" t="s">
        <v>26</v>
      </c>
      <c r="J1196">
        <v>3</v>
      </c>
      <c r="K1196" t="s">
        <v>21</v>
      </c>
      <c r="L1196" t="s">
        <v>18</v>
      </c>
      <c r="M1196" s="4">
        <v>25</v>
      </c>
      <c r="N1196">
        <v>3</v>
      </c>
      <c r="O1196">
        <v>3</v>
      </c>
    </row>
    <row r="1197" spans="2:15" x14ac:dyDescent="0.35">
      <c r="B1197">
        <v>43</v>
      </c>
      <c r="C1197" t="s">
        <v>18</v>
      </c>
      <c r="D1197" s="4">
        <v>1291</v>
      </c>
      <c r="E1197">
        <v>15</v>
      </c>
      <c r="F1197">
        <v>1666</v>
      </c>
      <c r="G1197">
        <v>3</v>
      </c>
      <c r="H1197" t="s">
        <v>19</v>
      </c>
      <c r="I1197" t="s">
        <v>28</v>
      </c>
      <c r="J1197">
        <v>3</v>
      </c>
      <c r="K1197" t="s">
        <v>21</v>
      </c>
      <c r="L1197" t="s">
        <v>18</v>
      </c>
      <c r="M1197" s="4">
        <v>24</v>
      </c>
      <c r="N1197">
        <v>1</v>
      </c>
      <c r="O1197">
        <v>3</v>
      </c>
    </row>
    <row r="1198" spans="2:15" x14ac:dyDescent="0.35">
      <c r="B1198">
        <v>35</v>
      </c>
      <c r="C1198" t="s">
        <v>14</v>
      </c>
      <c r="D1198" s="4">
        <v>880</v>
      </c>
      <c r="E1198">
        <v>12</v>
      </c>
      <c r="F1198">
        <v>1667</v>
      </c>
      <c r="G1198">
        <v>4</v>
      </c>
      <c r="H1198" t="s">
        <v>19</v>
      </c>
      <c r="I1198" t="s">
        <v>16</v>
      </c>
      <c r="J1198">
        <v>4</v>
      </c>
      <c r="K1198" t="s">
        <v>17</v>
      </c>
      <c r="L1198" t="s">
        <v>14</v>
      </c>
      <c r="M1198" s="4">
        <v>24</v>
      </c>
      <c r="N1198">
        <v>1</v>
      </c>
      <c r="O1198">
        <v>4</v>
      </c>
    </row>
    <row r="1199" spans="2:15" x14ac:dyDescent="0.35">
      <c r="B1199">
        <v>38</v>
      </c>
      <c r="C1199" t="s">
        <v>18</v>
      </c>
      <c r="D1199" s="4">
        <v>1189</v>
      </c>
      <c r="E1199">
        <v>1</v>
      </c>
      <c r="F1199">
        <v>1668</v>
      </c>
      <c r="G1199">
        <v>4</v>
      </c>
      <c r="H1199" t="s">
        <v>19</v>
      </c>
      <c r="I1199" t="s">
        <v>20</v>
      </c>
      <c r="J1199">
        <v>4</v>
      </c>
      <c r="K1199" t="s">
        <v>21</v>
      </c>
      <c r="L1199" t="s">
        <v>18</v>
      </c>
      <c r="M1199" s="4">
        <v>15</v>
      </c>
      <c r="N1199">
        <v>4</v>
      </c>
      <c r="O1199">
        <v>4</v>
      </c>
    </row>
    <row r="1200" spans="2:15" x14ac:dyDescent="0.35">
      <c r="B1200">
        <v>29</v>
      </c>
      <c r="C1200" t="s">
        <v>18</v>
      </c>
      <c r="D1200" s="4">
        <v>991</v>
      </c>
      <c r="E1200">
        <v>5</v>
      </c>
      <c r="F1200">
        <v>1669</v>
      </c>
      <c r="G1200">
        <v>1</v>
      </c>
      <c r="H1200" t="s">
        <v>19</v>
      </c>
      <c r="I1200" t="s">
        <v>16</v>
      </c>
      <c r="J1200">
        <v>2</v>
      </c>
      <c r="K1200" t="s">
        <v>23</v>
      </c>
      <c r="L1200" t="s">
        <v>14</v>
      </c>
      <c r="M1200" s="4">
        <v>13</v>
      </c>
      <c r="N1200">
        <v>2</v>
      </c>
      <c r="O1200">
        <v>2</v>
      </c>
    </row>
    <row r="1201" spans="2:15" x14ac:dyDescent="0.35">
      <c r="B1201">
        <v>33</v>
      </c>
      <c r="C1201" t="s">
        <v>18</v>
      </c>
      <c r="D1201" s="4">
        <v>392</v>
      </c>
      <c r="E1201">
        <v>2</v>
      </c>
      <c r="F1201">
        <v>1670</v>
      </c>
      <c r="G1201">
        <v>4</v>
      </c>
      <c r="H1201" t="s">
        <v>19</v>
      </c>
      <c r="I1201" t="s">
        <v>16</v>
      </c>
      <c r="J1201">
        <v>4</v>
      </c>
      <c r="K1201" t="s">
        <v>23</v>
      </c>
      <c r="L1201" t="s">
        <v>18</v>
      </c>
      <c r="M1201" s="4">
        <v>14</v>
      </c>
      <c r="N1201">
        <v>3</v>
      </c>
      <c r="O1201">
        <v>3</v>
      </c>
    </row>
    <row r="1202" spans="2:15" x14ac:dyDescent="0.35">
      <c r="B1202">
        <v>32</v>
      </c>
      <c r="C1202" t="s">
        <v>18</v>
      </c>
      <c r="D1202" s="4">
        <v>977</v>
      </c>
      <c r="E1202">
        <v>2</v>
      </c>
      <c r="F1202">
        <v>1671</v>
      </c>
      <c r="G1202">
        <v>4</v>
      </c>
      <c r="H1202" t="s">
        <v>19</v>
      </c>
      <c r="I1202" t="s">
        <v>20</v>
      </c>
      <c r="J1202">
        <v>2</v>
      </c>
      <c r="K1202" t="s">
        <v>23</v>
      </c>
      <c r="L1202" t="s">
        <v>18</v>
      </c>
      <c r="M1202" s="4">
        <v>13</v>
      </c>
      <c r="N1202">
        <v>3</v>
      </c>
      <c r="O1202">
        <v>2</v>
      </c>
    </row>
    <row r="1203" spans="2:15" x14ac:dyDescent="0.35">
      <c r="B1203">
        <v>31</v>
      </c>
      <c r="C1203" t="s">
        <v>18</v>
      </c>
      <c r="D1203" s="4">
        <v>787.54826254826253</v>
      </c>
      <c r="E1203">
        <v>5</v>
      </c>
      <c r="F1203">
        <v>1673</v>
      </c>
      <c r="G1203">
        <v>1</v>
      </c>
      <c r="H1203" t="s">
        <v>15</v>
      </c>
      <c r="I1203" t="s">
        <v>16</v>
      </c>
      <c r="J1203">
        <v>4</v>
      </c>
      <c r="K1203" t="s">
        <v>21</v>
      </c>
      <c r="L1203" t="s">
        <v>18</v>
      </c>
      <c r="M1203" s="4">
        <v>11</v>
      </c>
      <c r="N1203">
        <v>1</v>
      </c>
      <c r="O1203">
        <v>3</v>
      </c>
    </row>
    <row r="1204" spans="2:15" x14ac:dyDescent="0.35">
      <c r="B1204">
        <v>49</v>
      </c>
      <c r="C1204" t="s">
        <v>18</v>
      </c>
      <c r="D1204" s="4">
        <v>464</v>
      </c>
      <c r="E1204">
        <v>16</v>
      </c>
      <c r="F1204">
        <v>1674</v>
      </c>
      <c r="G1204">
        <v>4</v>
      </c>
      <c r="H1204" t="s">
        <v>15</v>
      </c>
      <c r="I1204" t="s">
        <v>22</v>
      </c>
      <c r="J1204">
        <v>1</v>
      </c>
      <c r="K1204" t="s">
        <v>23</v>
      </c>
      <c r="L1204" t="s">
        <v>14</v>
      </c>
      <c r="M1204" s="4">
        <v>16</v>
      </c>
      <c r="N1204">
        <v>2</v>
      </c>
      <c r="O1204">
        <v>2</v>
      </c>
    </row>
    <row r="1205" spans="2:15" x14ac:dyDescent="0.35">
      <c r="B1205">
        <v>38</v>
      </c>
      <c r="C1205" t="s">
        <v>18</v>
      </c>
      <c r="D1205" s="4">
        <v>148</v>
      </c>
      <c r="E1205">
        <v>2</v>
      </c>
      <c r="F1205">
        <v>1675</v>
      </c>
      <c r="G1205">
        <v>4</v>
      </c>
      <c r="H1205" t="s">
        <v>15</v>
      </c>
      <c r="I1205" t="s">
        <v>22</v>
      </c>
      <c r="J1205">
        <v>2</v>
      </c>
      <c r="K1205" t="s">
        <v>17</v>
      </c>
      <c r="L1205" t="s">
        <v>18</v>
      </c>
      <c r="M1205" s="4">
        <v>22</v>
      </c>
      <c r="N1205">
        <v>2</v>
      </c>
      <c r="O1205">
        <v>3</v>
      </c>
    </row>
    <row r="1206" spans="2:15" x14ac:dyDescent="0.35">
      <c r="B1206">
        <v>47</v>
      </c>
      <c r="C1206" t="s">
        <v>18</v>
      </c>
      <c r="D1206" s="4">
        <v>1225</v>
      </c>
      <c r="E1206">
        <v>2</v>
      </c>
      <c r="F1206">
        <v>1676</v>
      </c>
      <c r="G1206">
        <v>2</v>
      </c>
      <c r="H1206" t="s">
        <v>15</v>
      </c>
      <c r="I1206" t="s">
        <v>26</v>
      </c>
      <c r="J1206">
        <v>2</v>
      </c>
      <c r="K1206" t="s">
        <v>23</v>
      </c>
      <c r="L1206" t="s">
        <v>18</v>
      </c>
      <c r="M1206" s="4">
        <v>14</v>
      </c>
      <c r="N1206">
        <v>3</v>
      </c>
      <c r="O1206">
        <v>3</v>
      </c>
    </row>
    <row r="1207" spans="2:15" x14ac:dyDescent="0.35">
      <c r="B1207">
        <v>49</v>
      </c>
      <c r="C1207" t="s">
        <v>18</v>
      </c>
      <c r="D1207" s="4">
        <v>809</v>
      </c>
      <c r="E1207">
        <v>1</v>
      </c>
      <c r="F1207">
        <v>1677</v>
      </c>
      <c r="G1207">
        <v>3</v>
      </c>
      <c r="H1207" t="s">
        <v>19</v>
      </c>
      <c r="I1207" t="s">
        <v>26</v>
      </c>
      <c r="J1207">
        <v>3</v>
      </c>
      <c r="K1207" t="s">
        <v>17</v>
      </c>
      <c r="L1207" t="s">
        <v>18</v>
      </c>
      <c r="M1207" s="4">
        <v>14</v>
      </c>
      <c r="N1207">
        <v>1</v>
      </c>
      <c r="O1207">
        <v>3</v>
      </c>
    </row>
    <row r="1208" spans="2:15" x14ac:dyDescent="0.35">
      <c r="B1208">
        <v>41</v>
      </c>
      <c r="C1208" t="s">
        <v>18</v>
      </c>
      <c r="D1208" s="4">
        <v>1206</v>
      </c>
      <c r="E1208">
        <v>23</v>
      </c>
      <c r="F1208">
        <v>1678</v>
      </c>
      <c r="G1208">
        <v>4</v>
      </c>
      <c r="H1208" t="s">
        <v>19</v>
      </c>
      <c r="I1208" t="s">
        <v>16</v>
      </c>
      <c r="J1208">
        <v>3</v>
      </c>
      <c r="K1208" t="s">
        <v>17</v>
      </c>
      <c r="L1208" t="s">
        <v>14</v>
      </c>
      <c r="M1208" s="4">
        <v>16</v>
      </c>
      <c r="N1208">
        <v>4</v>
      </c>
      <c r="O1208">
        <v>3</v>
      </c>
    </row>
    <row r="1209" spans="2:15" x14ac:dyDescent="0.35">
      <c r="B1209">
        <v>20</v>
      </c>
      <c r="C1209" t="s">
        <v>18</v>
      </c>
      <c r="D1209" s="4">
        <v>727</v>
      </c>
      <c r="E1209">
        <v>9</v>
      </c>
      <c r="F1209">
        <v>1680</v>
      </c>
      <c r="G1209">
        <v>4</v>
      </c>
      <c r="H1209" t="s">
        <v>19</v>
      </c>
      <c r="I1209" t="s">
        <v>27</v>
      </c>
      <c r="J1209">
        <v>1</v>
      </c>
      <c r="K1209" t="s">
        <v>17</v>
      </c>
      <c r="L1209" t="s">
        <v>18</v>
      </c>
      <c r="M1209" s="4">
        <v>11</v>
      </c>
      <c r="N1209">
        <v>1</v>
      </c>
      <c r="O1209">
        <v>3</v>
      </c>
    </row>
    <row r="1210" spans="2:15" x14ac:dyDescent="0.35">
      <c r="B1210">
        <v>33</v>
      </c>
      <c r="C1210" t="s">
        <v>18</v>
      </c>
      <c r="D1210" s="4">
        <v>530</v>
      </c>
      <c r="E1210">
        <v>16</v>
      </c>
      <c r="F1210">
        <v>1681</v>
      </c>
      <c r="G1210">
        <v>3</v>
      </c>
      <c r="H1210" t="s">
        <v>15</v>
      </c>
      <c r="I1210" t="s">
        <v>16</v>
      </c>
      <c r="J1210">
        <v>4</v>
      </c>
      <c r="K1210" t="s">
        <v>23</v>
      </c>
      <c r="L1210" t="s">
        <v>14</v>
      </c>
      <c r="M1210" s="4">
        <v>25</v>
      </c>
      <c r="N1210">
        <v>3</v>
      </c>
      <c r="O1210">
        <v>3</v>
      </c>
    </row>
    <row r="1211" spans="2:15" x14ac:dyDescent="0.35">
      <c r="B1211">
        <v>36</v>
      </c>
      <c r="C1211" t="s">
        <v>18</v>
      </c>
      <c r="D1211" s="4">
        <v>1351</v>
      </c>
      <c r="E1211">
        <v>26</v>
      </c>
      <c r="F1211">
        <v>1682</v>
      </c>
      <c r="G1211">
        <v>1</v>
      </c>
      <c r="H1211" t="s">
        <v>19</v>
      </c>
      <c r="I1211" t="s">
        <v>25</v>
      </c>
      <c r="J1211">
        <v>3</v>
      </c>
      <c r="K1211" t="s">
        <v>21</v>
      </c>
      <c r="L1211" t="s">
        <v>18</v>
      </c>
      <c r="M1211" s="4">
        <v>14</v>
      </c>
      <c r="N1211">
        <v>2</v>
      </c>
      <c r="O1211">
        <v>2</v>
      </c>
    </row>
    <row r="1212" spans="2:15" x14ac:dyDescent="0.35">
      <c r="B1212">
        <v>44</v>
      </c>
      <c r="C1212" t="s">
        <v>18</v>
      </c>
      <c r="D1212" s="4">
        <v>528</v>
      </c>
      <c r="E1212">
        <v>1</v>
      </c>
      <c r="F1212">
        <v>1683</v>
      </c>
      <c r="G1212">
        <v>3</v>
      </c>
      <c r="H1212" t="s">
        <v>15</v>
      </c>
      <c r="I1212" t="s">
        <v>29</v>
      </c>
      <c r="J1212">
        <v>4</v>
      </c>
      <c r="K1212" t="s">
        <v>23</v>
      </c>
      <c r="L1212" t="s">
        <v>14</v>
      </c>
      <c r="M1212" s="4">
        <v>18</v>
      </c>
      <c r="N1212">
        <v>1</v>
      </c>
      <c r="O1212">
        <v>3</v>
      </c>
    </row>
    <row r="1213" spans="2:15" x14ac:dyDescent="0.35">
      <c r="B1213">
        <v>23</v>
      </c>
      <c r="C1213" t="s">
        <v>14</v>
      </c>
      <c r="D1213" s="4">
        <v>776.33181818181822</v>
      </c>
      <c r="E1213">
        <v>8</v>
      </c>
      <c r="F1213">
        <v>1684</v>
      </c>
      <c r="G1213">
        <v>4</v>
      </c>
      <c r="H1213" t="s">
        <v>19</v>
      </c>
      <c r="I1213" t="s">
        <v>22</v>
      </c>
      <c r="J1213">
        <v>3</v>
      </c>
      <c r="K1213" t="s">
        <v>17</v>
      </c>
      <c r="L1213" t="s">
        <v>14</v>
      </c>
      <c r="M1213" s="4">
        <v>15.173076923076923</v>
      </c>
      <c r="N1213">
        <v>1</v>
      </c>
      <c r="O1213">
        <v>3</v>
      </c>
    </row>
    <row r="1214" spans="2:15" x14ac:dyDescent="0.35">
      <c r="B1214">
        <v>38</v>
      </c>
      <c r="C1214" t="s">
        <v>18</v>
      </c>
      <c r="D1214" s="4">
        <v>1495</v>
      </c>
      <c r="E1214">
        <v>4</v>
      </c>
      <c r="F1214">
        <v>1687</v>
      </c>
      <c r="G1214">
        <v>4</v>
      </c>
      <c r="H1214" t="s">
        <v>15</v>
      </c>
      <c r="I1214" t="s">
        <v>22</v>
      </c>
      <c r="J1214">
        <v>3</v>
      </c>
      <c r="K1214" t="s">
        <v>21</v>
      </c>
      <c r="L1214" t="s">
        <v>18</v>
      </c>
      <c r="M1214" s="4">
        <v>15.173076923076923</v>
      </c>
      <c r="N1214">
        <v>4</v>
      </c>
      <c r="O1214">
        <v>2</v>
      </c>
    </row>
    <row r="1215" spans="2:15" x14ac:dyDescent="0.35">
      <c r="B1215">
        <v>53</v>
      </c>
      <c r="C1215" t="s">
        <v>18</v>
      </c>
      <c r="D1215" s="4">
        <v>843.5826086956522</v>
      </c>
      <c r="E1215">
        <v>24</v>
      </c>
      <c r="F1215">
        <v>1689</v>
      </c>
      <c r="G1215">
        <v>2</v>
      </c>
      <c r="H1215" t="s">
        <v>19</v>
      </c>
      <c r="I1215" t="s">
        <v>25</v>
      </c>
      <c r="J1215">
        <v>4</v>
      </c>
      <c r="K1215" t="s">
        <v>21</v>
      </c>
      <c r="L1215" t="s">
        <v>18</v>
      </c>
      <c r="M1215" s="4">
        <v>15.69811320754717</v>
      </c>
      <c r="N1215">
        <v>3</v>
      </c>
      <c r="O1215">
        <v>3</v>
      </c>
    </row>
    <row r="1216" spans="2:15" x14ac:dyDescent="0.35">
      <c r="B1216">
        <v>48</v>
      </c>
      <c r="C1216" t="s">
        <v>14</v>
      </c>
      <c r="D1216" s="4">
        <v>708</v>
      </c>
      <c r="E1216">
        <v>7</v>
      </c>
      <c r="F1216">
        <v>1691</v>
      </c>
      <c r="G1216">
        <v>4</v>
      </c>
      <c r="H1216" t="s">
        <v>15</v>
      </c>
      <c r="I1216" t="s">
        <v>27</v>
      </c>
      <c r="J1216">
        <v>3</v>
      </c>
      <c r="K1216" t="s">
        <v>21</v>
      </c>
      <c r="L1216" t="s">
        <v>14</v>
      </c>
      <c r="M1216" s="4">
        <v>15.492537313432836</v>
      </c>
      <c r="N1216">
        <v>3</v>
      </c>
      <c r="O1216">
        <v>3</v>
      </c>
    </row>
    <row r="1217" spans="2:15" x14ac:dyDescent="0.35">
      <c r="B1217">
        <v>32</v>
      </c>
      <c r="C1217" t="s">
        <v>14</v>
      </c>
      <c r="D1217" s="4">
        <v>1259</v>
      </c>
      <c r="E1217">
        <v>2</v>
      </c>
      <c r="F1217">
        <v>1692</v>
      </c>
      <c r="G1217">
        <v>4</v>
      </c>
      <c r="H1217" t="s">
        <v>19</v>
      </c>
      <c r="I1217" t="s">
        <v>22</v>
      </c>
      <c r="J1217">
        <v>2</v>
      </c>
      <c r="K1217" t="s">
        <v>17</v>
      </c>
      <c r="L1217" t="s">
        <v>18</v>
      </c>
      <c r="M1217" s="4">
        <v>15.173076923076923</v>
      </c>
      <c r="N1217">
        <v>1</v>
      </c>
      <c r="O1217">
        <v>3</v>
      </c>
    </row>
    <row r="1218" spans="2:15" x14ac:dyDescent="0.35">
      <c r="B1218">
        <v>26</v>
      </c>
      <c r="C1218" t="s">
        <v>18</v>
      </c>
      <c r="D1218" s="4">
        <v>786</v>
      </c>
      <c r="E1218">
        <v>7</v>
      </c>
      <c r="F1218">
        <v>1693</v>
      </c>
      <c r="G1218">
        <v>4</v>
      </c>
      <c r="H1218" t="s">
        <v>19</v>
      </c>
      <c r="I1218" t="s">
        <v>22</v>
      </c>
      <c r="J1218">
        <v>4</v>
      </c>
      <c r="K1218" t="s">
        <v>17</v>
      </c>
      <c r="L1218" t="s">
        <v>18</v>
      </c>
      <c r="M1218" s="4">
        <v>20</v>
      </c>
      <c r="N1218">
        <v>3</v>
      </c>
      <c r="O1218">
        <v>3</v>
      </c>
    </row>
    <row r="1219" spans="2:15" x14ac:dyDescent="0.35">
      <c r="B1219">
        <v>55</v>
      </c>
      <c r="C1219" t="s">
        <v>18</v>
      </c>
      <c r="D1219" s="4">
        <v>1441</v>
      </c>
      <c r="E1219">
        <v>22</v>
      </c>
      <c r="F1219">
        <v>1694</v>
      </c>
      <c r="G1219">
        <v>1</v>
      </c>
      <c r="H1219" t="s">
        <v>19</v>
      </c>
      <c r="I1219" t="s">
        <v>20</v>
      </c>
      <c r="J1219">
        <v>2</v>
      </c>
      <c r="K1219" t="s">
        <v>23</v>
      </c>
      <c r="L1219" t="s">
        <v>18</v>
      </c>
      <c r="M1219" s="4">
        <v>12</v>
      </c>
      <c r="N1219">
        <v>4</v>
      </c>
      <c r="O1219">
        <v>3</v>
      </c>
    </row>
    <row r="1220" spans="2:15" x14ac:dyDescent="0.35">
      <c r="B1220">
        <v>34</v>
      </c>
      <c r="C1220" t="s">
        <v>18</v>
      </c>
      <c r="D1220" s="4">
        <v>1157</v>
      </c>
      <c r="E1220">
        <v>5</v>
      </c>
      <c r="F1220">
        <v>1696</v>
      </c>
      <c r="G1220">
        <v>2</v>
      </c>
      <c r="H1220" t="s">
        <v>19</v>
      </c>
      <c r="I1220" t="s">
        <v>22</v>
      </c>
      <c r="J1220">
        <v>4</v>
      </c>
      <c r="K1220" t="s">
        <v>21</v>
      </c>
      <c r="L1220" t="s">
        <v>18</v>
      </c>
      <c r="M1220" s="4">
        <v>14</v>
      </c>
      <c r="N1220">
        <v>3</v>
      </c>
      <c r="O1220">
        <v>4</v>
      </c>
    </row>
    <row r="1221" spans="2:15" x14ac:dyDescent="0.35">
      <c r="B1221">
        <v>60</v>
      </c>
      <c r="C1221" t="s">
        <v>18</v>
      </c>
      <c r="D1221" s="4">
        <v>370</v>
      </c>
      <c r="E1221">
        <v>1</v>
      </c>
      <c r="F1221">
        <v>1697</v>
      </c>
      <c r="G1221">
        <v>3</v>
      </c>
      <c r="H1221" t="s">
        <v>19</v>
      </c>
      <c r="I1221" t="s">
        <v>25</v>
      </c>
      <c r="J1221">
        <v>4</v>
      </c>
      <c r="K1221" t="s">
        <v>23</v>
      </c>
      <c r="L1221" t="s">
        <v>18</v>
      </c>
      <c r="M1221" s="4">
        <v>20</v>
      </c>
      <c r="N1221">
        <v>3</v>
      </c>
      <c r="O1221">
        <v>4</v>
      </c>
    </row>
    <row r="1222" spans="2:15" x14ac:dyDescent="0.35">
      <c r="B1222">
        <v>33</v>
      </c>
      <c r="C1222" t="s">
        <v>18</v>
      </c>
      <c r="D1222" s="4">
        <v>267</v>
      </c>
      <c r="E1222">
        <v>21</v>
      </c>
      <c r="F1222">
        <v>1698</v>
      </c>
      <c r="G1222">
        <v>2</v>
      </c>
      <c r="H1222" t="s">
        <v>19</v>
      </c>
      <c r="I1222" t="s">
        <v>22</v>
      </c>
      <c r="J1222">
        <v>2</v>
      </c>
      <c r="K1222" t="s">
        <v>21</v>
      </c>
      <c r="L1222" t="s">
        <v>18</v>
      </c>
      <c r="M1222" s="4">
        <v>18</v>
      </c>
      <c r="N1222">
        <v>4</v>
      </c>
      <c r="O1222">
        <v>3</v>
      </c>
    </row>
    <row r="1223" spans="2:15" x14ac:dyDescent="0.35">
      <c r="B1223">
        <v>37</v>
      </c>
      <c r="C1223" t="s">
        <v>18</v>
      </c>
      <c r="D1223" s="4">
        <v>1278</v>
      </c>
      <c r="E1223">
        <v>1</v>
      </c>
      <c r="F1223">
        <v>1700</v>
      </c>
      <c r="G1223">
        <v>3</v>
      </c>
      <c r="H1223" t="s">
        <v>19</v>
      </c>
      <c r="I1223" t="s">
        <v>16</v>
      </c>
      <c r="J1223">
        <v>4</v>
      </c>
      <c r="K1223" t="s">
        <v>23</v>
      </c>
      <c r="L1223" t="s">
        <v>18</v>
      </c>
      <c r="M1223" s="4">
        <v>14</v>
      </c>
      <c r="N1223">
        <v>3</v>
      </c>
      <c r="O1223">
        <v>2</v>
      </c>
    </row>
    <row r="1224" spans="2:15" x14ac:dyDescent="0.35">
      <c r="B1224">
        <v>34</v>
      </c>
      <c r="C1224" t="s">
        <v>18</v>
      </c>
      <c r="D1224" s="4">
        <v>678</v>
      </c>
      <c r="E1224">
        <v>19</v>
      </c>
      <c r="F1224">
        <v>1701</v>
      </c>
      <c r="G1224">
        <v>2</v>
      </c>
      <c r="H1224" t="s">
        <v>15</v>
      </c>
      <c r="I1224" t="s">
        <v>20</v>
      </c>
      <c r="J1224">
        <v>4</v>
      </c>
      <c r="K1224" t="s">
        <v>21</v>
      </c>
      <c r="L1224" t="s">
        <v>18</v>
      </c>
      <c r="M1224" s="4">
        <v>12</v>
      </c>
      <c r="N1224">
        <v>2</v>
      </c>
      <c r="O1224">
        <v>3</v>
      </c>
    </row>
    <row r="1225" spans="2:15" x14ac:dyDescent="0.35">
      <c r="B1225">
        <v>23</v>
      </c>
      <c r="C1225" t="s">
        <v>14</v>
      </c>
      <c r="D1225" s="4">
        <v>427</v>
      </c>
      <c r="E1225">
        <v>7</v>
      </c>
      <c r="F1225">
        <v>1702</v>
      </c>
      <c r="G1225">
        <v>3</v>
      </c>
      <c r="H1225" t="s">
        <v>19</v>
      </c>
      <c r="I1225" t="s">
        <v>27</v>
      </c>
      <c r="J1225">
        <v>4</v>
      </c>
      <c r="K1225" t="s">
        <v>23</v>
      </c>
      <c r="L1225" t="s">
        <v>14</v>
      </c>
      <c r="M1225" s="4">
        <v>21</v>
      </c>
      <c r="N1225">
        <v>2</v>
      </c>
      <c r="O1225">
        <v>3</v>
      </c>
    </row>
    <row r="1226" spans="2:15" x14ac:dyDescent="0.35">
      <c r="B1226">
        <v>44</v>
      </c>
      <c r="C1226" t="s">
        <v>18</v>
      </c>
      <c r="D1226" s="4">
        <v>921</v>
      </c>
      <c r="E1226">
        <v>2</v>
      </c>
      <c r="F1226">
        <v>1703</v>
      </c>
      <c r="G1226">
        <v>3</v>
      </c>
      <c r="H1226" t="s">
        <v>15</v>
      </c>
      <c r="I1226" t="s">
        <v>25</v>
      </c>
      <c r="J1226">
        <v>4</v>
      </c>
      <c r="K1226" t="s">
        <v>21</v>
      </c>
      <c r="L1226" t="s">
        <v>14</v>
      </c>
      <c r="M1226" s="4">
        <v>19</v>
      </c>
      <c r="N1226">
        <v>2</v>
      </c>
      <c r="O1226">
        <v>3</v>
      </c>
    </row>
    <row r="1227" spans="2:15" x14ac:dyDescent="0.35">
      <c r="B1227">
        <v>35</v>
      </c>
      <c r="C1227" t="s">
        <v>18</v>
      </c>
      <c r="D1227" s="4">
        <v>146</v>
      </c>
      <c r="E1227">
        <v>2</v>
      </c>
      <c r="F1227">
        <v>1704</v>
      </c>
      <c r="G1227">
        <v>1</v>
      </c>
      <c r="H1227" t="s">
        <v>19</v>
      </c>
      <c r="I1227" t="s">
        <v>20</v>
      </c>
      <c r="J1227">
        <v>4</v>
      </c>
      <c r="K1227" t="s">
        <v>17</v>
      </c>
      <c r="L1227" t="s">
        <v>14</v>
      </c>
      <c r="M1227" s="4">
        <v>14</v>
      </c>
      <c r="N1227">
        <v>3</v>
      </c>
      <c r="O1227">
        <v>4</v>
      </c>
    </row>
    <row r="1228" spans="2:15" x14ac:dyDescent="0.35">
      <c r="B1228">
        <v>43</v>
      </c>
      <c r="C1228" t="s">
        <v>18</v>
      </c>
      <c r="D1228" s="4">
        <v>1179</v>
      </c>
      <c r="E1228">
        <v>2</v>
      </c>
      <c r="F1228">
        <v>1706</v>
      </c>
      <c r="G1228">
        <v>4</v>
      </c>
      <c r="H1228" t="s">
        <v>19</v>
      </c>
      <c r="I1228" t="s">
        <v>16</v>
      </c>
      <c r="J1228">
        <v>4</v>
      </c>
      <c r="K1228" t="s">
        <v>21</v>
      </c>
      <c r="L1228" t="s">
        <v>14</v>
      </c>
      <c r="M1228" s="4">
        <v>17</v>
      </c>
      <c r="N1228">
        <v>1</v>
      </c>
      <c r="O1228">
        <v>3</v>
      </c>
    </row>
    <row r="1229" spans="2:15" x14ac:dyDescent="0.35">
      <c r="B1229">
        <v>24</v>
      </c>
      <c r="C1229" t="s">
        <v>18</v>
      </c>
      <c r="D1229" s="4">
        <v>581</v>
      </c>
      <c r="E1229">
        <v>9</v>
      </c>
      <c r="F1229">
        <v>1707</v>
      </c>
      <c r="G1229">
        <v>3</v>
      </c>
      <c r="H1229" t="s">
        <v>19</v>
      </c>
      <c r="I1229" t="s">
        <v>20</v>
      </c>
      <c r="J1229">
        <v>3</v>
      </c>
      <c r="K1229" t="s">
        <v>21</v>
      </c>
      <c r="L1229" t="s">
        <v>18</v>
      </c>
      <c r="M1229" s="4">
        <v>16</v>
      </c>
      <c r="N1229">
        <v>4</v>
      </c>
      <c r="O1229">
        <v>3</v>
      </c>
    </row>
    <row r="1230" spans="2:15" x14ac:dyDescent="0.35">
      <c r="B1230">
        <v>41</v>
      </c>
      <c r="C1230" t="s">
        <v>18</v>
      </c>
      <c r="D1230" s="4">
        <v>918</v>
      </c>
      <c r="E1230">
        <v>6</v>
      </c>
      <c r="F1230">
        <v>1708</v>
      </c>
      <c r="G1230">
        <v>4</v>
      </c>
      <c r="H1230" t="s">
        <v>19</v>
      </c>
      <c r="I1230" t="s">
        <v>16</v>
      </c>
      <c r="J1230">
        <v>3</v>
      </c>
      <c r="K1230" t="s">
        <v>17</v>
      </c>
      <c r="L1230" t="s">
        <v>18</v>
      </c>
      <c r="M1230" s="4">
        <v>12</v>
      </c>
      <c r="N1230">
        <v>2</v>
      </c>
      <c r="O1230">
        <v>3</v>
      </c>
    </row>
    <row r="1231" spans="2:15" x14ac:dyDescent="0.35">
      <c r="B1231">
        <v>29</v>
      </c>
      <c r="C1231" t="s">
        <v>18</v>
      </c>
      <c r="D1231" s="4">
        <v>1082</v>
      </c>
      <c r="E1231">
        <v>9</v>
      </c>
      <c r="F1231">
        <v>1709</v>
      </c>
      <c r="G1231">
        <v>4</v>
      </c>
      <c r="H1231" t="s">
        <v>15</v>
      </c>
      <c r="I1231" t="s">
        <v>22</v>
      </c>
      <c r="J1231">
        <v>3</v>
      </c>
      <c r="K1231" t="s">
        <v>21</v>
      </c>
      <c r="L1231" t="s">
        <v>18</v>
      </c>
      <c r="M1231" s="4">
        <v>17</v>
      </c>
      <c r="N1231">
        <v>3</v>
      </c>
      <c r="O1231">
        <v>3</v>
      </c>
    </row>
    <row r="1232" spans="2:15" x14ac:dyDescent="0.35">
      <c r="B1232">
        <v>36</v>
      </c>
      <c r="C1232" t="s">
        <v>18</v>
      </c>
      <c r="D1232" s="4">
        <v>530</v>
      </c>
      <c r="E1232">
        <v>2</v>
      </c>
      <c r="F1232">
        <v>1710</v>
      </c>
      <c r="G1232">
        <v>3</v>
      </c>
      <c r="H1232" t="s">
        <v>15</v>
      </c>
      <c r="I1232" t="s">
        <v>27</v>
      </c>
      <c r="J1232">
        <v>4</v>
      </c>
      <c r="K1232" t="s">
        <v>17</v>
      </c>
      <c r="L1232" t="s">
        <v>18</v>
      </c>
      <c r="M1232" s="4">
        <v>15</v>
      </c>
      <c r="N1232">
        <v>3</v>
      </c>
      <c r="O1232">
        <v>2</v>
      </c>
    </row>
    <row r="1233" spans="2:15" x14ac:dyDescent="0.35">
      <c r="B1233">
        <v>45</v>
      </c>
      <c r="C1233" t="s">
        <v>18</v>
      </c>
      <c r="D1233" s="4">
        <v>843.5826086956522</v>
      </c>
      <c r="E1233">
        <v>1</v>
      </c>
      <c r="F1233">
        <v>1712</v>
      </c>
      <c r="G1233">
        <v>3</v>
      </c>
      <c r="H1233" t="s">
        <v>19</v>
      </c>
      <c r="I1233" t="s">
        <v>25</v>
      </c>
      <c r="J1233">
        <v>3</v>
      </c>
      <c r="K1233" t="s">
        <v>21</v>
      </c>
      <c r="L1233" t="s">
        <v>18</v>
      </c>
      <c r="M1233" s="4">
        <v>23</v>
      </c>
      <c r="N1233">
        <v>4</v>
      </c>
      <c r="O1233">
        <v>2</v>
      </c>
    </row>
    <row r="1234" spans="2:15" x14ac:dyDescent="0.35">
      <c r="B1234">
        <v>24</v>
      </c>
      <c r="C1234" t="s">
        <v>14</v>
      </c>
      <c r="D1234" s="4">
        <v>240</v>
      </c>
      <c r="E1234">
        <v>22</v>
      </c>
      <c r="F1234">
        <v>1714</v>
      </c>
      <c r="G1234">
        <v>4</v>
      </c>
      <c r="H1234" t="s">
        <v>19</v>
      </c>
      <c r="I1234" t="s">
        <v>29</v>
      </c>
      <c r="J1234">
        <v>3</v>
      </c>
      <c r="K1234" t="s">
        <v>21</v>
      </c>
      <c r="L1234" t="s">
        <v>18</v>
      </c>
      <c r="M1234" s="4">
        <v>11</v>
      </c>
      <c r="N1234">
        <v>3</v>
      </c>
      <c r="O1234">
        <v>3</v>
      </c>
    </row>
    <row r="1235" spans="2:15" x14ac:dyDescent="0.35">
      <c r="B1235">
        <v>47</v>
      </c>
      <c r="C1235" t="s">
        <v>14</v>
      </c>
      <c r="D1235" s="4">
        <v>1093</v>
      </c>
      <c r="E1235">
        <v>9</v>
      </c>
      <c r="F1235">
        <v>1716</v>
      </c>
      <c r="G1235">
        <v>3</v>
      </c>
      <c r="H1235" t="s">
        <v>19</v>
      </c>
      <c r="I1235" t="s">
        <v>16</v>
      </c>
      <c r="J1235">
        <v>3</v>
      </c>
      <c r="K1235" t="s">
        <v>21</v>
      </c>
      <c r="L1235" t="s">
        <v>18</v>
      </c>
      <c r="M1235" s="4">
        <v>11</v>
      </c>
      <c r="N1235">
        <v>3</v>
      </c>
      <c r="O1235">
        <v>1</v>
      </c>
    </row>
    <row r="1236" spans="2:15" x14ac:dyDescent="0.35">
      <c r="B1236">
        <v>26</v>
      </c>
      <c r="C1236" t="s">
        <v>18</v>
      </c>
      <c r="D1236" s="4">
        <v>390</v>
      </c>
      <c r="E1236">
        <v>17</v>
      </c>
      <c r="F1236">
        <v>1718</v>
      </c>
      <c r="G1236">
        <v>4</v>
      </c>
      <c r="H1236" t="s">
        <v>19</v>
      </c>
      <c r="I1236" t="s">
        <v>22</v>
      </c>
      <c r="J1236">
        <v>3</v>
      </c>
      <c r="K1236" t="s">
        <v>21</v>
      </c>
      <c r="L1236" t="s">
        <v>18</v>
      </c>
      <c r="M1236" s="4">
        <v>15</v>
      </c>
      <c r="N1236">
        <v>3</v>
      </c>
      <c r="O1236">
        <v>4</v>
      </c>
    </row>
    <row r="1237" spans="2:15" x14ac:dyDescent="0.35">
      <c r="B1237">
        <v>45</v>
      </c>
      <c r="C1237" t="s">
        <v>18</v>
      </c>
      <c r="D1237" s="4">
        <v>1005</v>
      </c>
      <c r="E1237">
        <v>28</v>
      </c>
      <c r="F1237">
        <v>1719</v>
      </c>
      <c r="G1237">
        <v>4</v>
      </c>
      <c r="H1237" t="s">
        <v>15</v>
      </c>
      <c r="I1237" t="s">
        <v>28</v>
      </c>
      <c r="J1237">
        <v>2</v>
      </c>
      <c r="K1237" t="s">
        <v>17</v>
      </c>
      <c r="L1237" t="s">
        <v>18</v>
      </c>
      <c r="M1237" s="4">
        <v>11</v>
      </c>
      <c r="N1237">
        <v>3</v>
      </c>
      <c r="O1237">
        <v>3</v>
      </c>
    </row>
    <row r="1238" spans="2:15" x14ac:dyDescent="0.35">
      <c r="B1238">
        <v>32</v>
      </c>
      <c r="C1238" t="s">
        <v>18</v>
      </c>
      <c r="D1238" s="4">
        <v>585</v>
      </c>
      <c r="E1238">
        <v>10</v>
      </c>
      <c r="F1238">
        <v>1720</v>
      </c>
      <c r="G1238">
        <v>1</v>
      </c>
      <c r="H1238" t="s">
        <v>19</v>
      </c>
      <c r="I1238" t="s">
        <v>20</v>
      </c>
      <c r="J1238">
        <v>3</v>
      </c>
      <c r="K1238" t="s">
        <v>21</v>
      </c>
      <c r="L1238" t="s">
        <v>18</v>
      </c>
      <c r="M1238" s="4">
        <v>15.375527426160337</v>
      </c>
      <c r="N1238">
        <v>1</v>
      </c>
      <c r="O1238">
        <v>2</v>
      </c>
    </row>
    <row r="1239" spans="2:15" x14ac:dyDescent="0.35">
      <c r="B1239">
        <v>31</v>
      </c>
      <c r="C1239" t="s">
        <v>18</v>
      </c>
      <c r="D1239" s="4">
        <v>741</v>
      </c>
      <c r="E1239">
        <v>2</v>
      </c>
      <c r="F1239">
        <v>1721</v>
      </c>
      <c r="G1239">
        <v>2</v>
      </c>
      <c r="H1239" t="s">
        <v>19</v>
      </c>
      <c r="I1239" t="s">
        <v>22</v>
      </c>
      <c r="J1239">
        <v>3</v>
      </c>
      <c r="K1239" t="s">
        <v>21</v>
      </c>
      <c r="L1239" t="s">
        <v>18</v>
      </c>
      <c r="M1239" s="4">
        <v>15.173076923076923</v>
      </c>
      <c r="N1239">
        <v>4</v>
      </c>
      <c r="O1239">
        <v>4</v>
      </c>
    </row>
    <row r="1240" spans="2:15" x14ac:dyDescent="0.35">
      <c r="B1240">
        <v>41</v>
      </c>
      <c r="C1240" t="s">
        <v>18</v>
      </c>
      <c r="D1240" s="4">
        <v>552</v>
      </c>
      <c r="E1240">
        <v>4</v>
      </c>
      <c r="F1240">
        <v>1722</v>
      </c>
      <c r="G1240">
        <v>3</v>
      </c>
      <c r="H1240" t="s">
        <v>19</v>
      </c>
      <c r="I1240" t="s">
        <v>29</v>
      </c>
      <c r="J1240">
        <v>2</v>
      </c>
      <c r="K1240" t="s">
        <v>21</v>
      </c>
      <c r="L1240" t="s">
        <v>18</v>
      </c>
      <c r="M1240" s="4">
        <v>14.760869565217391</v>
      </c>
      <c r="N1240">
        <v>2</v>
      </c>
      <c r="O1240">
        <v>3</v>
      </c>
    </row>
    <row r="1241" spans="2:15" x14ac:dyDescent="0.35">
      <c r="B1241">
        <v>40</v>
      </c>
      <c r="C1241" t="s">
        <v>18</v>
      </c>
      <c r="D1241" s="4">
        <v>369</v>
      </c>
      <c r="E1241">
        <v>8</v>
      </c>
      <c r="F1241">
        <v>1724</v>
      </c>
      <c r="G1241">
        <v>2</v>
      </c>
      <c r="H1241" t="s">
        <v>15</v>
      </c>
      <c r="I1241" t="s">
        <v>24</v>
      </c>
      <c r="J1241">
        <v>1</v>
      </c>
      <c r="K1241" t="s">
        <v>21</v>
      </c>
      <c r="L1241" t="s">
        <v>14</v>
      </c>
      <c r="M1241" s="4">
        <v>15.345132743362832</v>
      </c>
      <c r="N1241">
        <v>2</v>
      </c>
      <c r="O1241">
        <v>3</v>
      </c>
    </row>
    <row r="1242" spans="2:15" x14ac:dyDescent="0.35">
      <c r="B1242">
        <v>24</v>
      </c>
      <c r="C1242" t="s">
        <v>18</v>
      </c>
      <c r="D1242" s="4">
        <v>506</v>
      </c>
      <c r="E1242">
        <v>29</v>
      </c>
      <c r="F1242">
        <v>1725</v>
      </c>
      <c r="G1242">
        <v>2</v>
      </c>
      <c r="H1242" t="s">
        <v>19</v>
      </c>
      <c r="I1242" t="s">
        <v>22</v>
      </c>
      <c r="J1242">
        <v>1</v>
      </c>
      <c r="K1242" t="s">
        <v>23</v>
      </c>
      <c r="L1242" t="s">
        <v>18</v>
      </c>
      <c r="M1242" s="4">
        <v>13</v>
      </c>
      <c r="N1242">
        <v>2</v>
      </c>
      <c r="O1242">
        <v>4</v>
      </c>
    </row>
    <row r="1243" spans="2:15" x14ac:dyDescent="0.35">
      <c r="B1243">
        <v>46</v>
      </c>
      <c r="C1243" t="s">
        <v>18</v>
      </c>
      <c r="D1243" s="4">
        <v>717</v>
      </c>
      <c r="E1243">
        <v>13</v>
      </c>
      <c r="F1243">
        <v>1727</v>
      </c>
      <c r="G1243">
        <v>3</v>
      </c>
      <c r="H1243" t="s">
        <v>19</v>
      </c>
      <c r="I1243" t="s">
        <v>25</v>
      </c>
      <c r="J1243">
        <v>2</v>
      </c>
      <c r="K1243" t="s">
        <v>17</v>
      </c>
      <c r="L1243" t="s">
        <v>18</v>
      </c>
      <c r="M1243" s="4">
        <v>14</v>
      </c>
      <c r="N1243">
        <v>4</v>
      </c>
      <c r="O1243">
        <v>3</v>
      </c>
    </row>
    <row r="1244" spans="2:15" x14ac:dyDescent="0.35">
      <c r="B1244">
        <v>35</v>
      </c>
      <c r="C1244" t="s">
        <v>18</v>
      </c>
      <c r="D1244" s="4">
        <v>805.3360655737705</v>
      </c>
      <c r="E1244">
        <v>27</v>
      </c>
      <c r="F1244">
        <v>1728</v>
      </c>
      <c r="G1244">
        <v>4</v>
      </c>
      <c r="H1244" t="s">
        <v>19</v>
      </c>
      <c r="I1244" t="s">
        <v>24</v>
      </c>
      <c r="J1244">
        <v>3</v>
      </c>
      <c r="K1244" t="s">
        <v>21</v>
      </c>
      <c r="L1244" t="s">
        <v>18</v>
      </c>
      <c r="M1244" s="4">
        <v>16</v>
      </c>
      <c r="N1244">
        <v>2</v>
      </c>
      <c r="O1244">
        <v>3</v>
      </c>
    </row>
    <row r="1245" spans="2:15" x14ac:dyDescent="0.35">
      <c r="B1245">
        <v>30</v>
      </c>
      <c r="C1245" t="s">
        <v>18</v>
      </c>
      <c r="D1245" s="4">
        <v>793</v>
      </c>
      <c r="E1245">
        <v>16</v>
      </c>
      <c r="F1245">
        <v>1729</v>
      </c>
      <c r="G1245">
        <v>2</v>
      </c>
      <c r="H1245" t="s">
        <v>19</v>
      </c>
      <c r="I1245" t="s">
        <v>20</v>
      </c>
      <c r="J1245">
        <v>4</v>
      </c>
      <c r="K1245" t="s">
        <v>21</v>
      </c>
      <c r="L1245" t="s">
        <v>18</v>
      </c>
      <c r="M1245" s="4">
        <v>12</v>
      </c>
      <c r="N1245">
        <v>2</v>
      </c>
      <c r="O1245">
        <v>2</v>
      </c>
    </row>
    <row r="1246" spans="2:15" x14ac:dyDescent="0.35">
      <c r="B1246">
        <v>47</v>
      </c>
      <c r="C1246" t="s">
        <v>18</v>
      </c>
      <c r="D1246" s="4">
        <v>543</v>
      </c>
      <c r="E1246">
        <v>2</v>
      </c>
      <c r="F1246">
        <v>1731</v>
      </c>
      <c r="G1246">
        <v>3</v>
      </c>
      <c r="H1246" t="s">
        <v>19</v>
      </c>
      <c r="I1246" t="s">
        <v>16</v>
      </c>
      <c r="J1246">
        <v>2</v>
      </c>
      <c r="K1246" t="s">
        <v>21</v>
      </c>
      <c r="L1246" t="s">
        <v>18</v>
      </c>
      <c r="M1246" s="4">
        <v>11</v>
      </c>
      <c r="N1246">
        <v>4</v>
      </c>
      <c r="O1246">
        <v>1</v>
      </c>
    </row>
    <row r="1247" spans="2:15" x14ac:dyDescent="0.35">
      <c r="B1247">
        <v>46</v>
      </c>
      <c r="C1247" t="s">
        <v>18</v>
      </c>
      <c r="D1247" s="4">
        <v>1277</v>
      </c>
      <c r="E1247">
        <v>2</v>
      </c>
      <c r="F1247">
        <v>1732</v>
      </c>
      <c r="G1247">
        <v>3</v>
      </c>
      <c r="H1247" t="s">
        <v>19</v>
      </c>
      <c r="I1247" t="s">
        <v>16</v>
      </c>
      <c r="J1247">
        <v>4</v>
      </c>
      <c r="K1247" t="s">
        <v>23</v>
      </c>
      <c r="L1247" t="s">
        <v>14</v>
      </c>
      <c r="M1247" s="4">
        <v>12</v>
      </c>
      <c r="N1247">
        <v>2</v>
      </c>
      <c r="O1247">
        <v>2</v>
      </c>
    </row>
    <row r="1248" spans="2:15" x14ac:dyDescent="0.35">
      <c r="B1248">
        <v>36</v>
      </c>
      <c r="C1248" t="s">
        <v>14</v>
      </c>
      <c r="D1248" s="4">
        <v>1456</v>
      </c>
      <c r="E1248">
        <v>13</v>
      </c>
      <c r="F1248">
        <v>1733</v>
      </c>
      <c r="G1248">
        <v>2</v>
      </c>
      <c r="H1248" t="s">
        <v>19</v>
      </c>
      <c r="I1248" t="s">
        <v>16</v>
      </c>
      <c r="J1248">
        <v>1</v>
      </c>
      <c r="K1248" t="s">
        <v>23</v>
      </c>
      <c r="L1248" t="s">
        <v>14</v>
      </c>
      <c r="M1248" s="4">
        <v>13</v>
      </c>
      <c r="N1248">
        <v>2</v>
      </c>
      <c r="O1248">
        <v>3</v>
      </c>
    </row>
    <row r="1249" spans="2:15" x14ac:dyDescent="0.35">
      <c r="B1249">
        <v>32</v>
      </c>
      <c r="C1249" t="s">
        <v>14</v>
      </c>
      <c r="D1249" s="4">
        <v>964</v>
      </c>
      <c r="E1249">
        <v>1</v>
      </c>
      <c r="F1249">
        <v>1734</v>
      </c>
      <c r="G1249">
        <v>1</v>
      </c>
      <c r="H1249" t="s">
        <v>19</v>
      </c>
      <c r="I1249" t="s">
        <v>16</v>
      </c>
      <c r="J1249">
        <v>2</v>
      </c>
      <c r="K1249" t="s">
        <v>17</v>
      </c>
      <c r="L1249" t="s">
        <v>18</v>
      </c>
      <c r="M1249" s="4">
        <v>15</v>
      </c>
      <c r="N1249">
        <v>2</v>
      </c>
      <c r="O1249">
        <v>3</v>
      </c>
    </row>
    <row r="1250" spans="2:15" x14ac:dyDescent="0.35">
      <c r="B1250">
        <v>23</v>
      </c>
      <c r="C1250" t="s">
        <v>18</v>
      </c>
      <c r="D1250" s="4">
        <v>160</v>
      </c>
      <c r="E1250">
        <v>4</v>
      </c>
      <c r="F1250">
        <v>1735</v>
      </c>
      <c r="G1250">
        <v>3</v>
      </c>
      <c r="H1250" t="s">
        <v>15</v>
      </c>
      <c r="I1250" t="s">
        <v>22</v>
      </c>
      <c r="J1250">
        <v>2</v>
      </c>
      <c r="K1250" t="s">
        <v>17</v>
      </c>
      <c r="L1250" t="s">
        <v>18</v>
      </c>
      <c r="M1250" s="4">
        <v>13</v>
      </c>
      <c r="N1250">
        <v>3</v>
      </c>
      <c r="O1250">
        <v>1</v>
      </c>
    </row>
    <row r="1251" spans="2:15" x14ac:dyDescent="0.35">
      <c r="B1251">
        <v>31</v>
      </c>
      <c r="C1251" t="s">
        <v>18</v>
      </c>
      <c r="D1251" s="4">
        <v>163</v>
      </c>
      <c r="E1251">
        <v>24</v>
      </c>
      <c r="F1251">
        <v>1736</v>
      </c>
      <c r="G1251">
        <v>4</v>
      </c>
      <c r="H1251" t="s">
        <v>15</v>
      </c>
      <c r="I1251" t="s">
        <v>24</v>
      </c>
      <c r="J1251">
        <v>4</v>
      </c>
      <c r="K1251" t="s">
        <v>17</v>
      </c>
      <c r="L1251" t="s">
        <v>18</v>
      </c>
      <c r="M1251" s="4">
        <v>20</v>
      </c>
      <c r="N1251">
        <v>4</v>
      </c>
      <c r="O1251">
        <v>2</v>
      </c>
    </row>
    <row r="1252" spans="2:15" x14ac:dyDescent="0.35">
      <c r="B1252">
        <v>39</v>
      </c>
      <c r="C1252" t="s">
        <v>18</v>
      </c>
      <c r="D1252" s="4">
        <v>792</v>
      </c>
      <c r="E1252">
        <v>1</v>
      </c>
      <c r="F1252">
        <v>1737</v>
      </c>
      <c r="G1252">
        <v>4</v>
      </c>
      <c r="H1252" t="s">
        <v>19</v>
      </c>
      <c r="I1252" t="s">
        <v>22</v>
      </c>
      <c r="J1252">
        <v>4</v>
      </c>
      <c r="K1252" t="s">
        <v>21</v>
      </c>
      <c r="L1252" t="s">
        <v>14</v>
      </c>
      <c r="M1252" s="4">
        <v>15</v>
      </c>
      <c r="N1252">
        <v>4</v>
      </c>
      <c r="O1252">
        <v>3</v>
      </c>
    </row>
    <row r="1253" spans="2:15" x14ac:dyDescent="0.35">
      <c r="B1253">
        <v>32</v>
      </c>
      <c r="C1253" t="s">
        <v>18</v>
      </c>
      <c r="D1253" s="4">
        <v>787.54826254826253</v>
      </c>
      <c r="E1253">
        <v>19</v>
      </c>
      <c r="F1253">
        <v>1739</v>
      </c>
      <c r="G1253">
        <v>4</v>
      </c>
      <c r="H1253" t="s">
        <v>19</v>
      </c>
      <c r="I1253" t="s">
        <v>16</v>
      </c>
      <c r="J1253">
        <v>3</v>
      </c>
      <c r="K1253" t="s">
        <v>21</v>
      </c>
      <c r="L1253" t="s">
        <v>18</v>
      </c>
      <c r="M1253" s="4">
        <v>13</v>
      </c>
      <c r="N1253">
        <v>3</v>
      </c>
      <c r="O1253">
        <v>1</v>
      </c>
    </row>
    <row r="1254" spans="2:15" x14ac:dyDescent="0.35">
      <c r="B1254">
        <v>40</v>
      </c>
      <c r="C1254" t="s">
        <v>18</v>
      </c>
      <c r="D1254" s="4">
        <v>611</v>
      </c>
      <c r="E1254">
        <v>7</v>
      </c>
      <c r="F1254">
        <v>1740</v>
      </c>
      <c r="G1254">
        <v>2</v>
      </c>
      <c r="H1254" t="s">
        <v>19</v>
      </c>
      <c r="I1254" t="s">
        <v>26</v>
      </c>
      <c r="J1254">
        <v>2</v>
      </c>
      <c r="K1254" t="s">
        <v>17</v>
      </c>
      <c r="L1254" t="s">
        <v>18</v>
      </c>
      <c r="M1254" s="4">
        <v>14</v>
      </c>
      <c r="N1254">
        <v>2</v>
      </c>
      <c r="O1254">
        <v>2</v>
      </c>
    </row>
    <row r="1255" spans="2:15" x14ac:dyDescent="0.35">
      <c r="B1255">
        <v>45</v>
      </c>
      <c r="C1255" t="s">
        <v>18</v>
      </c>
      <c r="D1255" s="4">
        <v>176</v>
      </c>
      <c r="E1255">
        <v>4</v>
      </c>
      <c r="F1255">
        <v>1744</v>
      </c>
      <c r="G1255">
        <v>3</v>
      </c>
      <c r="H1255" t="s">
        <v>15</v>
      </c>
      <c r="I1255" t="s">
        <v>29</v>
      </c>
      <c r="J1255">
        <v>3</v>
      </c>
      <c r="K1255" t="s">
        <v>21</v>
      </c>
      <c r="L1255" t="s">
        <v>18</v>
      </c>
      <c r="M1255" s="4">
        <v>21</v>
      </c>
      <c r="N1255">
        <v>3</v>
      </c>
      <c r="O1255">
        <v>4</v>
      </c>
    </row>
    <row r="1256" spans="2:15" x14ac:dyDescent="0.35">
      <c r="B1256">
        <v>30</v>
      </c>
      <c r="C1256" t="s">
        <v>18</v>
      </c>
      <c r="D1256" s="4">
        <v>1312</v>
      </c>
      <c r="E1256">
        <v>2</v>
      </c>
      <c r="F1256">
        <v>1745</v>
      </c>
      <c r="G1256">
        <v>4</v>
      </c>
      <c r="H1256" t="s">
        <v>15</v>
      </c>
      <c r="I1256" t="s">
        <v>20</v>
      </c>
      <c r="J1256">
        <v>1</v>
      </c>
      <c r="K1256" t="s">
        <v>17</v>
      </c>
      <c r="L1256" t="s">
        <v>18</v>
      </c>
      <c r="M1256" s="4">
        <v>16</v>
      </c>
      <c r="N1256">
        <v>4</v>
      </c>
      <c r="O1256">
        <v>3</v>
      </c>
    </row>
    <row r="1257" spans="2:15" x14ac:dyDescent="0.35">
      <c r="B1257">
        <v>24</v>
      </c>
      <c r="C1257" t="s">
        <v>18</v>
      </c>
      <c r="D1257" s="4">
        <v>897</v>
      </c>
      <c r="E1257">
        <v>10</v>
      </c>
      <c r="F1257">
        <v>1746</v>
      </c>
      <c r="G1257">
        <v>1</v>
      </c>
      <c r="H1257" t="s">
        <v>19</v>
      </c>
      <c r="I1257" t="s">
        <v>29</v>
      </c>
      <c r="J1257">
        <v>4</v>
      </c>
      <c r="K1257" t="s">
        <v>21</v>
      </c>
      <c r="L1257" t="s">
        <v>18</v>
      </c>
      <c r="M1257" s="4">
        <v>14</v>
      </c>
      <c r="N1257">
        <v>4</v>
      </c>
      <c r="O1257">
        <v>3</v>
      </c>
    </row>
    <row r="1258" spans="2:15" x14ac:dyDescent="0.35">
      <c r="B1258">
        <v>30</v>
      </c>
      <c r="C1258" t="s">
        <v>14</v>
      </c>
      <c r="D1258" s="4">
        <v>600</v>
      </c>
      <c r="E1258">
        <v>8</v>
      </c>
      <c r="F1258">
        <v>1747</v>
      </c>
      <c r="G1258">
        <v>3</v>
      </c>
      <c r="H1258" t="s">
        <v>15</v>
      </c>
      <c r="I1258" t="s">
        <v>29</v>
      </c>
      <c r="J1258">
        <v>4</v>
      </c>
      <c r="K1258" t="s">
        <v>23</v>
      </c>
      <c r="L1258" t="s">
        <v>18</v>
      </c>
      <c r="M1258" s="4">
        <v>11</v>
      </c>
      <c r="N1258">
        <v>3</v>
      </c>
      <c r="O1258">
        <v>2</v>
      </c>
    </row>
    <row r="1259" spans="2:15" x14ac:dyDescent="0.35">
      <c r="B1259">
        <v>31</v>
      </c>
      <c r="C1259" t="s">
        <v>18</v>
      </c>
      <c r="D1259" s="4">
        <v>1003</v>
      </c>
      <c r="E1259">
        <v>5</v>
      </c>
      <c r="F1259">
        <v>1749</v>
      </c>
      <c r="G1259">
        <v>1</v>
      </c>
      <c r="H1259" t="s">
        <v>19</v>
      </c>
      <c r="I1259" t="s">
        <v>16</v>
      </c>
      <c r="J1259">
        <v>3</v>
      </c>
      <c r="K1259" t="s">
        <v>21</v>
      </c>
      <c r="L1259" t="s">
        <v>18</v>
      </c>
      <c r="M1259" s="4">
        <v>19</v>
      </c>
      <c r="N1259">
        <v>3</v>
      </c>
      <c r="O1259">
        <v>3</v>
      </c>
    </row>
    <row r="1260" spans="2:15" x14ac:dyDescent="0.35">
      <c r="B1260">
        <v>27</v>
      </c>
      <c r="C1260" t="s">
        <v>18</v>
      </c>
      <c r="D1260" s="4">
        <v>1054</v>
      </c>
      <c r="E1260">
        <v>8</v>
      </c>
      <c r="F1260">
        <v>1751</v>
      </c>
      <c r="G1260">
        <v>3</v>
      </c>
      <c r="H1260" t="s">
        <v>15</v>
      </c>
      <c r="I1260" t="s">
        <v>20</v>
      </c>
      <c r="J1260">
        <v>4</v>
      </c>
      <c r="K1260" t="s">
        <v>17</v>
      </c>
      <c r="L1260" t="s">
        <v>18</v>
      </c>
      <c r="M1260" s="4">
        <v>11</v>
      </c>
      <c r="N1260">
        <v>3</v>
      </c>
      <c r="O1260">
        <v>2</v>
      </c>
    </row>
    <row r="1261" spans="2:15" x14ac:dyDescent="0.35">
      <c r="B1261">
        <v>29</v>
      </c>
      <c r="C1261" t="s">
        <v>14</v>
      </c>
      <c r="D1261" s="4">
        <v>428</v>
      </c>
      <c r="E1261">
        <v>9</v>
      </c>
      <c r="F1261">
        <v>1752</v>
      </c>
      <c r="G1261">
        <v>2</v>
      </c>
      <c r="H1261" t="s">
        <v>15</v>
      </c>
      <c r="I1261" t="s">
        <v>27</v>
      </c>
      <c r="J1261">
        <v>2</v>
      </c>
      <c r="K1261" t="s">
        <v>17</v>
      </c>
      <c r="L1261" t="s">
        <v>18</v>
      </c>
      <c r="M1261" s="4">
        <v>13</v>
      </c>
      <c r="N1261">
        <v>3</v>
      </c>
      <c r="O1261">
        <v>3</v>
      </c>
    </row>
    <row r="1262" spans="2:15" x14ac:dyDescent="0.35">
      <c r="B1262">
        <v>29</v>
      </c>
      <c r="C1262" t="s">
        <v>18</v>
      </c>
      <c r="D1262" s="4">
        <v>461</v>
      </c>
      <c r="E1262">
        <v>1</v>
      </c>
      <c r="F1262">
        <v>1753</v>
      </c>
      <c r="G1262">
        <v>4</v>
      </c>
      <c r="H1262" t="s">
        <v>19</v>
      </c>
      <c r="I1262" t="s">
        <v>25</v>
      </c>
      <c r="J1262">
        <v>3</v>
      </c>
      <c r="K1262" t="s">
        <v>17</v>
      </c>
      <c r="L1262" t="s">
        <v>14</v>
      </c>
      <c r="M1262" s="4">
        <v>12</v>
      </c>
      <c r="N1262">
        <v>4</v>
      </c>
      <c r="O1262">
        <v>4</v>
      </c>
    </row>
    <row r="1263" spans="2:15" x14ac:dyDescent="0.35">
      <c r="B1263">
        <v>30</v>
      </c>
      <c r="C1263" t="s">
        <v>18</v>
      </c>
      <c r="D1263" s="4">
        <v>979</v>
      </c>
      <c r="E1263">
        <v>15</v>
      </c>
      <c r="F1263">
        <v>1754</v>
      </c>
      <c r="G1263">
        <v>3</v>
      </c>
      <c r="H1263" t="s">
        <v>19</v>
      </c>
      <c r="I1263" t="s">
        <v>16</v>
      </c>
      <c r="J1263">
        <v>1</v>
      </c>
      <c r="K1263" t="s">
        <v>23</v>
      </c>
      <c r="L1263" t="s">
        <v>18</v>
      </c>
      <c r="M1263" s="4">
        <v>11</v>
      </c>
      <c r="N1263">
        <v>1</v>
      </c>
      <c r="O1263">
        <v>3</v>
      </c>
    </row>
    <row r="1264" spans="2:15" x14ac:dyDescent="0.35">
      <c r="B1264">
        <v>34</v>
      </c>
      <c r="C1264" t="s">
        <v>18</v>
      </c>
      <c r="D1264" s="4">
        <v>181</v>
      </c>
      <c r="E1264">
        <v>2</v>
      </c>
      <c r="F1264">
        <v>1755</v>
      </c>
      <c r="G1264">
        <v>4</v>
      </c>
      <c r="H1264" t="s">
        <v>19</v>
      </c>
      <c r="I1264" t="s">
        <v>20</v>
      </c>
      <c r="J1264">
        <v>4</v>
      </c>
      <c r="K1264" t="s">
        <v>21</v>
      </c>
      <c r="L1264" t="s">
        <v>14</v>
      </c>
      <c r="M1264" s="4">
        <v>14</v>
      </c>
      <c r="N1264">
        <v>1</v>
      </c>
      <c r="O1264">
        <v>3</v>
      </c>
    </row>
    <row r="1265" spans="2:15" x14ac:dyDescent="0.35">
      <c r="B1265">
        <v>33</v>
      </c>
      <c r="C1265" t="s">
        <v>18</v>
      </c>
      <c r="D1265" s="4">
        <v>1283</v>
      </c>
      <c r="E1265">
        <v>2</v>
      </c>
      <c r="F1265">
        <v>1756</v>
      </c>
      <c r="G1265">
        <v>4</v>
      </c>
      <c r="H1265" t="s">
        <v>15</v>
      </c>
      <c r="I1265" t="s">
        <v>16</v>
      </c>
      <c r="J1265">
        <v>2</v>
      </c>
      <c r="K1265" t="s">
        <v>17</v>
      </c>
      <c r="L1265" t="s">
        <v>18</v>
      </c>
      <c r="M1265" s="4">
        <v>14.945945945945946</v>
      </c>
      <c r="N1265">
        <v>4</v>
      </c>
      <c r="O1265">
        <v>2</v>
      </c>
    </row>
    <row r="1266" spans="2:15" x14ac:dyDescent="0.35">
      <c r="B1266">
        <v>49</v>
      </c>
      <c r="C1266" t="s">
        <v>18</v>
      </c>
      <c r="D1266" s="4">
        <v>787.54826254826253</v>
      </c>
      <c r="E1266">
        <v>11</v>
      </c>
      <c r="F1266">
        <v>1757</v>
      </c>
      <c r="G1266">
        <v>4</v>
      </c>
      <c r="H1266" t="s">
        <v>15</v>
      </c>
      <c r="I1266" t="s">
        <v>16</v>
      </c>
      <c r="J1266">
        <v>4</v>
      </c>
      <c r="K1266" t="s">
        <v>17</v>
      </c>
      <c r="L1266" t="s">
        <v>18</v>
      </c>
      <c r="M1266" s="4">
        <v>14.945945945945946</v>
      </c>
      <c r="N1266">
        <v>3</v>
      </c>
      <c r="O1266">
        <v>4</v>
      </c>
    </row>
    <row r="1267" spans="2:15" x14ac:dyDescent="0.35">
      <c r="B1267">
        <v>33</v>
      </c>
      <c r="C1267" t="s">
        <v>14</v>
      </c>
      <c r="D1267" s="4">
        <v>211</v>
      </c>
      <c r="E1267">
        <v>16</v>
      </c>
      <c r="F1267">
        <v>1758</v>
      </c>
      <c r="G1267">
        <v>1</v>
      </c>
      <c r="H1267" t="s">
        <v>15</v>
      </c>
      <c r="I1267" t="s">
        <v>16</v>
      </c>
      <c r="J1267">
        <v>1</v>
      </c>
      <c r="K1267" t="s">
        <v>17</v>
      </c>
      <c r="L1267" t="s">
        <v>14</v>
      </c>
      <c r="M1267" s="4">
        <v>14.945945945945946</v>
      </c>
      <c r="N1267">
        <v>3</v>
      </c>
      <c r="O1267">
        <v>2</v>
      </c>
    </row>
    <row r="1268" spans="2:15" x14ac:dyDescent="0.35">
      <c r="B1268">
        <v>38</v>
      </c>
      <c r="C1268" t="s">
        <v>18</v>
      </c>
      <c r="D1268" s="4">
        <v>594</v>
      </c>
      <c r="E1268">
        <v>2</v>
      </c>
      <c r="F1268">
        <v>1760</v>
      </c>
      <c r="G1268">
        <v>3</v>
      </c>
      <c r="H1268" t="s">
        <v>15</v>
      </c>
      <c r="I1268" t="s">
        <v>22</v>
      </c>
      <c r="J1268">
        <v>2</v>
      </c>
      <c r="K1268" t="s">
        <v>21</v>
      </c>
      <c r="L1268" t="s">
        <v>18</v>
      </c>
      <c r="M1268" s="4">
        <v>15.173076923076923</v>
      </c>
      <c r="N1268">
        <v>2</v>
      </c>
      <c r="O1268">
        <v>2</v>
      </c>
    </row>
    <row r="1269" spans="2:15" x14ac:dyDescent="0.35">
      <c r="B1269">
        <v>31</v>
      </c>
      <c r="C1269" t="s">
        <v>14</v>
      </c>
      <c r="D1269" s="4">
        <v>1079</v>
      </c>
      <c r="E1269">
        <v>16</v>
      </c>
      <c r="F1269">
        <v>1761</v>
      </c>
      <c r="G1269">
        <v>1</v>
      </c>
      <c r="H1269" t="s">
        <v>19</v>
      </c>
      <c r="I1269" t="s">
        <v>16</v>
      </c>
      <c r="J1269">
        <v>3</v>
      </c>
      <c r="K1269" t="s">
        <v>21</v>
      </c>
      <c r="L1269" t="s">
        <v>18</v>
      </c>
      <c r="M1269" s="4">
        <v>14.945945945945946</v>
      </c>
      <c r="N1269">
        <v>1</v>
      </c>
      <c r="O1269">
        <v>3</v>
      </c>
    </row>
    <row r="1270" spans="2:15" x14ac:dyDescent="0.35">
      <c r="B1270">
        <v>29</v>
      </c>
      <c r="C1270" t="s">
        <v>18</v>
      </c>
      <c r="D1270" s="4">
        <v>590</v>
      </c>
      <c r="E1270">
        <v>4</v>
      </c>
      <c r="F1270">
        <v>1762</v>
      </c>
      <c r="G1270">
        <v>4</v>
      </c>
      <c r="H1270" t="s">
        <v>15</v>
      </c>
      <c r="I1270" t="s">
        <v>20</v>
      </c>
      <c r="J1270">
        <v>1</v>
      </c>
      <c r="K1270" t="s">
        <v>23</v>
      </c>
      <c r="L1270" t="s">
        <v>18</v>
      </c>
      <c r="M1270" s="4">
        <v>15.375527426160337</v>
      </c>
      <c r="N1270">
        <v>3</v>
      </c>
      <c r="O1270">
        <v>3</v>
      </c>
    </row>
    <row r="1271" spans="2:15" x14ac:dyDescent="0.35">
      <c r="B1271">
        <v>30</v>
      </c>
      <c r="C1271" t="s">
        <v>18</v>
      </c>
      <c r="D1271" s="4">
        <v>305</v>
      </c>
      <c r="E1271">
        <v>16</v>
      </c>
      <c r="F1271">
        <v>1763</v>
      </c>
      <c r="G1271">
        <v>3</v>
      </c>
      <c r="H1271" t="s">
        <v>19</v>
      </c>
      <c r="I1271" t="s">
        <v>25</v>
      </c>
      <c r="J1271">
        <v>3</v>
      </c>
      <c r="K1271" t="s">
        <v>21</v>
      </c>
      <c r="L1271" t="s">
        <v>18</v>
      </c>
      <c r="M1271" s="4">
        <v>16</v>
      </c>
      <c r="N1271">
        <v>3</v>
      </c>
      <c r="O1271">
        <v>3</v>
      </c>
    </row>
    <row r="1272" spans="2:15" x14ac:dyDescent="0.35">
      <c r="B1272">
        <v>32</v>
      </c>
      <c r="C1272" t="s">
        <v>18</v>
      </c>
      <c r="D1272" s="4">
        <v>953</v>
      </c>
      <c r="E1272">
        <v>5</v>
      </c>
      <c r="F1272">
        <v>1764</v>
      </c>
      <c r="G1272">
        <v>2</v>
      </c>
      <c r="H1272" t="s">
        <v>19</v>
      </c>
      <c r="I1272" t="s">
        <v>20</v>
      </c>
      <c r="J1272">
        <v>2</v>
      </c>
      <c r="K1272" t="s">
        <v>17</v>
      </c>
      <c r="L1272" t="s">
        <v>18</v>
      </c>
      <c r="M1272" s="4">
        <v>14</v>
      </c>
      <c r="N1272">
        <v>2</v>
      </c>
      <c r="O1272">
        <v>3</v>
      </c>
    </row>
    <row r="1273" spans="2:15" x14ac:dyDescent="0.35">
      <c r="B1273">
        <v>38</v>
      </c>
      <c r="C1273" t="s">
        <v>18</v>
      </c>
      <c r="D1273" s="4">
        <v>833</v>
      </c>
      <c r="E1273">
        <v>18</v>
      </c>
      <c r="F1273">
        <v>1766</v>
      </c>
      <c r="G1273">
        <v>2</v>
      </c>
      <c r="H1273" t="s">
        <v>19</v>
      </c>
      <c r="I1273" t="s">
        <v>25</v>
      </c>
      <c r="J1273">
        <v>4</v>
      </c>
      <c r="K1273" t="s">
        <v>21</v>
      </c>
      <c r="L1273" t="s">
        <v>14</v>
      </c>
      <c r="M1273" s="4">
        <v>16</v>
      </c>
      <c r="N1273">
        <v>3</v>
      </c>
      <c r="O1273">
        <v>3</v>
      </c>
    </row>
    <row r="1274" spans="2:15" x14ac:dyDescent="0.35">
      <c r="B1274">
        <v>43</v>
      </c>
      <c r="C1274" t="s">
        <v>14</v>
      </c>
      <c r="D1274" s="4">
        <v>807</v>
      </c>
      <c r="E1274">
        <v>17</v>
      </c>
      <c r="F1274">
        <v>1767</v>
      </c>
      <c r="G1274">
        <v>3</v>
      </c>
      <c r="H1274" t="s">
        <v>19</v>
      </c>
      <c r="I1274" t="s">
        <v>20</v>
      </c>
      <c r="J1274">
        <v>3</v>
      </c>
      <c r="K1274" t="s">
        <v>21</v>
      </c>
      <c r="L1274" t="s">
        <v>14</v>
      </c>
      <c r="M1274" s="4">
        <v>16</v>
      </c>
      <c r="N1274">
        <v>4</v>
      </c>
      <c r="O1274">
        <v>3</v>
      </c>
    </row>
    <row r="1275" spans="2:15" x14ac:dyDescent="0.35">
      <c r="B1275">
        <v>42</v>
      </c>
      <c r="C1275" t="s">
        <v>18</v>
      </c>
      <c r="D1275" s="4">
        <v>855</v>
      </c>
      <c r="E1275">
        <v>12</v>
      </c>
      <c r="F1275">
        <v>1768</v>
      </c>
      <c r="G1275">
        <v>2</v>
      </c>
      <c r="H1275" t="s">
        <v>19</v>
      </c>
      <c r="I1275" t="s">
        <v>22</v>
      </c>
      <c r="J1275">
        <v>2</v>
      </c>
      <c r="K1275" t="s">
        <v>23</v>
      </c>
      <c r="L1275" t="s">
        <v>18</v>
      </c>
      <c r="M1275" s="4">
        <v>22</v>
      </c>
      <c r="N1275">
        <v>2</v>
      </c>
      <c r="O1275">
        <v>2</v>
      </c>
    </row>
    <row r="1276" spans="2:15" x14ac:dyDescent="0.35">
      <c r="B1276">
        <v>55</v>
      </c>
      <c r="C1276" t="s">
        <v>18</v>
      </c>
      <c r="D1276" s="4">
        <v>478</v>
      </c>
      <c r="E1276">
        <v>2</v>
      </c>
      <c r="F1276">
        <v>1770</v>
      </c>
      <c r="G1276">
        <v>3</v>
      </c>
      <c r="H1276" t="s">
        <v>19</v>
      </c>
      <c r="I1276" t="s">
        <v>28</v>
      </c>
      <c r="J1276">
        <v>1</v>
      </c>
      <c r="K1276" t="s">
        <v>21</v>
      </c>
      <c r="L1276" t="s">
        <v>18</v>
      </c>
      <c r="M1276" s="4">
        <v>12</v>
      </c>
      <c r="N1276">
        <v>2</v>
      </c>
      <c r="O1276">
        <v>3</v>
      </c>
    </row>
    <row r="1277" spans="2:15" x14ac:dyDescent="0.35">
      <c r="B1277">
        <v>33</v>
      </c>
      <c r="C1277" t="s">
        <v>18</v>
      </c>
      <c r="D1277" s="4">
        <v>775</v>
      </c>
      <c r="E1277">
        <v>4</v>
      </c>
      <c r="F1277">
        <v>1771</v>
      </c>
      <c r="G1277">
        <v>4</v>
      </c>
      <c r="H1277" t="s">
        <v>19</v>
      </c>
      <c r="I1277" t="s">
        <v>20</v>
      </c>
      <c r="J1277">
        <v>2</v>
      </c>
      <c r="K1277" t="s">
        <v>23</v>
      </c>
      <c r="L1277" t="s">
        <v>18</v>
      </c>
      <c r="M1277" s="4">
        <v>15</v>
      </c>
      <c r="N1277">
        <v>4</v>
      </c>
      <c r="O1277">
        <v>2</v>
      </c>
    </row>
    <row r="1278" spans="2:15" x14ac:dyDescent="0.35">
      <c r="B1278">
        <v>41</v>
      </c>
      <c r="C1278" t="s">
        <v>18</v>
      </c>
      <c r="D1278" s="4">
        <v>548</v>
      </c>
      <c r="E1278">
        <v>9</v>
      </c>
      <c r="F1278">
        <v>1772</v>
      </c>
      <c r="G1278">
        <v>3</v>
      </c>
      <c r="H1278" t="s">
        <v>19</v>
      </c>
      <c r="I1278" t="s">
        <v>22</v>
      </c>
      <c r="J1278">
        <v>1</v>
      </c>
      <c r="K1278" t="s">
        <v>23</v>
      </c>
      <c r="L1278" t="s">
        <v>18</v>
      </c>
      <c r="M1278" s="4">
        <v>20</v>
      </c>
      <c r="N1278">
        <v>2</v>
      </c>
      <c r="O1278">
        <v>3</v>
      </c>
    </row>
    <row r="1279" spans="2:15" x14ac:dyDescent="0.35">
      <c r="B1279">
        <v>34</v>
      </c>
      <c r="C1279" t="s">
        <v>18</v>
      </c>
      <c r="D1279" s="4">
        <v>1375</v>
      </c>
      <c r="E1279">
        <v>10</v>
      </c>
      <c r="F1279">
        <v>1774</v>
      </c>
      <c r="G1279">
        <v>4</v>
      </c>
      <c r="H1279" t="s">
        <v>19</v>
      </c>
      <c r="I1279" t="s">
        <v>16</v>
      </c>
      <c r="J1279">
        <v>3</v>
      </c>
      <c r="K1279" t="s">
        <v>23</v>
      </c>
      <c r="L1279" t="s">
        <v>14</v>
      </c>
      <c r="M1279" s="4">
        <v>14</v>
      </c>
      <c r="N1279">
        <v>3</v>
      </c>
      <c r="O1279">
        <v>3</v>
      </c>
    </row>
    <row r="1280" spans="2:15" x14ac:dyDescent="0.35">
      <c r="B1280">
        <v>53</v>
      </c>
      <c r="C1280" t="s">
        <v>18</v>
      </c>
      <c r="D1280" s="4">
        <v>661</v>
      </c>
      <c r="E1280">
        <v>1</v>
      </c>
      <c r="F1280">
        <v>1775</v>
      </c>
      <c r="G1280">
        <v>1</v>
      </c>
      <c r="H1280" t="s">
        <v>15</v>
      </c>
      <c r="I1280" t="s">
        <v>24</v>
      </c>
      <c r="J1280">
        <v>3</v>
      </c>
      <c r="K1280" t="s">
        <v>21</v>
      </c>
      <c r="L1280" t="s">
        <v>14</v>
      </c>
      <c r="M1280" s="4">
        <v>20</v>
      </c>
      <c r="N1280">
        <v>4</v>
      </c>
      <c r="O1280">
        <v>2</v>
      </c>
    </row>
    <row r="1281" spans="2:15" x14ac:dyDescent="0.35">
      <c r="B1281">
        <v>43</v>
      </c>
      <c r="C1281" t="s">
        <v>18</v>
      </c>
      <c r="D1281" s="4">
        <v>244</v>
      </c>
      <c r="E1281">
        <v>2</v>
      </c>
      <c r="F1281">
        <v>1778</v>
      </c>
      <c r="G1281">
        <v>2</v>
      </c>
      <c r="H1281" t="s">
        <v>19</v>
      </c>
      <c r="I1281" t="s">
        <v>29</v>
      </c>
      <c r="J1281">
        <v>4</v>
      </c>
      <c r="K1281" t="s">
        <v>17</v>
      </c>
      <c r="L1281" t="s">
        <v>18</v>
      </c>
      <c r="M1281" s="4">
        <v>13</v>
      </c>
      <c r="N1281">
        <v>2</v>
      </c>
      <c r="O1281">
        <v>3</v>
      </c>
    </row>
    <row r="1282" spans="2:15" x14ac:dyDescent="0.35">
      <c r="B1282">
        <v>34</v>
      </c>
      <c r="C1282" t="s">
        <v>18</v>
      </c>
      <c r="D1282" s="4">
        <v>787.54826254826253</v>
      </c>
      <c r="E1282">
        <v>3</v>
      </c>
      <c r="F1282">
        <v>1779</v>
      </c>
      <c r="G1282">
        <v>4</v>
      </c>
      <c r="H1282" t="s">
        <v>15</v>
      </c>
      <c r="I1282" t="s">
        <v>16</v>
      </c>
      <c r="J1282">
        <v>4</v>
      </c>
      <c r="K1282" t="s">
        <v>17</v>
      </c>
      <c r="L1282" t="s">
        <v>18</v>
      </c>
      <c r="M1282" s="4">
        <v>12</v>
      </c>
      <c r="N1282">
        <v>1</v>
      </c>
      <c r="O1282">
        <v>3</v>
      </c>
    </row>
    <row r="1283" spans="2:15" x14ac:dyDescent="0.35">
      <c r="B1283">
        <v>21</v>
      </c>
      <c r="C1283" t="s">
        <v>14</v>
      </c>
      <c r="D1283" s="4">
        <v>337</v>
      </c>
      <c r="E1283">
        <v>7</v>
      </c>
      <c r="F1283">
        <v>1780</v>
      </c>
      <c r="G1283">
        <v>2</v>
      </c>
      <c r="H1283" t="s">
        <v>19</v>
      </c>
      <c r="I1283" t="s">
        <v>27</v>
      </c>
      <c r="J1283">
        <v>2</v>
      </c>
      <c r="K1283" t="s">
        <v>17</v>
      </c>
      <c r="L1283" t="s">
        <v>18</v>
      </c>
      <c r="M1283" s="4">
        <v>13</v>
      </c>
      <c r="N1283">
        <v>2</v>
      </c>
      <c r="O1283">
        <v>3</v>
      </c>
    </row>
    <row r="1284" spans="2:15" x14ac:dyDescent="0.35">
      <c r="B1284">
        <v>38</v>
      </c>
      <c r="C1284" t="s">
        <v>18</v>
      </c>
      <c r="D1284" s="4">
        <v>1153</v>
      </c>
      <c r="E1284">
        <v>6</v>
      </c>
      <c r="F1284">
        <v>1782</v>
      </c>
      <c r="G1284">
        <v>4</v>
      </c>
      <c r="H1284" t="s">
        <v>15</v>
      </c>
      <c r="I1284" t="s">
        <v>22</v>
      </c>
      <c r="J1284">
        <v>3</v>
      </c>
      <c r="K1284" t="s">
        <v>21</v>
      </c>
      <c r="L1284" t="s">
        <v>18</v>
      </c>
      <c r="M1284" s="4">
        <v>11</v>
      </c>
      <c r="N1284">
        <v>2</v>
      </c>
      <c r="O1284">
        <v>3</v>
      </c>
    </row>
    <row r="1285" spans="2:15" x14ac:dyDescent="0.35">
      <c r="B1285">
        <v>22</v>
      </c>
      <c r="C1285" t="s">
        <v>14</v>
      </c>
      <c r="D1285" s="4">
        <v>1294</v>
      </c>
      <c r="E1285">
        <v>8</v>
      </c>
      <c r="F1285">
        <v>1783</v>
      </c>
      <c r="G1285">
        <v>3</v>
      </c>
      <c r="H1285" t="s">
        <v>15</v>
      </c>
      <c r="I1285" t="s">
        <v>22</v>
      </c>
      <c r="J1285">
        <v>1</v>
      </c>
      <c r="K1285" t="s">
        <v>21</v>
      </c>
      <c r="L1285" t="s">
        <v>14</v>
      </c>
      <c r="M1285" s="4">
        <v>17</v>
      </c>
      <c r="N1285">
        <v>3</v>
      </c>
      <c r="O1285">
        <v>3</v>
      </c>
    </row>
    <row r="1286" spans="2:15" x14ac:dyDescent="0.35">
      <c r="B1286">
        <v>31</v>
      </c>
      <c r="C1286" t="s">
        <v>18</v>
      </c>
      <c r="D1286" s="4">
        <v>196</v>
      </c>
      <c r="E1286">
        <v>29</v>
      </c>
      <c r="F1286">
        <v>1784</v>
      </c>
      <c r="G1286">
        <v>1</v>
      </c>
      <c r="H1286" t="s">
        <v>15</v>
      </c>
      <c r="I1286" t="s">
        <v>16</v>
      </c>
      <c r="J1286">
        <v>4</v>
      </c>
      <c r="K1286" t="s">
        <v>21</v>
      </c>
      <c r="L1286" t="s">
        <v>18</v>
      </c>
      <c r="M1286" s="4">
        <v>14</v>
      </c>
      <c r="N1286">
        <v>1</v>
      </c>
      <c r="O1286">
        <v>3</v>
      </c>
    </row>
    <row r="1287" spans="2:15" x14ac:dyDescent="0.35">
      <c r="B1287">
        <v>51</v>
      </c>
      <c r="C1287" t="s">
        <v>18</v>
      </c>
      <c r="D1287" s="4">
        <v>942</v>
      </c>
      <c r="E1287">
        <v>3</v>
      </c>
      <c r="F1287">
        <v>1786</v>
      </c>
      <c r="G1287">
        <v>1</v>
      </c>
      <c r="H1287" t="s">
        <v>15</v>
      </c>
      <c r="I1287" t="s">
        <v>26</v>
      </c>
      <c r="J1287">
        <v>3</v>
      </c>
      <c r="K1287" t="s">
        <v>21</v>
      </c>
      <c r="L1287" t="s">
        <v>18</v>
      </c>
      <c r="M1287" s="4">
        <v>11</v>
      </c>
      <c r="N1287">
        <v>4</v>
      </c>
      <c r="O1287">
        <v>3</v>
      </c>
    </row>
    <row r="1288" spans="2:15" x14ac:dyDescent="0.35">
      <c r="B1288">
        <v>37</v>
      </c>
      <c r="C1288" t="s">
        <v>18</v>
      </c>
      <c r="D1288" s="4">
        <v>589</v>
      </c>
      <c r="E1288">
        <v>9</v>
      </c>
      <c r="F1288">
        <v>1787</v>
      </c>
      <c r="G1288">
        <v>2</v>
      </c>
      <c r="H1288" t="s">
        <v>19</v>
      </c>
      <c r="I1288" t="s">
        <v>16</v>
      </c>
      <c r="J1288">
        <v>2</v>
      </c>
      <c r="K1288" t="s">
        <v>21</v>
      </c>
      <c r="L1288" t="s">
        <v>18</v>
      </c>
      <c r="M1288" s="4">
        <v>14</v>
      </c>
      <c r="N1288">
        <v>1</v>
      </c>
      <c r="O1288">
        <v>3</v>
      </c>
    </row>
    <row r="1289" spans="2:15" x14ac:dyDescent="0.35">
      <c r="B1289">
        <v>46</v>
      </c>
      <c r="C1289" t="s">
        <v>18</v>
      </c>
      <c r="D1289" s="4">
        <v>734</v>
      </c>
      <c r="E1289">
        <v>2</v>
      </c>
      <c r="F1289">
        <v>1789</v>
      </c>
      <c r="G1289">
        <v>3</v>
      </c>
      <c r="H1289" t="s">
        <v>19</v>
      </c>
      <c r="I1289" t="s">
        <v>28</v>
      </c>
      <c r="J1289">
        <v>4</v>
      </c>
      <c r="K1289" t="s">
        <v>23</v>
      </c>
      <c r="L1289" t="s">
        <v>14</v>
      </c>
      <c r="M1289" s="4">
        <v>17</v>
      </c>
      <c r="N1289">
        <v>3</v>
      </c>
      <c r="O1289">
        <v>3</v>
      </c>
    </row>
    <row r="1290" spans="2:15" x14ac:dyDescent="0.35">
      <c r="B1290">
        <v>36</v>
      </c>
      <c r="C1290" t="s">
        <v>18</v>
      </c>
      <c r="D1290" s="4">
        <v>1383</v>
      </c>
      <c r="E1290">
        <v>10</v>
      </c>
      <c r="F1290">
        <v>1790</v>
      </c>
      <c r="G1290">
        <v>4</v>
      </c>
      <c r="H1290" t="s">
        <v>19</v>
      </c>
      <c r="I1290" t="s">
        <v>25</v>
      </c>
      <c r="J1290">
        <v>1</v>
      </c>
      <c r="K1290" t="s">
        <v>21</v>
      </c>
      <c r="L1290" t="s">
        <v>14</v>
      </c>
      <c r="M1290" s="4">
        <v>13</v>
      </c>
      <c r="N1290">
        <v>4</v>
      </c>
      <c r="O1290">
        <v>3</v>
      </c>
    </row>
    <row r="1291" spans="2:15" x14ac:dyDescent="0.35">
      <c r="B1291">
        <v>44</v>
      </c>
      <c r="C1291" t="s">
        <v>14</v>
      </c>
      <c r="D1291" s="4">
        <v>429</v>
      </c>
      <c r="E1291">
        <v>1</v>
      </c>
      <c r="F1291">
        <v>1792</v>
      </c>
      <c r="G1291">
        <v>3</v>
      </c>
      <c r="H1291" t="s">
        <v>19</v>
      </c>
      <c r="I1291" t="s">
        <v>20</v>
      </c>
      <c r="J1291">
        <v>2</v>
      </c>
      <c r="K1291" t="s">
        <v>23</v>
      </c>
      <c r="L1291" t="s">
        <v>14</v>
      </c>
      <c r="M1291" s="4">
        <v>12</v>
      </c>
      <c r="N1291">
        <v>3</v>
      </c>
      <c r="O1291">
        <v>2</v>
      </c>
    </row>
    <row r="1292" spans="2:15" x14ac:dyDescent="0.35">
      <c r="B1292">
        <v>37</v>
      </c>
      <c r="C1292" t="s">
        <v>18</v>
      </c>
      <c r="D1292" s="4">
        <v>1239</v>
      </c>
      <c r="E1292">
        <v>8</v>
      </c>
      <c r="F1292">
        <v>1794</v>
      </c>
      <c r="G1292">
        <v>3</v>
      </c>
      <c r="H1292" t="s">
        <v>19</v>
      </c>
      <c r="I1292" t="s">
        <v>29</v>
      </c>
      <c r="J1292">
        <v>2</v>
      </c>
      <c r="K1292" t="s">
        <v>23</v>
      </c>
      <c r="L1292" t="s">
        <v>18</v>
      </c>
      <c r="M1292" s="4">
        <v>13</v>
      </c>
      <c r="N1292">
        <v>3</v>
      </c>
      <c r="O1292">
        <v>2</v>
      </c>
    </row>
    <row r="1293" spans="2:15" x14ac:dyDescent="0.35">
      <c r="B1293">
        <v>35</v>
      </c>
      <c r="C1293" t="s">
        <v>14</v>
      </c>
      <c r="D1293" s="4">
        <v>303</v>
      </c>
      <c r="E1293">
        <v>27</v>
      </c>
      <c r="F1293">
        <v>1797</v>
      </c>
      <c r="G1293">
        <v>3</v>
      </c>
      <c r="H1293" t="s">
        <v>19</v>
      </c>
      <c r="I1293" t="s">
        <v>16</v>
      </c>
      <c r="J1293">
        <v>4</v>
      </c>
      <c r="K1293" t="s">
        <v>17</v>
      </c>
      <c r="L1293" t="s">
        <v>14</v>
      </c>
      <c r="M1293" s="4">
        <v>18</v>
      </c>
      <c r="N1293">
        <v>4</v>
      </c>
      <c r="O1293">
        <v>3</v>
      </c>
    </row>
    <row r="1294" spans="2:15" x14ac:dyDescent="0.35">
      <c r="B1294">
        <v>33</v>
      </c>
      <c r="C1294" t="s">
        <v>18</v>
      </c>
      <c r="D1294" s="4">
        <v>867</v>
      </c>
      <c r="E1294">
        <v>8</v>
      </c>
      <c r="F1294">
        <v>1798</v>
      </c>
      <c r="G1294">
        <v>4</v>
      </c>
      <c r="H1294" t="s">
        <v>19</v>
      </c>
      <c r="I1294" t="s">
        <v>20</v>
      </c>
      <c r="J1294">
        <v>1</v>
      </c>
      <c r="K1294" t="s">
        <v>21</v>
      </c>
      <c r="L1294" t="s">
        <v>18</v>
      </c>
      <c r="M1294" s="4">
        <v>19</v>
      </c>
      <c r="N1294">
        <v>2</v>
      </c>
      <c r="O1294">
        <v>3</v>
      </c>
    </row>
    <row r="1295" spans="2:15" x14ac:dyDescent="0.35">
      <c r="B1295">
        <v>28</v>
      </c>
      <c r="C1295" t="s">
        <v>18</v>
      </c>
      <c r="D1295" s="4">
        <v>1181</v>
      </c>
      <c r="E1295">
        <v>1</v>
      </c>
      <c r="F1295">
        <v>1799</v>
      </c>
      <c r="G1295">
        <v>3</v>
      </c>
      <c r="H1295" t="s">
        <v>19</v>
      </c>
      <c r="I1295" t="s">
        <v>20</v>
      </c>
      <c r="J1295">
        <v>4</v>
      </c>
      <c r="K1295" t="s">
        <v>21</v>
      </c>
      <c r="L1295" t="s">
        <v>18</v>
      </c>
      <c r="M1295" s="4">
        <v>11</v>
      </c>
      <c r="N1295">
        <v>3</v>
      </c>
      <c r="O1295">
        <v>4</v>
      </c>
    </row>
    <row r="1296" spans="2:15" x14ac:dyDescent="0.35">
      <c r="B1296">
        <v>39</v>
      </c>
      <c r="C1296" t="s">
        <v>18</v>
      </c>
      <c r="D1296" s="4">
        <v>1253</v>
      </c>
      <c r="E1296">
        <v>10</v>
      </c>
      <c r="F1296">
        <v>1800</v>
      </c>
      <c r="G1296">
        <v>3</v>
      </c>
      <c r="H1296" t="s">
        <v>19</v>
      </c>
      <c r="I1296" t="s">
        <v>28</v>
      </c>
      <c r="J1296">
        <v>3</v>
      </c>
      <c r="K1296" t="s">
        <v>17</v>
      </c>
      <c r="L1296" t="s">
        <v>18</v>
      </c>
      <c r="M1296" s="4">
        <v>21</v>
      </c>
      <c r="N1296">
        <v>3</v>
      </c>
      <c r="O1296">
        <v>3</v>
      </c>
    </row>
    <row r="1297" spans="2:15" x14ac:dyDescent="0.35">
      <c r="B1297">
        <v>46</v>
      </c>
      <c r="C1297" t="s">
        <v>18</v>
      </c>
      <c r="D1297" s="4">
        <v>849</v>
      </c>
      <c r="E1297">
        <v>26</v>
      </c>
      <c r="F1297">
        <v>1801</v>
      </c>
      <c r="G1297">
        <v>2</v>
      </c>
      <c r="H1297" t="s">
        <v>19</v>
      </c>
      <c r="I1297" t="s">
        <v>16</v>
      </c>
      <c r="J1297">
        <v>2</v>
      </c>
      <c r="K1297" t="s">
        <v>17</v>
      </c>
      <c r="L1297" t="s">
        <v>18</v>
      </c>
      <c r="M1297" s="4">
        <v>15</v>
      </c>
      <c r="N1297">
        <v>3</v>
      </c>
      <c r="O1297">
        <v>3</v>
      </c>
    </row>
    <row r="1298" spans="2:15" x14ac:dyDescent="0.35">
      <c r="B1298">
        <v>40</v>
      </c>
      <c r="C1298" t="s">
        <v>18</v>
      </c>
      <c r="D1298" s="4">
        <v>776.33181818181822</v>
      </c>
      <c r="E1298">
        <v>2</v>
      </c>
      <c r="F1298">
        <v>1802</v>
      </c>
      <c r="G1298">
        <v>3</v>
      </c>
      <c r="H1298" t="s">
        <v>15</v>
      </c>
      <c r="I1298" t="s">
        <v>22</v>
      </c>
      <c r="J1298">
        <v>1</v>
      </c>
      <c r="K1298" t="s">
        <v>21</v>
      </c>
      <c r="L1298" t="s">
        <v>18</v>
      </c>
      <c r="M1298" s="4">
        <v>17</v>
      </c>
      <c r="N1298">
        <v>4</v>
      </c>
      <c r="O1298">
        <v>2</v>
      </c>
    </row>
    <row r="1299" spans="2:15" x14ac:dyDescent="0.35">
      <c r="B1299">
        <v>42</v>
      </c>
      <c r="C1299" t="s">
        <v>18</v>
      </c>
      <c r="D1299" s="4">
        <v>1128</v>
      </c>
      <c r="E1299">
        <v>13</v>
      </c>
      <c r="F1299">
        <v>1803</v>
      </c>
      <c r="G1299">
        <v>2</v>
      </c>
      <c r="H1299" t="s">
        <v>19</v>
      </c>
      <c r="I1299" t="s">
        <v>25</v>
      </c>
      <c r="J1299">
        <v>1</v>
      </c>
      <c r="K1299" t="s">
        <v>21</v>
      </c>
      <c r="L1299" t="s">
        <v>18</v>
      </c>
      <c r="M1299" s="4">
        <v>18</v>
      </c>
      <c r="N1299">
        <v>3</v>
      </c>
      <c r="O1299">
        <v>2</v>
      </c>
    </row>
    <row r="1300" spans="2:15" x14ac:dyDescent="0.35">
      <c r="B1300">
        <v>35</v>
      </c>
      <c r="C1300" t="s">
        <v>18</v>
      </c>
      <c r="D1300" s="4">
        <v>1180</v>
      </c>
      <c r="E1300">
        <v>2</v>
      </c>
      <c r="F1300">
        <v>1804</v>
      </c>
      <c r="G1300">
        <v>2</v>
      </c>
      <c r="H1300" t="s">
        <v>19</v>
      </c>
      <c r="I1300" t="s">
        <v>24</v>
      </c>
      <c r="J1300">
        <v>4</v>
      </c>
      <c r="K1300" t="s">
        <v>23</v>
      </c>
      <c r="L1300" t="s">
        <v>18</v>
      </c>
      <c r="M1300" s="4">
        <v>14</v>
      </c>
      <c r="N1300">
        <v>3</v>
      </c>
      <c r="O1300">
        <v>3</v>
      </c>
    </row>
    <row r="1301" spans="2:15" x14ac:dyDescent="0.35">
      <c r="B1301">
        <v>38</v>
      </c>
      <c r="C1301" t="s">
        <v>18</v>
      </c>
      <c r="D1301" s="4">
        <v>1336</v>
      </c>
      <c r="E1301">
        <v>2</v>
      </c>
      <c r="F1301">
        <v>1805</v>
      </c>
      <c r="G1301">
        <v>1</v>
      </c>
      <c r="H1301" t="s">
        <v>19</v>
      </c>
      <c r="I1301" t="s">
        <v>29</v>
      </c>
      <c r="J1301">
        <v>2</v>
      </c>
      <c r="K1301" t="s">
        <v>23</v>
      </c>
      <c r="L1301" t="s">
        <v>18</v>
      </c>
      <c r="M1301" s="4">
        <v>13</v>
      </c>
      <c r="N1301">
        <v>4</v>
      </c>
      <c r="O1301">
        <v>3</v>
      </c>
    </row>
    <row r="1302" spans="2:15" x14ac:dyDescent="0.35">
      <c r="B1302">
        <v>34</v>
      </c>
      <c r="C1302" t="s">
        <v>14</v>
      </c>
      <c r="D1302" s="4">
        <v>234</v>
      </c>
      <c r="E1302">
        <v>9</v>
      </c>
      <c r="F1302">
        <v>1807</v>
      </c>
      <c r="G1302">
        <v>4</v>
      </c>
      <c r="H1302" t="s">
        <v>19</v>
      </c>
      <c r="I1302" t="s">
        <v>22</v>
      </c>
      <c r="J1302">
        <v>1</v>
      </c>
      <c r="K1302" t="s">
        <v>21</v>
      </c>
      <c r="L1302" t="s">
        <v>18</v>
      </c>
      <c r="M1302" s="4">
        <v>17</v>
      </c>
      <c r="N1302">
        <v>3</v>
      </c>
      <c r="O1302">
        <v>2</v>
      </c>
    </row>
    <row r="1303" spans="2:15" x14ac:dyDescent="0.35">
      <c r="B1303">
        <v>37</v>
      </c>
      <c r="C1303" t="s">
        <v>14</v>
      </c>
      <c r="D1303" s="4">
        <v>370</v>
      </c>
      <c r="E1303">
        <v>10</v>
      </c>
      <c r="F1303">
        <v>1809</v>
      </c>
      <c r="G1303">
        <v>4</v>
      </c>
      <c r="H1303" t="s">
        <v>19</v>
      </c>
      <c r="I1303" t="s">
        <v>24</v>
      </c>
      <c r="J1303">
        <v>1</v>
      </c>
      <c r="K1303" t="s">
        <v>17</v>
      </c>
      <c r="L1303" t="s">
        <v>18</v>
      </c>
      <c r="M1303" s="4">
        <v>15</v>
      </c>
      <c r="N1303">
        <v>2</v>
      </c>
      <c r="O1303">
        <v>1</v>
      </c>
    </row>
    <row r="1304" spans="2:15" x14ac:dyDescent="0.35">
      <c r="B1304">
        <v>39</v>
      </c>
      <c r="C1304" t="s">
        <v>18</v>
      </c>
      <c r="D1304" s="4">
        <v>766</v>
      </c>
      <c r="E1304">
        <v>20</v>
      </c>
      <c r="F1304">
        <v>1812</v>
      </c>
      <c r="G1304">
        <v>3</v>
      </c>
      <c r="H1304" t="s">
        <v>19</v>
      </c>
      <c r="I1304" t="s">
        <v>16</v>
      </c>
      <c r="J1304">
        <v>4</v>
      </c>
      <c r="K1304" t="s">
        <v>23</v>
      </c>
      <c r="L1304" t="s">
        <v>18</v>
      </c>
      <c r="M1304" s="4">
        <v>18</v>
      </c>
      <c r="N1304">
        <v>4</v>
      </c>
      <c r="O1304">
        <v>3</v>
      </c>
    </row>
    <row r="1305" spans="2:15" x14ac:dyDescent="0.35">
      <c r="B1305">
        <v>43</v>
      </c>
      <c r="C1305" t="s">
        <v>18</v>
      </c>
      <c r="D1305" s="4">
        <v>343</v>
      </c>
      <c r="E1305">
        <v>9</v>
      </c>
      <c r="F1305">
        <v>1813</v>
      </c>
      <c r="G1305">
        <v>1</v>
      </c>
      <c r="H1305" t="s">
        <v>19</v>
      </c>
      <c r="I1305" t="s">
        <v>20</v>
      </c>
      <c r="J1305">
        <v>3</v>
      </c>
      <c r="K1305" t="s">
        <v>17</v>
      </c>
      <c r="L1305" t="s">
        <v>18</v>
      </c>
      <c r="M1305" s="4">
        <v>13</v>
      </c>
      <c r="N1305">
        <v>3</v>
      </c>
      <c r="O1305">
        <v>2</v>
      </c>
    </row>
    <row r="1306" spans="2:15" x14ac:dyDescent="0.35">
      <c r="B1306">
        <v>41</v>
      </c>
      <c r="C1306" t="s">
        <v>18</v>
      </c>
      <c r="D1306" s="4">
        <v>447</v>
      </c>
      <c r="E1306">
        <v>5</v>
      </c>
      <c r="F1306">
        <v>1814</v>
      </c>
      <c r="G1306">
        <v>2</v>
      </c>
      <c r="H1306" t="s">
        <v>19</v>
      </c>
      <c r="I1306" t="s">
        <v>25</v>
      </c>
      <c r="J1306">
        <v>2</v>
      </c>
      <c r="K1306" t="s">
        <v>17</v>
      </c>
      <c r="L1306" t="s">
        <v>18</v>
      </c>
      <c r="M1306" s="4">
        <v>12</v>
      </c>
      <c r="N1306">
        <v>1</v>
      </c>
      <c r="O1306">
        <v>1</v>
      </c>
    </row>
    <row r="1307" spans="2:15" x14ac:dyDescent="0.35">
      <c r="B1307">
        <v>41</v>
      </c>
      <c r="C1307" t="s">
        <v>18</v>
      </c>
      <c r="D1307" s="4">
        <v>796</v>
      </c>
      <c r="E1307">
        <v>4</v>
      </c>
      <c r="F1307">
        <v>1815</v>
      </c>
      <c r="G1307">
        <v>3</v>
      </c>
      <c r="H1307" t="s">
        <v>15</v>
      </c>
      <c r="I1307" t="s">
        <v>16</v>
      </c>
      <c r="J1307">
        <v>3</v>
      </c>
      <c r="K1307" t="s">
        <v>23</v>
      </c>
      <c r="L1307" t="s">
        <v>14</v>
      </c>
      <c r="M1307" s="4">
        <v>13</v>
      </c>
      <c r="N1307">
        <v>4</v>
      </c>
      <c r="O1307">
        <v>4</v>
      </c>
    </row>
    <row r="1308" spans="2:15" x14ac:dyDescent="0.35">
      <c r="B1308">
        <v>30</v>
      </c>
      <c r="C1308" t="s">
        <v>18</v>
      </c>
      <c r="D1308" s="4">
        <v>1092</v>
      </c>
      <c r="E1308">
        <v>10</v>
      </c>
      <c r="F1308">
        <v>1816</v>
      </c>
      <c r="G1308">
        <v>1</v>
      </c>
      <c r="H1308" t="s">
        <v>15</v>
      </c>
      <c r="I1308" t="s">
        <v>24</v>
      </c>
      <c r="J1308">
        <v>3</v>
      </c>
      <c r="K1308" t="s">
        <v>17</v>
      </c>
      <c r="L1308" t="s">
        <v>18</v>
      </c>
      <c r="M1308" s="4">
        <v>14</v>
      </c>
      <c r="N1308">
        <v>2</v>
      </c>
      <c r="O1308">
        <v>3</v>
      </c>
    </row>
    <row r="1309" spans="2:15" x14ac:dyDescent="0.35">
      <c r="B1309">
        <v>26</v>
      </c>
      <c r="C1309" t="s">
        <v>14</v>
      </c>
      <c r="D1309" s="4">
        <v>920</v>
      </c>
      <c r="E1309">
        <v>20</v>
      </c>
      <c r="F1309">
        <v>1818</v>
      </c>
      <c r="G1309">
        <v>4</v>
      </c>
      <c r="H1309" t="s">
        <v>15</v>
      </c>
      <c r="I1309" t="s">
        <v>29</v>
      </c>
      <c r="J1309">
        <v>2</v>
      </c>
      <c r="K1309" t="s">
        <v>21</v>
      </c>
      <c r="L1309" t="s">
        <v>14</v>
      </c>
      <c r="M1309" s="4">
        <v>11</v>
      </c>
      <c r="N1309">
        <v>3</v>
      </c>
      <c r="O1309">
        <v>3</v>
      </c>
    </row>
    <row r="1310" spans="2:15" x14ac:dyDescent="0.35">
      <c r="B1310">
        <v>46</v>
      </c>
      <c r="C1310" t="s">
        <v>14</v>
      </c>
      <c r="D1310" s="4">
        <v>261</v>
      </c>
      <c r="E1310">
        <v>21</v>
      </c>
      <c r="F1310">
        <v>1821</v>
      </c>
      <c r="G1310">
        <v>4</v>
      </c>
      <c r="H1310" t="s">
        <v>15</v>
      </c>
      <c r="I1310" t="s">
        <v>25</v>
      </c>
      <c r="J1310">
        <v>2</v>
      </c>
      <c r="K1310" t="s">
        <v>21</v>
      </c>
      <c r="L1310" t="s">
        <v>18</v>
      </c>
      <c r="M1310" s="4">
        <v>22</v>
      </c>
      <c r="N1310">
        <v>4</v>
      </c>
      <c r="O1310">
        <v>4</v>
      </c>
    </row>
    <row r="1311" spans="2:15" x14ac:dyDescent="0.35">
      <c r="B1311">
        <v>40</v>
      </c>
      <c r="C1311" t="s">
        <v>18</v>
      </c>
      <c r="D1311" s="4">
        <v>1194</v>
      </c>
      <c r="E1311">
        <v>1</v>
      </c>
      <c r="F1311">
        <v>1822</v>
      </c>
      <c r="G1311">
        <v>3</v>
      </c>
      <c r="H1311" t="s">
        <v>15</v>
      </c>
      <c r="I1311" t="s">
        <v>25</v>
      </c>
      <c r="J1311">
        <v>4</v>
      </c>
      <c r="K1311" t="s">
        <v>23</v>
      </c>
      <c r="L1311" t="s">
        <v>18</v>
      </c>
      <c r="M1311" s="4">
        <v>17</v>
      </c>
      <c r="N1311">
        <v>4</v>
      </c>
      <c r="O1311">
        <v>3</v>
      </c>
    </row>
    <row r="1312" spans="2:15" x14ac:dyDescent="0.35">
      <c r="B1312">
        <v>34</v>
      </c>
      <c r="C1312" t="s">
        <v>18</v>
      </c>
      <c r="D1312" s="4">
        <v>810</v>
      </c>
      <c r="E1312">
        <v>8</v>
      </c>
      <c r="F1312">
        <v>1823</v>
      </c>
      <c r="G1312">
        <v>2</v>
      </c>
      <c r="H1312" t="s">
        <v>19</v>
      </c>
      <c r="I1312" t="s">
        <v>16</v>
      </c>
      <c r="J1312">
        <v>3</v>
      </c>
      <c r="K1312" t="s">
        <v>21</v>
      </c>
      <c r="L1312" t="s">
        <v>18</v>
      </c>
      <c r="M1312" s="4">
        <v>21</v>
      </c>
      <c r="N1312">
        <v>3</v>
      </c>
      <c r="O1312">
        <v>3</v>
      </c>
    </row>
    <row r="1313" spans="2:15" x14ac:dyDescent="0.35">
      <c r="B1313">
        <v>58</v>
      </c>
      <c r="C1313" t="s">
        <v>18</v>
      </c>
      <c r="D1313" s="4">
        <v>777.51162790697674</v>
      </c>
      <c r="E1313">
        <v>2</v>
      </c>
      <c r="F1313">
        <v>1824</v>
      </c>
      <c r="G1313">
        <v>2</v>
      </c>
      <c r="H1313" t="s">
        <v>19</v>
      </c>
      <c r="I1313" t="s">
        <v>26</v>
      </c>
      <c r="J1313">
        <v>2</v>
      </c>
      <c r="K1313" t="s">
        <v>23</v>
      </c>
      <c r="L1313" t="s">
        <v>18</v>
      </c>
      <c r="M1313" s="4">
        <v>22</v>
      </c>
      <c r="N1313">
        <v>4</v>
      </c>
      <c r="O1313">
        <v>2</v>
      </c>
    </row>
    <row r="1314" spans="2:15" x14ac:dyDescent="0.35">
      <c r="B1314">
        <v>35</v>
      </c>
      <c r="C1314" t="s">
        <v>18</v>
      </c>
      <c r="D1314" s="4">
        <v>776.33181818181822</v>
      </c>
      <c r="E1314">
        <v>23</v>
      </c>
      <c r="F1314">
        <v>1826</v>
      </c>
      <c r="G1314">
        <v>2</v>
      </c>
      <c r="H1314" t="s">
        <v>19</v>
      </c>
      <c r="I1314" t="s">
        <v>22</v>
      </c>
      <c r="J1314">
        <v>3</v>
      </c>
      <c r="K1314" t="s">
        <v>21</v>
      </c>
      <c r="L1314" t="s">
        <v>18</v>
      </c>
      <c r="M1314" s="4">
        <v>16</v>
      </c>
      <c r="N1314">
        <v>2</v>
      </c>
      <c r="O1314">
        <v>4</v>
      </c>
    </row>
    <row r="1315" spans="2:15" x14ac:dyDescent="0.35">
      <c r="B1315">
        <v>47</v>
      </c>
      <c r="C1315" t="s">
        <v>18</v>
      </c>
      <c r="D1315" s="4">
        <v>1001</v>
      </c>
      <c r="E1315">
        <v>4</v>
      </c>
      <c r="F1315">
        <v>1827</v>
      </c>
      <c r="G1315">
        <v>3</v>
      </c>
      <c r="H1315" t="s">
        <v>15</v>
      </c>
      <c r="I1315" t="s">
        <v>24</v>
      </c>
      <c r="J1315">
        <v>2</v>
      </c>
      <c r="K1315" t="s">
        <v>23</v>
      </c>
      <c r="L1315" t="s">
        <v>14</v>
      </c>
      <c r="M1315" s="4">
        <v>12</v>
      </c>
      <c r="N1315">
        <v>3</v>
      </c>
      <c r="O1315">
        <v>3</v>
      </c>
    </row>
    <row r="1316" spans="2:15" x14ac:dyDescent="0.35">
      <c r="B1316">
        <v>40</v>
      </c>
      <c r="C1316" t="s">
        <v>18</v>
      </c>
      <c r="D1316" s="4">
        <v>843.5826086956522</v>
      </c>
      <c r="E1316">
        <v>12</v>
      </c>
      <c r="F1316">
        <v>1829</v>
      </c>
      <c r="G1316">
        <v>2</v>
      </c>
      <c r="H1316" t="s">
        <v>15</v>
      </c>
      <c r="I1316" t="s">
        <v>25</v>
      </c>
      <c r="J1316">
        <v>1</v>
      </c>
      <c r="K1316" t="s">
        <v>23</v>
      </c>
      <c r="L1316" t="s">
        <v>18</v>
      </c>
      <c r="M1316" s="4">
        <v>12</v>
      </c>
      <c r="N1316">
        <v>2</v>
      </c>
      <c r="O1316">
        <v>3</v>
      </c>
    </row>
    <row r="1317" spans="2:15" x14ac:dyDescent="0.35">
      <c r="B1317">
        <v>54</v>
      </c>
      <c r="C1317" t="s">
        <v>18</v>
      </c>
      <c r="D1317" s="4">
        <v>431</v>
      </c>
      <c r="E1317">
        <v>7</v>
      </c>
      <c r="F1317">
        <v>1830</v>
      </c>
      <c r="G1317">
        <v>4</v>
      </c>
      <c r="H1317" t="s">
        <v>15</v>
      </c>
      <c r="I1317" t="s">
        <v>20</v>
      </c>
      <c r="J1317">
        <v>4</v>
      </c>
      <c r="K1317" t="s">
        <v>21</v>
      </c>
      <c r="L1317" t="s">
        <v>18</v>
      </c>
      <c r="M1317" s="4">
        <v>15</v>
      </c>
      <c r="N1317">
        <v>2</v>
      </c>
      <c r="O1317">
        <v>2</v>
      </c>
    </row>
    <row r="1318" spans="2:15" x14ac:dyDescent="0.35">
      <c r="B1318">
        <v>31</v>
      </c>
      <c r="C1318" t="s">
        <v>18</v>
      </c>
      <c r="D1318" s="4">
        <v>1125</v>
      </c>
      <c r="E1318">
        <v>7</v>
      </c>
      <c r="F1318">
        <v>1833</v>
      </c>
      <c r="G1318">
        <v>1</v>
      </c>
      <c r="H1318" t="s">
        <v>15</v>
      </c>
      <c r="I1318" t="s">
        <v>16</v>
      </c>
      <c r="J1318">
        <v>1</v>
      </c>
      <c r="K1318" t="s">
        <v>21</v>
      </c>
      <c r="L1318" t="s">
        <v>18</v>
      </c>
      <c r="M1318" s="4">
        <v>14</v>
      </c>
      <c r="N1318">
        <v>4</v>
      </c>
      <c r="O1318">
        <v>3</v>
      </c>
    </row>
    <row r="1319" spans="2:15" x14ac:dyDescent="0.35">
      <c r="B1319">
        <v>28</v>
      </c>
      <c r="C1319" t="s">
        <v>18</v>
      </c>
      <c r="D1319" s="4">
        <v>1217</v>
      </c>
      <c r="E1319">
        <v>1</v>
      </c>
      <c r="F1319">
        <v>1834</v>
      </c>
      <c r="G1319">
        <v>3</v>
      </c>
      <c r="H1319" t="s">
        <v>15</v>
      </c>
      <c r="I1319" t="s">
        <v>20</v>
      </c>
      <c r="J1319">
        <v>1</v>
      </c>
      <c r="K1319" t="s">
        <v>21</v>
      </c>
      <c r="L1319" t="s">
        <v>18</v>
      </c>
      <c r="M1319" s="4">
        <v>25</v>
      </c>
      <c r="N1319">
        <v>3</v>
      </c>
      <c r="O1319">
        <v>3</v>
      </c>
    </row>
    <row r="1320" spans="2:15" x14ac:dyDescent="0.35">
      <c r="B1320">
        <v>38</v>
      </c>
      <c r="C1320" t="s">
        <v>18</v>
      </c>
      <c r="D1320" s="4">
        <v>723</v>
      </c>
      <c r="E1320">
        <v>2</v>
      </c>
      <c r="F1320">
        <v>1835</v>
      </c>
      <c r="G1320">
        <v>2</v>
      </c>
      <c r="H1320" t="s">
        <v>15</v>
      </c>
      <c r="I1320" t="s">
        <v>27</v>
      </c>
      <c r="J1320">
        <v>4</v>
      </c>
      <c r="K1320" t="s">
        <v>21</v>
      </c>
      <c r="L1320" t="s">
        <v>14</v>
      </c>
      <c r="M1320" s="4">
        <v>20</v>
      </c>
      <c r="N1320">
        <v>1</v>
      </c>
      <c r="O1320">
        <v>2</v>
      </c>
    </row>
    <row r="1321" spans="2:15" x14ac:dyDescent="0.35">
      <c r="B1321">
        <v>26</v>
      </c>
      <c r="C1321" t="s">
        <v>18</v>
      </c>
      <c r="D1321" s="4">
        <v>572</v>
      </c>
      <c r="E1321">
        <v>10</v>
      </c>
      <c r="F1321">
        <v>1836</v>
      </c>
      <c r="G1321">
        <v>3</v>
      </c>
      <c r="H1321" t="s">
        <v>19</v>
      </c>
      <c r="I1321" t="s">
        <v>16</v>
      </c>
      <c r="J1321">
        <v>4</v>
      </c>
      <c r="K1321" t="s">
        <v>17</v>
      </c>
      <c r="L1321" t="s">
        <v>18</v>
      </c>
      <c r="M1321" s="4">
        <v>13</v>
      </c>
      <c r="N1321">
        <v>1</v>
      </c>
      <c r="O1321">
        <v>3</v>
      </c>
    </row>
    <row r="1322" spans="2:15" x14ac:dyDescent="0.35">
      <c r="B1322">
        <v>58</v>
      </c>
      <c r="C1322" t="s">
        <v>18</v>
      </c>
      <c r="D1322" s="4">
        <v>1216</v>
      </c>
      <c r="E1322">
        <v>15</v>
      </c>
      <c r="F1322">
        <v>1837</v>
      </c>
      <c r="G1322">
        <v>1</v>
      </c>
      <c r="H1322" t="s">
        <v>19</v>
      </c>
      <c r="I1322" t="s">
        <v>28</v>
      </c>
      <c r="J1322">
        <v>3</v>
      </c>
      <c r="K1322" t="s">
        <v>21</v>
      </c>
      <c r="L1322" t="s">
        <v>14</v>
      </c>
      <c r="M1322" s="4">
        <v>14</v>
      </c>
      <c r="N1322">
        <v>2</v>
      </c>
      <c r="O1322">
        <v>3</v>
      </c>
    </row>
    <row r="1323" spans="2:15" x14ac:dyDescent="0.35">
      <c r="B1323">
        <v>18</v>
      </c>
      <c r="C1323" t="s">
        <v>18</v>
      </c>
      <c r="D1323" s="4">
        <v>1431</v>
      </c>
      <c r="E1323">
        <v>14</v>
      </c>
      <c r="F1323">
        <v>1839</v>
      </c>
      <c r="G1323">
        <v>2</v>
      </c>
      <c r="H1323" t="s">
        <v>15</v>
      </c>
      <c r="I1323" t="s">
        <v>20</v>
      </c>
      <c r="J1323">
        <v>3</v>
      </c>
      <c r="K1323" t="s">
        <v>17</v>
      </c>
      <c r="L1323" t="s">
        <v>18</v>
      </c>
      <c r="M1323" s="4">
        <v>16</v>
      </c>
      <c r="N1323">
        <v>3</v>
      </c>
      <c r="O1323">
        <v>1</v>
      </c>
    </row>
    <row r="1324" spans="2:15" x14ac:dyDescent="0.35">
      <c r="B1324">
        <v>31</v>
      </c>
      <c r="C1324" t="s">
        <v>14</v>
      </c>
      <c r="D1324" s="4">
        <v>359</v>
      </c>
      <c r="E1324">
        <v>18</v>
      </c>
      <c r="F1324">
        <v>1842</v>
      </c>
      <c r="G1324">
        <v>4</v>
      </c>
      <c r="H1324" t="s">
        <v>19</v>
      </c>
      <c r="I1324" t="s">
        <v>29</v>
      </c>
      <c r="J1324">
        <v>1</v>
      </c>
      <c r="K1324" t="s">
        <v>21</v>
      </c>
      <c r="L1324" t="s">
        <v>18</v>
      </c>
      <c r="M1324" s="4">
        <v>17</v>
      </c>
      <c r="N1324">
        <v>3</v>
      </c>
      <c r="O1324">
        <v>3</v>
      </c>
    </row>
    <row r="1325" spans="2:15" x14ac:dyDescent="0.35">
      <c r="B1325">
        <v>29</v>
      </c>
      <c r="C1325" t="s">
        <v>14</v>
      </c>
      <c r="D1325" s="4">
        <v>350</v>
      </c>
      <c r="E1325">
        <v>13</v>
      </c>
      <c r="F1325">
        <v>1844</v>
      </c>
      <c r="G1325">
        <v>1</v>
      </c>
      <c r="H1325" t="s">
        <v>19</v>
      </c>
      <c r="I1325" t="s">
        <v>29</v>
      </c>
      <c r="J1325">
        <v>1</v>
      </c>
      <c r="K1325" t="s">
        <v>23</v>
      </c>
      <c r="L1325" t="s">
        <v>14</v>
      </c>
      <c r="M1325" s="4">
        <v>15</v>
      </c>
      <c r="N1325">
        <v>4</v>
      </c>
      <c r="O1325">
        <v>3</v>
      </c>
    </row>
    <row r="1326" spans="2:15" x14ac:dyDescent="0.35">
      <c r="B1326">
        <v>45</v>
      </c>
      <c r="C1326" t="s">
        <v>18</v>
      </c>
      <c r="D1326" s="4">
        <v>589</v>
      </c>
      <c r="E1326">
        <v>2</v>
      </c>
      <c r="F1326">
        <v>1845</v>
      </c>
      <c r="G1326">
        <v>3</v>
      </c>
      <c r="H1326" t="s">
        <v>15</v>
      </c>
      <c r="I1326" t="s">
        <v>16</v>
      </c>
      <c r="J1326">
        <v>3</v>
      </c>
      <c r="K1326" t="s">
        <v>21</v>
      </c>
      <c r="L1326" t="s">
        <v>18</v>
      </c>
      <c r="M1326" s="4">
        <v>22</v>
      </c>
      <c r="N1326">
        <v>2</v>
      </c>
      <c r="O1326">
        <v>4</v>
      </c>
    </row>
    <row r="1327" spans="2:15" x14ac:dyDescent="0.35">
      <c r="B1327">
        <v>36</v>
      </c>
      <c r="C1327" t="s">
        <v>18</v>
      </c>
      <c r="D1327" s="4">
        <v>430</v>
      </c>
      <c r="E1327">
        <v>2</v>
      </c>
      <c r="F1327">
        <v>1847</v>
      </c>
      <c r="G1327">
        <v>4</v>
      </c>
      <c r="H1327" t="s">
        <v>15</v>
      </c>
      <c r="I1327" t="s">
        <v>20</v>
      </c>
      <c r="J1327">
        <v>2</v>
      </c>
      <c r="K1327" t="s">
        <v>21</v>
      </c>
      <c r="L1327" t="s">
        <v>14</v>
      </c>
      <c r="M1327" s="4">
        <v>22</v>
      </c>
      <c r="N1327">
        <v>4</v>
      </c>
      <c r="O1327">
        <v>3</v>
      </c>
    </row>
    <row r="1328" spans="2:15" x14ac:dyDescent="0.35">
      <c r="B1328">
        <v>43</v>
      </c>
      <c r="C1328" t="s">
        <v>18</v>
      </c>
      <c r="D1328" s="4">
        <v>1422</v>
      </c>
      <c r="E1328">
        <v>2</v>
      </c>
      <c r="F1328">
        <v>1849</v>
      </c>
      <c r="G1328">
        <v>1</v>
      </c>
      <c r="H1328" t="s">
        <v>19</v>
      </c>
      <c r="I1328" t="s">
        <v>16</v>
      </c>
      <c r="J1328">
        <v>4</v>
      </c>
      <c r="K1328" t="s">
        <v>21</v>
      </c>
      <c r="L1328" t="s">
        <v>18</v>
      </c>
      <c r="M1328" s="4">
        <v>20</v>
      </c>
      <c r="N1328">
        <v>3</v>
      </c>
      <c r="O1328">
        <v>3</v>
      </c>
    </row>
    <row r="1329" spans="2:15" x14ac:dyDescent="0.35">
      <c r="B1329">
        <v>27</v>
      </c>
      <c r="C1329" t="s">
        <v>18</v>
      </c>
      <c r="D1329" s="4">
        <v>1297</v>
      </c>
      <c r="E1329">
        <v>5</v>
      </c>
      <c r="F1329">
        <v>1850</v>
      </c>
      <c r="G1329">
        <v>4</v>
      </c>
      <c r="H1329" t="s">
        <v>15</v>
      </c>
      <c r="I1329" t="s">
        <v>22</v>
      </c>
      <c r="J1329">
        <v>4</v>
      </c>
      <c r="K1329" t="s">
        <v>17</v>
      </c>
      <c r="L1329" t="s">
        <v>14</v>
      </c>
      <c r="M1329" s="4">
        <v>14</v>
      </c>
      <c r="N1329">
        <v>3</v>
      </c>
      <c r="O1329">
        <v>2</v>
      </c>
    </row>
    <row r="1330" spans="2:15" x14ac:dyDescent="0.35">
      <c r="B1330">
        <v>29</v>
      </c>
      <c r="C1330" t="s">
        <v>18</v>
      </c>
      <c r="D1330" s="4">
        <v>574</v>
      </c>
      <c r="E1330">
        <v>20</v>
      </c>
      <c r="F1330">
        <v>1852</v>
      </c>
      <c r="G1330">
        <v>4</v>
      </c>
      <c r="H1330" t="s">
        <v>19</v>
      </c>
      <c r="I1330" t="s">
        <v>22</v>
      </c>
      <c r="J1330">
        <v>4</v>
      </c>
      <c r="K1330" t="s">
        <v>21</v>
      </c>
      <c r="L1330" t="s">
        <v>18</v>
      </c>
      <c r="M1330" s="4">
        <v>13</v>
      </c>
      <c r="N1330">
        <v>2</v>
      </c>
      <c r="O1330">
        <v>4</v>
      </c>
    </row>
    <row r="1331" spans="2:15" x14ac:dyDescent="0.35">
      <c r="B1331">
        <v>32</v>
      </c>
      <c r="C1331" t="s">
        <v>18</v>
      </c>
      <c r="D1331" s="4">
        <v>1318</v>
      </c>
      <c r="E1331">
        <v>10</v>
      </c>
      <c r="F1331">
        <v>1853</v>
      </c>
      <c r="G1331">
        <v>4</v>
      </c>
      <c r="H1331" t="s">
        <v>19</v>
      </c>
      <c r="I1331" t="s">
        <v>16</v>
      </c>
      <c r="J1331">
        <v>4</v>
      </c>
      <c r="K1331" t="s">
        <v>17</v>
      </c>
      <c r="L1331" t="s">
        <v>18</v>
      </c>
      <c r="M1331" s="4">
        <v>13</v>
      </c>
      <c r="N1331">
        <v>3</v>
      </c>
      <c r="O1331">
        <v>4</v>
      </c>
    </row>
    <row r="1332" spans="2:15" x14ac:dyDescent="0.35">
      <c r="B1332">
        <v>42</v>
      </c>
      <c r="C1332" t="s">
        <v>18</v>
      </c>
      <c r="D1332" s="4">
        <v>355</v>
      </c>
      <c r="E1332">
        <v>10</v>
      </c>
      <c r="F1332">
        <v>1854</v>
      </c>
      <c r="G1332">
        <v>3</v>
      </c>
      <c r="H1332" t="s">
        <v>19</v>
      </c>
      <c r="I1332" t="s">
        <v>20</v>
      </c>
      <c r="J1332">
        <v>3</v>
      </c>
      <c r="K1332" t="s">
        <v>21</v>
      </c>
      <c r="L1332" t="s">
        <v>18</v>
      </c>
      <c r="M1332" s="4">
        <v>22</v>
      </c>
      <c r="N1332">
        <v>2</v>
      </c>
      <c r="O1332">
        <v>2</v>
      </c>
    </row>
    <row r="1333" spans="2:15" x14ac:dyDescent="0.35">
      <c r="B1333">
        <v>47</v>
      </c>
      <c r="C1333" t="s">
        <v>18</v>
      </c>
      <c r="D1333" s="4">
        <v>207</v>
      </c>
      <c r="E1333">
        <v>9</v>
      </c>
      <c r="F1333">
        <v>1856</v>
      </c>
      <c r="G1333">
        <v>2</v>
      </c>
      <c r="H1333" t="s">
        <v>15</v>
      </c>
      <c r="I1333" t="s">
        <v>22</v>
      </c>
      <c r="J1333">
        <v>3</v>
      </c>
      <c r="K1333" t="s">
        <v>17</v>
      </c>
      <c r="L1333" t="s">
        <v>18</v>
      </c>
      <c r="M1333" s="4">
        <v>12</v>
      </c>
      <c r="N1333">
        <v>3</v>
      </c>
      <c r="O1333">
        <v>3</v>
      </c>
    </row>
    <row r="1334" spans="2:15" x14ac:dyDescent="0.35">
      <c r="B1334">
        <v>46</v>
      </c>
      <c r="C1334" t="s">
        <v>18</v>
      </c>
      <c r="D1334" s="4">
        <v>706</v>
      </c>
      <c r="E1334">
        <v>2</v>
      </c>
      <c r="F1334">
        <v>1857</v>
      </c>
      <c r="G1334">
        <v>4</v>
      </c>
      <c r="H1334" t="s">
        <v>19</v>
      </c>
      <c r="I1334" t="s">
        <v>24</v>
      </c>
      <c r="J1334">
        <v>4</v>
      </c>
      <c r="K1334" t="s">
        <v>23</v>
      </c>
      <c r="L1334" t="s">
        <v>18</v>
      </c>
      <c r="M1334" s="4">
        <v>14</v>
      </c>
      <c r="N1334">
        <v>3</v>
      </c>
      <c r="O1334">
        <v>2</v>
      </c>
    </row>
    <row r="1335" spans="2:15" x14ac:dyDescent="0.35">
      <c r="B1335">
        <v>28</v>
      </c>
      <c r="C1335" t="s">
        <v>18</v>
      </c>
      <c r="D1335" s="4">
        <v>280</v>
      </c>
      <c r="E1335">
        <v>1</v>
      </c>
      <c r="F1335">
        <v>1858</v>
      </c>
      <c r="G1335">
        <v>3</v>
      </c>
      <c r="H1335" t="s">
        <v>19</v>
      </c>
      <c r="I1335" t="s">
        <v>29</v>
      </c>
      <c r="J1335">
        <v>4</v>
      </c>
      <c r="K1335" t="s">
        <v>23</v>
      </c>
      <c r="L1335" t="s">
        <v>18</v>
      </c>
      <c r="M1335" s="4">
        <v>15</v>
      </c>
      <c r="N1335">
        <v>2</v>
      </c>
      <c r="O1335">
        <v>3</v>
      </c>
    </row>
    <row r="1336" spans="2:15" x14ac:dyDescent="0.35">
      <c r="B1336">
        <v>29</v>
      </c>
      <c r="C1336" t="s">
        <v>18</v>
      </c>
      <c r="D1336" s="4">
        <v>726</v>
      </c>
      <c r="E1336">
        <v>29</v>
      </c>
      <c r="F1336">
        <v>1859</v>
      </c>
      <c r="G1336">
        <v>4</v>
      </c>
      <c r="H1336" t="s">
        <v>19</v>
      </c>
      <c r="I1336" t="s">
        <v>25</v>
      </c>
      <c r="J1336">
        <v>3</v>
      </c>
      <c r="K1336" t="s">
        <v>23</v>
      </c>
      <c r="L1336" t="s">
        <v>18</v>
      </c>
      <c r="M1336" s="4">
        <v>17</v>
      </c>
      <c r="N1336">
        <v>4</v>
      </c>
      <c r="O1336">
        <v>3</v>
      </c>
    </row>
    <row r="1337" spans="2:15" x14ac:dyDescent="0.35">
      <c r="B1337">
        <v>42</v>
      </c>
      <c r="C1337" t="s">
        <v>18</v>
      </c>
      <c r="D1337" s="4">
        <v>1142</v>
      </c>
      <c r="E1337">
        <v>8</v>
      </c>
      <c r="F1337">
        <v>1860</v>
      </c>
      <c r="G1337">
        <v>4</v>
      </c>
      <c r="H1337" t="s">
        <v>19</v>
      </c>
      <c r="I1337" t="s">
        <v>22</v>
      </c>
      <c r="J1337">
        <v>3</v>
      </c>
      <c r="K1337" t="s">
        <v>17</v>
      </c>
      <c r="L1337" t="s">
        <v>18</v>
      </c>
      <c r="M1337" s="4">
        <v>13</v>
      </c>
      <c r="N1337">
        <v>4</v>
      </c>
      <c r="O1337">
        <v>3</v>
      </c>
    </row>
    <row r="1338" spans="2:15" x14ac:dyDescent="0.35">
      <c r="B1338">
        <v>32</v>
      </c>
      <c r="C1338" t="s">
        <v>14</v>
      </c>
      <c r="D1338" s="4">
        <v>414</v>
      </c>
      <c r="E1338">
        <v>2</v>
      </c>
      <c r="F1338">
        <v>1862</v>
      </c>
      <c r="G1338">
        <v>3</v>
      </c>
      <c r="H1338" t="s">
        <v>19</v>
      </c>
      <c r="I1338" t="s">
        <v>16</v>
      </c>
      <c r="J1338">
        <v>2</v>
      </c>
      <c r="K1338" t="s">
        <v>17</v>
      </c>
      <c r="L1338" t="s">
        <v>14</v>
      </c>
      <c r="M1338" s="4">
        <v>14.945945945945946</v>
      </c>
      <c r="N1338">
        <v>3</v>
      </c>
      <c r="O1338">
        <v>2</v>
      </c>
    </row>
    <row r="1339" spans="2:15" x14ac:dyDescent="0.35">
      <c r="B1339">
        <v>46</v>
      </c>
      <c r="C1339" t="s">
        <v>18</v>
      </c>
      <c r="D1339" s="4">
        <v>1319</v>
      </c>
      <c r="E1339">
        <v>3</v>
      </c>
      <c r="F1339">
        <v>1863</v>
      </c>
      <c r="G1339">
        <v>1</v>
      </c>
      <c r="H1339" t="s">
        <v>15</v>
      </c>
      <c r="I1339" t="s">
        <v>16</v>
      </c>
      <c r="J1339">
        <v>1</v>
      </c>
      <c r="K1339" t="s">
        <v>23</v>
      </c>
      <c r="L1339" t="s">
        <v>18</v>
      </c>
      <c r="M1339" s="4">
        <v>14.945945945945946</v>
      </c>
      <c r="N1339">
        <v>4</v>
      </c>
      <c r="O1339">
        <v>3</v>
      </c>
    </row>
    <row r="1340" spans="2:15" x14ac:dyDescent="0.35">
      <c r="B1340">
        <v>27</v>
      </c>
      <c r="C1340" t="s">
        <v>18</v>
      </c>
      <c r="D1340" s="4">
        <v>728</v>
      </c>
      <c r="E1340">
        <v>23</v>
      </c>
      <c r="F1340">
        <v>1864</v>
      </c>
      <c r="G1340">
        <v>2</v>
      </c>
      <c r="H1340" t="s">
        <v>15</v>
      </c>
      <c r="I1340" t="s">
        <v>27</v>
      </c>
      <c r="J1340">
        <v>3</v>
      </c>
      <c r="K1340" t="s">
        <v>21</v>
      </c>
      <c r="L1340" t="s">
        <v>18</v>
      </c>
      <c r="M1340" s="4">
        <v>15.492537313432836</v>
      </c>
      <c r="N1340">
        <v>4</v>
      </c>
      <c r="O1340">
        <v>3</v>
      </c>
    </row>
    <row r="1341" spans="2:15" x14ac:dyDescent="0.35">
      <c r="B1341">
        <v>29</v>
      </c>
      <c r="C1341" t="s">
        <v>18</v>
      </c>
      <c r="D1341" s="4">
        <v>352</v>
      </c>
      <c r="E1341">
        <v>6</v>
      </c>
      <c r="F1341">
        <v>1865</v>
      </c>
      <c r="G1341">
        <v>4</v>
      </c>
      <c r="H1341" t="s">
        <v>19</v>
      </c>
      <c r="I1341" t="s">
        <v>29</v>
      </c>
      <c r="J1341">
        <v>2</v>
      </c>
      <c r="K1341" t="s">
        <v>21</v>
      </c>
      <c r="L1341" t="s">
        <v>18</v>
      </c>
      <c r="M1341" s="4">
        <v>14.760869565217391</v>
      </c>
      <c r="N1341">
        <v>4</v>
      </c>
      <c r="O1341">
        <v>3</v>
      </c>
    </row>
    <row r="1342" spans="2:15" x14ac:dyDescent="0.35">
      <c r="B1342">
        <v>43</v>
      </c>
      <c r="C1342" t="s">
        <v>18</v>
      </c>
      <c r="D1342" s="4">
        <v>823</v>
      </c>
      <c r="E1342">
        <v>6</v>
      </c>
      <c r="F1342">
        <v>1866</v>
      </c>
      <c r="G1342">
        <v>1</v>
      </c>
      <c r="H1342" t="s">
        <v>15</v>
      </c>
      <c r="I1342" t="s">
        <v>26</v>
      </c>
      <c r="J1342">
        <v>3</v>
      </c>
      <c r="K1342" t="s">
        <v>21</v>
      </c>
      <c r="L1342" t="s">
        <v>18</v>
      </c>
      <c r="M1342" s="4">
        <v>15.049382716049383</v>
      </c>
      <c r="N1342">
        <v>4</v>
      </c>
      <c r="O1342">
        <v>3</v>
      </c>
    </row>
    <row r="1343" spans="2:15" x14ac:dyDescent="0.35">
      <c r="B1343">
        <v>48</v>
      </c>
      <c r="C1343" t="s">
        <v>18</v>
      </c>
      <c r="D1343" s="4">
        <v>1224</v>
      </c>
      <c r="E1343">
        <v>10</v>
      </c>
      <c r="F1343">
        <v>1867</v>
      </c>
      <c r="G1343">
        <v>4</v>
      </c>
      <c r="H1343" t="s">
        <v>19</v>
      </c>
      <c r="I1343" t="s">
        <v>28</v>
      </c>
      <c r="J1343">
        <v>2</v>
      </c>
      <c r="K1343" t="s">
        <v>21</v>
      </c>
      <c r="L1343" t="s">
        <v>18</v>
      </c>
      <c r="M1343" s="4">
        <v>15.079365079365079</v>
      </c>
      <c r="N1343">
        <v>4</v>
      </c>
      <c r="O1343">
        <v>3</v>
      </c>
    </row>
    <row r="1344" spans="2:15" x14ac:dyDescent="0.35">
      <c r="B1344">
        <v>29</v>
      </c>
      <c r="C1344" t="s">
        <v>14</v>
      </c>
      <c r="D1344" s="4">
        <v>459</v>
      </c>
      <c r="E1344">
        <v>24</v>
      </c>
      <c r="F1344">
        <v>1868</v>
      </c>
      <c r="G1344">
        <v>4</v>
      </c>
      <c r="H1344" t="s">
        <v>19</v>
      </c>
      <c r="I1344" t="s">
        <v>20</v>
      </c>
      <c r="J1344">
        <v>4</v>
      </c>
      <c r="K1344" t="s">
        <v>17</v>
      </c>
      <c r="L1344" t="s">
        <v>14</v>
      </c>
      <c r="M1344" s="4">
        <v>15.375527426160337</v>
      </c>
      <c r="N1344">
        <v>2</v>
      </c>
      <c r="O1344">
        <v>2</v>
      </c>
    </row>
    <row r="1345" spans="2:15" x14ac:dyDescent="0.35">
      <c r="B1345">
        <v>46</v>
      </c>
      <c r="C1345" t="s">
        <v>14</v>
      </c>
      <c r="D1345" s="4">
        <v>1254</v>
      </c>
      <c r="E1345">
        <v>10</v>
      </c>
      <c r="F1345">
        <v>1869</v>
      </c>
      <c r="G1345">
        <v>3</v>
      </c>
      <c r="H1345" t="s">
        <v>15</v>
      </c>
      <c r="I1345" t="s">
        <v>16</v>
      </c>
      <c r="J1345">
        <v>2</v>
      </c>
      <c r="K1345" t="s">
        <v>21</v>
      </c>
      <c r="L1345" t="s">
        <v>18</v>
      </c>
      <c r="M1345" s="4">
        <v>14.945945945945946</v>
      </c>
      <c r="N1345">
        <v>3</v>
      </c>
      <c r="O1345">
        <v>3</v>
      </c>
    </row>
    <row r="1346" spans="2:15" x14ac:dyDescent="0.35">
      <c r="B1346">
        <v>27</v>
      </c>
      <c r="C1346" t="s">
        <v>18</v>
      </c>
      <c r="D1346" s="4">
        <v>1131</v>
      </c>
      <c r="E1346">
        <v>15</v>
      </c>
      <c r="F1346">
        <v>1870</v>
      </c>
      <c r="G1346">
        <v>4</v>
      </c>
      <c r="H1346" t="s">
        <v>15</v>
      </c>
      <c r="I1346" t="s">
        <v>20</v>
      </c>
      <c r="J1346">
        <v>1</v>
      </c>
      <c r="K1346" t="s">
        <v>21</v>
      </c>
      <c r="L1346" t="s">
        <v>18</v>
      </c>
      <c r="M1346" s="4">
        <v>19</v>
      </c>
      <c r="N1346">
        <v>4</v>
      </c>
      <c r="O1346">
        <v>2</v>
      </c>
    </row>
    <row r="1347" spans="2:15" x14ac:dyDescent="0.35">
      <c r="B1347">
        <v>39</v>
      </c>
      <c r="C1347" t="s">
        <v>18</v>
      </c>
      <c r="D1347" s="4">
        <v>835</v>
      </c>
      <c r="E1347">
        <v>19</v>
      </c>
      <c r="F1347">
        <v>1871</v>
      </c>
      <c r="G1347">
        <v>4</v>
      </c>
      <c r="H1347" t="s">
        <v>19</v>
      </c>
      <c r="I1347" t="s">
        <v>20</v>
      </c>
      <c r="J1347">
        <v>4</v>
      </c>
      <c r="K1347" t="s">
        <v>23</v>
      </c>
      <c r="L1347" t="s">
        <v>18</v>
      </c>
      <c r="M1347" s="4">
        <v>14</v>
      </c>
      <c r="N1347">
        <v>2</v>
      </c>
      <c r="O1347">
        <v>3</v>
      </c>
    </row>
    <row r="1348" spans="2:15" x14ac:dyDescent="0.35">
      <c r="B1348">
        <v>55</v>
      </c>
      <c r="C1348" t="s">
        <v>18</v>
      </c>
      <c r="D1348" s="4">
        <v>836</v>
      </c>
      <c r="E1348">
        <v>2</v>
      </c>
      <c r="F1348">
        <v>1873</v>
      </c>
      <c r="G1348">
        <v>2</v>
      </c>
      <c r="H1348" t="s">
        <v>19</v>
      </c>
      <c r="I1348" t="s">
        <v>20</v>
      </c>
      <c r="J1348">
        <v>4</v>
      </c>
      <c r="K1348" t="s">
        <v>21</v>
      </c>
      <c r="L1348" t="s">
        <v>18</v>
      </c>
      <c r="M1348" s="4">
        <v>20</v>
      </c>
      <c r="N1348">
        <v>2</v>
      </c>
      <c r="O1348">
        <v>4</v>
      </c>
    </row>
    <row r="1349" spans="2:15" x14ac:dyDescent="0.35">
      <c r="B1349">
        <v>28</v>
      </c>
      <c r="C1349" t="s">
        <v>18</v>
      </c>
      <c r="D1349" s="4">
        <v>1172</v>
      </c>
      <c r="E1349">
        <v>3</v>
      </c>
      <c r="F1349">
        <v>1875</v>
      </c>
      <c r="G1349">
        <v>2</v>
      </c>
      <c r="H1349" t="s">
        <v>15</v>
      </c>
      <c r="I1349" t="s">
        <v>27</v>
      </c>
      <c r="J1349">
        <v>2</v>
      </c>
      <c r="K1349" t="s">
        <v>21</v>
      </c>
      <c r="L1349" t="s">
        <v>18</v>
      </c>
      <c r="M1349" s="4">
        <v>19</v>
      </c>
      <c r="N1349">
        <v>4</v>
      </c>
      <c r="O1349">
        <v>3</v>
      </c>
    </row>
    <row r="1350" spans="2:15" x14ac:dyDescent="0.35">
      <c r="B1350">
        <v>30</v>
      </c>
      <c r="C1350" t="s">
        <v>14</v>
      </c>
      <c r="D1350" s="4">
        <v>945</v>
      </c>
      <c r="E1350">
        <v>9</v>
      </c>
      <c r="F1350">
        <v>1876</v>
      </c>
      <c r="G1350">
        <v>2</v>
      </c>
      <c r="H1350" t="s">
        <v>19</v>
      </c>
      <c r="I1350" t="s">
        <v>27</v>
      </c>
      <c r="J1350">
        <v>4</v>
      </c>
      <c r="K1350" t="s">
        <v>17</v>
      </c>
      <c r="L1350" t="s">
        <v>18</v>
      </c>
      <c r="M1350" s="4">
        <v>13</v>
      </c>
      <c r="N1350">
        <v>3</v>
      </c>
      <c r="O1350">
        <v>2</v>
      </c>
    </row>
    <row r="1351" spans="2:15" x14ac:dyDescent="0.35">
      <c r="B1351">
        <v>22</v>
      </c>
      <c r="C1351" t="s">
        <v>14</v>
      </c>
      <c r="D1351" s="4">
        <v>391</v>
      </c>
      <c r="E1351">
        <v>7</v>
      </c>
      <c r="F1351">
        <v>1878</v>
      </c>
      <c r="G1351">
        <v>4</v>
      </c>
      <c r="H1351" t="s">
        <v>19</v>
      </c>
      <c r="I1351" t="s">
        <v>20</v>
      </c>
      <c r="J1351">
        <v>2</v>
      </c>
      <c r="K1351" t="s">
        <v>17</v>
      </c>
      <c r="L1351" t="s">
        <v>14</v>
      </c>
      <c r="M1351" s="4">
        <v>23</v>
      </c>
      <c r="N1351">
        <v>1</v>
      </c>
      <c r="O1351">
        <v>3</v>
      </c>
    </row>
    <row r="1352" spans="2:15" x14ac:dyDescent="0.35">
      <c r="B1352">
        <v>36</v>
      </c>
      <c r="C1352" t="s">
        <v>18</v>
      </c>
      <c r="D1352" s="4">
        <v>1266</v>
      </c>
      <c r="E1352">
        <v>10</v>
      </c>
      <c r="F1352">
        <v>1880</v>
      </c>
      <c r="G1352">
        <v>2</v>
      </c>
      <c r="H1352" t="s">
        <v>15</v>
      </c>
      <c r="I1352" t="s">
        <v>16</v>
      </c>
      <c r="J1352">
        <v>3</v>
      </c>
      <c r="K1352" t="s">
        <v>21</v>
      </c>
      <c r="L1352" t="s">
        <v>14</v>
      </c>
      <c r="M1352" s="4">
        <v>13</v>
      </c>
      <c r="N1352">
        <v>1</v>
      </c>
      <c r="O1352">
        <v>3</v>
      </c>
    </row>
    <row r="1353" spans="2:15" x14ac:dyDescent="0.35">
      <c r="B1353">
        <v>31</v>
      </c>
      <c r="C1353" t="s">
        <v>18</v>
      </c>
      <c r="D1353" s="4">
        <v>311</v>
      </c>
      <c r="E1353">
        <v>20</v>
      </c>
      <c r="F1353">
        <v>1881</v>
      </c>
      <c r="G1353">
        <v>2</v>
      </c>
      <c r="H1353" t="s">
        <v>19</v>
      </c>
      <c r="I1353" t="s">
        <v>22</v>
      </c>
      <c r="J1353">
        <v>3</v>
      </c>
      <c r="K1353" t="s">
        <v>23</v>
      </c>
      <c r="L1353" t="s">
        <v>18</v>
      </c>
      <c r="M1353" s="4">
        <v>11</v>
      </c>
      <c r="N1353">
        <v>1</v>
      </c>
      <c r="O1353">
        <v>3</v>
      </c>
    </row>
    <row r="1354" spans="2:15" x14ac:dyDescent="0.35">
      <c r="B1354">
        <v>34</v>
      </c>
      <c r="C1354" t="s">
        <v>18</v>
      </c>
      <c r="D1354" s="4">
        <v>1480</v>
      </c>
      <c r="E1354">
        <v>4</v>
      </c>
      <c r="F1354">
        <v>1882</v>
      </c>
      <c r="G1354">
        <v>3</v>
      </c>
      <c r="H1354" t="s">
        <v>19</v>
      </c>
      <c r="I1354" t="s">
        <v>16</v>
      </c>
      <c r="J1354">
        <v>4</v>
      </c>
      <c r="K1354" t="s">
        <v>21</v>
      </c>
      <c r="L1354" t="s">
        <v>14</v>
      </c>
      <c r="M1354" s="4">
        <v>13</v>
      </c>
      <c r="N1354">
        <v>4</v>
      </c>
      <c r="O1354">
        <v>3</v>
      </c>
    </row>
    <row r="1355" spans="2:15" x14ac:dyDescent="0.35">
      <c r="B1355">
        <v>29</v>
      </c>
      <c r="C1355" t="s">
        <v>18</v>
      </c>
      <c r="D1355" s="4">
        <v>592</v>
      </c>
      <c r="E1355">
        <v>7</v>
      </c>
      <c r="F1355">
        <v>1883</v>
      </c>
      <c r="G1355">
        <v>4</v>
      </c>
      <c r="H1355" t="s">
        <v>19</v>
      </c>
      <c r="I1355" t="s">
        <v>22</v>
      </c>
      <c r="J1355">
        <v>1</v>
      </c>
      <c r="K1355" t="s">
        <v>17</v>
      </c>
      <c r="L1355" t="s">
        <v>18</v>
      </c>
      <c r="M1355" s="4">
        <v>14</v>
      </c>
      <c r="N1355">
        <v>2</v>
      </c>
      <c r="O1355">
        <v>3</v>
      </c>
    </row>
    <row r="1356" spans="2:15" x14ac:dyDescent="0.35">
      <c r="B1356">
        <v>37</v>
      </c>
      <c r="C1356" t="s">
        <v>18</v>
      </c>
      <c r="D1356" s="4">
        <v>783</v>
      </c>
      <c r="E1356">
        <v>7</v>
      </c>
      <c r="F1356">
        <v>1885</v>
      </c>
      <c r="G1356">
        <v>4</v>
      </c>
      <c r="H1356" t="s">
        <v>19</v>
      </c>
      <c r="I1356" t="s">
        <v>20</v>
      </c>
      <c r="J1356">
        <v>1</v>
      </c>
      <c r="K1356" t="s">
        <v>21</v>
      </c>
      <c r="L1356" t="s">
        <v>14</v>
      </c>
      <c r="M1356" s="4">
        <v>22</v>
      </c>
      <c r="N1356">
        <v>3</v>
      </c>
      <c r="O1356">
        <v>3</v>
      </c>
    </row>
    <row r="1357" spans="2:15" x14ac:dyDescent="0.35">
      <c r="B1357">
        <v>35</v>
      </c>
      <c r="C1357" t="s">
        <v>18</v>
      </c>
      <c r="D1357" s="4">
        <v>219</v>
      </c>
      <c r="E1357">
        <v>16</v>
      </c>
      <c r="F1357">
        <v>1886</v>
      </c>
      <c r="G1357">
        <v>4</v>
      </c>
      <c r="H1357" t="s">
        <v>15</v>
      </c>
      <c r="I1357" t="s">
        <v>24</v>
      </c>
      <c r="J1357">
        <v>2</v>
      </c>
      <c r="K1357" t="s">
        <v>21</v>
      </c>
      <c r="L1357" t="s">
        <v>14</v>
      </c>
      <c r="M1357" s="4">
        <v>11</v>
      </c>
      <c r="N1357">
        <v>4</v>
      </c>
      <c r="O1357">
        <v>3</v>
      </c>
    </row>
    <row r="1358" spans="2:15" x14ac:dyDescent="0.35">
      <c r="B1358">
        <v>45</v>
      </c>
      <c r="C1358" t="s">
        <v>18</v>
      </c>
      <c r="D1358" s="4">
        <v>556</v>
      </c>
      <c r="E1358">
        <v>25</v>
      </c>
      <c r="F1358">
        <v>1888</v>
      </c>
      <c r="G1358">
        <v>2</v>
      </c>
      <c r="H1358" t="s">
        <v>15</v>
      </c>
      <c r="I1358" t="s">
        <v>24</v>
      </c>
      <c r="J1358">
        <v>4</v>
      </c>
      <c r="K1358" t="s">
        <v>21</v>
      </c>
      <c r="L1358" t="s">
        <v>18</v>
      </c>
      <c r="M1358" s="4">
        <v>13</v>
      </c>
      <c r="N1358">
        <v>4</v>
      </c>
      <c r="O1358">
        <v>2</v>
      </c>
    </row>
    <row r="1359" spans="2:15" x14ac:dyDescent="0.35">
      <c r="B1359">
        <v>36</v>
      </c>
      <c r="C1359" t="s">
        <v>18</v>
      </c>
      <c r="D1359" s="4">
        <v>1213</v>
      </c>
      <c r="E1359">
        <v>2</v>
      </c>
      <c r="F1359">
        <v>1890</v>
      </c>
      <c r="G1359">
        <v>2</v>
      </c>
      <c r="H1359" t="s">
        <v>19</v>
      </c>
      <c r="I1359" t="s">
        <v>29</v>
      </c>
      <c r="J1359">
        <v>4</v>
      </c>
      <c r="K1359" t="s">
        <v>17</v>
      </c>
      <c r="L1359" t="s">
        <v>18</v>
      </c>
      <c r="M1359" s="4">
        <v>21</v>
      </c>
      <c r="N1359">
        <v>4</v>
      </c>
      <c r="O1359">
        <v>2</v>
      </c>
    </row>
    <row r="1360" spans="2:15" x14ac:dyDescent="0.35">
      <c r="B1360">
        <v>40</v>
      </c>
      <c r="C1360" t="s">
        <v>18</v>
      </c>
      <c r="D1360" s="4">
        <v>777.51162790697674</v>
      </c>
      <c r="E1360">
        <v>1</v>
      </c>
      <c r="F1360">
        <v>1892</v>
      </c>
      <c r="G1360">
        <v>1</v>
      </c>
      <c r="H1360" t="s">
        <v>19</v>
      </c>
      <c r="I1360" t="s">
        <v>26</v>
      </c>
      <c r="J1360">
        <v>1</v>
      </c>
      <c r="K1360" t="s">
        <v>23</v>
      </c>
      <c r="L1360" t="s">
        <v>18</v>
      </c>
      <c r="M1360" s="4">
        <v>11</v>
      </c>
      <c r="N1360">
        <v>1</v>
      </c>
      <c r="O1360">
        <v>3</v>
      </c>
    </row>
    <row r="1361" spans="2:15" x14ac:dyDescent="0.35">
      <c r="B1361">
        <v>26</v>
      </c>
      <c r="C1361" t="s">
        <v>18</v>
      </c>
      <c r="D1361" s="4">
        <v>482</v>
      </c>
      <c r="E1361">
        <v>1</v>
      </c>
      <c r="F1361">
        <v>1893</v>
      </c>
      <c r="G1361">
        <v>2</v>
      </c>
      <c r="H1361" t="s">
        <v>15</v>
      </c>
      <c r="I1361" t="s">
        <v>20</v>
      </c>
      <c r="J1361">
        <v>3</v>
      </c>
      <c r="K1361" t="s">
        <v>21</v>
      </c>
      <c r="L1361" t="s">
        <v>14</v>
      </c>
      <c r="M1361" s="4">
        <v>13</v>
      </c>
      <c r="N1361">
        <v>3</v>
      </c>
      <c r="O1361">
        <v>2</v>
      </c>
    </row>
    <row r="1362" spans="2:15" x14ac:dyDescent="0.35">
      <c r="B1362">
        <v>27</v>
      </c>
      <c r="C1362" t="s">
        <v>18</v>
      </c>
      <c r="D1362" s="4">
        <v>511</v>
      </c>
      <c r="E1362">
        <v>2</v>
      </c>
      <c r="F1362">
        <v>1898</v>
      </c>
      <c r="G1362">
        <v>1</v>
      </c>
      <c r="H1362" t="s">
        <v>15</v>
      </c>
      <c r="I1362" t="s">
        <v>16</v>
      </c>
      <c r="J1362">
        <v>3</v>
      </c>
      <c r="K1362" t="s">
        <v>17</v>
      </c>
      <c r="L1362" t="s">
        <v>18</v>
      </c>
      <c r="M1362" s="4">
        <v>14</v>
      </c>
      <c r="N1362">
        <v>2</v>
      </c>
      <c r="O1362">
        <v>2</v>
      </c>
    </row>
    <row r="1363" spans="2:15" x14ac:dyDescent="0.35">
      <c r="B1363">
        <v>48</v>
      </c>
      <c r="C1363" t="s">
        <v>18</v>
      </c>
      <c r="D1363" s="4">
        <v>117</v>
      </c>
      <c r="E1363">
        <v>22</v>
      </c>
      <c r="F1363">
        <v>1900</v>
      </c>
      <c r="G1363">
        <v>4</v>
      </c>
      <c r="H1363" t="s">
        <v>15</v>
      </c>
      <c r="I1363" t="s">
        <v>26</v>
      </c>
      <c r="J1363">
        <v>4</v>
      </c>
      <c r="K1363" t="s">
        <v>23</v>
      </c>
      <c r="L1363" t="s">
        <v>18</v>
      </c>
      <c r="M1363" s="4">
        <v>11</v>
      </c>
      <c r="N1363">
        <v>2</v>
      </c>
      <c r="O1363">
        <v>3</v>
      </c>
    </row>
    <row r="1364" spans="2:15" x14ac:dyDescent="0.35">
      <c r="B1364">
        <v>44</v>
      </c>
      <c r="C1364" t="s">
        <v>18</v>
      </c>
      <c r="D1364" s="4">
        <v>170</v>
      </c>
      <c r="E1364">
        <v>1</v>
      </c>
      <c r="F1364">
        <v>1903</v>
      </c>
      <c r="G1364">
        <v>2</v>
      </c>
      <c r="H1364" t="s">
        <v>19</v>
      </c>
      <c r="I1364" t="s">
        <v>25</v>
      </c>
      <c r="J1364">
        <v>1</v>
      </c>
      <c r="K1364" t="s">
        <v>21</v>
      </c>
      <c r="L1364" t="s">
        <v>18</v>
      </c>
      <c r="M1364" s="4">
        <v>15</v>
      </c>
      <c r="N1364">
        <v>4</v>
      </c>
      <c r="O1364">
        <v>3</v>
      </c>
    </row>
    <row r="1365" spans="2:15" x14ac:dyDescent="0.35">
      <c r="B1365">
        <v>34</v>
      </c>
      <c r="C1365" t="s">
        <v>14</v>
      </c>
      <c r="D1365" s="4">
        <v>967</v>
      </c>
      <c r="E1365">
        <v>16</v>
      </c>
      <c r="F1365">
        <v>1905</v>
      </c>
      <c r="G1365">
        <v>4</v>
      </c>
      <c r="H1365" t="s">
        <v>19</v>
      </c>
      <c r="I1365" t="s">
        <v>20</v>
      </c>
      <c r="J1365">
        <v>1</v>
      </c>
      <c r="K1365" t="s">
        <v>21</v>
      </c>
      <c r="L1365" t="s">
        <v>14</v>
      </c>
      <c r="M1365" s="4">
        <v>15.375527426160337</v>
      </c>
      <c r="N1365">
        <v>2</v>
      </c>
      <c r="O1365">
        <v>3</v>
      </c>
    </row>
    <row r="1366" spans="2:15" x14ac:dyDescent="0.35">
      <c r="B1366">
        <v>56</v>
      </c>
      <c r="C1366" t="s">
        <v>14</v>
      </c>
      <c r="D1366" s="4">
        <v>1162</v>
      </c>
      <c r="E1366">
        <v>24</v>
      </c>
      <c r="F1366">
        <v>1907</v>
      </c>
      <c r="G1366">
        <v>1</v>
      </c>
      <c r="H1366" t="s">
        <v>19</v>
      </c>
      <c r="I1366" t="s">
        <v>22</v>
      </c>
      <c r="J1366">
        <v>4</v>
      </c>
      <c r="K1366" t="s">
        <v>17</v>
      </c>
      <c r="L1366" t="s">
        <v>18</v>
      </c>
      <c r="M1366" s="4">
        <v>15.173076923076923</v>
      </c>
      <c r="N1366">
        <v>4</v>
      </c>
      <c r="O1366">
        <v>3</v>
      </c>
    </row>
    <row r="1367" spans="2:15" x14ac:dyDescent="0.35">
      <c r="B1367">
        <v>36</v>
      </c>
      <c r="C1367" t="s">
        <v>18</v>
      </c>
      <c r="D1367" s="4">
        <v>335</v>
      </c>
      <c r="E1367">
        <v>17</v>
      </c>
      <c r="F1367">
        <v>1908</v>
      </c>
      <c r="G1367">
        <v>3</v>
      </c>
      <c r="H1367" t="s">
        <v>19</v>
      </c>
      <c r="I1367" t="s">
        <v>16</v>
      </c>
      <c r="J1367">
        <v>2</v>
      </c>
      <c r="K1367" t="s">
        <v>21</v>
      </c>
      <c r="L1367" t="s">
        <v>18</v>
      </c>
      <c r="M1367" s="4">
        <v>16</v>
      </c>
      <c r="N1367">
        <v>3</v>
      </c>
      <c r="O1367">
        <v>1</v>
      </c>
    </row>
    <row r="1368" spans="2:15" x14ac:dyDescent="0.35">
      <c r="B1368">
        <v>41</v>
      </c>
      <c r="C1368" t="s">
        <v>18</v>
      </c>
      <c r="D1368" s="4">
        <v>337</v>
      </c>
      <c r="E1368">
        <v>8</v>
      </c>
      <c r="F1368">
        <v>1909</v>
      </c>
      <c r="G1368">
        <v>3</v>
      </c>
      <c r="H1368" t="s">
        <v>15</v>
      </c>
      <c r="I1368" t="s">
        <v>16</v>
      </c>
      <c r="J1368">
        <v>2</v>
      </c>
      <c r="K1368" t="s">
        <v>21</v>
      </c>
      <c r="L1368" t="s">
        <v>18</v>
      </c>
      <c r="M1368" s="4">
        <v>14.945945945945946</v>
      </c>
      <c r="N1368">
        <v>3</v>
      </c>
      <c r="O1368">
        <v>3</v>
      </c>
    </row>
    <row r="1369" spans="2:15" x14ac:dyDescent="0.35">
      <c r="B1369">
        <v>42</v>
      </c>
      <c r="C1369" t="s">
        <v>18</v>
      </c>
      <c r="D1369" s="4">
        <v>1396</v>
      </c>
      <c r="E1369">
        <v>6</v>
      </c>
      <c r="F1369">
        <v>1911</v>
      </c>
      <c r="G1369">
        <v>3</v>
      </c>
      <c r="H1369" t="s">
        <v>19</v>
      </c>
      <c r="I1369" t="s">
        <v>28</v>
      </c>
      <c r="J1369">
        <v>1</v>
      </c>
      <c r="K1369" t="s">
        <v>21</v>
      </c>
      <c r="L1369" t="s">
        <v>18</v>
      </c>
      <c r="M1369" s="4">
        <v>15.079365079365079</v>
      </c>
      <c r="N1369">
        <v>2</v>
      </c>
      <c r="O1369">
        <v>4</v>
      </c>
    </row>
    <row r="1370" spans="2:15" x14ac:dyDescent="0.35">
      <c r="B1370">
        <v>31</v>
      </c>
      <c r="C1370" t="s">
        <v>18</v>
      </c>
      <c r="D1370" s="4">
        <v>1079</v>
      </c>
      <c r="E1370">
        <v>10</v>
      </c>
      <c r="F1370">
        <v>1912</v>
      </c>
      <c r="G1370">
        <v>3</v>
      </c>
      <c r="H1370" t="s">
        <v>15</v>
      </c>
      <c r="I1370" t="s">
        <v>16</v>
      </c>
      <c r="J1370">
        <v>4</v>
      </c>
      <c r="K1370" t="s">
        <v>23</v>
      </c>
      <c r="L1370" t="s">
        <v>14</v>
      </c>
      <c r="M1370" s="4">
        <v>14.945945945945946</v>
      </c>
      <c r="N1370">
        <v>4</v>
      </c>
      <c r="O1370">
        <v>3</v>
      </c>
    </row>
    <row r="1371" spans="2:15" x14ac:dyDescent="0.35">
      <c r="B1371">
        <v>34</v>
      </c>
      <c r="C1371" t="s">
        <v>18</v>
      </c>
      <c r="D1371" s="4">
        <v>735</v>
      </c>
      <c r="E1371">
        <v>3</v>
      </c>
      <c r="F1371">
        <v>1915</v>
      </c>
      <c r="G1371">
        <v>4</v>
      </c>
      <c r="H1371" t="s">
        <v>15</v>
      </c>
      <c r="I1371" t="s">
        <v>16</v>
      </c>
      <c r="J1371">
        <v>4</v>
      </c>
      <c r="K1371" t="s">
        <v>21</v>
      </c>
      <c r="L1371" t="s">
        <v>14</v>
      </c>
      <c r="M1371" s="4">
        <v>14.945945945945946</v>
      </c>
      <c r="N1371">
        <v>3</v>
      </c>
      <c r="O1371">
        <v>2</v>
      </c>
    </row>
    <row r="1372" spans="2:15" x14ac:dyDescent="0.35">
      <c r="B1372">
        <v>31</v>
      </c>
      <c r="C1372" t="s">
        <v>18</v>
      </c>
      <c r="D1372" s="4">
        <v>471</v>
      </c>
      <c r="E1372">
        <v>4</v>
      </c>
      <c r="F1372">
        <v>1916</v>
      </c>
      <c r="G1372">
        <v>1</v>
      </c>
      <c r="H1372" t="s">
        <v>15</v>
      </c>
      <c r="I1372" t="s">
        <v>22</v>
      </c>
      <c r="J1372">
        <v>3</v>
      </c>
      <c r="K1372" t="s">
        <v>23</v>
      </c>
      <c r="L1372" t="s">
        <v>18</v>
      </c>
      <c r="M1372" s="4">
        <v>15.173076923076923</v>
      </c>
      <c r="N1372">
        <v>2</v>
      </c>
      <c r="O1372">
        <v>2</v>
      </c>
    </row>
    <row r="1373" spans="2:15" x14ac:dyDescent="0.35">
      <c r="B1373">
        <v>26</v>
      </c>
      <c r="C1373" t="s">
        <v>18</v>
      </c>
      <c r="D1373" s="4">
        <v>1096</v>
      </c>
      <c r="E1373">
        <v>6</v>
      </c>
      <c r="F1373">
        <v>1918</v>
      </c>
      <c r="G1373">
        <v>3</v>
      </c>
      <c r="H1373" t="s">
        <v>19</v>
      </c>
      <c r="I1373" t="s">
        <v>22</v>
      </c>
      <c r="J1373">
        <v>4</v>
      </c>
      <c r="K1373" t="s">
        <v>21</v>
      </c>
      <c r="L1373" t="s">
        <v>18</v>
      </c>
      <c r="M1373" s="4">
        <v>15.173076923076923</v>
      </c>
      <c r="N1373">
        <v>1</v>
      </c>
      <c r="O1373">
        <v>3</v>
      </c>
    </row>
    <row r="1374" spans="2:15" x14ac:dyDescent="0.35">
      <c r="B1374">
        <v>45</v>
      </c>
      <c r="C1374" t="s">
        <v>18</v>
      </c>
      <c r="D1374" s="4">
        <v>843.5826086956522</v>
      </c>
      <c r="E1374">
        <v>1</v>
      </c>
      <c r="F1374">
        <v>1922</v>
      </c>
      <c r="G1374">
        <v>2</v>
      </c>
      <c r="H1374" t="s">
        <v>19</v>
      </c>
      <c r="I1374" t="s">
        <v>25</v>
      </c>
      <c r="J1374">
        <v>3</v>
      </c>
      <c r="K1374" t="s">
        <v>17</v>
      </c>
      <c r="L1374" t="s">
        <v>18</v>
      </c>
      <c r="M1374" s="4">
        <v>15.69811320754717</v>
      </c>
      <c r="N1374">
        <v>3</v>
      </c>
      <c r="O1374">
        <v>3</v>
      </c>
    </row>
    <row r="1375" spans="2:15" x14ac:dyDescent="0.35">
      <c r="B1375">
        <v>33</v>
      </c>
      <c r="C1375" t="s">
        <v>18</v>
      </c>
      <c r="D1375" s="4">
        <v>217</v>
      </c>
      <c r="E1375">
        <v>10</v>
      </c>
      <c r="F1375">
        <v>1924</v>
      </c>
      <c r="G1375">
        <v>2</v>
      </c>
      <c r="H1375" t="s">
        <v>19</v>
      </c>
      <c r="I1375" t="s">
        <v>16</v>
      </c>
      <c r="J1375">
        <v>3</v>
      </c>
      <c r="K1375" t="s">
        <v>17</v>
      </c>
      <c r="L1375" t="s">
        <v>18</v>
      </c>
      <c r="M1375" s="4">
        <v>14</v>
      </c>
      <c r="N1375">
        <v>2</v>
      </c>
      <c r="O1375">
        <v>2</v>
      </c>
    </row>
    <row r="1376" spans="2:15" x14ac:dyDescent="0.35">
      <c r="B1376">
        <v>28</v>
      </c>
      <c r="C1376" t="s">
        <v>18</v>
      </c>
      <c r="D1376" s="4">
        <v>783</v>
      </c>
      <c r="E1376">
        <v>1</v>
      </c>
      <c r="F1376">
        <v>1927</v>
      </c>
      <c r="G1376">
        <v>3</v>
      </c>
      <c r="H1376" t="s">
        <v>19</v>
      </c>
      <c r="I1376" t="s">
        <v>16</v>
      </c>
      <c r="J1376">
        <v>4</v>
      </c>
      <c r="K1376" t="s">
        <v>21</v>
      </c>
      <c r="L1376" t="s">
        <v>14</v>
      </c>
      <c r="M1376" s="4">
        <v>12</v>
      </c>
      <c r="N1376">
        <v>3</v>
      </c>
      <c r="O1376">
        <v>3</v>
      </c>
    </row>
    <row r="1377" spans="2:15" x14ac:dyDescent="0.35">
      <c r="B1377">
        <v>29</v>
      </c>
      <c r="C1377" t="s">
        <v>14</v>
      </c>
      <c r="D1377" s="4">
        <v>803.12121212121212</v>
      </c>
      <c r="E1377">
        <v>24</v>
      </c>
      <c r="F1377">
        <v>1928</v>
      </c>
      <c r="G1377">
        <v>3</v>
      </c>
      <c r="H1377" t="s">
        <v>19</v>
      </c>
      <c r="I1377" t="s">
        <v>27</v>
      </c>
      <c r="J1377">
        <v>1</v>
      </c>
      <c r="K1377" t="s">
        <v>17</v>
      </c>
      <c r="L1377" t="s">
        <v>18</v>
      </c>
      <c r="M1377" s="4">
        <v>17</v>
      </c>
      <c r="N1377">
        <v>4</v>
      </c>
      <c r="O1377">
        <v>3</v>
      </c>
    </row>
    <row r="1378" spans="2:15" x14ac:dyDescent="0.35">
      <c r="B1378">
        <v>39</v>
      </c>
      <c r="C1378" t="s">
        <v>18</v>
      </c>
      <c r="D1378" s="4">
        <v>787.54826254826253</v>
      </c>
      <c r="E1378">
        <v>21</v>
      </c>
      <c r="F1378">
        <v>1929</v>
      </c>
      <c r="G1378">
        <v>1</v>
      </c>
      <c r="H1378" t="s">
        <v>15</v>
      </c>
      <c r="I1378" t="s">
        <v>16</v>
      </c>
      <c r="J1378">
        <v>3</v>
      </c>
      <c r="K1378" t="s">
        <v>21</v>
      </c>
      <c r="L1378" t="s">
        <v>18</v>
      </c>
      <c r="M1378" s="4">
        <v>19</v>
      </c>
      <c r="N1378">
        <v>3</v>
      </c>
      <c r="O1378">
        <v>3</v>
      </c>
    </row>
    <row r="1379" spans="2:15" x14ac:dyDescent="0.35">
      <c r="B1379">
        <v>27</v>
      </c>
      <c r="C1379" t="s">
        <v>18</v>
      </c>
      <c r="D1379" s="4">
        <v>1354</v>
      </c>
      <c r="E1379">
        <v>2</v>
      </c>
      <c r="F1379">
        <v>1931</v>
      </c>
      <c r="G1379">
        <v>2</v>
      </c>
      <c r="H1379" t="s">
        <v>19</v>
      </c>
      <c r="I1379" t="s">
        <v>20</v>
      </c>
      <c r="J1379">
        <v>2</v>
      </c>
      <c r="K1379" t="s">
        <v>21</v>
      </c>
      <c r="L1379" t="s">
        <v>18</v>
      </c>
      <c r="M1379" s="4">
        <v>11</v>
      </c>
      <c r="N1379">
        <v>3</v>
      </c>
      <c r="O1379">
        <v>2</v>
      </c>
    </row>
    <row r="1380" spans="2:15" x14ac:dyDescent="0.35">
      <c r="B1380">
        <v>34</v>
      </c>
      <c r="C1380" t="s">
        <v>18</v>
      </c>
      <c r="D1380" s="4">
        <v>773.53418803418799</v>
      </c>
      <c r="E1380">
        <v>22</v>
      </c>
      <c r="F1380">
        <v>1932</v>
      </c>
      <c r="G1380">
        <v>3</v>
      </c>
      <c r="H1380" t="s">
        <v>19</v>
      </c>
      <c r="I1380" t="s">
        <v>20</v>
      </c>
      <c r="J1380">
        <v>4</v>
      </c>
      <c r="K1380" t="s">
        <v>21</v>
      </c>
      <c r="L1380" t="s">
        <v>14</v>
      </c>
      <c r="M1380" s="4">
        <v>15</v>
      </c>
      <c r="N1380">
        <v>2</v>
      </c>
      <c r="O1380">
        <v>3</v>
      </c>
    </row>
    <row r="1381" spans="2:15" x14ac:dyDescent="0.35">
      <c r="B1381">
        <v>28</v>
      </c>
      <c r="C1381" t="s">
        <v>14</v>
      </c>
      <c r="D1381" s="4">
        <v>1475</v>
      </c>
      <c r="E1381">
        <v>13</v>
      </c>
      <c r="F1381">
        <v>1933</v>
      </c>
      <c r="G1381">
        <v>4</v>
      </c>
      <c r="H1381" t="s">
        <v>15</v>
      </c>
      <c r="I1381" t="s">
        <v>16</v>
      </c>
      <c r="J1381">
        <v>3</v>
      </c>
      <c r="K1381" t="s">
        <v>17</v>
      </c>
      <c r="L1381" t="s">
        <v>14</v>
      </c>
      <c r="M1381" s="4">
        <v>11</v>
      </c>
      <c r="N1381">
        <v>4</v>
      </c>
      <c r="O1381">
        <v>3</v>
      </c>
    </row>
    <row r="1382" spans="2:15" x14ac:dyDescent="0.35">
      <c r="B1382">
        <v>47</v>
      </c>
      <c r="C1382" t="s">
        <v>18</v>
      </c>
      <c r="D1382" s="4">
        <v>1169</v>
      </c>
      <c r="E1382">
        <v>14</v>
      </c>
      <c r="F1382">
        <v>1934</v>
      </c>
      <c r="G1382">
        <v>3</v>
      </c>
      <c r="H1382" t="s">
        <v>19</v>
      </c>
      <c r="I1382" t="s">
        <v>20</v>
      </c>
      <c r="J1382">
        <v>2</v>
      </c>
      <c r="K1382" t="s">
        <v>21</v>
      </c>
      <c r="L1382" t="s">
        <v>18</v>
      </c>
      <c r="M1382" s="4">
        <v>18</v>
      </c>
      <c r="N1382">
        <v>3</v>
      </c>
      <c r="O1382">
        <v>4</v>
      </c>
    </row>
    <row r="1383" spans="2:15" x14ac:dyDescent="0.35">
      <c r="B1383">
        <v>56</v>
      </c>
      <c r="C1383" t="s">
        <v>18</v>
      </c>
      <c r="D1383" s="4">
        <v>1443</v>
      </c>
      <c r="E1383">
        <v>11</v>
      </c>
      <c r="F1383">
        <v>1935</v>
      </c>
      <c r="G1383">
        <v>4</v>
      </c>
      <c r="H1383" t="s">
        <v>15</v>
      </c>
      <c r="I1383" t="s">
        <v>16</v>
      </c>
      <c r="J1383">
        <v>1</v>
      </c>
      <c r="K1383" t="s">
        <v>21</v>
      </c>
      <c r="L1383" t="s">
        <v>18</v>
      </c>
      <c r="M1383" s="4">
        <v>16</v>
      </c>
      <c r="N1383">
        <v>3</v>
      </c>
      <c r="O1383">
        <v>3</v>
      </c>
    </row>
    <row r="1384" spans="2:15" x14ac:dyDescent="0.35">
      <c r="B1384">
        <v>39</v>
      </c>
      <c r="C1384" t="s">
        <v>18</v>
      </c>
      <c r="D1384" s="4">
        <v>805.3360655737705</v>
      </c>
      <c r="E1384">
        <v>9</v>
      </c>
      <c r="F1384">
        <v>1936</v>
      </c>
      <c r="G1384">
        <v>1</v>
      </c>
      <c r="H1384" t="s">
        <v>19</v>
      </c>
      <c r="I1384" t="s">
        <v>24</v>
      </c>
      <c r="J1384">
        <v>1</v>
      </c>
      <c r="K1384" t="s">
        <v>21</v>
      </c>
      <c r="L1384" t="s">
        <v>18</v>
      </c>
      <c r="M1384" s="4">
        <v>25</v>
      </c>
      <c r="N1384">
        <v>4</v>
      </c>
      <c r="O1384">
        <v>3</v>
      </c>
    </row>
    <row r="1385" spans="2:15" x14ac:dyDescent="0.35">
      <c r="B1385">
        <v>38</v>
      </c>
      <c r="C1385" t="s">
        <v>18</v>
      </c>
      <c r="D1385" s="4">
        <v>773.53418803418799</v>
      </c>
      <c r="E1385">
        <v>8</v>
      </c>
      <c r="F1385">
        <v>1937</v>
      </c>
      <c r="G1385">
        <v>4</v>
      </c>
      <c r="H1385" t="s">
        <v>15</v>
      </c>
      <c r="I1385" t="s">
        <v>20</v>
      </c>
      <c r="J1385">
        <v>2</v>
      </c>
      <c r="K1385" t="s">
        <v>23</v>
      </c>
      <c r="L1385" t="s">
        <v>14</v>
      </c>
      <c r="M1385" s="4">
        <v>16</v>
      </c>
      <c r="N1385">
        <v>3</v>
      </c>
      <c r="O1385">
        <v>3</v>
      </c>
    </row>
    <row r="1386" spans="2:15" x14ac:dyDescent="0.35">
      <c r="B1386">
        <v>58</v>
      </c>
      <c r="C1386" t="s">
        <v>18</v>
      </c>
      <c r="D1386" s="4">
        <v>605</v>
      </c>
      <c r="E1386">
        <v>21</v>
      </c>
      <c r="F1386">
        <v>1938</v>
      </c>
      <c r="G1386">
        <v>4</v>
      </c>
      <c r="H1386" t="s">
        <v>15</v>
      </c>
      <c r="I1386" t="s">
        <v>26</v>
      </c>
      <c r="J1386">
        <v>4</v>
      </c>
      <c r="K1386" t="s">
        <v>21</v>
      </c>
      <c r="L1386" t="s">
        <v>14</v>
      </c>
      <c r="M1386" s="4">
        <v>13</v>
      </c>
      <c r="N1386">
        <v>3</v>
      </c>
      <c r="O1386">
        <v>2</v>
      </c>
    </row>
    <row r="1387" spans="2:15" x14ac:dyDescent="0.35">
      <c r="B1387">
        <v>32</v>
      </c>
      <c r="C1387" t="s">
        <v>14</v>
      </c>
      <c r="D1387" s="4">
        <v>238</v>
      </c>
      <c r="E1387">
        <v>5</v>
      </c>
      <c r="F1387">
        <v>1939</v>
      </c>
      <c r="G1387">
        <v>1</v>
      </c>
      <c r="H1387" t="s">
        <v>15</v>
      </c>
      <c r="I1387" t="s">
        <v>20</v>
      </c>
      <c r="J1387">
        <v>3</v>
      </c>
      <c r="K1387" t="s">
        <v>17</v>
      </c>
      <c r="L1387" t="s">
        <v>14</v>
      </c>
      <c r="M1387" s="4">
        <v>14</v>
      </c>
      <c r="N1387">
        <v>1</v>
      </c>
      <c r="O1387">
        <v>3</v>
      </c>
    </row>
    <row r="1388" spans="2:15" x14ac:dyDescent="0.35">
      <c r="B1388">
        <v>38</v>
      </c>
      <c r="C1388" t="s">
        <v>18</v>
      </c>
      <c r="D1388" s="4">
        <v>1206</v>
      </c>
      <c r="E1388">
        <v>9</v>
      </c>
      <c r="F1388">
        <v>1940</v>
      </c>
      <c r="G1388">
        <v>2</v>
      </c>
      <c r="H1388" t="s">
        <v>19</v>
      </c>
      <c r="I1388" t="s">
        <v>20</v>
      </c>
      <c r="J1388">
        <v>4</v>
      </c>
      <c r="K1388" t="s">
        <v>23</v>
      </c>
      <c r="L1388" t="s">
        <v>18</v>
      </c>
      <c r="M1388" s="4">
        <v>19</v>
      </c>
      <c r="N1388">
        <v>4</v>
      </c>
      <c r="O1388">
        <v>4</v>
      </c>
    </row>
    <row r="1389" spans="2:15" x14ac:dyDescent="0.35">
      <c r="B1389">
        <v>49</v>
      </c>
      <c r="C1389" t="s">
        <v>18</v>
      </c>
      <c r="D1389" s="4">
        <v>776.57377049180332</v>
      </c>
      <c r="E1389">
        <v>2</v>
      </c>
      <c r="F1389">
        <v>1941</v>
      </c>
      <c r="G1389">
        <v>2</v>
      </c>
      <c r="H1389" t="s">
        <v>19</v>
      </c>
      <c r="I1389" t="s">
        <v>28</v>
      </c>
      <c r="J1389">
        <v>4</v>
      </c>
      <c r="K1389" t="s">
        <v>21</v>
      </c>
      <c r="L1389" t="s">
        <v>18</v>
      </c>
      <c r="M1389" s="4">
        <v>15</v>
      </c>
      <c r="N1389">
        <v>4</v>
      </c>
      <c r="O1389">
        <v>3</v>
      </c>
    </row>
    <row r="1390" spans="2:15" x14ac:dyDescent="0.35">
      <c r="B1390">
        <v>42</v>
      </c>
      <c r="C1390" t="s">
        <v>18</v>
      </c>
      <c r="D1390" s="4">
        <v>787.54826254826253</v>
      </c>
      <c r="E1390">
        <v>12</v>
      </c>
      <c r="F1390">
        <v>1943</v>
      </c>
      <c r="G1390">
        <v>2</v>
      </c>
      <c r="H1390" t="s">
        <v>19</v>
      </c>
      <c r="I1390" t="s">
        <v>16</v>
      </c>
      <c r="J1390">
        <v>4</v>
      </c>
      <c r="K1390" t="s">
        <v>23</v>
      </c>
      <c r="L1390" t="s">
        <v>14</v>
      </c>
      <c r="M1390" s="4">
        <v>12</v>
      </c>
      <c r="N1390">
        <v>3</v>
      </c>
      <c r="O1390">
        <v>3</v>
      </c>
    </row>
    <row r="1391" spans="2:15" x14ac:dyDescent="0.35">
      <c r="B1391">
        <v>27</v>
      </c>
      <c r="C1391" t="s">
        <v>14</v>
      </c>
      <c r="D1391" s="4">
        <v>1337</v>
      </c>
      <c r="E1391">
        <v>22</v>
      </c>
      <c r="F1391">
        <v>1944</v>
      </c>
      <c r="G1391">
        <v>1</v>
      </c>
      <c r="H1391" t="s">
        <v>15</v>
      </c>
      <c r="I1391" t="s">
        <v>29</v>
      </c>
      <c r="J1391">
        <v>2</v>
      </c>
      <c r="K1391" t="s">
        <v>21</v>
      </c>
      <c r="L1391" t="s">
        <v>18</v>
      </c>
      <c r="M1391" s="4">
        <v>12</v>
      </c>
      <c r="N1391">
        <v>1</v>
      </c>
      <c r="O1391">
        <v>3</v>
      </c>
    </row>
    <row r="1392" spans="2:15" x14ac:dyDescent="0.35">
      <c r="B1392">
        <v>35</v>
      </c>
      <c r="C1392" t="s">
        <v>18</v>
      </c>
      <c r="D1392" s="4">
        <v>682</v>
      </c>
      <c r="E1392">
        <v>18</v>
      </c>
      <c r="F1392">
        <v>1945</v>
      </c>
      <c r="G1392">
        <v>2</v>
      </c>
      <c r="H1392" t="s">
        <v>19</v>
      </c>
      <c r="I1392" t="s">
        <v>16</v>
      </c>
      <c r="J1392">
        <v>1</v>
      </c>
      <c r="K1392" t="s">
        <v>21</v>
      </c>
      <c r="L1392" t="s">
        <v>18</v>
      </c>
      <c r="M1392" s="4">
        <v>16</v>
      </c>
      <c r="N1392">
        <v>4</v>
      </c>
      <c r="O1392">
        <v>1</v>
      </c>
    </row>
    <row r="1393" spans="2:15" x14ac:dyDescent="0.35">
      <c r="B1393">
        <v>28</v>
      </c>
      <c r="C1393" t="s">
        <v>18</v>
      </c>
      <c r="D1393" s="4">
        <v>1103</v>
      </c>
      <c r="E1393">
        <v>16</v>
      </c>
      <c r="F1393">
        <v>1947</v>
      </c>
      <c r="G1393">
        <v>3</v>
      </c>
      <c r="H1393" t="s">
        <v>19</v>
      </c>
      <c r="I1393" t="s">
        <v>20</v>
      </c>
      <c r="J1393">
        <v>3</v>
      </c>
      <c r="K1393" t="s">
        <v>17</v>
      </c>
      <c r="L1393" t="s">
        <v>18</v>
      </c>
      <c r="M1393" s="4">
        <v>14</v>
      </c>
      <c r="N1393">
        <v>3</v>
      </c>
      <c r="O1393">
        <v>2</v>
      </c>
    </row>
    <row r="1394" spans="2:15" x14ac:dyDescent="0.35">
      <c r="B1394">
        <v>31</v>
      </c>
      <c r="C1394" t="s">
        <v>18</v>
      </c>
      <c r="D1394" s="4">
        <v>976</v>
      </c>
      <c r="E1394">
        <v>3</v>
      </c>
      <c r="F1394">
        <v>1948</v>
      </c>
      <c r="G1394">
        <v>3</v>
      </c>
      <c r="H1394" t="s">
        <v>19</v>
      </c>
      <c r="I1394" t="s">
        <v>20</v>
      </c>
      <c r="J1394">
        <v>1</v>
      </c>
      <c r="K1394" t="s">
        <v>23</v>
      </c>
      <c r="L1394" t="s">
        <v>14</v>
      </c>
      <c r="M1394" s="4">
        <v>13</v>
      </c>
      <c r="N1394">
        <v>4</v>
      </c>
      <c r="O1394">
        <v>4</v>
      </c>
    </row>
    <row r="1395" spans="2:15" x14ac:dyDescent="0.35">
      <c r="B1395">
        <v>36</v>
      </c>
      <c r="C1395" t="s">
        <v>18</v>
      </c>
      <c r="D1395" s="4">
        <v>1351</v>
      </c>
      <c r="E1395">
        <v>9</v>
      </c>
      <c r="F1395">
        <v>1949</v>
      </c>
      <c r="G1395">
        <v>1</v>
      </c>
      <c r="H1395" t="s">
        <v>19</v>
      </c>
      <c r="I1395" t="s">
        <v>22</v>
      </c>
      <c r="J1395">
        <v>2</v>
      </c>
      <c r="K1395" t="s">
        <v>21</v>
      </c>
      <c r="L1395" t="s">
        <v>18</v>
      </c>
      <c r="M1395" s="4">
        <v>22</v>
      </c>
      <c r="N1395">
        <v>2</v>
      </c>
      <c r="O1395">
        <v>3</v>
      </c>
    </row>
    <row r="1396" spans="2:15" x14ac:dyDescent="0.35">
      <c r="B1396">
        <v>34</v>
      </c>
      <c r="C1396" t="s">
        <v>18</v>
      </c>
      <c r="D1396" s="4">
        <v>937</v>
      </c>
      <c r="E1396">
        <v>1</v>
      </c>
      <c r="F1396">
        <v>1950</v>
      </c>
      <c r="G1396">
        <v>1</v>
      </c>
      <c r="H1396" t="s">
        <v>19</v>
      </c>
      <c r="I1396" t="s">
        <v>16</v>
      </c>
      <c r="J1396">
        <v>4</v>
      </c>
      <c r="K1396" t="s">
        <v>17</v>
      </c>
      <c r="L1396" t="s">
        <v>18</v>
      </c>
      <c r="M1396" s="4">
        <v>21</v>
      </c>
      <c r="N1396">
        <v>1</v>
      </c>
      <c r="O1396">
        <v>2</v>
      </c>
    </row>
    <row r="1397" spans="2:15" x14ac:dyDescent="0.35">
      <c r="B1397">
        <v>34</v>
      </c>
      <c r="C1397" t="s">
        <v>18</v>
      </c>
      <c r="D1397" s="4">
        <v>1239</v>
      </c>
      <c r="E1397">
        <v>13</v>
      </c>
      <c r="F1397">
        <v>1951</v>
      </c>
      <c r="G1397">
        <v>4</v>
      </c>
      <c r="H1397" t="s">
        <v>19</v>
      </c>
      <c r="I1397" t="s">
        <v>16</v>
      </c>
      <c r="J1397">
        <v>3</v>
      </c>
      <c r="K1397" t="s">
        <v>23</v>
      </c>
      <c r="L1397" t="s">
        <v>18</v>
      </c>
      <c r="M1397" s="4">
        <v>18</v>
      </c>
      <c r="N1397">
        <v>3</v>
      </c>
      <c r="O1397">
        <v>2</v>
      </c>
    </row>
    <row r="1398" spans="2:15" x14ac:dyDescent="0.35">
      <c r="B1398">
        <v>26</v>
      </c>
      <c r="C1398" t="s">
        <v>18</v>
      </c>
      <c r="D1398" s="4">
        <v>157</v>
      </c>
      <c r="E1398">
        <v>1</v>
      </c>
      <c r="F1398">
        <v>1952</v>
      </c>
      <c r="G1398">
        <v>3</v>
      </c>
      <c r="H1398" t="s">
        <v>19</v>
      </c>
      <c r="I1398" t="s">
        <v>22</v>
      </c>
      <c r="J1398">
        <v>1</v>
      </c>
      <c r="K1398" t="s">
        <v>17</v>
      </c>
      <c r="L1398" t="s">
        <v>18</v>
      </c>
      <c r="M1398" s="4">
        <v>13</v>
      </c>
      <c r="N1398">
        <v>4</v>
      </c>
      <c r="O1398">
        <v>2</v>
      </c>
    </row>
    <row r="1399" spans="2:15" x14ac:dyDescent="0.35">
      <c r="B1399">
        <v>29</v>
      </c>
      <c r="C1399" t="s">
        <v>18</v>
      </c>
      <c r="D1399" s="4">
        <v>136</v>
      </c>
      <c r="E1399">
        <v>1</v>
      </c>
      <c r="F1399">
        <v>1954</v>
      </c>
      <c r="G1399">
        <v>1</v>
      </c>
      <c r="H1399" t="s">
        <v>19</v>
      </c>
      <c r="I1399" t="s">
        <v>25</v>
      </c>
      <c r="J1399">
        <v>1</v>
      </c>
      <c r="K1399" t="s">
        <v>21</v>
      </c>
      <c r="L1399" t="s">
        <v>18</v>
      </c>
      <c r="M1399" s="4">
        <v>15.69811320754717</v>
      </c>
      <c r="N1399">
        <v>1</v>
      </c>
      <c r="O1399">
        <v>2</v>
      </c>
    </row>
    <row r="1400" spans="2:15" x14ac:dyDescent="0.35">
      <c r="B1400">
        <v>32</v>
      </c>
      <c r="C1400" t="s">
        <v>18</v>
      </c>
      <c r="D1400" s="4">
        <v>1146</v>
      </c>
      <c r="E1400">
        <v>15</v>
      </c>
      <c r="F1400">
        <v>1955</v>
      </c>
      <c r="G1400">
        <v>3</v>
      </c>
      <c r="H1400" t="s">
        <v>15</v>
      </c>
      <c r="I1400" t="s">
        <v>25</v>
      </c>
      <c r="J1400">
        <v>4</v>
      </c>
      <c r="K1400" t="s">
        <v>23</v>
      </c>
      <c r="L1400" t="s">
        <v>18</v>
      </c>
      <c r="M1400" s="4">
        <v>15.69811320754717</v>
      </c>
      <c r="N1400">
        <v>2</v>
      </c>
      <c r="O1400">
        <v>3</v>
      </c>
    </row>
    <row r="1401" spans="2:15" x14ac:dyDescent="0.35">
      <c r="B1401">
        <v>31</v>
      </c>
      <c r="C1401" t="s">
        <v>18</v>
      </c>
      <c r="D1401" s="4">
        <v>1125</v>
      </c>
      <c r="E1401">
        <v>1</v>
      </c>
      <c r="F1401">
        <v>1956</v>
      </c>
      <c r="G1401">
        <v>4</v>
      </c>
      <c r="H1401" t="s">
        <v>19</v>
      </c>
      <c r="I1401" t="s">
        <v>20</v>
      </c>
      <c r="J1401">
        <v>1</v>
      </c>
      <c r="K1401" t="s">
        <v>21</v>
      </c>
      <c r="L1401" t="s">
        <v>18</v>
      </c>
      <c r="M1401" s="4">
        <v>15.375527426160337</v>
      </c>
      <c r="N1401">
        <v>2</v>
      </c>
      <c r="O1401">
        <v>3</v>
      </c>
    </row>
    <row r="1402" spans="2:15" x14ac:dyDescent="0.35">
      <c r="B1402">
        <v>28</v>
      </c>
      <c r="C1402" t="s">
        <v>14</v>
      </c>
      <c r="D1402" s="4">
        <v>1404</v>
      </c>
      <c r="E1402">
        <v>17</v>
      </c>
      <c r="F1402">
        <v>1960</v>
      </c>
      <c r="G1402">
        <v>3</v>
      </c>
      <c r="H1402" t="s">
        <v>19</v>
      </c>
      <c r="I1402" t="s">
        <v>22</v>
      </c>
      <c r="J1402">
        <v>4</v>
      </c>
      <c r="K1402" t="s">
        <v>23</v>
      </c>
      <c r="L1402" t="s">
        <v>18</v>
      </c>
      <c r="M1402" s="4">
        <v>15.173076923076923</v>
      </c>
      <c r="N1402">
        <v>1</v>
      </c>
      <c r="O1402">
        <v>2</v>
      </c>
    </row>
    <row r="1403" spans="2:15" x14ac:dyDescent="0.35">
      <c r="B1403">
        <v>38</v>
      </c>
      <c r="C1403" t="s">
        <v>18</v>
      </c>
      <c r="D1403" s="4">
        <v>1404</v>
      </c>
      <c r="E1403">
        <v>1</v>
      </c>
      <c r="F1403">
        <v>1961</v>
      </c>
      <c r="G1403">
        <v>1</v>
      </c>
      <c r="H1403" t="s">
        <v>19</v>
      </c>
      <c r="I1403" t="s">
        <v>27</v>
      </c>
      <c r="J1403">
        <v>1</v>
      </c>
      <c r="K1403" t="s">
        <v>17</v>
      </c>
      <c r="L1403" t="s">
        <v>18</v>
      </c>
      <c r="M1403" s="4">
        <v>15.492537313432836</v>
      </c>
      <c r="N1403">
        <v>1</v>
      </c>
      <c r="O1403">
        <v>2</v>
      </c>
    </row>
    <row r="1404" spans="2:15" x14ac:dyDescent="0.35">
      <c r="B1404">
        <v>35</v>
      </c>
      <c r="C1404" t="s">
        <v>18</v>
      </c>
      <c r="D1404" s="4">
        <v>1224</v>
      </c>
      <c r="E1404">
        <v>7</v>
      </c>
      <c r="F1404">
        <v>1962</v>
      </c>
      <c r="G1404">
        <v>3</v>
      </c>
      <c r="H1404" t="s">
        <v>15</v>
      </c>
      <c r="I1404" t="s">
        <v>16</v>
      </c>
      <c r="J1404">
        <v>4</v>
      </c>
      <c r="K1404" t="s">
        <v>21</v>
      </c>
      <c r="L1404" t="s">
        <v>14</v>
      </c>
      <c r="M1404" s="4">
        <v>14.945945945945946</v>
      </c>
      <c r="N1404">
        <v>4</v>
      </c>
      <c r="O1404">
        <v>3</v>
      </c>
    </row>
    <row r="1405" spans="2:15" x14ac:dyDescent="0.35">
      <c r="B1405">
        <v>27</v>
      </c>
      <c r="C1405" t="s">
        <v>18</v>
      </c>
      <c r="D1405" s="4">
        <v>954</v>
      </c>
      <c r="E1405">
        <v>9</v>
      </c>
      <c r="F1405">
        <v>1965</v>
      </c>
      <c r="G1405">
        <v>4</v>
      </c>
      <c r="H1405" t="s">
        <v>19</v>
      </c>
      <c r="I1405" t="s">
        <v>16</v>
      </c>
      <c r="J1405">
        <v>4</v>
      </c>
      <c r="K1405" t="s">
        <v>17</v>
      </c>
      <c r="L1405" t="s">
        <v>18</v>
      </c>
      <c r="M1405" s="4">
        <v>14.945945945945946</v>
      </c>
      <c r="N1405">
        <v>1</v>
      </c>
      <c r="O1405">
        <v>3</v>
      </c>
    </row>
    <row r="1406" spans="2:15" x14ac:dyDescent="0.35">
      <c r="B1406">
        <v>32</v>
      </c>
      <c r="C1406" t="s">
        <v>18</v>
      </c>
      <c r="D1406" s="4">
        <v>1373</v>
      </c>
      <c r="E1406">
        <v>5</v>
      </c>
      <c r="F1406">
        <v>1966</v>
      </c>
      <c r="G1406">
        <v>4</v>
      </c>
      <c r="H1406" t="s">
        <v>19</v>
      </c>
      <c r="I1406" t="s">
        <v>24</v>
      </c>
      <c r="J1406">
        <v>4</v>
      </c>
      <c r="K1406" t="s">
        <v>17</v>
      </c>
      <c r="L1406" t="s">
        <v>18</v>
      </c>
      <c r="M1406" s="4">
        <v>15.345132743362832</v>
      </c>
      <c r="N1406">
        <v>2</v>
      </c>
      <c r="O1406">
        <v>3</v>
      </c>
    </row>
    <row r="1407" spans="2:15" x14ac:dyDescent="0.35">
      <c r="B1407">
        <v>31</v>
      </c>
      <c r="C1407" t="s">
        <v>14</v>
      </c>
      <c r="D1407" s="4">
        <v>754</v>
      </c>
      <c r="E1407">
        <v>26</v>
      </c>
      <c r="F1407">
        <v>1967</v>
      </c>
      <c r="G1407">
        <v>1</v>
      </c>
      <c r="H1407" t="s">
        <v>19</v>
      </c>
      <c r="I1407" t="s">
        <v>16</v>
      </c>
      <c r="J1407">
        <v>4</v>
      </c>
      <c r="K1407" t="s">
        <v>21</v>
      </c>
      <c r="L1407" t="s">
        <v>14</v>
      </c>
      <c r="M1407" s="4">
        <v>14.945945945945946</v>
      </c>
      <c r="N1407">
        <v>3</v>
      </c>
      <c r="O1407">
        <v>3</v>
      </c>
    </row>
    <row r="1408" spans="2:15" x14ac:dyDescent="0.35">
      <c r="B1408">
        <v>53</v>
      </c>
      <c r="C1408" t="s">
        <v>14</v>
      </c>
      <c r="D1408" s="4">
        <v>1168</v>
      </c>
      <c r="E1408">
        <v>24</v>
      </c>
      <c r="F1408">
        <v>1968</v>
      </c>
      <c r="G1408">
        <v>1</v>
      </c>
      <c r="H1408" t="s">
        <v>19</v>
      </c>
      <c r="I1408" t="s">
        <v>16</v>
      </c>
      <c r="J1408">
        <v>1</v>
      </c>
      <c r="K1408" t="s">
        <v>17</v>
      </c>
      <c r="L1408" t="s">
        <v>14</v>
      </c>
      <c r="M1408" s="4">
        <v>13</v>
      </c>
      <c r="N1408">
        <v>2</v>
      </c>
      <c r="O1408">
        <v>2</v>
      </c>
    </row>
    <row r="1409" spans="2:15" x14ac:dyDescent="0.35">
      <c r="B1409">
        <v>54</v>
      </c>
      <c r="C1409" t="s">
        <v>18</v>
      </c>
      <c r="D1409" s="4">
        <v>155</v>
      </c>
      <c r="E1409">
        <v>9</v>
      </c>
      <c r="F1409">
        <v>1969</v>
      </c>
      <c r="G1409">
        <v>1</v>
      </c>
      <c r="H1409" t="s">
        <v>15</v>
      </c>
      <c r="I1409" t="s">
        <v>20</v>
      </c>
      <c r="J1409">
        <v>3</v>
      </c>
      <c r="K1409" t="s">
        <v>21</v>
      </c>
      <c r="L1409" t="s">
        <v>18</v>
      </c>
      <c r="M1409" s="4">
        <v>11</v>
      </c>
      <c r="N1409">
        <v>3</v>
      </c>
      <c r="O1409">
        <v>2</v>
      </c>
    </row>
    <row r="1410" spans="2:15" x14ac:dyDescent="0.35">
      <c r="B1410">
        <v>33</v>
      </c>
      <c r="C1410" t="s">
        <v>18</v>
      </c>
      <c r="D1410" s="4">
        <v>843.5826086956522</v>
      </c>
      <c r="E1410">
        <v>7</v>
      </c>
      <c r="F1410">
        <v>1970</v>
      </c>
      <c r="G1410">
        <v>4</v>
      </c>
      <c r="H1410" t="s">
        <v>19</v>
      </c>
      <c r="I1410" t="s">
        <v>25</v>
      </c>
      <c r="J1410">
        <v>3</v>
      </c>
      <c r="K1410" t="s">
        <v>23</v>
      </c>
      <c r="L1410" t="s">
        <v>18</v>
      </c>
      <c r="M1410" s="4">
        <v>20</v>
      </c>
      <c r="N1410">
        <v>3</v>
      </c>
      <c r="O1410">
        <v>3</v>
      </c>
    </row>
    <row r="1411" spans="2:15" x14ac:dyDescent="0.35">
      <c r="B1411">
        <v>43</v>
      </c>
      <c r="C1411" t="s">
        <v>18</v>
      </c>
      <c r="D1411" s="4">
        <v>574</v>
      </c>
      <c r="E1411">
        <v>11</v>
      </c>
      <c r="F1411">
        <v>1971</v>
      </c>
      <c r="G1411">
        <v>1</v>
      </c>
      <c r="H1411" t="s">
        <v>19</v>
      </c>
      <c r="I1411" t="s">
        <v>25</v>
      </c>
      <c r="J1411">
        <v>3</v>
      </c>
      <c r="K1411" t="s">
        <v>21</v>
      </c>
      <c r="L1411" t="s">
        <v>18</v>
      </c>
      <c r="M1411" s="4">
        <v>17</v>
      </c>
      <c r="N1411">
        <v>2</v>
      </c>
      <c r="O1411">
        <v>3</v>
      </c>
    </row>
    <row r="1412" spans="2:15" x14ac:dyDescent="0.35">
      <c r="B1412">
        <v>38</v>
      </c>
      <c r="C1412" t="s">
        <v>18</v>
      </c>
      <c r="D1412" s="4">
        <v>1444</v>
      </c>
      <c r="E1412">
        <v>1</v>
      </c>
      <c r="F1412">
        <v>1972</v>
      </c>
      <c r="G1412">
        <v>4</v>
      </c>
      <c r="H1412" t="s">
        <v>19</v>
      </c>
      <c r="I1412" t="s">
        <v>29</v>
      </c>
      <c r="J1412">
        <v>2</v>
      </c>
      <c r="K1412" t="s">
        <v>21</v>
      </c>
      <c r="L1412" t="s">
        <v>14</v>
      </c>
      <c r="M1412" s="4">
        <v>11</v>
      </c>
      <c r="N1412">
        <v>2</v>
      </c>
      <c r="O1412">
        <v>3</v>
      </c>
    </row>
    <row r="1413" spans="2:15" x14ac:dyDescent="0.35">
      <c r="B1413">
        <v>55</v>
      </c>
      <c r="C1413" t="s">
        <v>18</v>
      </c>
      <c r="D1413" s="4">
        <v>189</v>
      </c>
      <c r="E1413">
        <v>26</v>
      </c>
      <c r="F1413">
        <v>1973</v>
      </c>
      <c r="G1413">
        <v>3</v>
      </c>
      <c r="H1413" t="s">
        <v>19</v>
      </c>
      <c r="I1413" t="s">
        <v>26</v>
      </c>
      <c r="J1413">
        <v>2</v>
      </c>
      <c r="K1413" t="s">
        <v>21</v>
      </c>
      <c r="L1413" t="s">
        <v>14</v>
      </c>
      <c r="M1413" s="4">
        <v>18</v>
      </c>
      <c r="N1413">
        <v>1</v>
      </c>
      <c r="O1413">
        <v>3</v>
      </c>
    </row>
    <row r="1414" spans="2:15" x14ac:dyDescent="0.35">
      <c r="B1414">
        <v>31</v>
      </c>
      <c r="C1414" t="s">
        <v>18</v>
      </c>
      <c r="D1414" s="4">
        <v>1276</v>
      </c>
      <c r="E1414">
        <v>2</v>
      </c>
      <c r="F1414">
        <v>1974</v>
      </c>
      <c r="G1414">
        <v>4</v>
      </c>
      <c r="H1414" t="s">
        <v>15</v>
      </c>
      <c r="I1414" t="s">
        <v>22</v>
      </c>
      <c r="J1414">
        <v>4</v>
      </c>
      <c r="K1414" t="s">
        <v>23</v>
      </c>
      <c r="L1414" t="s">
        <v>14</v>
      </c>
      <c r="M1414" s="4">
        <v>11</v>
      </c>
      <c r="N1414">
        <v>3</v>
      </c>
      <c r="O1414">
        <v>3</v>
      </c>
    </row>
    <row r="1415" spans="2:15" x14ac:dyDescent="0.35">
      <c r="B1415">
        <v>39</v>
      </c>
      <c r="C1415" t="s">
        <v>18</v>
      </c>
      <c r="D1415" s="4">
        <v>119</v>
      </c>
      <c r="E1415">
        <v>15</v>
      </c>
      <c r="F1415">
        <v>1975</v>
      </c>
      <c r="G1415">
        <v>2</v>
      </c>
      <c r="H1415" t="s">
        <v>19</v>
      </c>
      <c r="I1415" t="s">
        <v>16</v>
      </c>
      <c r="J1415">
        <v>1</v>
      </c>
      <c r="K1415" t="s">
        <v>17</v>
      </c>
      <c r="L1415" t="s">
        <v>18</v>
      </c>
      <c r="M1415" s="4">
        <v>12</v>
      </c>
      <c r="N1415">
        <v>1</v>
      </c>
      <c r="O1415">
        <v>3</v>
      </c>
    </row>
    <row r="1416" spans="2:15" x14ac:dyDescent="0.35">
      <c r="B1416">
        <v>42</v>
      </c>
      <c r="C1416" t="s">
        <v>18</v>
      </c>
      <c r="D1416" s="4">
        <v>335</v>
      </c>
      <c r="E1416">
        <v>23</v>
      </c>
      <c r="F1416">
        <v>1976</v>
      </c>
      <c r="G1416">
        <v>4</v>
      </c>
      <c r="H1416" t="s">
        <v>19</v>
      </c>
      <c r="I1416" t="s">
        <v>20</v>
      </c>
      <c r="J1416">
        <v>3</v>
      </c>
      <c r="K1416" t="s">
        <v>17</v>
      </c>
      <c r="L1416" t="s">
        <v>18</v>
      </c>
      <c r="M1416" s="4">
        <v>12</v>
      </c>
      <c r="N1416">
        <v>4</v>
      </c>
      <c r="O1416">
        <v>3</v>
      </c>
    </row>
    <row r="1417" spans="2:15" x14ac:dyDescent="0.35">
      <c r="B1417">
        <v>31</v>
      </c>
      <c r="C1417" t="s">
        <v>18</v>
      </c>
      <c r="D1417" s="4">
        <v>697</v>
      </c>
      <c r="E1417">
        <v>10</v>
      </c>
      <c r="F1417">
        <v>1979</v>
      </c>
      <c r="G1417">
        <v>3</v>
      </c>
      <c r="H1417" t="s">
        <v>15</v>
      </c>
      <c r="I1417" t="s">
        <v>28</v>
      </c>
      <c r="J1417">
        <v>3</v>
      </c>
      <c r="K1417" t="s">
        <v>21</v>
      </c>
      <c r="L1417" t="s">
        <v>18</v>
      </c>
      <c r="M1417" s="4">
        <v>20</v>
      </c>
      <c r="N1417">
        <v>3</v>
      </c>
      <c r="O1417">
        <v>4</v>
      </c>
    </row>
    <row r="1418" spans="2:15" x14ac:dyDescent="0.35">
      <c r="B1418">
        <v>54</v>
      </c>
      <c r="C1418" t="s">
        <v>18</v>
      </c>
      <c r="D1418" s="4">
        <v>157</v>
      </c>
      <c r="E1418">
        <v>10</v>
      </c>
      <c r="F1418">
        <v>1980</v>
      </c>
      <c r="G1418">
        <v>3</v>
      </c>
      <c r="H1418" t="s">
        <v>15</v>
      </c>
      <c r="I1418" t="s">
        <v>24</v>
      </c>
      <c r="J1418">
        <v>1</v>
      </c>
      <c r="K1418" t="s">
        <v>17</v>
      </c>
      <c r="L1418" t="s">
        <v>14</v>
      </c>
      <c r="M1418" s="4">
        <v>19</v>
      </c>
      <c r="N1418">
        <v>4</v>
      </c>
      <c r="O1418">
        <v>3</v>
      </c>
    </row>
    <row r="1419" spans="2:15" x14ac:dyDescent="0.35">
      <c r="B1419">
        <v>24</v>
      </c>
      <c r="C1419" t="s">
        <v>18</v>
      </c>
      <c r="D1419" s="4">
        <v>771</v>
      </c>
      <c r="E1419">
        <v>1</v>
      </c>
      <c r="F1419">
        <v>1981</v>
      </c>
      <c r="G1419">
        <v>2</v>
      </c>
      <c r="H1419" t="s">
        <v>19</v>
      </c>
      <c r="I1419" t="s">
        <v>25</v>
      </c>
      <c r="J1419">
        <v>3</v>
      </c>
      <c r="K1419" t="s">
        <v>17</v>
      </c>
      <c r="L1419" t="s">
        <v>18</v>
      </c>
      <c r="M1419" s="4">
        <v>12</v>
      </c>
      <c r="N1419">
        <v>2</v>
      </c>
      <c r="O1419">
        <v>2</v>
      </c>
    </row>
    <row r="1420" spans="2:15" x14ac:dyDescent="0.35">
      <c r="B1420">
        <v>23</v>
      </c>
      <c r="C1420" t="s">
        <v>18</v>
      </c>
      <c r="D1420" s="4">
        <v>571</v>
      </c>
      <c r="E1420">
        <v>12</v>
      </c>
      <c r="F1420">
        <v>1982</v>
      </c>
      <c r="G1420">
        <v>4</v>
      </c>
      <c r="H1420" t="s">
        <v>19</v>
      </c>
      <c r="I1420" t="s">
        <v>22</v>
      </c>
      <c r="J1420">
        <v>4</v>
      </c>
      <c r="K1420" t="s">
        <v>17</v>
      </c>
      <c r="L1420" t="s">
        <v>18</v>
      </c>
      <c r="M1420" s="4">
        <v>13</v>
      </c>
      <c r="N1420">
        <v>3</v>
      </c>
      <c r="O1420">
        <v>4</v>
      </c>
    </row>
    <row r="1421" spans="2:15" x14ac:dyDescent="0.35">
      <c r="B1421">
        <v>40</v>
      </c>
      <c r="C1421" t="s">
        <v>18</v>
      </c>
      <c r="D1421" s="4">
        <v>692</v>
      </c>
      <c r="E1421">
        <v>11</v>
      </c>
      <c r="F1421">
        <v>1985</v>
      </c>
      <c r="G1421">
        <v>4</v>
      </c>
      <c r="H1421" t="s">
        <v>15</v>
      </c>
      <c r="I1421" t="s">
        <v>22</v>
      </c>
      <c r="J1421">
        <v>3</v>
      </c>
      <c r="K1421" t="s">
        <v>21</v>
      </c>
      <c r="L1421" t="s">
        <v>18</v>
      </c>
      <c r="M1421" s="4">
        <v>11</v>
      </c>
      <c r="N1421">
        <v>1</v>
      </c>
      <c r="O1421">
        <v>4</v>
      </c>
    </row>
    <row r="1422" spans="2:15" x14ac:dyDescent="0.35">
      <c r="B1422">
        <v>40</v>
      </c>
      <c r="C1422" t="s">
        <v>18</v>
      </c>
      <c r="D1422" s="4">
        <v>444</v>
      </c>
      <c r="E1422">
        <v>2</v>
      </c>
      <c r="F1422">
        <v>1986</v>
      </c>
      <c r="G1422">
        <v>2</v>
      </c>
      <c r="H1422" t="s">
        <v>15</v>
      </c>
      <c r="I1422" t="s">
        <v>16</v>
      </c>
      <c r="J1422">
        <v>2</v>
      </c>
      <c r="K1422" t="s">
        <v>21</v>
      </c>
      <c r="L1422" t="s">
        <v>18</v>
      </c>
      <c r="M1422" s="4">
        <v>14</v>
      </c>
      <c r="N1422">
        <v>3</v>
      </c>
      <c r="O1422">
        <v>3</v>
      </c>
    </row>
    <row r="1423" spans="2:15" x14ac:dyDescent="0.35">
      <c r="B1423">
        <v>25</v>
      </c>
      <c r="C1423" t="s">
        <v>18</v>
      </c>
      <c r="D1423" s="4">
        <v>309</v>
      </c>
      <c r="E1423">
        <v>2</v>
      </c>
      <c r="F1423">
        <v>1987</v>
      </c>
      <c r="G1423">
        <v>3</v>
      </c>
      <c r="H1423" t="s">
        <v>15</v>
      </c>
      <c r="I1423" t="s">
        <v>29</v>
      </c>
      <c r="J1423">
        <v>2</v>
      </c>
      <c r="K1423" t="s">
        <v>21</v>
      </c>
      <c r="L1423" t="s">
        <v>18</v>
      </c>
      <c r="M1423" s="4">
        <v>14</v>
      </c>
      <c r="N1423">
        <v>3</v>
      </c>
      <c r="O1423">
        <v>3</v>
      </c>
    </row>
    <row r="1424" spans="2:15" x14ac:dyDescent="0.35">
      <c r="B1424">
        <v>30</v>
      </c>
      <c r="C1424" t="s">
        <v>18</v>
      </c>
      <c r="D1424" s="4">
        <v>911</v>
      </c>
      <c r="E1424">
        <v>1</v>
      </c>
      <c r="F1424">
        <v>1989</v>
      </c>
      <c r="G1424">
        <v>4</v>
      </c>
      <c r="H1424" t="s">
        <v>19</v>
      </c>
      <c r="I1424" t="s">
        <v>22</v>
      </c>
      <c r="J1424">
        <v>2</v>
      </c>
      <c r="K1424" t="s">
        <v>21</v>
      </c>
      <c r="L1424" t="s">
        <v>18</v>
      </c>
      <c r="M1424" s="4">
        <v>13</v>
      </c>
      <c r="N1424">
        <v>3</v>
      </c>
      <c r="O1424">
        <v>2</v>
      </c>
    </row>
    <row r="1425" spans="2:15" x14ac:dyDescent="0.35">
      <c r="B1425">
        <v>25</v>
      </c>
      <c r="C1425" t="s">
        <v>18</v>
      </c>
      <c r="D1425" s="4">
        <v>977</v>
      </c>
      <c r="E1425">
        <v>2</v>
      </c>
      <c r="F1425">
        <v>1992</v>
      </c>
      <c r="G1425">
        <v>4</v>
      </c>
      <c r="H1425" t="s">
        <v>19</v>
      </c>
      <c r="I1425" t="s">
        <v>22</v>
      </c>
      <c r="J1425">
        <v>3</v>
      </c>
      <c r="K1425" t="s">
        <v>23</v>
      </c>
      <c r="L1425" t="s">
        <v>14</v>
      </c>
      <c r="M1425" s="4">
        <v>19</v>
      </c>
      <c r="N1425">
        <v>3</v>
      </c>
      <c r="O1425">
        <v>2</v>
      </c>
    </row>
    <row r="1426" spans="2:15" x14ac:dyDescent="0.35">
      <c r="B1426">
        <v>47</v>
      </c>
      <c r="C1426" t="s">
        <v>18</v>
      </c>
      <c r="D1426" s="4">
        <v>843.5826086956522</v>
      </c>
      <c r="E1426">
        <v>25</v>
      </c>
      <c r="F1426">
        <v>1993</v>
      </c>
      <c r="G1426">
        <v>1</v>
      </c>
      <c r="H1426" t="s">
        <v>19</v>
      </c>
      <c r="I1426" t="s">
        <v>25</v>
      </c>
      <c r="J1426">
        <v>3</v>
      </c>
      <c r="K1426" t="s">
        <v>17</v>
      </c>
      <c r="L1426" t="s">
        <v>18</v>
      </c>
      <c r="M1426" s="4">
        <v>23</v>
      </c>
      <c r="N1426">
        <v>2</v>
      </c>
      <c r="O1426">
        <v>3</v>
      </c>
    </row>
    <row r="1427" spans="2:15" x14ac:dyDescent="0.35">
      <c r="B1427">
        <v>33</v>
      </c>
      <c r="C1427" t="s">
        <v>18</v>
      </c>
      <c r="D1427" s="4">
        <v>1313</v>
      </c>
      <c r="E1427">
        <v>1</v>
      </c>
      <c r="F1427">
        <v>1994</v>
      </c>
      <c r="G1427">
        <v>2</v>
      </c>
      <c r="H1427" t="s">
        <v>19</v>
      </c>
      <c r="I1427" t="s">
        <v>22</v>
      </c>
      <c r="J1427">
        <v>3</v>
      </c>
      <c r="K1427" t="s">
        <v>23</v>
      </c>
      <c r="L1427" t="s">
        <v>18</v>
      </c>
      <c r="M1427" s="4">
        <v>12</v>
      </c>
      <c r="N1427">
        <v>3</v>
      </c>
      <c r="O1427">
        <v>2</v>
      </c>
    </row>
    <row r="1428" spans="2:15" x14ac:dyDescent="0.35">
      <c r="B1428">
        <v>38</v>
      </c>
      <c r="C1428" t="s">
        <v>18</v>
      </c>
      <c r="D1428" s="4">
        <v>787.54826254826253</v>
      </c>
      <c r="E1428">
        <v>1</v>
      </c>
      <c r="F1428">
        <v>1995</v>
      </c>
      <c r="G1428">
        <v>4</v>
      </c>
      <c r="H1428" t="s">
        <v>19</v>
      </c>
      <c r="I1428" t="s">
        <v>16</v>
      </c>
      <c r="J1428">
        <v>2</v>
      </c>
      <c r="K1428" t="s">
        <v>21</v>
      </c>
      <c r="L1428" t="s">
        <v>18</v>
      </c>
      <c r="M1428" s="4">
        <v>15</v>
      </c>
      <c r="N1428">
        <v>1</v>
      </c>
      <c r="O1428">
        <v>3</v>
      </c>
    </row>
    <row r="1429" spans="2:15" x14ac:dyDescent="0.35">
      <c r="B1429">
        <v>31</v>
      </c>
      <c r="C1429" t="s">
        <v>18</v>
      </c>
      <c r="D1429" s="4">
        <v>1154</v>
      </c>
      <c r="E1429">
        <v>2</v>
      </c>
      <c r="F1429">
        <v>1996</v>
      </c>
      <c r="G1429">
        <v>1</v>
      </c>
      <c r="H1429" t="s">
        <v>19</v>
      </c>
      <c r="I1429" t="s">
        <v>27</v>
      </c>
      <c r="J1429">
        <v>3</v>
      </c>
      <c r="K1429" t="s">
        <v>21</v>
      </c>
      <c r="L1429" t="s">
        <v>18</v>
      </c>
      <c r="M1429" s="4">
        <v>19</v>
      </c>
      <c r="N1429">
        <v>3</v>
      </c>
      <c r="O1429">
        <v>3</v>
      </c>
    </row>
    <row r="1430" spans="2:15" x14ac:dyDescent="0.35">
      <c r="B1430">
        <v>38</v>
      </c>
      <c r="C1430" t="s">
        <v>18</v>
      </c>
      <c r="D1430" s="4">
        <v>508</v>
      </c>
      <c r="E1430">
        <v>6</v>
      </c>
      <c r="F1430">
        <v>1997</v>
      </c>
      <c r="G1430">
        <v>1</v>
      </c>
      <c r="H1430" t="s">
        <v>19</v>
      </c>
      <c r="I1430" t="s">
        <v>24</v>
      </c>
      <c r="J1430">
        <v>3</v>
      </c>
      <c r="K1430" t="s">
        <v>21</v>
      </c>
      <c r="L1430" t="s">
        <v>18</v>
      </c>
      <c r="M1430" s="4">
        <v>11</v>
      </c>
      <c r="N1430">
        <v>4</v>
      </c>
      <c r="O1430">
        <v>3</v>
      </c>
    </row>
    <row r="1431" spans="2:15" x14ac:dyDescent="0.35">
      <c r="B1431">
        <v>42</v>
      </c>
      <c r="C1431" t="s">
        <v>18</v>
      </c>
      <c r="D1431" s="4">
        <v>557</v>
      </c>
      <c r="E1431">
        <v>18</v>
      </c>
      <c r="F1431">
        <v>1998</v>
      </c>
      <c r="G1431">
        <v>4</v>
      </c>
      <c r="H1431" t="s">
        <v>19</v>
      </c>
      <c r="I1431" t="s">
        <v>20</v>
      </c>
      <c r="J1431">
        <v>1</v>
      </c>
      <c r="K1431" t="s">
        <v>23</v>
      </c>
      <c r="L1431" t="s">
        <v>14</v>
      </c>
      <c r="M1431" s="4">
        <v>17</v>
      </c>
      <c r="N1431">
        <v>3</v>
      </c>
      <c r="O1431">
        <v>2</v>
      </c>
    </row>
    <row r="1432" spans="2:15" x14ac:dyDescent="0.35">
      <c r="B1432">
        <v>41</v>
      </c>
      <c r="C1432" t="s">
        <v>18</v>
      </c>
      <c r="D1432" s="4">
        <v>642</v>
      </c>
      <c r="E1432">
        <v>1</v>
      </c>
      <c r="F1432">
        <v>1999</v>
      </c>
      <c r="G1432">
        <v>4</v>
      </c>
      <c r="H1432" t="s">
        <v>19</v>
      </c>
      <c r="I1432" t="s">
        <v>20</v>
      </c>
      <c r="J1432">
        <v>4</v>
      </c>
      <c r="K1432" t="s">
        <v>21</v>
      </c>
      <c r="L1432" t="s">
        <v>18</v>
      </c>
      <c r="M1432" s="4">
        <v>15.375527426160337</v>
      </c>
      <c r="N1432">
        <v>1</v>
      </c>
      <c r="O1432">
        <v>3</v>
      </c>
    </row>
    <row r="1433" spans="2:15" x14ac:dyDescent="0.35">
      <c r="B1433">
        <v>47</v>
      </c>
      <c r="C1433" t="s">
        <v>18</v>
      </c>
      <c r="D1433" s="4">
        <v>1162</v>
      </c>
      <c r="E1433">
        <v>1</v>
      </c>
      <c r="F1433">
        <v>2000</v>
      </c>
      <c r="G1433">
        <v>3</v>
      </c>
      <c r="H1433" t="s">
        <v>15</v>
      </c>
      <c r="I1433" t="s">
        <v>28</v>
      </c>
      <c r="J1433">
        <v>2</v>
      </c>
      <c r="K1433" t="s">
        <v>21</v>
      </c>
      <c r="L1433" t="s">
        <v>18</v>
      </c>
      <c r="M1433" s="4">
        <v>15.079365079365079</v>
      </c>
      <c r="N1433">
        <v>1</v>
      </c>
      <c r="O1433">
        <v>1</v>
      </c>
    </row>
    <row r="1434" spans="2:15" x14ac:dyDescent="0.35">
      <c r="B1434">
        <v>35</v>
      </c>
      <c r="C1434" t="s">
        <v>18</v>
      </c>
      <c r="D1434" s="4">
        <v>1490</v>
      </c>
      <c r="E1434">
        <v>11</v>
      </c>
      <c r="F1434">
        <v>2003</v>
      </c>
      <c r="G1434">
        <v>4</v>
      </c>
      <c r="H1434" t="s">
        <v>19</v>
      </c>
      <c r="I1434" t="s">
        <v>22</v>
      </c>
      <c r="J1434">
        <v>3</v>
      </c>
      <c r="K1434" t="s">
        <v>21</v>
      </c>
      <c r="L1434" t="s">
        <v>14</v>
      </c>
      <c r="M1434" s="4">
        <v>15.173076923076923</v>
      </c>
      <c r="N1434">
        <v>3</v>
      </c>
      <c r="O1434">
        <v>3</v>
      </c>
    </row>
    <row r="1435" spans="2:15" x14ac:dyDescent="0.35">
      <c r="B1435">
        <v>22</v>
      </c>
      <c r="C1435" t="s">
        <v>18</v>
      </c>
      <c r="D1435" s="4">
        <v>581</v>
      </c>
      <c r="E1435">
        <v>1</v>
      </c>
      <c r="F1435">
        <v>2007</v>
      </c>
      <c r="G1435">
        <v>4</v>
      </c>
      <c r="H1435" t="s">
        <v>19</v>
      </c>
      <c r="I1435" t="s">
        <v>20</v>
      </c>
      <c r="J1435">
        <v>3</v>
      </c>
      <c r="K1435" t="s">
        <v>17</v>
      </c>
      <c r="L1435" t="s">
        <v>18</v>
      </c>
      <c r="M1435" s="4">
        <v>15.375527426160337</v>
      </c>
      <c r="N1435">
        <v>4</v>
      </c>
      <c r="O1435">
        <v>4</v>
      </c>
    </row>
    <row r="1436" spans="2:15" x14ac:dyDescent="0.35">
      <c r="B1436">
        <v>35</v>
      </c>
      <c r="C1436" t="s">
        <v>18</v>
      </c>
      <c r="D1436" s="4">
        <v>1395</v>
      </c>
      <c r="E1436">
        <v>9</v>
      </c>
      <c r="F1436">
        <v>2008</v>
      </c>
      <c r="G1436">
        <v>2</v>
      </c>
      <c r="H1436" t="s">
        <v>19</v>
      </c>
      <c r="I1436" t="s">
        <v>20</v>
      </c>
      <c r="J1436">
        <v>3</v>
      </c>
      <c r="K1436" t="s">
        <v>17</v>
      </c>
      <c r="L1436" t="s">
        <v>18</v>
      </c>
      <c r="M1436" s="4">
        <v>15.375527426160337</v>
      </c>
      <c r="N1436">
        <v>2</v>
      </c>
      <c r="O1436">
        <v>3</v>
      </c>
    </row>
    <row r="1437" spans="2:15" x14ac:dyDescent="0.35">
      <c r="B1437">
        <v>33</v>
      </c>
      <c r="C1437" t="s">
        <v>18</v>
      </c>
      <c r="D1437" s="4">
        <v>501</v>
      </c>
      <c r="E1437">
        <v>15</v>
      </c>
      <c r="F1437">
        <v>2009</v>
      </c>
      <c r="G1437">
        <v>2</v>
      </c>
      <c r="H1437" t="s">
        <v>15</v>
      </c>
      <c r="I1437" t="s">
        <v>25</v>
      </c>
      <c r="J1437">
        <v>4</v>
      </c>
      <c r="K1437" t="s">
        <v>21</v>
      </c>
      <c r="L1437" t="s">
        <v>14</v>
      </c>
      <c r="M1437" s="4">
        <v>13</v>
      </c>
      <c r="N1437">
        <v>1</v>
      </c>
      <c r="O1437">
        <v>3</v>
      </c>
    </row>
    <row r="1438" spans="2:15" x14ac:dyDescent="0.35">
      <c r="B1438">
        <v>32</v>
      </c>
      <c r="C1438" t="s">
        <v>18</v>
      </c>
      <c r="D1438" s="4">
        <v>267</v>
      </c>
      <c r="E1438">
        <v>29</v>
      </c>
      <c r="F1438">
        <v>2010</v>
      </c>
      <c r="G1438">
        <v>3</v>
      </c>
      <c r="H1438" t="s">
        <v>15</v>
      </c>
      <c r="I1438" t="s">
        <v>22</v>
      </c>
      <c r="J1438">
        <v>2</v>
      </c>
      <c r="K1438" t="s">
        <v>17</v>
      </c>
      <c r="L1438" t="s">
        <v>18</v>
      </c>
      <c r="M1438" s="4">
        <v>13</v>
      </c>
      <c r="N1438">
        <v>3</v>
      </c>
      <c r="O1438">
        <v>3</v>
      </c>
    </row>
    <row r="1439" spans="2:15" x14ac:dyDescent="0.35">
      <c r="B1439">
        <v>40</v>
      </c>
      <c r="C1439" t="s">
        <v>18</v>
      </c>
      <c r="D1439" s="4">
        <v>543</v>
      </c>
      <c r="E1439">
        <v>1</v>
      </c>
      <c r="F1439">
        <v>2012</v>
      </c>
      <c r="G1439">
        <v>1</v>
      </c>
      <c r="H1439" t="s">
        <v>19</v>
      </c>
      <c r="I1439" t="s">
        <v>22</v>
      </c>
      <c r="J1439">
        <v>4</v>
      </c>
      <c r="K1439" t="s">
        <v>21</v>
      </c>
      <c r="L1439" t="s">
        <v>18</v>
      </c>
      <c r="M1439" s="4">
        <v>19</v>
      </c>
      <c r="N1439">
        <v>3</v>
      </c>
      <c r="O1439">
        <v>2</v>
      </c>
    </row>
    <row r="1440" spans="2:15" x14ac:dyDescent="0.35">
      <c r="B1440">
        <v>32</v>
      </c>
      <c r="C1440" t="s">
        <v>18</v>
      </c>
      <c r="D1440" s="4">
        <v>234</v>
      </c>
      <c r="E1440">
        <v>1</v>
      </c>
      <c r="F1440">
        <v>2013</v>
      </c>
      <c r="G1440">
        <v>2</v>
      </c>
      <c r="H1440" t="s">
        <v>19</v>
      </c>
      <c r="I1440" t="s">
        <v>27</v>
      </c>
      <c r="J1440">
        <v>2</v>
      </c>
      <c r="K1440" t="s">
        <v>21</v>
      </c>
      <c r="L1440" t="s">
        <v>18</v>
      </c>
      <c r="M1440" s="4">
        <v>14</v>
      </c>
      <c r="N1440">
        <v>2</v>
      </c>
      <c r="O1440">
        <v>3</v>
      </c>
    </row>
    <row r="1441" spans="2:15" x14ac:dyDescent="0.35">
      <c r="B1441">
        <v>39</v>
      </c>
      <c r="C1441" t="s">
        <v>18</v>
      </c>
      <c r="D1441" s="4">
        <v>116</v>
      </c>
      <c r="E1441">
        <v>24</v>
      </c>
      <c r="F1441">
        <v>2014</v>
      </c>
      <c r="G1441">
        <v>1</v>
      </c>
      <c r="H1441" t="s">
        <v>19</v>
      </c>
      <c r="I1441" t="s">
        <v>20</v>
      </c>
      <c r="J1441">
        <v>4</v>
      </c>
      <c r="K1441" t="s">
        <v>17</v>
      </c>
      <c r="L1441" t="s">
        <v>18</v>
      </c>
      <c r="M1441" s="4">
        <v>13</v>
      </c>
      <c r="N1441">
        <v>1</v>
      </c>
      <c r="O1441">
        <v>3</v>
      </c>
    </row>
    <row r="1442" spans="2:15" x14ac:dyDescent="0.35">
      <c r="B1442">
        <v>38</v>
      </c>
      <c r="C1442" t="s">
        <v>18</v>
      </c>
      <c r="D1442" s="4">
        <v>201</v>
      </c>
      <c r="E1442">
        <v>10</v>
      </c>
      <c r="F1442">
        <v>2015</v>
      </c>
      <c r="G1442">
        <v>2</v>
      </c>
      <c r="H1442" t="s">
        <v>15</v>
      </c>
      <c r="I1442" t="s">
        <v>28</v>
      </c>
      <c r="J1442">
        <v>3</v>
      </c>
      <c r="K1442" t="s">
        <v>21</v>
      </c>
      <c r="L1442" t="s">
        <v>18</v>
      </c>
      <c r="M1442" s="4">
        <v>12</v>
      </c>
      <c r="N1442">
        <v>1</v>
      </c>
      <c r="O1442">
        <v>3</v>
      </c>
    </row>
    <row r="1443" spans="2:15" x14ac:dyDescent="0.35">
      <c r="B1443">
        <v>32</v>
      </c>
      <c r="C1443" t="s">
        <v>18</v>
      </c>
      <c r="D1443" s="4">
        <v>801</v>
      </c>
      <c r="E1443">
        <v>1</v>
      </c>
      <c r="F1443">
        <v>2016</v>
      </c>
      <c r="G1443">
        <v>3</v>
      </c>
      <c r="H1443" t="s">
        <v>15</v>
      </c>
      <c r="I1443" t="s">
        <v>16</v>
      </c>
      <c r="J1443">
        <v>4</v>
      </c>
      <c r="K1443" t="s">
        <v>21</v>
      </c>
      <c r="L1443" t="s">
        <v>18</v>
      </c>
      <c r="M1443" s="4">
        <v>19</v>
      </c>
      <c r="N1443">
        <v>3</v>
      </c>
      <c r="O1443">
        <v>3</v>
      </c>
    </row>
    <row r="1444" spans="2:15" x14ac:dyDescent="0.35">
      <c r="B1444">
        <v>37</v>
      </c>
      <c r="C1444" t="s">
        <v>18</v>
      </c>
      <c r="D1444" s="4">
        <v>161</v>
      </c>
      <c r="E1444">
        <v>10</v>
      </c>
      <c r="F1444">
        <v>2017</v>
      </c>
      <c r="G1444">
        <v>3</v>
      </c>
      <c r="H1444" t="s">
        <v>15</v>
      </c>
      <c r="I1444" t="s">
        <v>28</v>
      </c>
      <c r="J1444">
        <v>4</v>
      </c>
      <c r="K1444" t="s">
        <v>21</v>
      </c>
      <c r="L1444" t="s">
        <v>14</v>
      </c>
      <c r="M1444" s="4">
        <v>25</v>
      </c>
      <c r="N1444">
        <v>1</v>
      </c>
      <c r="O1444">
        <v>3</v>
      </c>
    </row>
    <row r="1445" spans="2:15" x14ac:dyDescent="0.35">
      <c r="B1445">
        <v>25</v>
      </c>
      <c r="C1445" t="s">
        <v>18</v>
      </c>
      <c r="D1445" s="4">
        <v>787.54826254826253</v>
      </c>
      <c r="E1445">
        <v>8</v>
      </c>
      <c r="F1445">
        <v>2018</v>
      </c>
      <c r="G1445">
        <v>1</v>
      </c>
      <c r="H1445" t="s">
        <v>15</v>
      </c>
      <c r="I1445" t="s">
        <v>16</v>
      </c>
      <c r="J1445">
        <v>3</v>
      </c>
      <c r="K1445" t="s">
        <v>23</v>
      </c>
      <c r="L1445" t="s">
        <v>14</v>
      </c>
      <c r="M1445" s="4">
        <v>22</v>
      </c>
      <c r="N1445">
        <v>2</v>
      </c>
      <c r="O1445">
        <v>2</v>
      </c>
    </row>
    <row r="1446" spans="2:15" x14ac:dyDescent="0.35">
      <c r="B1446">
        <v>52</v>
      </c>
      <c r="C1446" t="s">
        <v>18</v>
      </c>
      <c r="D1446" s="4">
        <v>803.12121212121212</v>
      </c>
      <c r="E1446">
        <v>29</v>
      </c>
      <c r="F1446">
        <v>2019</v>
      </c>
      <c r="G1446">
        <v>1</v>
      </c>
      <c r="H1446" t="s">
        <v>19</v>
      </c>
      <c r="I1446" t="s">
        <v>27</v>
      </c>
      <c r="J1446">
        <v>4</v>
      </c>
      <c r="K1446" t="s">
        <v>23</v>
      </c>
      <c r="L1446" t="s">
        <v>18</v>
      </c>
      <c r="M1446" s="4">
        <v>15</v>
      </c>
      <c r="N1446">
        <v>2</v>
      </c>
      <c r="O1446">
        <v>2</v>
      </c>
    </row>
    <row r="1447" spans="2:15" x14ac:dyDescent="0.35">
      <c r="B1447">
        <v>44</v>
      </c>
      <c r="C1447" t="s">
        <v>18</v>
      </c>
      <c r="D1447" s="4">
        <v>1037</v>
      </c>
      <c r="E1447">
        <v>1</v>
      </c>
      <c r="F1447">
        <v>2020</v>
      </c>
      <c r="G1447">
        <v>2</v>
      </c>
      <c r="H1447" t="s">
        <v>19</v>
      </c>
      <c r="I1447" t="s">
        <v>20</v>
      </c>
      <c r="J1447">
        <v>4</v>
      </c>
      <c r="K1447" t="s">
        <v>17</v>
      </c>
      <c r="L1447" t="s">
        <v>14</v>
      </c>
      <c r="M1447" s="4">
        <v>12</v>
      </c>
      <c r="N1447">
        <v>3</v>
      </c>
      <c r="O1447">
        <v>3</v>
      </c>
    </row>
    <row r="1448" spans="2:15" x14ac:dyDescent="0.35">
      <c r="B1448">
        <v>21</v>
      </c>
      <c r="C1448" t="s">
        <v>18</v>
      </c>
      <c r="D1448" s="4">
        <v>501</v>
      </c>
      <c r="E1448">
        <v>5</v>
      </c>
      <c r="F1448">
        <v>2021</v>
      </c>
      <c r="G1448">
        <v>3</v>
      </c>
      <c r="H1448" t="s">
        <v>19</v>
      </c>
      <c r="I1448" t="s">
        <v>27</v>
      </c>
      <c r="J1448">
        <v>1</v>
      </c>
      <c r="K1448" t="s">
        <v>17</v>
      </c>
      <c r="L1448" t="s">
        <v>14</v>
      </c>
      <c r="M1448" s="4">
        <v>11</v>
      </c>
      <c r="N1448">
        <v>4</v>
      </c>
      <c r="O1448">
        <v>3</v>
      </c>
    </row>
    <row r="1449" spans="2:15" x14ac:dyDescent="0.35">
      <c r="B1449">
        <v>39</v>
      </c>
      <c r="C1449" t="s">
        <v>18</v>
      </c>
      <c r="D1449" s="4">
        <v>105</v>
      </c>
      <c r="E1449">
        <v>9</v>
      </c>
      <c r="F1449">
        <v>2022</v>
      </c>
      <c r="G1449">
        <v>4</v>
      </c>
      <c r="H1449" t="s">
        <v>19</v>
      </c>
      <c r="I1449" t="s">
        <v>26</v>
      </c>
      <c r="J1449">
        <v>4</v>
      </c>
      <c r="K1449" t="s">
        <v>17</v>
      </c>
      <c r="L1449" t="s">
        <v>18</v>
      </c>
      <c r="M1449" s="4">
        <v>13</v>
      </c>
      <c r="N1449">
        <v>3</v>
      </c>
      <c r="O1449">
        <v>2</v>
      </c>
    </row>
    <row r="1450" spans="2:15" x14ac:dyDescent="0.35">
      <c r="B1450">
        <v>23</v>
      </c>
      <c r="C1450" t="s">
        <v>14</v>
      </c>
      <c r="D1450" s="4">
        <v>638</v>
      </c>
      <c r="E1450">
        <v>9</v>
      </c>
      <c r="F1450">
        <v>2023</v>
      </c>
      <c r="G1450">
        <v>4</v>
      </c>
      <c r="H1450" t="s">
        <v>19</v>
      </c>
      <c r="I1450" t="s">
        <v>27</v>
      </c>
      <c r="J1450">
        <v>1</v>
      </c>
      <c r="K1450" t="s">
        <v>21</v>
      </c>
      <c r="L1450" t="s">
        <v>18</v>
      </c>
      <c r="M1450" s="4">
        <v>19</v>
      </c>
      <c r="N1450">
        <v>1</v>
      </c>
      <c r="O1450">
        <v>2</v>
      </c>
    </row>
    <row r="1451" spans="2:15" x14ac:dyDescent="0.35">
      <c r="B1451">
        <v>36</v>
      </c>
      <c r="C1451" t="s">
        <v>18</v>
      </c>
      <c r="D1451" s="4">
        <v>557</v>
      </c>
      <c r="E1451">
        <v>3</v>
      </c>
      <c r="F1451">
        <v>2024</v>
      </c>
      <c r="G1451">
        <v>1</v>
      </c>
      <c r="H1451" t="s">
        <v>15</v>
      </c>
      <c r="I1451" t="s">
        <v>16</v>
      </c>
      <c r="J1451">
        <v>4</v>
      </c>
      <c r="K1451" t="s">
        <v>21</v>
      </c>
      <c r="L1451" t="s">
        <v>18</v>
      </c>
      <c r="M1451" s="4">
        <v>19</v>
      </c>
      <c r="N1451">
        <v>3</v>
      </c>
      <c r="O1451">
        <v>3</v>
      </c>
    </row>
    <row r="1452" spans="2:15" x14ac:dyDescent="0.35">
      <c r="B1452">
        <v>36</v>
      </c>
      <c r="C1452" t="s">
        <v>18</v>
      </c>
      <c r="D1452" s="4">
        <v>688</v>
      </c>
      <c r="E1452">
        <v>4</v>
      </c>
      <c r="F1452">
        <v>2025</v>
      </c>
      <c r="G1452">
        <v>4</v>
      </c>
      <c r="H1452" t="s">
        <v>15</v>
      </c>
      <c r="I1452" t="s">
        <v>24</v>
      </c>
      <c r="J1452">
        <v>2</v>
      </c>
      <c r="K1452" t="s">
        <v>23</v>
      </c>
      <c r="L1452" t="s">
        <v>18</v>
      </c>
      <c r="M1452" s="4">
        <v>13</v>
      </c>
      <c r="N1452">
        <v>2</v>
      </c>
      <c r="O1452">
        <v>3</v>
      </c>
    </row>
    <row r="1453" spans="2:15" x14ac:dyDescent="0.35">
      <c r="B1453">
        <v>56</v>
      </c>
      <c r="C1453" t="s">
        <v>18</v>
      </c>
      <c r="D1453" s="4">
        <v>667</v>
      </c>
      <c r="E1453">
        <v>1</v>
      </c>
      <c r="F1453">
        <v>2026</v>
      </c>
      <c r="G1453">
        <v>3</v>
      </c>
      <c r="H1453" t="s">
        <v>19</v>
      </c>
      <c r="I1453" t="s">
        <v>25</v>
      </c>
      <c r="J1453">
        <v>3</v>
      </c>
      <c r="K1453" t="s">
        <v>23</v>
      </c>
      <c r="L1453" t="s">
        <v>18</v>
      </c>
      <c r="M1453" s="4">
        <v>21</v>
      </c>
      <c r="N1453">
        <v>1</v>
      </c>
      <c r="O1453">
        <v>2</v>
      </c>
    </row>
    <row r="1454" spans="2:15" x14ac:dyDescent="0.35">
      <c r="B1454">
        <v>29</v>
      </c>
      <c r="C1454" t="s">
        <v>14</v>
      </c>
      <c r="D1454" s="4">
        <v>1092</v>
      </c>
      <c r="E1454">
        <v>1</v>
      </c>
      <c r="F1454">
        <v>2027</v>
      </c>
      <c r="G1454">
        <v>1</v>
      </c>
      <c r="H1454" t="s">
        <v>19</v>
      </c>
      <c r="I1454" t="s">
        <v>20</v>
      </c>
      <c r="J1454">
        <v>4</v>
      </c>
      <c r="K1454" t="s">
        <v>21</v>
      </c>
      <c r="L1454" t="s">
        <v>14</v>
      </c>
      <c r="M1454" s="4">
        <v>14</v>
      </c>
      <c r="N1454">
        <v>2</v>
      </c>
      <c r="O1454">
        <v>4</v>
      </c>
    </row>
    <row r="1455" spans="2:15" x14ac:dyDescent="0.35">
      <c r="B1455">
        <v>42</v>
      </c>
      <c r="C1455" t="s">
        <v>18</v>
      </c>
      <c r="D1455" s="4">
        <v>300</v>
      </c>
      <c r="E1455">
        <v>2</v>
      </c>
      <c r="F1455">
        <v>2031</v>
      </c>
      <c r="G1455">
        <v>1</v>
      </c>
      <c r="H1455" t="s">
        <v>19</v>
      </c>
      <c r="I1455" t="s">
        <v>26</v>
      </c>
      <c r="J1455">
        <v>3</v>
      </c>
      <c r="K1455" t="s">
        <v>21</v>
      </c>
      <c r="L1455" t="s">
        <v>18</v>
      </c>
      <c r="M1455" s="4">
        <v>11</v>
      </c>
      <c r="N1455">
        <v>1</v>
      </c>
      <c r="O1455">
        <v>2</v>
      </c>
    </row>
    <row r="1456" spans="2:15" x14ac:dyDescent="0.35">
      <c r="B1456">
        <v>56</v>
      </c>
      <c r="C1456" t="s">
        <v>14</v>
      </c>
      <c r="D1456" s="4">
        <v>310</v>
      </c>
      <c r="E1456">
        <v>7</v>
      </c>
      <c r="F1456">
        <v>2032</v>
      </c>
      <c r="G1456">
        <v>4</v>
      </c>
      <c r="H1456" t="s">
        <v>19</v>
      </c>
      <c r="I1456" t="s">
        <v>22</v>
      </c>
      <c r="J1456">
        <v>3</v>
      </c>
      <c r="K1456" t="s">
        <v>21</v>
      </c>
      <c r="L1456" t="s">
        <v>18</v>
      </c>
      <c r="M1456" s="4">
        <v>11</v>
      </c>
      <c r="N1456">
        <v>4</v>
      </c>
      <c r="O1456">
        <v>1</v>
      </c>
    </row>
    <row r="1457" spans="2:15" x14ac:dyDescent="0.35">
      <c r="B1457">
        <v>41</v>
      </c>
      <c r="C1457" t="s">
        <v>18</v>
      </c>
      <c r="D1457" s="4">
        <v>805.3360655737705</v>
      </c>
      <c r="E1457">
        <v>28</v>
      </c>
      <c r="F1457">
        <v>2034</v>
      </c>
      <c r="G1457">
        <v>1</v>
      </c>
      <c r="H1457" t="s">
        <v>15</v>
      </c>
      <c r="I1457" t="s">
        <v>24</v>
      </c>
      <c r="J1457">
        <v>2</v>
      </c>
      <c r="K1457" t="s">
        <v>21</v>
      </c>
      <c r="L1457" t="s">
        <v>18</v>
      </c>
      <c r="M1457" s="4">
        <v>23</v>
      </c>
      <c r="N1457">
        <v>3</v>
      </c>
      <c r="O1457">
        <v>3</v>
      </c>
    </row>
    <row r="1458" spans="2:15" x14ac:dyDescent="0.35">
      <c r="B1458">
        <v>34</v>
      </c>
      <c r="C1458" t="s">
        <v>18</v>
      </c>
      <c r="D1458" s="4">
        <v>704</v>
      </c>
      <c r="E1458">
        <v>28</v>
      </c>
      <c r="F1458">
        <v>2035</v>
      </c>
      <c r="G1458">
        <v>4</v>
      </c>
      <c r="H1458" t="s">
        <v>15</v>
      </c>
      <c r="I1458" t="s">
        <v>16</v>
      </c>
      <c r="J1458">
        <v>3</v>
      </c>
      <c r="K1458" t="s">
        <v>21</v>
      </c>
      <c r="L1458" t="s">
        <v>18</v>
      </c>
      <c r="M1458" s="4">
        <v>21</v>
      </c>
      <c r="N1458">
        <v>4</v>
      </c>
      <c r="O1458">
        <v>3</v>
      </c>
    </row>
    <row r="1459" spans="2:15" x14ac:dyDescent="0.35">
      <c r="B1459">
        <v>36</v>
      </c>
      <c r="C1459" t="s">
        <v>18</v>
      </c>
      <c r="D1459" s="4">
        <v>301</v>
      </c>
      <c r="E1459">
        <v>15</v>
      </c>
      <c r="F1459">
        <v>2036</v>
      </c>
      <c r="G1459">
        <v>4</v>
      </c>
      <c r="H1459" t="s">
        <v>19</v>
      </c>
      <c r="I1459" t="s">
        <v>16</v>
      </c>
      <c r="J1459">
        <v>4</v>
      </c>
      <c r="K1459" t="s">
        <v>23</v>
      </c>
      <c r="L1459" t="s">
        <v>18</v>
      </c>
      <c r="M1459" s="4">
        <v>24</v>
      </c>
      <c r="N1459">
        <v>1</v>
      </c>
      <c r="O1459">
        <v>2</v>
      </c>
    </row>
    <row r="1460" spans="2:15" x14ac:dyDescent="0.35">
      <c r="B1460">
        <v>41</v>
      </c>
      <c r="C1460" t="s">
        <v>18</v>
      </c>
      <c r="D1460" s="4">
        <v>930</v>
      </c>
      <c r="E1460">
        <v>3</v>
      </c>
      <c r="F1460">
        <v>2037</v>
      </c>
      <c r="G1460">
        <v>3</v>
      </c>
      <c r="H1460" t="s">
        <v>19</v>
      </c>
      <c r="I1460" t="s">
        <v>16</v>
      </c>
      <c r="J1460">
        <v>2</v>
      </c>
      <c r="K1460" t="s">
        <v>23</v>
      </c>
      <c r="L1460" t="s">
        <v>18</v>
      </c>
      <c r="M1460" s="4">
        <v>11</v>
      </c>
      <c r="N1460">
        <v>3</v>
      </c>
      <c r="O1460">
        <v>3</v>
      </c>
    </row>
    <row r="1461" spans="2:15" x14ac:dyDescent="0.35">
      <c r="B1461">
        <v>32</v>
      </c>
      <c r="C1461" t="s">
        <v>18</v>
      </c>
      <c r="D1461" s="4">
        <v>529</v>
      </c>
      <c r="E1461">
        <v>2</v>
      </c>
      <c r="F1461">
        <v>2038</v>
      </c>
      <c r="G1461">
        <v>4</v>
      </c>
      <c r="H1461" t="s">
        <v>19</v>
      </c>
      <c r="I1461" t="s">
        <v>20</v>
      </c>
      <c r="J1461">
        <v>1</v>
      </c>
      <c r="K1461" t="s">
        <v>17</v>
      </c>
      <c r="L1461" t="s">
        <v>18</v>
      </c>
      <c r="M1461" s="4">
        <v>14</v>
      </c>
      <c r="N1461">
        <v>4</v>
      </c>
      <c r="O1461">
        <v>3</v>
      </c>
    </row>
    <row r="1462" spans="2:15" x14ac:dyDescent="0.35">
      <c r="B1462">
        <v>35</v>
      </c>
      <c r="C1462" t="s">
        <v>18</v>
      </c>
      <c r="D1462" s="4">
        <v>1146</v>
      </c>
      <c r="E1462">
        <v>26</v>
      </c>
      <c r="F1462">
        <v>2040</v>
      </c>
      <c r="G1462">
        <v>3</v>
      </c>
      <c r="H1462" t="s">
        <v>15</v>
      </c>
      <c r="I1462" t="s">
        <v>29</v>
      </c>
      <c r="J1462">
        <v>4</v>
      </c>
      <c r="K1462" t="s">
        <v>17</v>
      </c>
      <c r="L1462" t="s">
        <v>14</v>
      </c>
      <c r="M1462" s="4">
        <v>16</v>
      </c>
      <c r="N1462">
        <v>3</v>
      </c>
      <c r="O1462">
        <v>3</v>
      </c>
    </row>
    <row r="1463" spans="2:15" x14ac:dyDescent="0.35">
      <c r="B1463">
        <v>38</v>
      </c>
      <c r="C1463" t="s">
        <v>18</v>
      </c>
      <c r="D1463" s="4">
        <v>787.54826254826253</v>
      </c>
      <c r="E1463">
        <v>10</v>
      </c>
      <c r="F1463">
        <v>2041</v>
      </c>
      <c r="G1463">
        <v>1</v>
      </c>
      <c r="H1463" t="s">
        <v>15</v>
      </c>
      <c r="I1463" t="s">
        <v>16</v>
      </c>
      <c r="J1463">
        <v>4</v>
      </c>
      <c r="K1463" t="s">
        <v>21</v>
      </c>
      <c r="L1463" t="s">
        <v>18</v>
      </c>
      <c r="M1463" s="4">
        <v>11</v>
      </c>
      <c r="N1463">
        <v>3</v>
      </c>
      <c r="O1463">
        <v>3</v>
      </c>
    </row>
    <row r="1464" spans="2:15" x14ac:dyDescent="0.35">
      <c r="B1464">
        <v>50</v>
      </c>
      <c r="C1464" t="s">
        <v>14</v>
      </c>
      <c r="D1464" s="4">
        <v>878</v>
      </c>
      <c r="E1464">
        <v>1</v>
      </c>
      <c r="F1464">
        <v>2044</v>
      </c>
      <c r="G1464">
        <v>2</v>
      </c>
      <c r="H1464" t="s">
        <v>19</v>
      </c>
      <c r="I1464" t="s">
        <v>16</v>
      </c>
      <c r="J1464">
        <v>3</v>
      </c>
      <c r="K1464" t="s">
        <v>23</v>
      </c>
      <c r="L1464" t="s">
        <v>18</v>
      </c>
      <c r="M1464" s="4">
        <v>12</v>
      </c>
      <c r="N1464">
        <v>4</v>
      </c>
      <c r="O1464">
        <v>3</v>
      </c>
    </row>
    <row r="1465" spans="2:15" x14ac:dyDescent="0.35">
      <c r="B1465">
        <v>36</v>
      </c>
      <c r="C1465" t="s">
        <v>18</v>
      </c>
      <c r="D1465" s="4">
        <v>787.54826254826253</v>
      </c>
      <c r="E1465">
        <v>11</v>
      </c>
      <c r="F1465">
        <v>2045</v>
      </c>
      <c r="G1465">
        <v>2</v>
      </c>
      <c r="H1465" t="s">
        <v>15</v>
      </c>
      <c r="I1465" t="s">
        <v>16</v>
      </c>
      <c r="J1465">
        <v>4</v>
      </c>
      <c r="K1465" t="s">
        <v>21</v>
      </c>
      <c r="L1465" t="s">
        <v>18</v>
      </c>
      <c r="M1465" s="4">
        <v>13</v>
      </c>
      <c r="N1465">
        <v>1</v>
      </c>
      <c r="O1465">
        <v>2</v>
      </c>
    </row>
    <row r="1466" spans="2:15" x14ac:dyDescent="0.35">
      <c r="B1466">
        <v>45</v>
      </c>
      <c r="C1466" t="s">
        <v>18</v>
      </c>
      <c r="D1466" s="4">
        <v>374</v>
      </c>
      <c r="E1466">
        <v>20</v>
      </c>
      <c r="F1466">
        <v>2046</v>
      </c>
      <c r="G1466">
        <v>4</v>
      </c>
      <c r="H1466" t="s">
        <v>15</v>
      </c>
      <c r="I1466" t="s">
        <v>16</v>
      </c>
      <c r="J1466">
        <v>3</v>
      </c>
      <c r="K1466" t="s">
        <v>17</v>
      </c>
      <c r="L1466" t="s">
        <v>18</v>
      </c>
      <c r="M1466" s="4">
        <v>15</v>
      </c>
      <c r="N1466">
        <v>3</v>
      </c>
      <c r="O1466">
        <v>3</v>
      </c>
    </row>
    <row r="1467" spans="2:15" x14ac:dyDescent="0.35">
      <c r="B1467">
        <v>40</v>
      </c>
      <c r="C1467" t="s">
        <v>18</v>
      </c>
      <c r="D1467" s="4">
        <v>773.53418803418799</v>
      </c>
      <c r="E1467">
        <v>2</v>
      </c>
      <c r="F1467">
        <v>2048</v>
      </c>
      <c r="G1467">
        <v>3</v>
      </c>
      <c r="H1467" t="s">
        <v>19</v>
      </c>
      <c r="I1467" t="s">
        <v>20</v>
      </c>
      <c r="J1467">
        <v>3</v>
      </c>
      <c r="K1467" t="s">
        <v>17</v>
      </c>
      <c r="L1467" t="s">
        <v>18</v>
      </c>
      <c r="M1467" s="4">
        <v>14</v>
      </c>
      <c r="N1467">
        <v>4</v>
      </c>
      <c r="O1467">
        <v>3</v>
      </c>
    </row>
    <row r="1468" spans="2:15" x14ac:dyDescent="0.35">
      <c r="B1468">
        <v>35</v>
      </c>
      <c r="C1468" t="s">
        <v>18</v>
      </c>
      <c r="D1468" s="4">
        <v>1199</v>
      </c>
      <c r="E1468">
        <v>18</v>
      </c>
      <c r="F1468">
        <v>2049</v>
      </c>
      <c r="G1468">
        <v>3</v>
      </c>
      <c r="H1468" t="s">
        <v>19</v>
      </c>
      <c r="I1468" t="s">
        <v>25</v>
      </c>
      <c r="J1468">
        <v>3</v>
      </c>
      <c r="K1468" t="s">
        <v>21</v>
      </c>
      <c r="L1468" t="s">
        <v>14</v>
      </c>
      <c r="M1468" s="4">
        <v>14</v>
      </c>
      <c r="N1468">
        <v>4</v>
      </c>
      <c r="O1468">
        <v>4</v>
      </c>
    </row>
    <row r="1469" spans="2:15" x14ac:dyDescent="0.35">
      <c r="B1469">
        <v>40</v>
      </c>
      <c r="C1469" t="s">
        <v>18</v>
      </c>
      <c r="D1469" s="4">
        <v>1194</v>
      </c>
      <c r="E1469">
        <v>2</v>
      </c>
      <c r="F1469">
        <v>2051</v>
      </c>
      <c r="G1469">
        <v>3</v>
      </c>
      <c r="H1469" t="s">
        <v>15</v>
      </c>
      <c r="I1469" t="s">
        <v>20</v>
      </c>
      <c r="J1469">
        <v>3</v>
      </c>
      <c r="K1469" t="s">
        <v>21</v>
      </c>
      <c r="L1469" t="s">
        <v>18</v>
      </c>
      <c r="M1469" s="4">
        <v>14</v>
      </c>
      <c r="N1469">
        <v>2</v>
      </c>
      <c r="O1469">
        <v>3</v>
      </c>
    </row>
    <row r="1470" spans="2:15" x14ac:dyDescent="0.35">
      <c r="B1470">
        <v>35</v>
      </c>
      <c r="C1470" t="s">
        <v>18</v>
      </c>
      <c r="D1470" s="4">
        <v>287</v>
      </c>
      <c r="E1470">
        <v>1</v>
      </c>
      <c r="F1470">
        <v>2052</v>
      </c>
      <c r="G1470">
        <v>3</v>
      </c>
      <c r="H1470" t="s">
        <v>15</v>
      </c>
      <c r="I1470" t="s">
        <v>20</v>
      </c>
      <c r="J1470">
        <v>4</v>
      </c>
      <c r="K1470" t="s">
        <v>21</v>
      </c>
      <c r="L1470" t="s">
        <v>18</v>
      </c>
      <c r="M1470" s="4">
        <v>12</v>
      </c>
      <c r="N1470">
        <v>4</v>
      </c>
      <c r="O1470">
        <v>3</v>
      </c>
    </row>
    <row r="1471" spans="2:15" x14ac:dyDescent="0.35">
      <c r="B1471">
        <v>29</v>
      </c>
      <c r="C1471" t="s">
        <v>18</v>
      </c>
      <c r="D1471" s="4">
        <v>1378</v>
      </c>
      <c r="E1471">
        <v>13</v>
      </c>
      <c r="F1471">
        <v>2053</v>
      </c>
      <c r="G1471">
        <v>4</v>
      </c>
      <c r="H1471" t="s">
        <v>19</v>
      </c>
      <c r="I1471" t="s">
        <v>22</v>
      </c>
      <c r="J1471">
        <v>2</v>
      </c>
      <c r="K1471" t="s">
        <v>21</v>
      </c>
      <c r="L1471" t="s">
        <v>14</v>
      </c>
      <c r="M1471" s="4">
        <v>13</v>
      </c>
      <c r="N1471">
        <v>1</v>
      </c>
      <c r="O1471">
        <v>3</v>
      </c>
    </row>
    <row r="1472" spans="2:15" x14ac:dyDescent="0.35">
      <c r="B1472">
        <v>29</v>
      </c>
      <c r="C1472" t="s">
        <v>18</v>
      </c>
      <c r="D1472" s="4">
        <v>468</v>
      </c>
      <c r="E1472">
        <v>28</v>
      </c>
      <c r="F1472">
        <v>2054</v>
      </c>
      <c r="G1472">
        <v>4</v>
      </c>
      <c r="H1472" t="s">
        <v>15</v>
      </c>
      <c r="I1472" t="s">
        <v>20</v>
      </c>
      <c r="J1472">
        <v>1</v>
      </c>
      <c r="K1472" t="s">
        <v>17</v>
      </c>
      <c r="L1472" t="s">
        <v>18</v>
      </c>
      <c r="M1472" s="4">
        <v>15.375527426160337</v>
      </c>
      <c r="N1472">
        <v>2</v>
      </c>
      <c r="O1472">
        <v>1</v>
      </c>
    </row>
    <row r="1473" spans="2:15" x14ac:dyDescent="0.35">
      <c r="B1473">
        <v>50</v>
      </c>
      <c r="C1473" t="s">
        <v>14</v>
      </c>
      <c r="D1473" s="4">
        <v>410</v>
      </c>
      <c r="E1473">
        <v>28</v>
      </c>
      <c r="F1473">
        <v>2055</v>
      </c>
      <c r="G1473">
        <v>4</v>
      </c>
      <c r="H1473" t="s">
        <v>19</v>
      </c>
      <c r="I1473" t="s">
        <v>16</v>
      </c>
      <c r="J1473">
        <v>1</v>
      </c>
      <c r="K1473" t="s">
        <v>23</v>
      </c>
      <c r="L1473" t="s">
        <v>14</v>
      </c>
      <c r="M1473" s="4">
        <v>14.945945945945946</v>
      </c>
      <c r="N1473">
        <v>2</v>
      </c>
      <c r="O1473">
        <v>3</v>
      </c>
    </row>
    <row r="1474" spans="2:15" x14ac:dyDescent="0.35">
      <c r="B1474">
        <v>39</v>
      </c>
      <c r="C1474" t="s">
        <v>18</v>
      </c>
      <c r="D1474" s="4">
        <v>787.54826254826253</v>
      </c>
      <c r="E1474">
        <v>24</v>
      </c>
      <c r="F1474">
        <v>2056</v>
      </c>
      <c r="G1474">
        <v>2</v>
      </c>
      <c r="H1474" t="s">
        <v>15</v>
      </c>
      <c r="I1474" t="s">
        <v>16</v>
      </c>
      <c r="J1474">
        <v>4</v>
      </c>
      <c r="K1474" t="s">
        <v>21</v>
      </c>
      <c r="L1474" t="s">
        <v>18</v>
      </c>
      <c r="M1474" s="4">
        <v>14.945945945945946</v>
      </c>
      <c r="N1474">
        <v>1</v>
      </c>
      <c r="O1474">
        <v>2</v>
      </c>
    </row>
    <row r="1475" spans="2:15" x14ac:dyDescent="0.35">
      <c r="B1475">
        <v>31</v>
      </c>
      <c r="C1475" t="s">
        <v>18</v>
      </c>
      <c r="D1475" s="4">
        <v>325</v>
      </c>
      <c r="E1475">
        <v>5</v>
      </c>
      <c r="F1475">
        <v>2057</v>
      </c>
      <c r="G1475">
        <v>2</v>
      </c>
      <c r="H1475" t="s">
        <v>19</v>
      </c>
      <c r="I1475" t="s">
        <v>24</v>
      </c>
      <c r="J1475">
        <v>1</v>
      </c>
      <c r="K1475" t="s">
        <v>17</v>
      </c>
      <c r="L1475" t="s">
        <v>18</v>
      </c>
      <c r="M1475" s="4">
        <v>15.345132743362832</v>
      </c>
      <c r="N1475">
        <v>2</v>
      </c>
      <c r="O1475">
        <v>3</v>
      </c>
    </row>
    <row r="1476" spans="2:15" x14ac:dyDescent="0.35">
      <c r="B1476">
        <v>26</v>
      </c>
      <c r="C1476" t="s">
        <v>18</v>
      </c>
      <c r="D1476" s="4">
        <v>803.12121212121212</v>
      </c>
      <c r="E1476">
        <v>5</v>
      </c>
      <c r="F1476">
        <v>2060</v>
      </c>
      <c r="G1476">
        <v>4</v>
      </c>
      <c r="H1476" t="s">
        <v>15</v>
      </c>
      <c r="I1476" t="s">
        <v>27</v>
      </c>
      <c r="J1476">
        <v>3</v>
      </c>
      <c r="K1476" t="s">
        <v>17</v>
      </c>
      <c r="L1476" t="s">
        <v>18</v>
      </c>
      <c r="M1476" s="4">
        <v>15.492537313432836</v>
      </c>
      <c r="N1476">
        <v>4</v>
      </c>
      <c r="O1476">
        <v>3</v>
      </c>
    </row>
    <row r="1477" spans="2:15" x14ac:dyDescent="0.35">
      <c r="B1477">
        <v>36</v>
      </c>
      <c r="C1477" t="s">
        <v>18</v>
      </c>
      <c r="D1477" s="4">
        <v>884</v>
      </c>
      <c r="E1477">
        <v>23</v>
      </c>
      <c r="F1477">
        <v>2061</v>
      </c>
      <c r="G1477">
        <v>3</v>
      </c>
      <c r="H1477" t="s">
        <v>19</v>
      </c>
      <c r="I1477" t="s">
        <v>22</v>
      </c>
      <c r="J1477">
        <v>4</v>
      </c>
      <c r="K1477" t="s">
        <v>21</v>
      </c>
      <c r="L1477" t="s">
        <v>18</v>
      </c>
      <c r="M1477" s="4">
        <v>15.173076923076923</v>
      </c>
      <c r="N1477">
        <v>3</v>
      </c>
      <c r="O1477">
        <v>3</v>
      </c>
    </row>
    <row r="1478" spans="2:15" x14ac:dyDescent="0.35">
      <c r="B1478">
        <v>39</v>
      </c>
      <c r="C1478" t="s">
        <v>18</v>
      </c>
      <c r="D1478" s="4">
        <v>613</v>
      </c>
      <c r="E1478">
        <v>6</v>
      </c>
      <c r="F1478">
        <v>2062</v>
      </c>
      <c r="G1478">
        <v>4</v>
      </c>
      <c r="H1478" t="s">
        <v>19</v>
      </c>
      <c r="I1478" t="s">
        <v>25</v>
      </c>
      <c r="J1478">
        <v>1</v>
      </c>
      <c r="K1478" t="s">
        <v>21</v>
      </c>
      <c r="L1478" t="s">
        <v>18</v>
      </c>
      <c r="M1478" s="4">
        <v>15.69811320754717</v>
      </c>
      <c r="N1478">
        <v>1</v>
      </c>
      <c r="O1478">
        <v>3</v>
      </c>
    </row>
    <row r="1479" spans="2:15" x14ac:dyDescent="0.35">
      <c r="B1479">
        <v>27</v>
      </c>
      <c r="C1479" t="s">
        <v>18</v>
      </c>
      <c r="D1479" s="4">
        <v>155</v>
      </c>
      <c r="E1479">
        <v>4</v>
      </c>
      <c r="F1479">
        <v>2064</v>
      </c>
      <c r="G1479">
        <v>2</v>
      </c>
      <c r="H1479" t="s">
        <v>19</v>
      </c>
      <c r="I1479" t="s">
        <v>24</v>
      </c>
      <c r="J1479">
        <v>2</v>
      </c>
      <c r="K1479" t="s">
        <v>21</v>
      </c>
      <c r="L1479" t="s">
        <v>14</v>
      </c>
      <c r="M1479" s="4">
        <v>15.345132743362832</v>
      </c>
      <c r="N1479">
        <v>2</v>
      </c>
      <c r="O1479">
        <v>3</v>
      </c>
    </row>
    <row r="1480" spans="2:15" x14ac:dyDescent="0.35">
      <c r="B1480">
        <v>49</v>
      </c>
      <c r="C1480" t="s">
        <v>18</v>
      </c>
      <c r="D1480" s="4">
        <v>1023</v>
      </c>
      <c r="E1480">
        <v>2</v>
      </c>
      <c r="F1480">
        <v>2065</v>
      </c>
      <c r="G1480">
        <v>4</v>
      </c>
      <c r="H1480" t="s">
        <v>19</v>
      </c>
      <c r="I1480" t="s">
        <v>16</v>
      </c>
      <c r="J1480">
        <v>2</v>
      </c>
      <c r="K1480" t="s">
        <v>21</v>
      </c>
      <c r="L1480" t="s">
        <v>18</v>
      </c>
      <c r="M1480" s="4">
        <v>14</v>
      </c>
      <c r="N1480">
        <v>4</v>
      </c>
      <c r="O1480">
        <v>2</v>
      </c>
    </row>
    <row r="1481" spans="2:15" x14ac:dyDescent="0.35">
      <c r="B1481">
        <v>34</v>
      </c>
      <c r="C1481" t="s">
        <v>18</v>
      </c>
      <c r="D1481" s="4">
        <v>776.33181818181822</v>
      </c>
      <c r="E1481">
        <v>8</v>
      </c>
      <c r="F1481">
        <v>2068</v>
      </c>
      <c r="G1481">
        <v>2</v>
      </c>
      <c r="H1481" t="s">
        <v>19</v>
      </c>
      <c r="I1481" t="s">
        <v>22</v>
      </c>
      <c r="J1481">
        <v>3</v>
      </c>
      <c r="K1481" t="s">
        <v>21</v>
      </c>
      <c r="L1481" t="s">
        <v>18</v>
      </c>
      <c r="M1481" s="4">
        <v>12</v>
      </c>
      <c r="N1481">
        <v>1</v>
      </c>
      <c r="O1481">
        <v>4</v>
      </c>
    </row>
    <row r="1484" spans="2:15" x14ac:dyDescent="0.35">
      <c r="G1484" s="5"/>
      <c r="H1484" s="5"/>
    </row>
    <row r="1487" spans="2:15" x14ac:dyDescent="0.35">
      <c r="B1487">
        <f t="array" ref="B1487:B2344">_xlfn.MODE.MULT(B12:B1481)</f>
        <v>35</v>
      </c>
      <c r="C1487" t="e">
        <f t="array" ref="C1487:C2344">_xlfn.MODE.MULT(C12:C1481)</f>
        <v>#N/A</v>
      </c>
      <c r="D1487">
        <f t="array" ref="D1487:D2344">_xlfn.MODE.MULT(D12:D1481)</f>
        <v>787.54826254826253</v>
      </c>
      <c r="E1487">
        <f t="array" ref="E1487:E2344">_xlfn.MODE.MULT(E12:E1481)</f>
        <v>2</v>
      </c>
      <c r="F1487" t="e">
        <f t="array" ref="F1487:F2344">_xlfn.MODE.MULT(F12:F1481)</f>
        <v>#N/A</v>
      </c>
      <c r="G1487">
        <f t="array" ref="G1487:G2344">_xlfn.MODE.MULT(G12:G1481)</f>
        <v>3</v>
      </c>
      <c r="H1487" t="e">
        <f t="array" ref="H1487:H2344">_xlfn.MODE.MULT(H12:H1481)</f>
        <v>#N/A</v>
      </c>
      <c r="I1487" t="e">
        <f t="array" ref="I1487:I2344">_xlfn.MODE.MULT(I12:I1481)</f>
        <v>#N/A</v>
      </c>
      <c r="J1487">
        <f t="array" ref="J1487:J2344">_xlfn.MODE.MULT(J12:J1481)</f>
        <v>4</v>
      </c>
      <c r="K1487" t="e">
        <f t="array" ref="K1487:K2344">_xlfn.MODE.MULT(K12:K1481)</f>
        <v>#N/A</v>
      </c>
      <c r="L1487" t="e">
        <f t="array" ref="L1487:L2344">_xlfn.MODE.MULT(L12:L1481)</f>
        <v>#N/A</v>
      </c>
      <c r="M1487">
        <f t="array" ref="M1487:M2344">_xlfn.MODE.MULT(M12:M1481)</f>
        <v>13</v>
      </c>
      <c r="N1487">
        <f t="array" ref="N1487:N2344">_xlfn.MODE.MULT(N12:N1481)</f>
        <v>3</v>
      </c>
      <c r="O1487">
        <f t="array" ref="O1487:O2344">_xlfn.MODE.MULT(O12:O1481)</f>
        <v>3</v>
      </c>
    </row>
    <row r="1488" spans="2:15" x14ac:dyDescent="0.35">
      <c r="B1488">
        <v>35</v>
      </c>
      <c r="C1488" t="e">
        <v>#N/A</v>
      </c>
      <c r="D1488">
        <v>787.54826254826253</v>
      </c>
      <c r="E1488">
        <v>2</v>
      </c>
      <c r="F1488" t="e">
        <v>#N/A</v>
      </c>
      <c r="G1488">
        <v>3</v>
      </c>
      <c r="H1488" t="e">
        <v>#N/A</v>
      </c>
      <c r="I1488" t="e">
        <v>#N/A</v>
      </c>
      <c r="J1488">
        <v>4</v>
      </c>
      <c r="K1488" t="e">
        <v>#N/A</v>
      </c>
      <c r="L1488" t="e">
        <v>#N/A</v>
      </c>
      <c r="M1488">
        <v>13</v>
      </c>
      <c r="N1488">
        <v>3</v>
      </c>
      <c r="O1488">
        <v>3</v>
      </c>
    </row>
    <row r="1489" spans="2:15" x14ac:dyDescent="0.35">
      <c r="B1489">
        <v>35</v>
      </c>
      <c r="C1489" t="e">
        <v>#N/A</v>
      </c>
      <c r="D1489">
        <v>787.54826254826253</v>
      </c>
      <c r="E1489">
        <v>2</v>
      </c>
      <c r="F1489" t="e">
        <v>#N/A</v>
      </c>
      <c r="G1489">
        <v>3</v>
      </c>
      <c r="H1489" t="e">
        <v>#N/A</v>
      </c>
      <c r="I1489" t="e">
        <v>#N/A</v>
      </c>
      <c r="J1489">
        <v>4</v>
      </c>
      <c r="K1489" t="e">
        <v>#N/A</v>
      </c>
      <c r="L1489" t="e">
        <v>#N/A</v>
      </c>
      <c r="M1489">
        <v>13</v>
      </c>
      <c r="N1489">
        <v>3</v>
      </c>
      <c r="O1489">
        <v>3</v>
      </c>
    </row>
    <row r="1490" spans="2:15" x14ac:dyDescent="0.35">
      <c r="B1490">
        <v>35</v>
      </c>
      <c r="C1490" t="e">
        <v>#N/A</v>
      </c>
      <c r="D1490">
        <v>787.54826254826253</v>
      </c>
      <c r="E1490">
        <v>2</v>
      </c>
      <c r="F1490" t="e">
        <v>#N/A</v>
      </c>
      <c r="G1490">
        <v>3</v>
      </c>
      <c r="H1490" t="e">
        <v>#N/A</v>
      </c>
      <c r="I1490" t="e">
        <v>#N/A</v>
      </c>
      <c r="J1490">
        <v>4</v>
      </c>
      <c r="K1490" t="e">
        <v>#N/A</v>
      </c>
      <c r="L1490" t="e">
        <v>#N/A</v>
      </c>
      <c r="M1490">
        <v>13</v>
      </c>
      <c r="N1490">
        <v>3</v>
      </c>
      <c r="O1490">
        <v>3</v>
      </c>
    </row>
    <row r="1491" spans="2:15" x14ac:dyDescent="0.35">
      <c r="B1491">
        <v>35</v>
      </c>
      <c r="C1491" t="e">
        <v>#N/A</v>
      </c>
      <c r="D1491">
        <v>787.54826254826253</v>
      </c>
      <c r="E1491">
        <v>2</v>
      </c>
      <c r="F1491" t="e">
        <v>#N/A</v>
      </c>
      <c r="G1491">
        <v>3</v>
      </c>
      <c r="H1491" t="e">
        <v>#N/A</v>
      </c>
      <c r="I1491" t="e">
        <v>#N/A</v>
      </c>
      <c r="J1491">
        <v>4</v>
      </c>
      <c r="K1491" t="e">
        <v>#N/A</v>
      </c>
      <c r="L1491" t="e">
        <v>#N/A</v>
      </c>
      <c r="M1491">
        <v>13</v>
      </c>
      <c r="N1491">
        <v>3</v>
      </c>
      <c r="O1491">
        <v>3</v>
      </c>
    </row>
    <row r="1492" spans="2:15" x14ac:dyDescent="0.35">
      <c r="B1492">
        <v>35</v>
      </c>
      <c r="C1492" t="e">
        <v>#N/A</v>
      </c>
      <c r="D1492">
        <v>787.54826254826253</v>
      </c>
      <c r="E1492">
        <v>2</v>
      </c>
      <c r="F1492" t="e">
        <v>#N/A</v>
      </c>
      <c r="G1492">
        <v>3</v>
      </c>
      <c r="H1492" t="e">
        <v>#N/A</v>
      </c>
      <c r="I1492" t="e">
        <v>#N/A</v>
      </c>
      <c r="J1492">
        <v>4</v>
      </c>
      <c r="K1492" t="e">
        <v>#N/A</v>
      </c>
      <c r="L1492" t="e">
        <v>#N/A</v>
      </c>
      <c r="M1492">
        <v>13</v>
      </c>
      <c r="N1492">
        <v>3</v>
      </c>
      <c r="O1492">
        <v>3</v>
      </c>
    </row>
    <row r="1493" spans="2:15" x14ac:dyDescent="0.35">
      <c r="B1493">
        <v>35</v>
      </c>
      <c r="C1493" t="e">
        <v>#N/A</v>
      </c>
      <c r="D1493">
        <v>787.54826254826253</v>
      </c>
      <c r="E1493">
        <v>2</v>
      </c>
      <c r="F1493" t="e">
        <v>#N/A</v>
      </c>
      <c r="G1493">
        <v>3</v>
      </c>
      <c r="H1493" t="e">
        <v>#N/A</v>
      </c>
      <c r="I1493" t="e">
        <v>#N/A</v>
      </c>
      <c r="J1493">
        <v>4</v>
      </c>
      <c r="K1493" t="e">
        <v>#N/A</v>
      </c>
      <c r="L1493" t="e">
        <v>#N/A</v>
      </c>
      <c r="M1493">
        <v>13</v>
      </c>
      <c r="N1493">
        <v>3</v>
      </c>
      <c r="O1493">
        <v>3</v>
      </c>
    </row>
    <row r="1494" spans="2:15" x14ac:dyDescent="0.35">
      <c r="B1494">
        <v>35</v>
      </c>
      <c r="C1494" t="e">
        <v>#N/A</v>
      </c>
      <c r="D1494">
        <v>787.54826254826253</v>
      </c>
      <c r="E1494">
        <v>2</v>
      </c>
      <c r="F1494" t="e">
        <v>#N/A</v>
      </c>
      <c r="G1494">
        <v>3</v>
      </c>
      <c r="H1494" t="e">
        <v>#N/A</v>
      </c>
      <c r="I1494" t="e">
        <v>#N/A</v>
      </c>
      <c r="J1494">
        <v>4</v>
      </c>
      <c r="K1494" t="e">
        <v>#N/A</v>
      </c>
      <c r="L1494" t="e">
        <v>#N/A</v>
      </c>
      <c r="M1494">
        <v>13</v>
      </c>
      <c r="N1494">
        <v>3</v>
      </c>
      <c r="O1494">
        <v>3</v>
      </c>
    </row>
    <row r="1495" spans="2:15" x14ac:dyDescent="0.35">
      <c r="B1495">
        <v>35</v>
      </c>
      <c r="C1495" t="e">
        <v>#N/A</v>
      </c>
      <c r="D1495">
        <v>787.54826254826253</v>
      </c>
      <c r="E1495">
        <v>2</v>
      </c>
      <c r="F1495" t="e">
        <v>#N/A</v>
      </c>
      <c r="G1495">
        <v>3</v>
      </c>
      <c r="H1495" t="e">
        <v>#N/A</v>
      </c>
      <c r="I1495" t="e">
        <v>#N/A</v>
      </c>
      <c r="J1495">
        <v>4</v>
      </c>
      <c r="K1495" t="e">
        <v>#N/A</v>
      </c>
      <c r="L1495" t="e">
        <v>#N/A</v>
      </c>
      <c r="M1495">
        <v>13</v>
      </c>
      <c r="N1495">
        <v>3</v>
      </c>
      <c r="O1495">
        <v>3</v>
      </c>
    </row>
    <row r="1496" spans="2:15" x14ac:dyDescent="0.35">
      <c r="B1496">
        <v>35</v>
      </c>
      <c r="C1496" t="e">
        <v>#N/A</v>
      </c>
      <c r="D1496">
        <v>787.54826254826253</v>
      </c>
      <c r="E1496">
        <v>2</v>
      </c>
      <c r="F1496" t="e">
        <v>#N/A</v>
      </c>
      <c r="G1496">
        <v>3</v>
      </c>
      <c r="H1496" t="e">
        <v>#N/A</v>
      </c>
      <c r="I1496" t="e">
        <v>#N/A</v>
      </c>
      <c r="J1496">
        <v>4</v>
      </c>
      <c r="K1496" t="e">
        <v>#N/A</v>
      </c>
      <c r="L1496" t="e">
        <v>#N/A</v>
      </c>
      <c r="M1496">
        <v>13</v>
      </c>
      <c r="N1496">
        <v>3</v>
      </c>
      <c r="O1496">
        <v>3</v>
      </c>
    </row>
    <row r="1497" spans="2:15" x14ac:dyDescent="0.35">
      <c r="B1497">
        <v>35</v>
      </c>
      <c r="C1497" t="e">
        <v>#N/A</v>
      </c>
      <c r="D1497">
        <v>787.54826254826253</v>
      </c>
      <c r="E1497">
        <v>2</v>
      </c>
      <c r="F1497" t="e">
        <v>#N/A</v>
      </c>
      <c r="G1497">
        <v>3</v>
      </c>
      <c r="H1497" t="e">
        <v>#N/A</v>
      </c>
      <c r="I1497" t="e">
        <v>#N/A</v>
      </c>
      <c r="J1497">
        <v>4</v>
      </c>
      <c r="K1497" t="e">
        <v>#N/A</v>
      </c>
      <c r="L1497" t="e">
        <v>#N/A</v>
      </c>
      <c r="M1497">
        <v>13</v>
      </c>
      <c r="N1497">
        <v>3</v>
      </c>
      <c r="O1497">
        <v>3</v>
      </c>
    </row>
    <row r="1498" spans="2:15" x14ac:dyDescent="0.35">
      <c r="B1498">
        <v>35</v>
      </c>
      <c r="C1498" t="e">
        <v>#N/A</v>
      </c>
      <c r="D1498">
        <v>787.54826254826253</v>
      </c>
      <c r="E1498">
        <v>2</v>
      </c>
      <c r="F1498" t="e">
        <v>#N/A</v>
      </c>
      <c r="G1498">
        <v>3</v>
      </c>
      <c r="H1498" t="e">
        <v>#N/A</v>
      </c>
      <c r="I1498" t="e">
        <v>#N/A</v>
      </c>
      <c r="J1498">
        <v>4</v>
      </c>
      <c r="K1498" t="e">
        <v>#N/A</v>
      </c>
      <c r="L1498" t="e">
        <v>#N/A</v>
      </c>
      <c r="M1498">
        <v>13</v>
      </c>
      <c r="N1498">
        <v>3</v>
      </c>
      <c r="O1498">
        <v>3</v>
      </c>
    </row>
    <row r="1499" spans="2:15" x14ac:dyDescent="0.35">
      <c r="B1499">
        <v>35</v>
      </c>
      <c r="C1499" t="e">
        <v>#N/A</v>
      </c>
      <c r="D1499">
        <v>787.54826254826253</v>
      </c>
      <c r="E1499">
        <v>2</v>
      </c>
      <c r="F1499" t="e">
        <v>#N/A</v>
      </c>
      <c r="G1499">
        <v>3</v>
      </c>
      <c r="H1499" t="e">
        <v>#N/A</v>
      </c>
      <c r="I1499" t="e">
        <v>#N/A</v>
      </c>
      <c r="J1499">
        <v>4</v>
      </c>
      <c r="K1499" t="e">
        <v>#N/A</v>
      </c>
      <c r="L1499" t="e">
        <v>#N/A</v>
      </c>
      <c r="M1499">
        <v>13</v>
      </c>
      <c r="N1499">
        <v>3</v>
      </c>
      <c r="O1499">
        <v>3</v>
      </c>
    </row>
    <row r="1500" spans="2:15" x14ac:dyDescent="0.35">
      <c r="B1500">
        <v>35</v>
      </c>
      <c r="C1500" t="e">
        <v>#N/A</v>
      </c>
      <c r="D1500">
        <v>787.54826254826253</v>
      </c>
      <c r="E1500">
        <v>2</v>
      </c>
      <c r="F1500" t="e">
        <v>#N/A</v>
      </c>
      <c r="G1500">
        <v>3</v>
      </c>
      <c r="H1500" t="e">
        <v>#N/A</v>
      </c>
      <c r="I1500" t="e">
        <v>#N/A</v>
      </c>
      <c r="J1500">
        <v>4</v>
      </c>
      <c r="K1500" t="e">
        <v>#N/A</v>
      </c>
      <c r="L1500" t="e">
        <v>#N/A</v>
      </c>
      <c r="M1500">
        <v>13</v>
      </c>
      <c r="N1500">
        <v>3</v>
      </c>
      <c r="O1500">
        <v>3</v>
      </c>
    </row>
    <row r="1501" spans="2:15" x14ac:dyDescent="0.35">
      <c r="B1501">
        <v>35</v>
      </c>
      <c r="C1501" t="e">
        <v>#N/A</v>
      </c>
      <c r="D1501">
        <v>787.54826254826253</v>
      </c>
      <c r="E1501">
        <v>2</v>
      </c>
      <c r="F1501" t="e">
        <v>#N/A</v>
      </c>
      <c r="G1501">
        <v>3</v>
      </c>
      <c r="H1501" t="e">
        <v>#N/A</v>
      </c>
      <c r="I1501" t="e">
        <v>#N/A</v>
      </c>
      <c r="J1501">
        <v>4</v>
      </c>
      <c r="K1501" t="e">
        <v>#N/A</v>
      </c>
      <c r="L1501" t="e">
        <v>#N/A</v>
      </c>
      <c r="M1501">
        <v>13</v>
      </c>
      <c r="N1501">
        <v>3</v>
      </c>
      <c r="O1501">
        <v>3</v>
      </c>
    </row>
    <row r="1502" spans="2:15" x14ac:dyDescent="0.35">
      <c r="B1502">
        <v>35</v>
      </c>
      <c r="C1502" t="e">
        <v>#N/A</v>
      </c>
      <c r="D1502">
        <v>787.54826254826253</v>
      </c>
      <c r="E1502">
        <v>2</v>
      </c>
      <c r="F1502" t="e">
        <v>#N/A</v>
      </c>
      <c r="G1502">
        <v>3</v>
      </c>
      <c r="H1502" t="e">
        <v>#N/A</v>
      </c>
      <c r="I1502" t="e">
        <v>#N/A</v>
      </c>
      <c r="J1502">
        <v>4</v>
      </c>
      <c r="K1502" t="e">
        <v>#N/A</v>
      </c>
      <c r="L1502" t="e">
        <v>#N/A</v>
      </c>
      <c r="M1502">
        <v>13</v>
      </c>
      <c r="N1502">
        <v>3</v>
      </c>
      <c r="O1502">
        <v>3</v>
      </c>
    </row>
    <row r="1503" spans="2:15" x14ac:dyDescent="0.35">
      <c r="B1503">
        <v>35</v>
      </c>
      <c r="C1503" t="e">
        <v>#N/A</v>
      </c>
      <c r="D1503">
        <v>787.54826254826253</v>
      </c>
      <c r="E1503">
        <v>2</v>
      </c>
      <c r="F1503" t="e">
        <v>#N/A</v>
      </c>
      <c r="G1503">
        <v>3</v>
      </c>
      <c r="H1503" t="e">
        <v>#N/A</v>
      </c>
      <c r="I1503" t="e">
        <v>#N/A</v>
      </c>
      <c r="J1503">
        <v>4</v>
      </c>
      <c r="K1503" t="e">
        <v>#N/A</v>
      </c>
      <c r="L1503" t="e">
        <v>#N/A</v>
      </c>
      <c r="M1503">
        <v>13</v>
      </c>
      <c r="N1503">
        <v>3</v>
      </c>
      <c r="O1503">
        <v>3</v>
      </c>
    </row>
    <row r="1504" spans="2:15" x14ac:dyDescent="0.35">
      <c r="B1504">
        <v>35</v>
      </c>
      <c r="C1504" t="e">
        <v>#N/A</v>
      </c>
      <c r="D1504">
        <v>787.54826254826253</v>
      </c>
      <c r="E1504">
        <v>2</v>
      </c>
      <c r="F1504" t="e">
        <v>#N/A</v>
      </c>
      <c r="G1504">
        <v>3</v>
      </c>
      <c r="H1504" t="e">
        <v>#N/A</v>
      </c>
      <c r="I1504" t="e">
        <v>#N/A</v>
      </c>
      <c r="J1504">
        <v>4</v>
      </c>
      <c r="K1504" t="e">
        <v>#N/A</v>
      </c>
      <c r="L1504" t="e">
        <v>#N/A</v>
      </c>
      <c r="M1504">
        <v>13</v>
      </c>
      <c r="N1504">
        <v>3</v>
      </c>
      <c r="O1504">
        <v>3</v>
      </c>
    </row>
    <row r="1505" spans="2:15" x14ac:dyDescent="0.35">
      <c r="B1505">
        <v>35</v>
      </c>
      <c r="C1505" t="e">
        <v>#N/A</v>
      </c>
      <c r="D1505">
        <v>787.54826254826253</v>
      </c>
      <c r="E1505">
        <v>2</v>
      </c>
      <c r="F1505" t="e">
        <v>#N/A</v>
      </c>
      <c r="G1505">
        <v>3</v>
      </c>
      <c r="H1505" t="e">
        <v>#N/A</v>
      </c>
      <c r="I1505" t="e">
        <v>#N/A</v>
      </c>
      <c r="J1505">
        <v>4</v>
      </c>
      <c r="K1505" t="e">
        <v>#N/A</v>
      </c>
      <c r="L1505" t="e">
        <v>#N/A</v>
      </c>
      <c r="M1505">
        <v>13</v>
      </c>
      <c r="N1505">
        <v>3</v>
      </c>
      <c r="O1505">
        <v>3</v>
      </c>
    </row>
    <row r="1506" spans="2:15" x14ac:dyDescent="0.35">
      <c r="B1506">
        <v>35</v>
      </c>
      <c r="C1506" t="e">
        <v>#N/A</v>
      </c>
      <c r="D1506">
        <v>787.54826254826253</v>
      </c>
      <c r="E1506">
        <v>2</v>
      </c>
      <c r="F1506" t="e">
        <v>#N/A</v>
      </c>
      <c r="G1506">
        <v>3</v>
      </c>
      <c r="H1506" t="e">
        <v>#N/A</v>
      </c>
      <c r="I1506" t="e">
        <v>#N/A</v>
      </c>
      <c r="J1506">
        <v>4</v>
      </c>
      <c r="K1506" t="e">
        <v>#N/A</v>
      </c>
      <c r="L1506" t="e">
        <v>#N/A</v>
      </c>
      <c r="M1506">
        <v>13</v>
      </c>
      <c r="N1506">
        <v>3</v>
      </c>
      <c r="O1506">
        <v>3</v>
      </c>
    </row>
    <row r="1507" spans="2:15" x14ac:dyDescent="0.35">
      <c r="B1507">
        <v>35</v>
      </c>
      <c r="C1507" t="e">
        <v>#N/A</v>
      </c>
      <c r="D1507">
        <v>787.54826254826253</v>
      </c>
      <c r="E1507">
        <v>2</v>
      </c>
      <c r="F1507" t="e">
        <v>#N/A</v>
      </c>
      <c r="G1507">
        <v>3</v>
      </c>
      <c r="H1507" t="e">
        <v>#N/A</v>
      </c>
      <c r="I1507" t="e">
        <v>#N/A</v>
      </c>
      <c r="J1507">
        <v>4</v>
      </c>
      <c r="K1507" t="e">
        <v>#N/A</v>
      </c>
      <c r="L1507" t="e">
        <v>#N/A</v>
      </c>
      <c r="M1507">
        <v>13</v>
      </c>
      <c r="N1507">
        <v>3</v>
      </c>
      <c r="O1507">
        <v>3</v>
      </c>
    </row>
    <row r="1508" spans="2:15" x14ac:dyDescent="0.35">
      <c r="B1508">
        <v>35</v>
      </c>
      <c r="C1508" t="e">
        <v>#N/A</v>
      </c>
      <c r="D1508">
        <v>787.54826254826253</v>
      </c>
      <c r="E1508">
        <v>2</v>
      </c>
      <c r="F1508" t="e">
        <v>#N/A</v>
      </c>
      <c r="G1508">
        <v>3</v>
      </c>
      <c r="H1508" t="e">
        <v>#N/A</v>
      </c>
      <c r="I1508" t="e">
        <v>#N/A</v>
      </c>
      <c r="J1508">
        <v>4</v>
      </c>
      <c r="K1508" t="e">
        <v>#N/A</v>
      </c>
      <c r="L1508" t="e">
        <v>#N/A</v>
      </c>
      <c r="M1508">
        <v>13</v>
      </c>
      <c r="N1508">
        <v>3</v>
      </c>
      <c r="O1508">
        <v>3</v>
      </c>
    </row>
    <row r="1509" spans="2:15" x14ac:dyDescent="0.35">
      <c r="B1509">
        <v>35</v>
      </c>
      <c r="C1509" t="e">
        <v>#N/A</v>
      </c>
      <c r="D1509">
        <v>787.54826254826253</v>
      </c>
      <c r="E1509">
        <v>2</v>
      </c>
      <c r="F1509" t="e">
        <v>#N/A</v>
      </c>
      <c r="G1509">
        <v>3</v>
      </c>
      <c r="H1509" t="e">
        <v>#N/A</v>
      </c>
      <c r="I1509" t="e">
        <v>#N/A</v>
      </c>
      <c r="J1509">
        <v>4</v>
      </c>
      <c r="K1509" t="e">
        <v>#N/A</v>
      </c>
      <c r="L1509" t="e">
        <v>#N/A</v>
      </c>
      <c r="M1509">
        <v>13</v>
      </c>
      <c r="N1509">
        <v>3</v>
      </c>
      <c r="O1509">
        <v>3</v>
      </c>
    </row>
    <row r="1510" spans="2:15" x14ac:dyDescent="0.35">
      <c r="B1510">
        <v>35</v>
      </c>
      <c r="C1510" t="e">
        <v>#N/A</v>
      </c>
      <c r="D1510">
        <v>787.54826254826253</v>
      </c>
      <c r="E1510">
        <v>2</v>
      </c>
      <c r="F1510" t="e">
        <v>#N/A</v>
      </c>
      <c r="G1510">
        <v>3</v>
      </c>
      <c r="H1510" t="e">
        <v>#N/A</v>
      </c>
      <c r="I1510" t="e">
        <v>#N/A</v>
      </c>
      <c r="J1510">
        <v>4</v>
      </c>
      <c r="K1510" t="e">
        <v>#N/A</v>
      </c>
      <c r="L1510" t="e">
        <v>#N/A</v>
      </c>
      <c r="M1510">
        <v>13</v>
      </c>
      <c r="N1510">
        <v>3</v>
      </c>
      <c r="O1510">
        <v>3</v>
      </c>
    </row>
    <row r="1511" spans="2:15" x14ac:dyDescent="0.35">
      <c r="B1511">
        <v>35</v>
      </c>
      <c r="C1511" t="e">
        <v>#N/A</v>
      </c>
      <c r="D1511">
        <v>787.54826254826253</v>
      </c>
      <c r="E1511">
        <v>2</v>
      </c>
      <c r="F1511" t="e">
        <v>#N/A</v>
      </c>
      <c r="G1511">
        <v>3</v>
      </c>
      <c r="H1511" t="e">
        <v>#N/A</v>
      </c>
      <c r="I1511" t="e">
        <v>#N/A</v>
      </c>
      <c r="J1511">
        <v>4</v>
      </c>
      <c r="K1511" t="e">
        <v>#N/A</v>
      </c>
      <c r="L1511" t="e">
        <v>#N/A</v>
      </c>
      <c r="M1511">
        <v>13</v>
      </c>
      <c r="N1511">
        <v>3</v>
      </c>
      <c r="O1511">
        <v>3</v>
      </c>
    </row>
    <row r="1512" spans="2:15" x14ac:dyDescent="0.35">
      <c r="B1512">
        <v>35</v>
      </c>
      <c r="C1512" t="e">
        <v>#N/A</v>
      </c>
      <c r="D1512">
        <v>787.54826254826253</v>
      </c>
      <c r="E1512">
        <v>2</v>
      </c>
      <c r="F1512" t="e">
        <v>#N/A</v>
      </c>
      <c r="G1512">
        <v>3</v>
      </c>
      <c r="H1512" t="e">
        <v>#N/A</v>
      </c>
      <c r="I1512" t="e">
        <v>#N/A</v>
      </c>
      <c r="J1512">
        <v>4</v>
      </c>
      <c r="K1512" t="e">
        <v>#N/A</v>
      </c>
      <c r="L1512" t="e">
        <v>#N/A</v>
      </c>
      <c r="M1512">
        <v>13</v>
      </c>
      <c r="N1512">
        <v>3</v>
      </c>
      <c r="O1512">
        <v>3</v>
      </c>
    </row>
    <row r="1513" spans="2:15" x14ac:dyDescent="0.35">
      <c r="B1513">
        <v>35</v>
      </c>
      <c r="C1513" t="e">
        <v>#N/A</v>
      </c>
      <c r="D1513">
        <v>787.54826254826253</v>
      </c>
      <c r="E1513">
        <v>2</v>
      </c>
      <c r="F1513" t="e">
        <v>#N/A</v>
      </c>
      <c r="G1513">
        <v>3</v>
      </c>
      <c r="H1513" t="e">
        <v>#N/A</v>
      </c>
      <c r="I1513" t="e">
        <v>#N/A</v>
      </c>
      <c r="J1513">
        <v>4</v>
      </c>
      <c r="K1513" t="e">
        <v>#N/A</v>
      </c>
      <c r="L1513" t="e">
        <v>#N/A</v>
      </c>
      <c r="M1513">
        <v>13</v>
      </c>
      <c r="N1513">
        <v>3</v>
      </c>
      <c r="O1513">
        <v>3</v>
      </c>
    </row>
    <row r="1514" spans="2:15" x14ac:dyDescent="0.35">
      <c r="B1514">
        <v>35</v>
      </c>
      <c r="C1514" t="e">
        <v>#N/A</v>
      </c>
      <c r="D1514">
        <v>787.54826254826253</v>
      </c>
      <c r="E1514">
        <v>2</v>
      </c>
      <c r="F1514" t="e">
        <v>#N/A</v>
      </c>
      <c r="G1514">
        <v>3</v>
      </c>
      <c r="H1514" t="e">
        <v>#N/A</v>
      </c>
      <c r="I1514" t="e">
        <v>#N/A</v>
      </c>
      <c r="J1514">
        <v>4</v>
      </c>
      <c r="K1514" t="e">
        <v>#N/A</v>
      </c>
      <c r="L1514" t="e">
        <v>#N/A</v>
      </c>
      <c r="M1514">
        <v>13</v>
      </c>
      <c r="N1514">
        <v>3</v>
      </c>
      <c r="O1514">
        <v>3</v>
      </c>
    </row>
    <row r="1515" spans="2:15" x14ac:dyDescent="0.35">
      <c r="B1515">
        <v>35</v>
      </c>
      <c r="C1515" t="e">
        <v>#N/A</v>
      </c>
      <c r="D1515">
        <v>787.54826254826253</v>
      </c>
      <c r="E1515">
        <v>2</v>
      </c>
      <c r="F1515" t="e">
        <v>#N/A</v>
      </c>
      <c r="G1515">
        <v>3</v>
      </c>
      <c r="H1515" t="e">
        <v>#N/A</v>
      </c>
      <c r="I1515" t="e">
        <v>#N/A</v>
      </c>
      <c r="J1515">
        <v>4</v>
      </c>
      <c r="K1515" t="e">
        <v>#N/A</v>
      </c>
      <c r="L1515" t="e">
        <v>#N/A</v>
      </c>
      <c r="M1515">
        <v>13</v>
      </c>
      <c r="N1515">
        <v>3</v>
      </c>
      <c r="O1515">
        <v>3</v>
      </c>
    </row>
    <row r="1516" spans="2:15" x14ac:dyDescent="0.35">
      <c r="B1516">
        <v>35</v>
      </c>
      <c r="C1516" t="e">
        <v>#N/A</v>
      </c>
      <c r="D1516">
        <v>787.54826254826253</v>
      </c>
      <c r="E1516">
        <v>2</v>
      </c>
      <c r="F1516" t="e">
        <v>#N/A</v>
      </c>
      <c r="G1516">
        <v>3</v>
      </c>
      <c r="H1516" t="e">
        <v>#N/A</v>
      </c>
      <c r="I1516" t="e">
        <v>#N/A</v>
      </c>
      <c r="J1516">
        <v>4</v>
      </c>
      <c r="K1516" t="e">
        <v>#N/A</v>
      </c>
      <c r="L1516" t="e">
        <v>#N/A</v>
      </c>
      <c r="M1516">
        <v>13</v>
      </c>
      <c r="N1516">
        <v>3</v>
      </c>
      <c r="O1516">
        <v>3</v>
      </c>
    </row>
    <row r="1517" spans="2:15" x14ac:dyDescent="0.35">
      <c r="B1517">
        <v>35</v>
      </c>
      <c r="C1517" t="e">
        <v>#N/A</v>
      </c>
      <c r="D1517">
        <v>787.54826254826253</v>
      </c>
      <c r="E1517">
        <v>2</v>
      </c>
      <c r="F1517" t="e">
        <v>#N/A</v>
      </c>
      <c r="G1517">
        <v>3</v>
      </c>
      <c r="H1517" t="e">
        <v>#N/A</v>
      </c>
      <c r="I1517" t="e">
        <v>#N/A</v>
      </c>
      <c r="J1517">
        <v>4</v>
      </c>
      <c r="K1517" t="e">
        <v>#N/A</v>
      </c>
      <c r="L1517" t="e">
        <v>#N/A</v>
      </c>
      <c r="M1517">
        <v>13</v>
      </c>
      <c r="N1517">
        <v>3</v>
      </c>
      <c r="O1517">
        <v>3</v>
      </c>
    </row>
    <row r="1518" spans="2:15" x14ac:dyDescent="0.35">
      <c r="B1518">
        <v>35</v>
      </c>
      <c r="C1518" t="e">
        <v>#N/A</v>
      </c>
      <c r="D1518">
        <v>787.54826254826253</v>
      </c>
      <c r="E1518">
        <v>2</v>
      </c>
      <c r="F1518" t="e">
        <v>#N/A</v>
      </c>
      <c r="G1518">
        <v>3</v>
      </c>
      <c r="H1518" t="e">
        <v>#N/A</v>
      </c>
      <c r="I1518" t="e">
        <v>#N/A</v>
      </c>
      <c r="J1518">
        <v>4</v>
      </c>
      <c r="K1518" t="e">
        <v>#N/A</v>
      </c>
      <c r="L1518" t="e">
        <v>#N/A</v>
      </c>
      <c r="M1518">
        <v>13</v>
      </c>
      <c r="N1518">
        <v>3</v>
      </c>
      <c r="O1518">
        <v>3</v>
      </c>
    </row>
    <row r="1519" spans="2:15" x14ac:dyDescent="0.35">
      <c r="B1519">
        <v>35</v>
      </c>
      <c r="C1519" t="e">
        <v>#N/A</v>
      </c>
      <c r="D1519">
        <v>787.54826254826253</v>
      </c>
      <c r="E1519">
        <v>2</v>
      </c>
      <c r="F1519" t="e">
        <v>#N/A</v>
      </c>
      <c r="G1519">
        <v>3</v>
      </c>
      <c r="H1519" t="e">
        <v>#N/A</v>
      </c>
      <c r="I1519" t="e">
        <v>#N/A</v>
      </c>
      <c r="J1519">
        <v>4</v>
      </c>
      <c r="K1519" t="e">
        <v>#N/A</v>
      </c>
      <c r="L1519" t="e">
        <v>#N/A</v>
      </c>
      <c r="M1519">
        <v>13</v>
      </c>
      <c r="N1519">
        <v>3</v>
      </c>
      <c r="O1519">
        <v>3</v>
      </c>
    </row>
    <row r="1520" spans="2:15" x14ac:dyDescent="0.35">
      <c r="B1520">
        <v>35</v>
      </c>
      <c r="C1520" t="e">
        <v>#N/A</v>
      </c>
      <c r="D1520">
        <v>787.54826254826253</v>
      </c>
      <c r="E1520">
        <v>2</v>
      </c>
      <c r="F1520" t="e">
        <v>#N/A</v>
      </c>
      <c r="G1520">
        <v>3</v>
      </c>
      <c r="H1520" t="e">
        <v>#N/A</v>
      </c>
      <c r="I1520" t="e">
        <v>#N/A</v>
      </c>
      <c r="J1520">
        <v>4</v>
      </c>
      <c r="K1520" t="e">
        <v>#N/A</v>
      </c>
      <c r="L1520" t="e">
        <v>#N/A</v>
      </c>
      <c r="M1520">
        <v>13</v>
      </c>
      <c r="N1520">
        <v>3</v>
      </c>
      <c r="O1520">
        <v>3</v>
      </c>
    </row>
    <row r="1521" spans="2:15" x14ac:dyDescent="0.35">
      <c r="B1521">
        <v>35</v>
      </c>
      <c r="C1521" t="e">
        <v>#N/A</v>
      </c>
      <c r="D1521">
        <v>787.54826254826253</v>
      </c>
      <c r="E1521">
        <v>2</v>
      </c>
      <c r="F1521" t="e">
        <v>#N/A</v>
      </c>
      <c r="G1521">
        <v>3</v>
      </c>
      <c r="H1521" t="e">
        <v>#N/A</v>
      </c>
      <c r="I1521" t="e">
        <v>#N/A</v>
      </c>
      <c r="J1521">
        <v>4</v>
      </c>
      <c r="K1521" t="e">
        <v>#N/A</v>
      </c>
      <c r="L1521" t="e">
        <v>#N/A</v>
      </c>
      <c r="M1521">
        <v>13</v>
      </c>
      <c r="N1521">
        <v>3</v>
      </c>
      <c r="O1521">
        <v>3</v>
      </c>
    </row>
    <row r="1522" spans="2:15" x14ac:dyDescent="0.35">
      <c r="B1522">
        <v>35</v>
      </c>
      <c r="C1522" t="e">
        <v>#N/A</v>
      </c>
      <c r="D1522">
        <v>787.54826254826253</v>
      </c>
      <c r="E1522">
        <v>2</v>
      </c>
      <c r="F1522" t="e">
        <v>#N/A</v>
      </c>
      <c r="G1522">
        <v>3</v>
      </c>
      <c r="H1522" t="e">
        <v>#N/A</v>
      </c>
      <c r="I1522" t="e">
        <v>#N/A</v>
      </c>
      <c r="J1522">
        <v>4</v>
      </c>
      <c r="K1522" t="e">
        <v>#N/A</v>
      </c>
      <c r="L1522" t="e">
        <v>#N/A</v>
      </c>
      <c r="M1522">
        <v>13</v>
      </c>
      <c r="N1522">
        <v>3</v>
      </c>
      <c r="O1522">
        <v>3</v>
      </c>
    </row>
    <row r="1523" spans="2:15" x14ac:dyDescent="0.35">
      <c r="B1523">
        <v>35</v>
      </c>
      <c r="C1523" t="e">
        <v>#N/A</v>
      </c>
      <c r="D1523">
        <v>787.54826254826253</v>
      </c>
      <c r="E1523">
        <v>2</v>
      </c>
      <c r="F1523" t="e">
        <v>#N/A</v>
      </c>
      <c r="G1523">
        <v>3</v>
      </c>
      <c r="H1523" t="e">
        <v>#N/A</v>
      </c>
      <c r="I1523" t="e">
        <v>#N/A</v>
      </c>
      <c r="J1523">
        <v>4</v>
      </c>
      <c r="K1523" t="e">
        <v>#N/A</v>
      </c>
      <c r="L1523" t="e">
        <v>#N/A</v>
      </c>
      <c r="M1523">
        <v>13</v>
      </c>
      <c r="N1523">
        <v>3</v>
      </c>
      <c r="O1523">
        <v>3</v>
      </c>
    </row>
    <row r="1524" spans="2:15" x14ac:dyDescent="0.35">
      <c r="B1524">
        <v>35</v>
      </c>
      <c r="C1524" t="e">
        <v>#N/A</v>
      </c>
      <c r="D1524">
        <v>787.54826254826253</v>
      </c>
      <c r="E1524">
        <v>2</v>
      </c>
      <c r="F1524" t="e">
        <v>#N/A</v>
      </c>
      <c r="G1524">
        <v>3</v>
      </c>
      <c r="H1524" t="e">
        <v>#N/A</v>
      </c>
      <c r="I1524" t="e">
        <v>#N/A</v>
      </c>
      <c r="J1524">
        <v>4</v>
      </c>
      <c r="K1524" t="e">
        <v>#N/A</v>
      </c>
      <c r="L1524" t="e">
        <v>#N/A</v>
      </c>
      <c r="M1524">
        <v>13</v>
      </c>
      <c r="N1524">
        <v>3</v>
      </c>
      <c r="O1524">
        <v>3</v>
      </c>
    </row>
    <row r="1525" spans="2:15" x14ac:dyDescent="0.35">
      <c r="B1525">
        <v>35</v>
      </c>
      <c r="C1525" t="e">
        <v>#N/A</v>
      </c>
      <c r="D1525">
        <v>787.54826254826253</v>
      </c>
      <c r="E1525">
        <v>2</v>
      </c>
      <c r="F1525" t="e">
        <v>#N/A</v>
      </c>
      <c r="G1525">
        <v>3</v>
      </c>
      <c r="H1525" t="e">
        <v>#N/A</v>
      </c>
      <c r="I1525" t="e">
        <v>#N/A</v>
      </c>
      <c r="J1525">
        <v>4</v>
      </c>
      <c r="K1525" t="e">
        <v>#N/A</v>
      </c>
      <c r="L1525" t="e">
        <v>#N/A</v>
      </c>
      <c r="M1525">
        <v>13</v>
      </c>
      <c r="N1525">
        <v>3</v>
      </c>
      <c r="O1525">
        <v>3</v>
      </c>
    </row>
    <row r="1526" spans="2:15" x14ac:dyDescent="0.35">
      <c r="B1526">
        <v>35</v>
      </c>
      <c r="C1526" t="e">
        <v>#N/A</v>
      </c>
      <c r="D1526">
        <v>787.54826254826253</v>
      </c>
      <c r="E1526">
        <v>2</v>
      </c>
      <c r="F1526" t="e">
        <v>#N/A</v>
      </c>
      <c r="G1526">
        <v>3</v>
      </c>
      <c r="H1526" t="e">
        <v>#N/A</v>
      </c>
      <c r="I1526" t="e">
        <v>#N/A</v>
      </c>
      <c r="J1526">
        <v>4</v>
      </c>
      <c r="K1526" t="e">
        <v>#N/A</v>
      </c>
      <c r="L1526" t="e">
        <v>#N/A</v>
      </c>
      <c r="M1526">
        <v>13</v>
      </c>
      <c r="N1526">
        <v>3</v>
      </c>
      <c r="O1526">
        <v>3</v>
      </c>
    </row>
    <row r="1527" spans="2:15" x14ac:dyDescent="0.35">
      <c r="B1527">
        <v>35</v>
      </c>
      <c r="C1527" t="e">
        <v>#N/A</v>
      </c>
      <c r="D1527">
        <v>787.54826254826253</v>
      </c>
      <c r="E1527">
        <v>2</v>
      </c>
      <c r="F1527" t="e">
        <v>#N/A</v>
      </c>
      <c r="G1527">
        <v>3</v>
      </c>
      <c r="H1527" t="e">
        <v>#N/A</v>
      </c>
      <c r="I1527" t="e">
        <v>#N/A</v>
      </c>
      <c r="J1527">
        <v>4</v>
      </c>
      <c r="K1527" t="e">
        <v>#N/A</v>
      </c>
      <c r="L1527" t="e">
        <v>#N/A</v>
      </c>
      <c r="M1527">
        <v>13</v>
      </c>
      <c r="N1527">
        <v>3</v>
      </c>
      <c r="O1527">
        <v>3</v>
      </c>
    </row>
    <row r="1528" spans="2:15" x14ac:dyDescent="0.35">
      <c r="B1528">
        <v>35</v>
      </c>
      <c r="C1528" t="e">
        <v>#N/A</v>
      </c>
      <c r="D1528">
        <v>787.54826254826253</v>
      </c>
      <c r="E1528">
        <v>2</v>
      </c>
      <c r="F1528" t="e">
        <v>#N/A</v>
      </c>
      <c r="G1528">
        <v>3</v>
      </c>
      <c r="H1528" t="e">
        <v>#N/A</v>
      </c>
      <c r="I1528" t="e">
        <v>#N/A</v>
      </c>
      <c r="J1528">
        <v>4</v>
      </c>
      <c r="K1528" t="e">
        <v>#N/A</v>
      </c>
      <c r="L1528" t="e">
        <v>#N/A</v>
      </c>
      <c r="M1528">
        <v>13</v>
      </c>
      <c r="N1528">
        <v>3</v>
      </c>
      <c r="O1528">
        <v>3</v>
      </c>
    </row>
    <row r="1529" spans="2:15" x14ac:dyDescent="0.35">
      <c r="B1529">
        <v>35</v>
      </c>
      <c r="C1529" t="e">
        <v>#N/A</v>
      </c>
      <c r="D1529">
        <v>787.54826254826253</v>
      </c>
      <c r="E1529">
        <v>2</v>
      </c>
      <c r="F1529" t="e">
        <v>#N/A</v>
      </c>
      <c r="G1529">
        <v>3</v>
      </c>
      <c r="H1529" t="e">
        <v>#N/A</v>
      </c>
      <c r="I1529" t="e">
        <v>#N/A</v>
      </c>
      <c r="J1529">
        <v>4</v>
      </c>
      <c r="K1529" t="e">
        <v>#N/A</v>
      </c>
      <c r="L1529" t="e">
        <v>#N/A</v>
      </c>
      <c r="M1529">
        <v>13</v>
      </c>
      <c r="N1529">
        <v>3</v>
      </c>
      <c r="O1529">
        <v>3</v>
      </c>
    </row>
    <row r="1530" spans="2:15" x14ac:dyDescent="0.35">
      <c r="B1530">
        <v>35</v>
      </c>
      <c r="C1530" t="e">
        <v>#N/A</v>
      </c>
      <c r="D1530">
        <v>787.54826254826253</v>
      </c>
      <c r="E1530">
        <v>2</v>
      </c>
      <c r="F1530" t="e">
        <v>#N/A</v>
      </c>
      <c r="G1530">
        <v>3</v>
      </c>
      <c r="H1530" t="e">
        <v>#N/A</v>
      </c>
      <c r="I1530" t="e">
        <v>#N/A</v>
      </c>
      <c r="J1530">
        <v>4</v>
      </c>
      <c r="K1530" t="e">
        <v>#N/A</v>
      </c>
      <c r="L1530" t="e">
        <v>#N/A</v>
      </c>
      <c r="M1530">
        <v>13</v>
      </c>
      <c r="N1530">
        <v>3</v>
      </c>
      <c r="O1530">
        <v>3</v>
      </c>
    </row>
    <row r="1531" spans="2:15" x14ac:dyDescent="0.35">
      <c r="B1531">
        <v>35</v>
      </c>
      <c r="C1531" t="e">
        <v>#N/A</v>
      </c>
      <c r="D1531">
        <v>787.54826254826253</v>
      </c>
      <c r="E1531">
        <v>2</v>
      </c>
      <c r="F1531" t="e">
        <v>#N/A</v>
      </c>
      <c r="G1531">
        <v>3</v>
      </c>
      <c r="H1531" t="e">
        <v>#N/A</v>
      </c>
      <c r="I1531" t="e">
        <v>#N/A</v>
      </c>
      <c r="J1531">
        <v>4</v>
      </c>
      <c r="K1531" t="e">
        <v>#N/A</v>
      </c>
      <c r="L1531" t="e">
        <v>#N/A</v>
      </c>
      <c r="M1531">
        <v>13</v>
      </c>
      <c r="N1531">
        <v>3</v>
      </c>
      <c r="O1531">
        <v>3</v>
      </c>
    </row>
    <row r="1532" spans="2:15" x14ac:dyDescent="0.35">
      <c r="B1532">
        <v>35</v>
      </c>
      <c r="C1532" t="e">
        <v>#N/A</v>
      </c>
      <c r="D1532">
        <v>787.54826254826253</v>
      </c>
      <c r="E1532">
        <v>2</v>
      </c>
      <c r="F1532" t="e">
        <v>#N/A</v>
      </c>
      <c r="G1532">
        <v>3</v>
      </c>
      <c r="H1532" t="e">
        <v>#N/A</v>
      </c>
      <c r="I1532" t="e">
        <v>#N/A</v>
      </c>
      <c r="J1532">
        <v>4</v>
      </c>
      <c r="K1532" t="e">
        <v>#N/A</v>
      </c>
      <c r="L1532" t="e">
        <v>#N/A</v>
      </c>
      <c r="M1532">
        <v>13</v>
      </c>
      <c r="N1532">
        <v>3</v>
      </c>
      <c r="O1532">
        <v>3</v>
      </c>
    </row>
    <row r="1533" spans="2:15" x14ac:dyDescent="0.35">
      <c r="B1533">
        <v>35</v>
      </c>
      <c r="C1533" t="e">
        <v>#N/A</v>
      </c>
      <c r="D1533">
        <v>787.54826254826253</v>
      </c>
      <c r="E1533">
        <v>2</v>
      </c>
      <c r="F1533" t="e">
        <v>#N/A</v>
      </c>
      <c r="G1533">
        <v>3</v>
      </c>
      <c r="H1533" t="e">
        <v>#N/A</v>
      </c>
      <c r="I1533" t="e">
        <v>#N/A</v>
      </c>
      <c r="J1533">
        <v>4</v>
      </c>
      <c r="K1533" t="e">
        <v>#N/A</v>
      </c>
      <c r="L1533" t="e">
        <v>#N/A</v>
      </c>
      <c r="M1533">
        <v>13</v>
      </c>
      <c r="N1533">
        <v>3</v>
      </c>
      <c r="O1533">
        <v>3</v>
      </c>
    </row>
    <row r="1534" spans="2:15" x14ac:dyDescent="0.35">
      <c r="B1534">
        <v>35</v>
      </c>
      <c r="C1534" t="e">
        <v>#N/A</v>
      </c>
      <c r="D1534">
        <v>787.54826254826253</v>
      </c>
      <c r="E1534">
        <v>2</v>
      </c>
      <c r="F1534" t="e">
        <v>#N/A</v>
      </c>
      <c r="G1534">
        <v>3</v>
      </c>
      <c r="H1534" t="e">
        <v>#N/A</v>
      </c>
      <c r="I1534" t="e">
        <v>#N/A</v>
      </c>
      <c r="J1534">
        <v>4</v>
      </c>
      <c r="K1534" t="e">
        <v>#N/A</v>
      </c>
      <c r="L1534" t="e">
        <v>#N/A</v>
      </c>
      <c r="M1534">
        <v>13</v>
      </c>
      <c r="N1534">
        <v>3</v>
      </c>
      <c r="O1534">
        <v>3</v>
      </c>
    </row>
    <row r="1535" spans="2:15" x14ac:dyDescent="0.35">
      <c r="B1535">
        <v>35</v>
      </c>
      <c r="C1535" t="e">
        <v>#N/A</v>
      </c>
      <c r="D1535">
        <v>787.54826254826253</v>
      </c>
      <c r="E1535">
        <v>2</v>
      </c>
      <c r="F1535" t="e">
        <v>#N/A</v>
      </c>
      <c r="G1535">
        <v>3</v>
      </c>
      <c r="H1535" t="e">
        <v>#N/A</v>
      </c>
      <c r="I1535" t="e">
        <v>#N/A</v>
      </c>
      <c r="J1535">
        <v>4</v>
      </c>
      <c r="K1535" t="e">
        <v>#N/A</v>
      </c>
      <c r="L1535" t="e">
        <v>#N/A</v>
      </c>
      <c r="M1535">
        <v>13</v>
      </c>
      <c r="N1535">
        <v>3</v>
      </c>
      <c r="O1535">
        <v>3</v>
      </c>
    </row>
    <row r="1536" spans="2:15" x14ac:dyDescent="0.35">
      <c r="B1536">
        <v>35</v>
      </c>
      <c r="C1536" t="e">
        <v>#N/A</v>
      </c>
      <c r="D1536">
        <v>787.54826254826253</v>
      </c>
      <c r="E1536">
        <v>2</v>
      </c>
      <c r="F1536" t="e">
        <v>#N/A</v>
      </c>
      <c r="G1536">
        <v>3</v>
      </c>
      <c r="H1536" t="e">
        <v>#N/A</v>
      </c>
      <c r="I1536" t="e">
        <v>#N/A</v>
      </c>
      <c r="J1536">
        <v>4</v>
      </c>
      <c r="K1536" t="e">
        <v>#N/A</v>
      </c>
      <c r="L1536" t="e">
        <v>#N/A</v>
      </c>
      <c r="M1536">
        <v>13</v>
      </c>
      <c r="N1536">
        <v>3</v>
      </c>
      <c r="O1536">
        <v>3</v>
      </c>
    </row>
    <row r="1537" spans="2:15" x14ac:dyDescent="0.35">
      <c r="B1537">
        <v>35</v>
      </c>
      <c r="C1537" t="e">
        <v>#N/A</v>
      </c>
      <c r="D1537">
        <v>787.54826254826253</v>
      </c>
      <c r="E1537">
        <v>2</v>
      </c>
      <c r="F1537" t="e">
        <v>#N/A</v>
      </c>
      <c r="G1537">
        <v>3</v>
      </c>
      <c r="H1537" t="e">
        <v>#N/A</v>
      </c>
      <c r="I1537" t="e">
        <v>#N/A</v>
      </c>
      <c r="J1537">
        <v>4</v>
      </c>
      <c r="K1537" t="e">
        <v>#N/A</v>
      </c>
      <c r="L1537" t="e">
        <v>#N/A</v>
      </c>
      <c r="M1537">
        <v>13</v>
      </c>
      <c r="N1537">
        <v>3</v>
      </c>
      <c r="O1537">
        <v>3</v>
      </c>
    </row>
    <row r="1538" spans="2:15" x14ac:dyDescent="0.35">
      <c r="B1538">
        <v>35</v>
      </c>
      <c r="C1538" t="e">
        <v>#N/A</v>
      </c>
      <c r="D1538">
        <v>787.54826254826253</v>
      </c>
      <c r="E1538">
        <v>2</v>
      </c>
      <c r="F1538" t="e">
        <v>#N/A</v>
      </c>
      <c r="G1538">
        <v>3</v>
      </c>
      <c r="H1538" t="e">
        <v>#N/A</v>
      </c>
      <c r="I1538" t="e">
        <v>#N/A</v>
      </c>
      <c r="J1538">
        <v>4</v>
      </c>
      <c r="K1538" t="e">
        <v>#N/A</v>
      </c>
      <c r="L1538" t="e">
        <v>#N/A</v>
      </c>
      <c r="M1538">
        <v>13</v>
      </c>
      <c r="N1538">
        <v>3</v>
      </c>
      <c r="O1538">
        <v>3</v>
      </c>
    </row>
    <row r="1539" spans="2:15" x14ac:dyDescent="0.35">
      <c r="B1539">
        <v>35</v>
      </c>
      <c r="C1539" t="e">
        <v>#N/A</v>
      </c>
      <c r="D1539">
        <v>787.54826254826253</v>
      </c>
      <c r="E1539">
        <v>2</v>
      </c>
      <c r="F1539" t="e">
        <v>#N/A</v>
      </c>
      <c r="G1539">
        <v>3</v>
      </c>
      <c r="H1539" t="e">
        <v>#N/A</v>
      </c>
      <c r="I1539" t="e">
        <v>#N/A</v>
      </c>
      <c r="J1539">
        <v>4</v>
      </c>
      <c r="K1539" t="e">
        <v>#N/A</v>
      </c>
      <c r="L1539" t="e">
        <v>#N/A</v>
      </c>
      <c r="M1539">
        <v>13</v>
      </c>
      <c r="N1539">
        <v>3</v>
      </c>
      <c r="O1539">
        <v>3</v>
      </c>
    </row>
    <row r="1540" spans="2:15" x14ac:dyDescent="0.35">
      <c r="B1540">
        <v>35</v>
      </c>
      <c r="C1540" t="e">
        <v>#N/A</v>
      </c>
      <c r="D1540">
        <v>787.54826254826253</v>
      </c>
      <c r="E1540">
        <v>2</v>
      </c>
      <c r="F1540" t="e">
        <v>#N/A</v>
      </c>
      <c r="G1540">
        <v>3</v>
      </c>
      <c r="H1540" t="e">
        <v>#N/A</v>
      </c>
      <c r="I1540" t="e">
        <v>#N/A</v>
      </c>
      <c r="J1540">
        <v>4</v>
      </c>
      <c r="K1540" t="e">
        <v>#N/A</v>
      </c>
      <c r="L1540" t="e">
        <v>#N/A</v>
      </c>
      <c r="M1540">
        <v>13</v>
      </c>
      <c r="N1540">
        <v>3</v>
      </c>
      <c r="O1540">
        <v>3</v>
      </c>
    </row>
    <row r="1541" spans="2:15" x14ac:dyDescent="0.35">
      <c r="B1541">
        <v>35</v>
      </c>
      <c r="C1541" t="e">
        <v>#N/A</v>
      </c>
      <c r="D1541">
        <v>787.54826254826253</v>
      </c>
      <c r="E1541">
        <v>2</v>
      </c>
      <c r="F1541" t="e">
        <v>#N/A</v>
      </c>
      <c r="G1541">
        <v>3</v>
      </c>
      <c r="H1541" t="e">
        <v>#N/A</v>
      </c>
      <c r="I1541" t="e">
        <v>#N/A</v>
      </c>
      <c r="J1541">
        <v>4</v>
      </c>
      <c r="K1541" t="e">
        <v>#N/A</v>
      </c>
      <c r="L1541" t="e">
        <v>#N/A</v>
      </c>
      <c r="M1541">
        <v>13</v>
      </c>
      <c r="N1541">
        <v>3</v>
      </c>
      <c r="O1541">
        <v>3</v>
      </c>
    </row>
    <row r="1542" spans="2:15" x14ac:dyDescent="0.35">
      <c r="B1542">
        <v>35</v>
      </c>
      <c r="C1542" t="e">
        <v>#N/A</v>
      </c>
      <c r="D1542">
        <v>787.54826254826253</v>
      </c>
      <c r="E1542">
        <v>2</v>
      </c>
      <c r="F1542" t="e">
        <v>#N/A</v>
      </c>
      <c r="G1542">
        <v>3</v>
      </c>
      <c r="H1542" t="e">
        <v>#N/A</v>
      </c>
      <c r="I1542" t="e">
        <v>#N/A</v>
      </c>
      <c r="J1542">
        <v>4</v>
      </c>
      <c r="K1542" t="e">
        <v>#N/A</v>
      </c>
      <c r="L1542" t="e">
        <v>#N/A</v>
      </c>
      <c r="M1542">
        <v>13</v>
      </c>
      <c r="N1542">
        <v>3</v>
      </c>
      <c r="O1542">
        <v>3</v>
      </c>
    </row>
    <row r="1543" spans="2:15" x14ac:dyDescent="0.35">
      <c r="B1543">
        <v>35</v>
      </c>
      <c r="C1543" t="e">
        <v>#N/A</v>
      </c>
      <c r="D1543">
        <v>787.54826254826253</v>
      </c>
      <c r="E1543">
        <v>2</v>
      </c>
      <c r="F1543" t="e">
        <v>#N/A</v>
      </c>
      <c r="G1543">
        <v>3</v>
      </c>
      <c r="H1543" t="e">
        <v>#N/A</v>
      </c>
      <c r="I1543" t="e">
        <v>#N/A</v>
      </c>
      <c r="J1543">
        <v>4</v>
      </c>
      <c r="K1543" t="e">
        <v>#N/A</v>
      </c>
      <c r="L1543" t="e">
        <v>#N/A</v>
      </c>
      <c r="M1543">
        <v>13</v>
      </c>
      <c r="N1543">
        <v>3</v>
      </c>
      <c r="O1543">
        <v>3</v>
      </c>
    </row>
    <row r="1544" spans="2:15" x14ac:dyDescent="0.35">
      <c r="B1544">
        <v>35</v>
      </c>
      <c r="C1544" t="e">
        <v>#N/A</v>
      </c>
      <c r="D1544">
        <v>787.54826254826253</v>
      </c>
      <c r="E1544">
        <v>2</v>
      </c>
      <c r="F1544" t="e">
        <v>#N/A</v>
      </c>
      <c r="G1544">
        <v>3</v>
      </c>
      <c r="H1544" t="e">
        <v>#N/A</v>
      </c>
      <c r="I1544" t="e">
        <v>#N/A</v>
      </c>
      <c r="J1544">
        <v>4</v>
      </c>
      <c r="K1544" t="e">
        <v>#N/A</v>
      </c>
      <c r="L1544" t="e">
        <v>#N/A</v>
      </c>
      <c r="M1544">
        <v>13</v>
      </c>
      <c r="N1544">
        <v>3</v>
      </c>
      <c r="O1544">
        <v>3</v>
      </c>
    </row>
    <row r="1545" spans="2:15" x14ac:dyDescent="0.35">
      <c r="B1545">
        <v>35</v>
      </c>
      <c r="C1545" t="e">
        <v>#N/A</v>
      </c>
      <c r="D1545">
        <v>787.54826254826253</v>
      </c>
      <c r="E1545">
        <v>2</v>
      </c>
      <c r="F1545" t="e">
        <v>#N/A</v>
      </c>
      <c r="G1545">
        <v>3</v>
      </c>
      <c r="H1545" t="e">
        <v>#N/A</v>
      </c>
      <c r="I1545" t="e">
        <v>#N/A</v>
      </c>
      <c r="J1545">
        <v>4</v>
      </c>
      <c r="K1545" t="e">
        <v>#N/A</v>
      </c>
      <c r="L1545" t="e">
        <v>#N/A</v>
      </c>
      <c r="M1545">
        <v>13</v>
      </c>
      <c r="N1545">
        <v>3</v>
      </c>
      <c r="O1545">
        <v>3</v>
      </c>
    </row>
    <row r="1546" spans="2:15" x14ac:dyDescent="0.35">
      <c r="B1546">
        <v>35</v>
      </c>
      <c r="C1546" t="e">
        <v>#N/A</v>
      </c>
      <c r="D1546">
        <v>787.54826254826253</v>
      </c>
      <c r="E1546">
        <v>2</v>
      </c>
      <c r="F1546" t="e">
        <v>#N/A</v>
      </c>
      <c r="G1546">
        <v>3</v>
      </c>
      <c r="H1546" t="e">
        <v>#N/A</v>
      </c>
      <c r="I1546" t="e">
        <v>#N/A</v>
      </c>
      <c r="J1546">
        <v>4</v>
      </c>
      <c r="K1546" t="e">
        <v>#N/A</v>
      </c>
      <c r="L1546" t="e">
        <v>#N/A</v>
      </c>
      <c r="M1546">
        <v>13</v>
      </c>
      <c r="N1546">
        <v>3</v>
      </c>
      <c r="O1546">
        <v>3</v>
      </c>
    </row>
    <row r="1547" spans="2:15" x14ac:dyDescent="0.35">
      <c r="B1547">
        <v>35</v>
      </c>
      <c r="C1547" t="e">
        <v>#N/A</v>
      </c>
      <c r="D1547">
        <v>787.54826254826253</v>
      </c>
      <c r="E1547">
        <v>2</v>
      </c>
      <c r="F1547" t="e">
        <v>#N/A</v>
      </c>
      <c r="G1547">
        <v>3</v>
      </c>
      <c r="H1547" t="e">
        <v>#N/A</v>
      </c>
      <c r="I1547" t="e">
        <v>#N/A</v>
      </c>
      <c r="J1547">
        <v>4</v>
      </c>
      <c r="K1547" t="e">
        <v>#N/A</v>
      </c>
      <c r="L1547" t="e">
        <v>#N/A</v>
      </c>
      <c r="M1547">
        <v>13</v>
      </c>
      <c r="N1547">
        <v>3</v>
      </c>
      <c r="O1547">
        <v>3</v>
      </c>
    </row>
    <row r="1548" spans="2:15" x14ac:dyDescent="0.35">
      <c r="B1548">
        <v>35</v>
      </c>
      <c r="C1548" t="e">
        <v>#N/A</v>
      </c>
      <c r="D1548">
        <v>787.54826254826253</v>
      </c>
      <c r="E1548">
        <v>2</v>
      </c>
      <c r="F1548" t="e">
        <v>#N/A</v>
      </c>
      <c r="G1548">
        <v>3</v>
      </c>
      <c r="H1548" t="e">
        <v>#N/A</v>
      </c>
      <c r="I1548" t="e">
        <v>#N/A</v>
      </c>
      <c r="J1548">
        <v>4</v>
      </c>
      <c r="K1548" t="e">
        <v>#N/A</v>
      </c>
      <c r="L1548" t="e">
        <v>#N/A</v>
      </c>
      <c r="M1548">
        <v>13</v>
      </c>
      <c r="N1548">
        <v>3</v>
      </c>
      <c r="O1548">
        <v>3</v>
      </c>
    </row>
    <row r="1549" spans="2:15" x14ac:dyDescent="0.35">
      <c r="B1549">
        <v>35</v>
      </c>
      <c r="C1549" t="e">
        <v>#N/A</v>
      </c>
      <c r="D1549">
        <v>787.54826254826253</v>
      </c>
      <c r="E1549">
        <v>2</v>
      </c>
      <c r="F1549" t="e">
        <v>#N/A</v>
      </c>
      <c r="G1549">
        <v>3</v>
      </c>
      <c r="H1549" t="e">
        <v>#N/A</v>
      </c>
      <c r="I1549" t="e">
        <v>#N/A</v>
      </c>
      <c r="J1549">
        <v>4</v>
      </c>
      <c r="K1549" t="e">
        <v>#N/A</v>
      </c>
      <c r="L1549" t="e">
        <v>#N/A</v>
      </c>
      <c r="M1549">
        <v>13</v>
      </c>
      <c r="N1549">
        <v>3</v>
      </c>
      <c r="O1549">
        <v>3</v>
      </c>
    </row>
    <row r="1550" spans="2:15" x14ac:dyDescent="0.35">
      <c r="B1550">
        <v>35</v>
      </c>
      <c r="C1550" t="e">
        <v>#N/A</v>
      </c>
      <c r="D1550">
        <v>787.54826254826253</v>
      </c>
      <c r="E1550">
        <v>2</v>
      </c>
      <c r="F1550" t="e">
        <v>#N/A</v>
      </c>
      <c r="G1550">
        <v>3</v>
      </c>
      <c r="H1550" t="e">
        <v>#N/A</v>
      </c>
      <c r="I1550" t="e">
        <v>#N/A</v>
      </c>
      <c r="J1550">
        <v>4</v>
      </c>
      <c r="K1550" t="e">
        <v>#N/A</v>
      </c>
      <c r="L1550" t="e">
        <v>#N/A</v>
      </c>
      <c r="M1550">
        <v>13</v>
      </c>
      <c r="N1550">
        <v>3</v>
      </c>
      <c r="O1550">
        <v>3</v>
      </c>
    </row>
    <row r="1551" spans="2:15" x14ac:dyDescent="0.35">
      <c r="B1551">
        <v>35</v>
      </c>
      <c r="C1551" t="e">
        <v>#N/A</v>
      </c>
      <c r="D1551">
        <v>787.54826254826253</v>
      </c>
      <c r="E1551">
        <v>2</v>
      </c>
      <c r="F1551" t="e">
        <v>#N/A</v>
      </c>
      <c r="G1551">
        <v>3</v>
      </c>
      <c r="H1551" t="e">
        <v>#N/A</v>
      </c>
      <c r="I1551" t="e">
        <v>#N/A</v>
      </c>
      <c r="J1551">
        <v>4</v>
      </c>
      <c r="K1551" t="e">
        <v>#N/A</v>
      </c>
      <c r="L1551" t="e">
        <v>#N/A</v>
      </c>
      <c r="M1551">
        <v>13</v>
      </c>
      <c r="N1551">
        <v>3</v>
      </c>
      <c r="O1551">
        <v>3</v>
      </c>
    </row>
    <row r="1552" spans="2:15" x14ac:dyDescent="0.35">
      <c r="B1552">
        <v>35</v>
      </c>
      <c r="C1552" t="e">
        <v>#N/A</v>
      </c>
      <c r="D1552">
        <v>787.54826254826253</v>
      </c>
      <c r="E1552">
        <v>2</v>
      </c>
      <c r="F1552" t="e">
        <v>#N/A</v>
      </c>
      <c r="G1552">
        <v>3</v>
      </c>
      <c r="H1552" t="e">
        <v>#N/A</v>
      </c>
      <c r="I1552" t="e">
        <v>#N/A</v>
      </c>
      <c r="J1552">
        <v>4</v>
      </c>
      <c r="K1552" t="e">
        <v>#N/A</v>
      </c>
      <c r="L1552" t="e">
        <v>#N/A</v>
      </c>
      <c r="M1552">
        <v>13</v>
      </c>
      <c r="N1552">
        <v>3</v>
      </c>
      <c r="O1552">
        <v>3</v>
      </c>
    </row>
    <row r="1553" spans="2:15" x14ac:dyDescent="0.35">
      <c r="B1553">
        <v>35</v>
      </c>
      <c r="C1553" t="e">
        <v>#N/A</v>
      </c>
      <c r="D1553">
        <v>787.54826254826253</v>
      </c>
      <c r="E1553">
        <v>2</v>
      </c>
      <c r="F1553" t="e">
        <v>#N/A</v>
      </c>
      <c r="G1553">
        <v>3</v>
      </c>
      <c r="H1553" t="e">
        <v>#N/A</v>
      </c>
      <c r="I1553" t="e">
        <v>#N/A</v>
      </c>
      <c r="J1553">
        <v>4</v>
      </c>
      <c r="K1553" t="e">
        <v>#N/A</v>
      </c>
      <c r="L1553" t="e">
        <v>#N/A</v>
      </c>
      <c r="M1553">
        <v>13</v>
      </c>
      <c r="N1553">
        <v>3</v>
      </c>
      <c r="O1553">
        <v>3</v>
      </c>
    </row>
    <row r="1554" spans="2:15" x14ac:dyDescent="0.35">
      <c r="B1554">
        <v>35</v>
      </c>
      <c r="C1554" t="e">
        <v>#N/A</v>
      </c>
      <c r="D1554">
        <v>787.54826254826253</v>
      </c>
      <c r="E1554">
        <v>2</v>
      </c>
      <c r="F1554" t="e">
        <v>#N/A</v>
      </c>
      <c r="G1554">
        <v>3</v>
      </c>
      <c r="H1554" t="e">
        <v>#N/A</v>
      </c>
      <c r="I1554" t="e">
        <v>#N/A</v>
      </c>
      <c r="J1554">
        <v>4</v>
      </c>
      <c r="K1554" t="e">
        <v>#N/A</v>
      </c>
      <c r="L1554" t="e">
        <v>#N/A</v>
      </c>
      <c r="M1554">
        <v>13</v>
      </c>
      <c r="N1554">
        <v>3</v>
      </c>
      <c r="O1554">
        <v>3</v>
      </c>
    </row>
    <row r="1555" spans="2:15" x14ac:dyDescent="0.35">
      <c r="B1555">
        <v>35</v>
      </c>
      <c r="C1555" t="e">
        <v>#N/A</v>
      </c>
      <c r="D1555">
        <v>787.54826254826253</v>
      </c>
      <c r="E1555">
        <v>2</v>
      </c>
      <c r="F1555" t="e">
        <v>#N/A</v>
      </c>
      <c r="G1555">
        <v>3</v>
      </c>
      <c r="H1555" t="e">
        <v>#N/A</v>
      </c>
      <c r="I1555" t="e">
        <v>#N/A</v>
      </c>
      <c r="J1555">
        <v>4</v>
      </c>
      <c r="K1555" t="e">
        <v>#N/A</v>
      </c>
      <c r="L1555" t="e">
        <v>#N/A</v>
      </c>
      <c r="M1555">
        <v>13</v>
      </c>
      <c r="N1555">
        <v>3</v>
      </c>
      <c r="O1555">
        <v>3</v>
      </c>
    </row>
    <row r="1556" spans="2:15" x14ac:dyDescent="0.35">
      <c r="B1556">
        <v>35</v>
      </c>
      <c r="C1556" t="e">
        <v>#N/A</v>
      </c>
      <c r="D1556">
        <v>787.54826254826253</v>
      </c>
      <c r="E1556">
        <v>2</v>
      </c>
      <c r="F1556" t="e">
        <v>#N/A</v>
      </c>
      <c r="G1556">
        <v>3</v>
      </c>
      <c r="H1556" t="e">
        <v>#N/A</v>
      </c>
      <c r="I1556" t="e">
        <v>#N/A</v>
      </c>
      <c r="J1556">
        <v>4</v>
      </c>
      <c r="K1556" t="e">
        <v>#N/A</v>
      </c>
      <c r="L1556" t="e">
        <v>#N/A</v>
      </c>
      <c r="M1556">
        <v>13</v>
      </c>
      <c r="N1556">
        <v>3</v>
      </c>
      <c r="O1556">
        <v>3</v>
      </c>
    </row>
    <row r="1557" spans="2:15" x14ac:dyDescent="0.35">
      <c r="B1557">
        <v>35</v>
      </c>
      <c r="C1557" t="e">
        <v>#N/A</v>
      </c>
      <c r="D1557">
        <v>787.54826254826253</v>
      </c>
      <c r="E1557">
        <v>2</v>
      </c>
      <c r="F1557" t="e">
        <v>#N/A</v>
      </c>
      <c r="G1557">
        <v>3</v>
      </c>
      <c r="H1557" t="e">
        <v>#N/A</v>
      </c>
      <c r="I1557" t="e">
        <v>#N/A</v>
      </c>
      <c r="J1557">
        <v>4</v>
      </c>
      <c r="K1557" t="e">
        <v>#N/A</v>
      </c>
      <c r="L1557" t="e">
        <v>#N/A</v>
      </c>
      <c r="M1557">
        <v>13</v>
      </c>
      <c r="N1557">
        <v>3</v>
      </c>
      <c r="O1557">
        <v>3</v>
      </c>
    </row>
    <row r="1558" spans="2:15" x14ac:dyDescent="0.35">
      <c r="B1558">
        <v>35</v>
      </c>
      <c r="C1558" t="e">
        <v>#N/A</v>
      </c>
      <c r="D1558">
        <v>787.54826254826253</v>
      </c>
      <c r="E1558">
        <v>2</v>
      </c>
      <c r="F1558" t="e">
        <v>#N/A</v>
      </c>
      <c r="G1558">
        <v>3</v>
      </c>
      <c r="H1558" t="e">
        <v>#N/A</v>
      </c>
      <c r="I1558" t="e">
        <v>#N/A</v>
      </c>
      <c r="J1558">
        <v>4</v>
      </c>
      <c r="K1558" t="e">
        <v>#N/A</v>
      </c>
      <c r="L1558" t="e">
        <v>#N/A</v>
      </c>
      <c r="M1558">
        <v>13</v>
      </c>
      <c r="N1558">
        <v>3</v>
      </c>
      <c r="O1558">
        <v>3</v>
      </c>
    </row>
    <row r="1559" spans="2:15" x14ac:dyDescent="0.35">
      <c r="B1559">
        <v>35</v>
      </c>
      <c r="C1559" t="e">
        <v>#N/A</v>
      </c>
      <c r="D1559">
        <v>787.54826254826253</v>
      </c>
      <c r="E1559">
        <v>2</v>
      </c>
      <c r="F1559" t="e">
        <v>#N/A</v>
      </c>
      <c r="G1559">
        <v>3</v>
      </c>
      <c r="H1559" t="e">
        <v>#N/A</v>
      </c>
      <c r="I1559" t="e">
        <v>#N/A</v>
      </c>
      <c r="J1559">
        <v>4</v>
      </c>
      <c r="K1559" t="e">
        <v>#N/A</v>
      </c>
      <c r="L1559" t="e">
        <v>#N/A</v>
      </c>
      <c r="M1559">
        <v>13</v>
      </c>
      <c r="N1559">
        <v>3</v>
      </c>
      <c r="O1559">
        <v>3</v>
      </c>
    </row>
    <row r="1560" spans="2:15" x14ac:dyDescent="0.35">
      <c r="B1560">
        <v>35</v>
      </c>
      <c r="C1560" t="e">
        <v>#N/A</v>
      </c>
      <c r="D1560">
        <v>787.54826254826253</v>
      </c>
      <c r="E1560">
        <v>2</v>
      </c>
      <c r="F1560" t="e">
        <v>#N/A</v>
      </c>
      <c r="G1560">
        <v>3</v>
      </c>
      <c r="H1560" t="e">
        <v>#N/A</v>
      </c>
      <c r="I1560" t="e">
        <v>#N/A</v>
      </c>
      <c r="J1560">
        <v>4</v>
      </c>
      <c r="K1560" t="e">
        <v>#N/A</v>
      </c>
      <c r="L1560" t="e">
        <v>#N/A</v>
      </c>
      <c r="M1560">
        <v>13</v>
      </c>
      <c r="N1560">
        <v>3</v>
      </c>
      <c r="O1560">
        <v>3</v>
      </c>
    </row>
    <row r="1561" spans="2:15" x14ac:dyDescent="0.35">
      <c r="B1561">
        <v>35</v>
      </c>
      <c r="C1561" t="e">
        <v>#N/A</v>
      </c>
      <c r="D1561">
        <v>787.54826254826253</v>
      </c>
      <c r="E1561">
        <v>2</v>
      </c>
      <c r="F1561" t="e">
        <v>#N/A</v>
      </c>
      <c r="G1561">
        <v>3</v>
      </c>
      <c r="H1561" t="e">
        <v>#N/A</v>
      </c>
      <c r="I1561" t="e">
        <v>#N/A</v>
      </c>
      <c r="J1561">
        <v>4</v>
      </c>
      <c r="K1561" t="e">
        <v>#N/A</v>
      </c>
      <c r="L1561" t="e">
        <v>#N/A</v>
      </c>
      <c r="M1561">
        <v>13</v>
      </c>
      <c r="N1561">
        <v>3</v>
      </c>
      <c r="O1561">
        <v>3</v>
      </c>
    </row>
    <row r="1562" spans="2:15" x14ac:dyDescent="0.35">
      <c r="B1562">
        <v>35</v>
      </c>
      <c r="C1562" t="e">
        <v>#N/A</v>
      </c>
      <c r="D1562">
        <v>787.54826254826253</v>
      </c>
      <c r="E1562">
        <v>2</v>
      </c>
      <c r="F1562" t="e">
        <v>#N/A</v>
      </c>
      <c r="G1562">
        <v>3</v>
      </c>
      <c r="H1562" t="e">
        <v>#N/A</v>
      </c>
      <c r="I1562" t="e">
        <v>#N/A</v>
      </c>
      <c r="J1562">
        <v>4</v>
      </c>
      <c r="K1562" t="e">
        <v>#N/A</v>
      </c>
      <c r="L1562" t="e">
        <v>#N/A</v>
      </c>
      <c r="M1562">
        <v>13</v>
      </c>
      <c r="N1562">
        <v>3</v>
      </c>
      <c r="O1562">
        <v>3</v>
      </c>
    </row>
    <row r="1563" spans="2:15" x14ac:dyDescent="0.35">
      <c r="B1563">
        <v>35</v>
      </c>
      <c r="C1563" t="e">
        <v>#N/A</v>
      </c>
      <c r="D1563">
        <v>787.54826254826253</v>
      </c>
      <c r="E1563">
        <v>2</v>
      </c>
      <c r="F1563" t="e">
        <v>#N/A</v>
      </c>
      <c r="G1563">
        <v>3</v>
      </c>
      <c r="H1563" t="e">
        <v>#N/A</v>
      </c>
      <c r="I1563" t="e">
        <v>#N/A</v>
      </c>
      <c r="J1563">
        <v>4</v>
      </c>
      <c r="K1563" t="e">
        <v>#N/A</v>
      </c>
      <c r="L1563" t="e">
        <v>#N/A</v>
      </c>
      <c r="M1563">
        <v>13</v>
      </c>
      <c r="N1563">
        <v>3</v>
      </c>
      <c r="O1563">
        <v>3</v>
      </c>
    </row>
    <row r="1564" spans="2:15" x14ac:dyDescent="0.35">
      <c r="B1564">
        <v>35</v>
      </c>
      <c r="C1564" t="e">
        <v>#N/A</v>
      </c>
      <c r="D1564">
        <v>787.54826254826253</v>
      </c>
      <c r="E1564">
        <v>2</v>
      </c>
      <c r="F1564" t="e">
        <v>#N/A</v>
      </c>
      <c r="G1564">
        <v>3</v>
      </c>
      <c r="H1564" t="e">
        <v>#N/A</v>
      </c>
      <c r="I1564" t="e">
        <v>#N/A</v>
      </c>
      <c r="J1564">
        <v>4</v>
      </c>
      <c r="K1564" t="e">
        <v>#N/A</v>
      </c>
      <c r="L1564" t="e">
        <v>#N/A</v>
      </c>
      <c r="M1564">
        <v>13</v>
      </c>
      <c r="N1564">
        <v>3</v>
      </c>
      <c r="O1564">
        <v>3</v>
      </c>
    </row>
    <row r="1565" spans="2:15" x14ac:dyDescent="0.35">
      <c r="B1565">
        <v>35</v>
      </c>
      <c r="C1565" t="e">
        <v>#N/A</v>
      </c>
      <c r="D1565">
        <v>787.54826254826253</v>
      </c>
      <c r="E1565">
        <v>2</v>
      </c>
      <c r="F1565" t="e">
        <v>#N/A</v>
      </c>
      <c r="G1565">
        <v>3</v>
      </c>
      <c r="H1565" t="e">
        <v>#N/A</v>
      </c>
      <c r="I1565" t="e">
        <v>#N/A</v>
      </c>
      <c r="J1565">
        <v>4</v>
      </c>
      <c r="K1565" t="e">
        <v>#N/A</v>
      </c>
      <c r="L1565" t="e">
        <v>#N/A</v>
      </c>
      <c r="M1565">
        <v>13</v>
      </c>
      <c r="N1565">
        <v>3</v>
      </c>
      <c r="O1565">
        <v>3</v>
      </c>
    </row>
    <row r="1566" spans="2:15" x14ac:dyDescent="0.35">
      <c r="B1566">
        <v>35</v>
      </c>
      <c r="C1566" t="e">
        <v>#N/A</v>
      </c>
      <c r="D1566">
        <v>787.54826254826253</v>
      </c>
      <c r="E1566">
        <v>2</v>
      </c>
      <c r="F1566" t="e">
        <v>#N/A</v>
      </c>
      <c r="G1566">
        <v>3</v>
      </c>
      <c r="H1566" t="e">
        <v>#N/A</v>
      </c>
      <c r="I1566" t="e">
        <v>#N/A</v>
      </c>
      <c r="J1566">
        <v>4</v>
      </c>
      <c r="K1566" t="e">
        <v>#N/A</v>
      </c>
      <c r="L1566" t="e">
        <v>#N/A</v>
      </c>
      <c r="M1566">
        <v>13</v>
      </c>
      <c r="N1566">
        <v>3</v>
      </c>
      <c r="O1566">
        <v>3</v>
      </c>
    </row>
    <row r="1567" spans="2:15" x14ac:dyDescent="0.35">
      <c r="B1567">
        <v>35</v>
      </c>
      <c r="C1567" t="e">
        <v>#N/A</v>
      </c>
      <c r="D1567">
        <v>787.54826254826253</v>
      </c>
      <c r="E1567">
        <v>2</v>
      </c>
      <c r="F1567" t="e">
        <v>#N/A</v>
      </c>
      <c r="G1567">
        <v>3</v>
      </c>
      <c r="H1567" t="e">
        <v>#N/A</v>
      </c>
      <c r="I1567" t="e">
        <v>#N/A</v>
      </c>
      <c r="J1567">
        <v>4</v>
      </c>
      <c r="K1567" t="e">
        <v>#N/A</v>
      </c>
      <c r="L1567" t="e">
        <v>#N/A</v>
      </c>
      <c r="M1567">
        <v>13</v>
      </c>
      <c r="N1567">
        <v>3</v>
      </c>
      <c r="O1567">
        <v>3</v>
      </c>
    </row>
    <row r="1568" spans="2:15" x14ac:dyDescent="0.35">
      <c r="B1568">
        <v>35</v>
      </c>
      <c r="C1568" t="e">
        <v>#N/A</v>
      </c>
      <c r="D1568">
        <v>787.54826254826253</v>
      </c>
      <c r="E1568">
        <v>2</v>
      </c>
      <c r="F1568" t="e">
        <v>#N/A</v>
      </c>
      <c r="G1568">
        <v>3</v>
      </c>
      <c r="H1568" t="e">
        <v>#N/A</v>
      </c>
      <c r="I1568" t="e">
        <v>#N/A</v>
      </c>
      <c r="J1568">
        <v>4</v>
      </c>
      <c r="K1568" t="e">
        <v>#N/A</v>
      </c>
      <c r="L1568" t="e">
        <v>#N/A</v>
      </c>
      <c r="M1568">
        <v>13</v>
      </c>
      <c r="N1568">
        <v>3</v>
      </c>
      <c r="O1568">
        <v>3</v>
      </c>
    </row>
    <row r="1569" spans="2:15" x14ac:dyDescent="0.35">
      <c r="B1569">
        <v>35</v>
      </c>
      <c r="C1569" t="e">
        <v>#N/A</v>
      </c>
      <c r="D1569">
        <v>787.54826254826253</v>
      </c>
      <c r="E1569">
        <v>2</v>
      </c>
      <c r="F1569" t="e">
        <v>#N/A</v>
      </c>
      <c r="G1569">
        <v>3</v>
      </c>
      <c r="H1569" t="e">
        <v>#N/A</v>
      </c>
      <c r="I1569" t="e">
        <v>#N/A</v>
      </c>
      <c r="J1569">
        <v>4</v>
      </c>
      <c r="K1569" t="e">
        <v>#N/A</v>
      </c>
      <c r="L1569" t="e">
        <v>#N/A</v>
      </c>
      <c r="M1569">
        <v>13</v>
      </c>
      <c r="N1569">
        <v>3</v>
      </c>
      <c r="O1569">
        <v>3</v>
      </c>
    </row>
    <row r="1570" spans="2:15" x14ac:dyDescent="0.35">
      <c r="B1570">
        <v>35</v>
      </c>
      <c r="C1570" t="e">
        <v>#N/A</v>
      </c>
      <c r="D1570">
        <v>787.54826254826253</v>
      </c>
      <c r="E1570">
        <v>2</v>
      </c>
      <c r="F1570" t="e">
        <v>#N/A</v>
      </c>
      <c r="G1570">
        <v>3</v>
      </c>
      <c r="H1570" t="e">
        <v>#N/A</v>
      </c>
      <c r="I1570" t="e">
        <v>#N/A</v>
      </c>
      <c r="J1570">
        <v>4</v>
      </c>
      <c r="K1570" t="e">
        <v>#N/A</v>
      </c>
      <c r="L1570" t="e">
        <v>#N/A</v>
      </c>
      <c r="M1570">
        <v>13</v>
      </c>
      <c r="N1570">
        <v>3</v>
      </c>
      <c r="O1570">
        <v>3</v>
      </c>
    </row>
    <row r="1571" spans="2:15" x14ac:dyDescent="0.35">
      <c r="B1571">
        <v>35</v>
      </c>
      <c r="C1571" t="e">
        <v>#N/A</v>
      </c>
      <c r="D1571">
        <v>787.54826254826253</v>
      </c>
      <c r="E1571">
        <v>2</v>
      </c>
      <c r="F1571" t="e">
        <v>#N/A</v>
      </c>
      <c r="G1571">
        <v>3</v>
      </c>
      <c r="H1571" t="e">
        <v>#N/A</v>
      </c>
      <c r="I1571" t="e">
        <v>#N/A</v>
      </c>
      <c r="J1571">
        <v>4</v>
      </c>
      <c r="K1571" t="e">
        <v>#N/A</v>
      </c>
      <c r="L1571" t="e">
        <v>#N/A</v>
      </c>
      <c r="M1571">
        <v>13</v>
      </c>
      <c r="N1571">
        <v>3</v>
      </c>
      <c r="O1571">
        <v>3</v>
      </c>
    </row>
    <row r="1572" spans="2:15" x14ac:dyDescent="0.35">
      <c r="B1572">
        <v>35</v>
      </c>
      <c r="C1572" t="e">
        <v>#N/A</v>
      </c>
      <c r="D1572">
        <v>787.54826254826253</v>
      </c>
      <c r="E1572">
        <v>2</v>
      </c>
      <c r="F1572" t="e">
        <v>#N/A</v>
      </c>
      <c r="G1572">
        <v>3</v>
      </c>
      <c r="H1572" t="e">
        <v>#N/A</v>
      </c>
      <c r="I1572" t="e">
        <v>#N/A</v>
      </c>
      <c r="J1572">
        <v>4</v>
      </c>
      <c r="K1572" t="e">
        <v>#N/A</v>
      </c>
      <c r="L1572" t="e">
        <v>#N/A</v>
      </c>
      <c r="M1572">
        <v>13</v>
      </c>
      <c r="N1572">
        <v>3</v>
      </c>
      <c r="O1572">
        <v>3</v>
      </c>
    </row>
    <row r="1573" spans="2:15" x14ac:dyDescent="0.35">
      <c r="B1573">
        <v>35</v>
      </c>
      <c r="C1573" t="e">
        <v>#N/A</v>
      </c>
      <c r="D1573">
        <v>787.54826254826253</v>
      </c>
      <c r="E1573">
        <v>2</v>
      </c>
      <c r="F1573" t="e">
        <v>#N/A</v>
      </c>
      <c r="G1573">
        <v>3</v>
      </c>
      <c r="H1573" t="e">
        <v>#N/A</v>
      </c>
      <c r="I1573" t="e">
        <v>#N/A</v>
      </c>
      <c r="J1573">
        <v>4</v>
      </c>
      <c r="K1573" t="e">
        <v>#N/A</v>
      </c>
      <c r="L1573" t="e">
        <v>#N/A</v>
      </c>
      <c r="M1573">
        <v>13</v>
      </c>
      <c r="N1573">
        <v>3</v>
      </c>
      <c r="O1573">
        <v>3</v>
      </c>
    </row>
    <row r="1574" spans="2:15" x14ac:dyDescent="0.35">
      <c r="B1574">
        <v>35</v>
      </c>
      <c r="C1574" t="e">
        <v>#N/A</v>
      </c>
      <c r="D1574">
        <v>787.54826254826253</v>
      </c>
      <c r="E1574">
        <v>2</v>
      </c>
      <c r="F1574" t="e">
        <v>#N/A</v>
      </c>
      <c r="G1574">
        <v>3</v>
      </c>
      <c r="H1574" t="e">
        <v>#N/A</v>
      </c>
      <c r="I1574" t="e">
        <v>#N/A</v>
      </c>
      <c r="J1574">
        <v>4</v>
      </c>
      <c r="K1574" t="e">
        <v>#N/A</v>
      </c>
      <c r="L1574" t="e">
        <v>#N/A</v>
      </c>
      <c r="M1574">
        <v>13</v>
      </c>
      <c r="N1574">
        <v>3</v>
      </c>
      <c r="O1574">
        <v>3</v>
      </c>
    </row>
    <row r="1575" spans="2:15" x14ac:dyDescent="0.35">
      <c r="B1575">
        <v>35</v>
      </c>
      <c r="C1575" t="e">
        <v>#N/A</v>
      </c>
      <c r="D1575">
        <v>787.54826254826253</v>
      </c>
      <c r="E1575">
        <v>2</v>
      </c>
      <c r="F1575" t="e">
        <v>#N/A</v>
      </c>
      <c r="G1575">
        <v>3</v>
      </c>
      <c r="H1575" t="e">
        <v>#N/A</v>
      </c>
      <c r="I1575" t="e">
        <v>#N/A</v>
      </c>
      <c r="J1575">
        <v>4</v>
      </c>
      <c r="K1575" t="e">
        <v>#N/A</v>
      </c>
      <c r="L1575" t="e">
        <v>#N/A</v>
      </c>
      <c r="M1575">
        <v>13</v>
      </c>
      <c r="N1575">
        <v>3</v>
      </c>
      <c r="O1575">
        <v>3</v>
      </c>
    </row>
    <row r="1576" spans="2:15" x14ac:dyDescent="0.35">
      <c r="B1576">
        <v>35</v>
      </c>
      <c r="C1576" t="e">
        <v>#N/A</v>
      </c>
      <c r="D1576">
        <v>787.54826254826253</v>
      </c>
      <c r="E1576">
        <v>2</v>
      </c>
      <c r="F1576" t="e">
        <v>#N/A</v>
      </c>
      <c r="G1576">
        <v>3</v>
      </c>
      <c r="H1576" t="e">
        <v>#N/A</v>
      </c>
      <c r="I1576" t="e">
        <v>#N/A</v>
      </c>
      <c r="J1576">
        <v>4</v>
      </c>
      <c r="K1576" t="e">
        <v>#N/A</v>
      </c>
      <c r="L1576" t="e">
        <v>#N/A</v>
      </c>
      <c r="M1576">
        <v>13</v>
      </c>
      <c r="N1576">
        <v>3</v>
      </c>
      <c r="O1576">
        <v>3</v>
      </c>
    </row>
    <row r="1577" spans="2:15" x14ac:dyDescent="0.35">
      <c r="B1577">
        <v>35</v>
      </c>
      <c r="C1577" t="e">
        <v>#N/A</v>
      </c>
      <c r="D1577">
        <v>787.54826254826253</v>
      </c>
      <c r="E1577">
        <v>2</v>
      </c>
      <c r="F1577" t="e">
        <v>#N/A</v>
      </c>
      <c r="G1577">
        <v>3</v>
      </c>
      <c r="H1577" t="e">
        <v>#N/A</v>
      </c>
      <c r="I1577" t="e">
        <v>#N/A</v>
      </c>
      <c r="J1577">
        <v>4</v>
      </c>
      <c r="K1577" t="e">
        <v>#N/A</v>
      </c>
      <c r="L1577" t="e">
        <v>#N/A</v>
      </c>
      <c r="M1577">
        <v>13</v>
      </c>
      <c r="N1577">
        <v>3</v>
      </c>
      <c r="O1577">
        <v>3</v>
      </c>
    </row>
    <row r="1578" spans="2:15" x14ac:dyDescent="0.35">
      <c r="B1578">
        <v>35</v>
      </c>
      <c r="C1578" t="e">
        <v>#N/A</v>
      </c>
      <c r="D1578">
        <v>787.54826254826253</v>
      </c>
      <c r="E1578">
        <v>2</v>
      </c>
      <c r="F1578" t="e">
        <v>#N/A</v>
      </c>
      <c r="G1578">
        <v>3</v>
      </c>
      <c r="H1578" t="e">
        <v>#N/A</v>
      </c>
      <c r="I1578" t="e">
        <v>#N/A</v>
      </c>
      <c r="J1578">
        <v>4</v>
      </c>
      <c r="K1578" t="e">
        <v>#N/A</v>
      </c>
      <c r="L1578" t="e">
        <v>#N/A</v>
      </c>
      <c r="M1578">
        <v>13</v>
      </c>
      <c r="N1578">
        <v>3</v>
      </c>
      <c r="O1578">
        <v>3</v>
      </c>
    </row>
    <row r="1579" spans="2:15" x14ac:dyDescent="0.35">
      <c r="B1579">
        <v>35</v>
      </c>
      <c r="C1579" t="e">
        <v>#N/A</v>
      </c>
      <c r="D1579">
        <v>787.54826254826253</v>
      </c>
      <c r="E1579">
        <v>2</v>
      </c>
      <c r="F1579" t="e">
        <v>#N/A</v>
      </c>
      <c r="G1579">
        <v>3</v>
      </c>
      <c r="H1579" t="e">
        <v>#N/A</v>
      </c>
      <c r="I1579" t="e">
        <v>#N/A</v>
      </c>
      <c r="J1579">
        <v>4</v>
      </c>
      <c r="K1579" t="e">
        <v>#N/A</v>
      </c>
      <c r="L1579" t="e">
        <v>#N/A</v>
      </c>
      <c r="M1579">
        <v>13</v>
      </c>
      <c r="N1579">
        <v>3</v>
      </c>
      <c r="O1579">
        <v>3</v>
      </c>
    </row>
    <row r="1580" spans="2:15" x14ac:dyDescent="0.35">
      <c r="B1580">
        <v>35</v>
      </c>
      <c r="C1580" t="e">
        <v>#N/A</v>
      </c>
      <c r="D1580">
        <v>787.54826254826253</v>
      </c>
      <c r="E1580">
        <v>2</v>
      </c>
      <c r="F1580" t="e">
        <v>#N/A</v>
      </c>
      <c r="G1580">
        <v>3</v>
      </c>
      <c r="H1580" t="e">
        <v>#N/A</v>
      </c>
      <c r="I1580" t="e">
        <v>#N/A</v>
      </c>
      <c r="J1580">
        <v>4</v>
      </c>
      <c r="K1580" t="e">
        <v>#N/A</v>
      </c>
      <c r="L1580" t="e">
        <v>#N/A</v>
      </c>
      <c r="M1580">
        <v>13</v>
      </c>
      <c r="N1580">
        <v>3</v>
      </c>
      <c r="O1580">
        <v>3</v>
      </c>
    </row>
    <row r="1581" spans="2:15" x14ac:dyDescent="0.35">
      <c r="B1581">
        <v>35</v>
      </c>
      <c r="C1581" t="e">
        <v>#N/A</v>
      </c>
      <c r="D1581">
        <v>787.54826254826253</v>
      </c>
      <c r="E1581">
        <v>2</v>
      </c>
      <c r="F1581" t="e">
        <v>#N/A</v>
      </c>
      <c r="G1581">
        <v>3</v>
      </c>
      <c r="H1581" t="e">
        <v>#N/A</v>
      </c>
      <c r="I1581" t="e">
        <v>#N/A</v>
      </c>
      <c r="J1581">
        <v>4</v>
      </c>
      <c r="K1581" t="e">
        <v>#N/A</v>
      </c>
      <c r="L1581" t="e">
        <v>#N/A</v>
      </c>
      <c r="M1581">
        <v>13</v>
      </c>
      <c r="N1581">
        <v>3</v>
      </c>
      <c r="O1581">
        <v>3</v>
      </c>
    </row>
    <row r="1582" spans="2:15" x14ac:dyDescent="0.35">
      <c r="B1582">
        <v>35</v>
      </c>
      <c r="C1582" t="e">
        <v>#N/A</v>
      </c>
      <c r="D1582">
        <v>787.54826254826253</v>
      </c>
      <c r="E1582">
        <v>2</v>
      </c>
      <c r="F1582" t="e">
        <v>#N/A</v>
      </c>
      <c r="G1582">
        <v>3</v>
      </c>
      <c r="H1582" t="e">
        <v>#N/A</v>
      </c>
      <c r="I1582" t="e">
        <v>#N/A</v>
      </c>
      <c r="J1582">
        <v>4</v>
      </c>
      <c r="K1582" t="e">
        <v>#N/A</v>
      </c>
      <c r="L1582" t="e">
        <v>#N/A</v>
      </c>
      <c r="M1582">
        <v>13</v>
      </c>
      <c r="N1582">
        <v>3</v>
      </c>
      <c r="O1582">
        <v>3</v>
      </c>
    </row>
    <row r="1583" spans="2:15" x14ac:dyDescent="0.35">
      <c r="B1583">
        <v>35</v>
      </c>
      <c r="C1583" t="e">
        <v>#N/A</v>
      </c>
      <c r="D1583">
        <v>787.54826254826253</v>
      </c>
      <c r="E1583">
        <v>2</v>
      </c>
      <c r="F1583" t="e">
        <v>#N/A</v>
      </c>
      <c r="G1583">
        <v>3</v>
      </c>
      <c r="H1583" t="e">
        <v>#N/A</v>
      </c>
      <c r="I1583" t="e">
        <v>#N/A</v>
      </c>
      <c r="J1583">
        <v>4</v>
      </c>
      <c r="K1583" t="e">
        <v>#N/A</v>
      </c>
      <c r="L1583" t="e">
        <v>#N/A</v>
      </c>
      <c r="M1583">
        <v>13</v>
      </c>
      <c r="N1583">
        <v>3</v>
      </c>
      <c r="O1583">
        <v>3</v>
      </c>
    </row>
    <row r="1584" spans="2:15" x14ac:dyDescent="0.35">
      <c r="B1584">
        <v>35</v>
      </c>
      <c r="C1584" t="e">
        <v>#N/A</v>
      </c>
      <c r="D1584">
        <v>787.54826254826253</v>
      </c>
      <c r="E1584">
        <v>2</v>
      </c>
      <c r="F1584" t="e">
        <v>#N/A</v>
      </c>
      <c r="G1584">
        <v>3</v>
      </c>
      <c r="H1584" t="e">
        <v>#N/A</v>
      </c>
      <c r="I1584" t="e">
        <v>#N/A</v>
      </c>
      <c r="J1584">
        <v>4</v>
      </c>
      <c r="K1584" t="e">
        <v>#N/A</v>
      </c>
      <c r="L1584" t="e">
        <v>#N/A</v>
      </c>
      <c r="M1584">
        <v>13</v>
      </c>
      <c r="N1584">
        <v>3</v>
      </c>
      <c r="O1584">
        <v>3</v>
      </c>
    </row>
    <row r="1585" spans="2:15" x14ac:dyDescent="0.35">
      <c r="B1585">
        <v>35</v>
      </c>
      <c r="C1585" t="e">
        <v>#N/A</v>
      </c>
      <c r="D1585">
        <v>787.54826254826253</v>
      </c>
      <c r="E1585">
        <v>2</v>
      </c>
      <c r="F1585" t="e">
        <v>#N/A</v>
      </c>
      <c r="G1585">
        <v>3</v>
      </c>
      <c r="H1585" t="e">
        <v>#N/A</v>
      </c>
      <c r="I1585" t="e">
        <v>#N/A</v>
      </c>
      <c r="J1585">
        <v>4</v>
      </c>
      <c r="K1585" t="e">
        <v>#N/A</v>
      </c>
      <c r="L1585" t="e">
        <v>#N/A</v>
      </c>
      <c r="M1585">
        <v>13</v>
      </c>
      <c r="N1585">
        <v>3</v>
      </c>
      <c r="O1585">
        <v>3</v>
      </c>
    </row>
    <row r="1586" spans="2:15" x14ac:dyDescent="0.35">
      <c r="B1586">
        <v>35</v>
      </c>
      <c r="C1586" t="e">
        <v>#N/A</v>
      </c>
      <c r="D1586">
        <v>787.54826254826253</v>
      </c>
      <c r="E1586">
        <v>2</v>
      </c>
      <c r="F1586" t="e">
        <v>#N/A</v>
      </c>
      <c r="G1586">
        <v>3</v>
      </c>
      <c r="H1586" t="e">
        <v>#N/A</v>
      </c>
      <c r="I1586" t="e">
        <v>#N/A</v>
      </c>
      <c r="J1586">
        <v>4</v>
      </c>
      <c r="K1586" t="e">
        <v>#N/A</v>
      </c>
      <c r="L1586" t="e">
        <v>#N/A</v>
      </c>
      <c r="M1586">
        <v>13</v>
      </c>
      <c r="N1586">
        <v>3</v>
      </c>
      <c r="O1586">
        <v>3</v>
      </c>
    </row>
    <row r="1587" spans="2:15" x14ac:dyDescent="0.35">
      <c r="B1587">
        <v>35</v>
      </c>
      <c r="C1587" t="e">
        <v>#N/A</v>
      </c>
      <c r="D1587">
        <v>787.54826254826253</v>
      </c>
      <c r="E1587">
        <v>2</v>
      </c>
      <c r="F1587" t="e">
        <v>#N/A</v>
      </c>
      <c r="G1587">
        <v>3</v>
      </c>
      <c r="H1587" t="e">
        <v>#N/A</v>
      </c>
      <c r="I1587" t="e">
        <v>#N/A</v>
      </c>
      <c r="J1587">
        <v>4</v>
      </c>
      <c r="K1587" t="e">
        <v>#N/A</v>
      </c>
      <c r="L1587" t="e">
        <v>#N/A</v>
      </c>
      <c r="M1587">
        <v>13</v>
      </c>
      <c r="N1587">
        <v>3</v>
      </c>
      <c r="O1587">
        <v>3</v>
      </c>
    </row>
    <row r="1588" spans="2:15" x14ac:dyDescent="0.35">
      <c r="B1588">
        <v>35</v>
      </c>
      <c r="C1588" t="e">
        <v>#N/A</v>
      </c>
      <c r="D1588">
        <v>787.54826254826253</v>
      </c>
      <c r="E1588">
        <v>2</v>
      </c>
      <c r="F1588" t="e">
        <v>#N/A</v>
      </c>
      <c r="G1588">
        <v>3</v>
      </c>
      <c r="H1588" t="e">
        <v>#N/A</v>
      </c>
      <c r="I1588" t="e">
        <v>#N/A</v>
      </c>
      <c r="J1588">
        <v>4</v>
      </c>
      <c r="K1588" t="e">
        <v>#N/A</v>
      </c>
      <c r="L1588" t="e">
        <v>#N/A</v>
      </c>
      <c r="M1588">
        <v>13</v>
      </c>
      <c r="N1588">
        <v>3</v>
      </c>
      <c r="O1588">
        <v>3</v>
      </c>
    </row>
    <row r="1589" spans="2:15" x14ac:dyDescent="0.35">
      <c r="B1589">
        <v>35</v>
      </c>
      <c r="C1589" t="e">
        <v>#N/A</v>
      </c>
      <c r="D1589">
        <v>787.54826254826253</v>
      </c>
      <c r="E1589">
        <v>2</v>
      </c>
      <c r="F1589" t="e">
        <v>#N/A</v>
      </c>
      <c r="G1589">
        <v>3</v>
      </c>
      <c r="H1589" t="e">
        <v>#N/A</v>
      </c>
      <c r="I1589" t="e">
        <v>#N/A</v>
      </c>
      <c r="J1589">
        <v>4</v>
      </c>
      <c r="K1589" t="e">
        <v>#N/A</v>
      </c>
      <c r="L1589" t="e">
        <v>#N/A</v>
      </c>
      <c r="M1589">
        <v>13</v>
      </c>
      <c r="N1589">
        <v>3</v>
      </c>
      <c r="O1589">
        <v>3</v>
      </c>
    </row>
    <row r="1590" spans="2:15" x14ac:dyDescent="0.35">
      <c r="B1590">
        <v>35</v>
      </c>
      <c r="C1590" t="e">
        <v>#N/A</v>
      </c>
      <c r="D1590">
        <v>787.54826254826253</v>
      </c>
      <c r="E1590">
        <v>2</v>
      </c>
      <c r="F1590" t="e">
        <v>#N/A</v>
      </c>
      <c r="G1590">
        <v>3</v>
      </c>
      <c r="H1590" t="e">
        <v>#N/A</v>
      </c>
      <c r="I1590" t="e">
        <v>#N/A</v>
      </c>
      <c r="J1590">
        <v>4</v>
      </c>
      <c r="K1590" t="e">
        <v>#N/A</v>
      </c>
      <c r="L1590" t="e">
        <v>#N/A</v>
      </c>
      <c r="M1590">
        <v>13</v>
      </c>
      <c r="N1590">
        <v>3</v>
      </c>
      <c r="O1590">
        <v>3</v>
      </c>
    </row>
    <row r="1591" spans="2:15" x14ac:dyDescent="0.35">
      <c r="B1591">
        <v>35</v>
      </c>
      <c r="C1591" t="e">
        <v>#N/A</v>
      </c>
      <c r="D1591">
        <v>787.54826254826253</v>
      </c>
      <c r="E1591">
        <v>2</v>
      </c>
      <c r="F1591" t="e">
        <v>#N/A</v>
      </c>
      <c r="G1591">
        <v>3</v>
      </c>
      <c r="H1591" t="e">
        <v>#N/A</v>
      </c>
      <c r="I1591" t="e">
        <v>#N/A</v>
      </c>
      <c r="J1591">
        <v>4</v>
      </c>
      <c r="K1591" t="e">
        <v>#N/A</v>
      </c>
      <c r="L1591" t="e">
        <v>#N/A</v>
      </c>
      <c r="M1591">
        <v>13</v>
      </c>
      <c r="N1591">
        <v>3</v>
      </c>
      <c r="O1591">
        <v>3</v>
      </c>
    </row>
    <row r="1592" spans="2:15" x14ac:dyDescent="0.35">
      <c r="B1592">
        <v>35</v>
      </c>
      <c r="C1592" t="e">
        <v>#N/A</v>
      </c>
      <c r="D1592">
        <v>787.54826254826253</v>
      </c>
      <c r="E1592">
        <v>2</v>
      </c>
      <c r="F1592" t="e">
        <v>#N/A</v>
      </c>
      <c r="G1592">
        <v>3</v>
      </c>
      <c r="H1592" t="e">
        <v>#N/A</v>
      </c>
      <c r="I1592" t="e">
        <v>#N/A</v>
      </c>
      <c r="J1592">
        <v>4</v>
      </c>
      <c r="K1592" t="e">
        <v>#N/A</v>
      </c>
      <c r="L1592" t="e">
        <v>#N/A</v>
      </c>
      <c r="M1592">
        <v>13</v>
      </c>
      <c r="N1592">
        <v>3</v>
      </c>
      <c r="O1592">
        <v>3</v>
      </c>
    </row>
    <row r="1593" spans="2:15" x14ac:dyDescent="0.35">
      <c r="B1593">
        <v>35</v>
      </c>
      <c r="C1593" t="e">
        <v>#N/A</v>
      </c>
      <c r="D1593">
        <v>787.54826254826253</v>
      </c>
      <c r="E1593">
        <v>2</v>
      </c>
      <c r="F1593" t="e">
        <v>#N/A</v>
      </c>
      <c r="G1593">
        <v>3</v>
      </c>
      <c r="H1593" t="e">
        <v>#N/A</v>
      </c>
      <c r="I1593" t="e">
        <v>#N/A</v>
      </c>
      <c r="J1593">
        <v>4</v>
      </c>
      <c r="K1593" t="e">
        <v>#N/A</v>
      </c>
      <c r="L1593" t="e">
        <v>#N/A</v>
      </c>
      <c r="M1593">
        <v>13</v>
      </c>
      <c r="N1593">
        <v>3</v>
      </c>
      <c r="O1593">
        <v>3</v>
      </c>
    </row>
    <row r="1594" spans="2:15" x14ac:dyDescent="0.35">
      <c r="B1594">
        <v>35</v>
      </c>
      <c r="C1594" t="e">
        <v>#N/A</v>
      </c>
      <c r="D1594">
        <v>787.54826254826253</v>
      </c>
      <c r="E1594">
        <v>2</v>
      </c>
      <c r="F1594" t="e">
        <v>#N/A</v>
      </c>
      <c r="G1594">
        <v>3</v>
      </c>
      <c r="H1594" t="e">
        <v>#N/A</v>
      </c>
      <c r="I1594" t="e">
        <v>#N/A</v>
      </c>
      <c r="J1594">
        <v>4</v>
      </c>
      <c r="K1594" t="e">
        <v>#N/A</v>
      </c>
      <c r="L1594" t="e">
        <v>#N/A</v>
      </c>
      <c r="M1594">
        <v>13</v>
      </c>
      <c r="N1594">
        <v>3</v>
      </c>
      <c r="O1594">
        <v>3</v>
      </c>
    </row>
    <row r="1595" spans="2:15" x14ac:dyDescent="0.35">
      <c r="B1595">
        <v>35</v>
      </c>
      <c r="C1595" t="e">
        <v>#N/A</v>
      </c>
      <c r="D1595">
        <v>787.54826254826253</v>
      </c>
      <c r="E1595">
        <v>2</v>
      </c>
      <c r="F1595" t="e">
        <v>#N/A</v>
      </c>
      <c r="G1595">
        <v>3</v>
      </c>
      <c r="H1595" t="e">
        <v>#N/A</v>
      </c>
      <c r="I1595" t="e">
        <v>#N/A</v>
      </c>
      <c r="J1595">
        <v>4</v>
      </c>
      <c r="K1595" t="e">
        <v>#N/A</v>
      </c>
      <c r="L1595" t="e">
        <v>#N/A</v>
      </c>
      <c r="M1595">
        <v>13</v>
      </c>
      <c r="N1595">
        <v>3</v>
      </c>
      <c r="O1595">
        <v>3</v>
      </c>
    </row>
    <row r="1596" spans="2:15" x14ac:dyDescent="0.35">
      <c r="B1596">
        <v>35</v>
      </c>
      <c r="C1596" t="e">
        <v>#N/A</v>
      </c>
      <c r="D1596">
        <v>787.54826254826253</v>
      </c>
      <c r="E1596">
        <v>2</v>
      </c>
      <c r="F1596" t="e">
        <v>#N/A</v>
      </c>
      <c r="G1596">
        <v>3</v>
      </c>
      <c r="H1596" t="e">
        <v>#N/A</v>
      </c>
      <c r="I1596" t="e">
        <v>#N/A</v>
      </c>
      <c r="J1596">
        <v>4</v>
      </c>
      <c r="K1596" t="e">
        <v>#N/A</v>
      </c>
      <c r="L1596" t="e">
        <v>#N/A</v>
      </c>
      <c r="M1596">
        <v>13</v>
      </c>
      <c r="N1596">
        <v>3</v>
      </c>
      <c r="O1596">
        <v>3</v>
      </c>
    </row>
    <row r="1597" spans="2:15" x14ac:dyDescent="0.35">
      <c r="B1597">
        <v>35</v>
      </c>
      <c r="C1597" t="e">
        <v>#N/A</v>
      </c>
      <c r="D1597">
        <v>787.54826254826253</v>
      </c>
      <c r="E1597">
        <v>2</v>
      </c>
      <c r="F1597" t="e">
        <v>#N/A</v>
      </c>
      <c r="G1597">
        <v>3</v>
      </c>
      <c r="H1597" t="e">
        <v>#N/A</v>
      </c>
      <c r="I1597" t="e">
        <v>#N/A</v>
      </c>
      <c r="J1597">
        <v>4</v>
      </c>
      <c r="K1597" t="e">
        <v>#N/A</v>
      </c>
      <c r="L1597" t="e">
        <v>#N/A</v>
      </c>
      <c r="M1597">
        <v>13</v>
      </c>
      <c r="N1597">
        <v>3</v>
      </c>
      <c r="O1597">
        <v>3</v>
      </c>
    </row>
    <row r="1598" spans="2:15" x14ac:dyDescent="0.35">
      <c r="B1598">
        <v>35</v>
      </c>
      <c r="C1598" t="e">
        <v>#N/A</v>
      </c>
      <c r="D1598">
        <v>787.54826254826253</v>
      </c>
      <c r="E1598">
        <v>2</v>
      </c>
      <c r="F1598" t="e">
        <v>#N/A</v>
      </c>
      <c r="G1598">
        <v>3</v>
      </c>
      <c r="H1598" t="e">
        <v>#N/A</v>
      </c>
      <c r="I1598" t="e">
        <v>#N/A</v>
      </c>
      <c r="J1598">
        <v>4</v>
      </c>
      <c r="K1598" t="e">
        <v>#N/A</v>
      </c>
      <c r="L1598" t="e">
        <v>#N/A</v>
      </c>
      <c r="M1598">
        <v>13</v>
      </c>
      <c r="N1598">
        <v>3</v>
      </c>
      <c r="O1598">
        <v>3</v>
      </c>
    </row>
    <row r="1599" spans="2:15" x14ac:dyDescent="0.35">
      <c r="B1599">
        <v>35</v>
      </c>
      <c r="C1599" t="e">
        <v>#N/A</v>
      </c>
      <c r="D1599">
        <v>787.54826254826253</v>
      </c>
      <c r="E1599">
        <v>2</v>
      </c>
      <c r="F1599" t="e">
        <v>#N/A</v>
      </c>
      <c r="G1599">
        <v>3</v>
      </c>
      <c r="H1599" t="e">
        <v>#N/A</v>
      </c>
      <c r="I1599" t="e">
        <v>#N/A</v>
      </c>
      <c r="J1599">
        <v>4</v>
      </c>
      <c r="K1599" t="e">
        <v>#N/A</v>
      </c>
      <c r="L1599" t="e">
        <v>#N/A</v>
      </c>
      <c r="M1599">
        <v>13</v>
      </c>
      <c r="N1599">
        <v>3</v>
      </c>
      <c r="O1599">
        <v>3</v>
      </c>
    </row>
    <row r="1600" spans="2:15" x14ac:dyDescent="0.35">
      <c r="B1600">
        <v>35</v>
      </c>
      <c r="C1600" t="e">
        <v>#N/A</v>
      </c>
      <c r="D1600">
        <v>787.54826254826253</v>
      </c>
      <c r="E1600">
        <v>2</v>
      </c>
      <c r="F1600" t="e">
        <v>#N/A</v>
      </c>
      <c r="G1600">
        <v>3</v>
      </c>
      <c r="H1600" t="e">
        <v>#N/A</v>
      </c>
      <c r="I1600" t="e">
        <v>#N/A</v>
      </c>
      <c r="J1600">
        <v>4</v>
      </c>
      <c r="K1600" t="e">
        <v>#N/A</v>
      </c>
      <c r="L1600" t="e">
        <v>#N/A</v>
      </c>
      <c r="M1600">
        <v>13</v>
      </c>
      <c r="N1600">
        <v>3</v>
      </c>
      <c r="O1600">
        <v>3</v>
      </c>
    </row>
    <row r="1601" spans="2:15" x14ac:dyDescent="0.35">
      <c r="B1601">
        <v>35</v>
      </c>
      <c r="C1601" t="e">
        <v>#N/A</v>
      </c>
      <c r="D1601">
        <v>787.54826254826253</v>
      </c>
      <c r="E1601">
        <v>2</v>
      </c>
      <c r="F1601" t="e">
        <v>#N/A</v>
      </c>
      <c r="G1601">
        <v>3</v>
      </c>
      <c r="H1601" t="e">
        <v>#N/A</v>
      </c>
      <c r="I1601" t="e">
        <v>#N/A</v>
      </c>
      <c r="J1601">
        <v>4</v>
      </c>
      <c r="K1601" t="e">
        <v>#N/A</v>
      </c>
      <c r="L1601" t="e">
        <v>#N/A</v>
      </c>
      <c r="M1601">
        <v>13</v>
      </c>
      <c r="N1601">
        <v>3</v>
      </c>
      <c r="O1601">
        <v>3</v>
      </c>
    </row>
    <row r="1602" spans="2:15" x14ac:dyDescent="0.35">
      <c r="B1602">
        <v>35</v>
      </c>
      <c r="C1602" t="e">
        <v>#N/A</v>
      </c>
      <c r="D1602">
        <v>787.54826254826253</v>
      </c>
      <c r="E1602">
        <v>2</v>
      </c>
      <c r="F1602" t="e">
        <v>#N/A</v>
      </c>
      <c r="G1602">
        <v>3</v>
      </c>
      <c r="H1602" t="e">
        <v>#N/A</v>
      </c>
      <c r="I1602" t="e">
        <v>#N/A</v>
      </c>
      <c r="J1602">
        <v>4</v>
      </c>
      <c r="K1602" t="e">
        <v>#N/A</v>
      </c>
      <c r="L1602" t="e">
        <v>#N/A</v>
      </c>
      <c r="M1602">
        <v>13</v>
      </c>
      <c r="N1602">
        <v>3</v>
      </c>
      <c r="O1602">
        <v>3</v>
      </c>
    </row>
    <row r="1603" spans="2:15" x14ac:dyDescent="0.35">
      <c r="B1603">
        <v>35</v>
      </c>
      <c r="C1603" t="e">
        <v>#N/A</v>
      </c>
      <c r="D1603">
        <v>787.54826254826253</v>
      </c>
      <c r="E1603">
        <v>2</v>
      </c>
      <c r="F1603" t="e">
        <v>#N/A</v>
      </c>
      <c r="G1603">
        <v>3</v>
      </c>
      <c r="H1603" t="e">
        <v>#N/A</v>
      </c>
      <c r="I1603" t="e">
        <v>#N/A</v>
      </c>
      <c r="J1603">
        <v>4</v>
      </c>
      <c r="K1603" t="e">
        <v>#N/A</v>
      </c>
      <c r="L1603" t="e">
        <v>#N/A</v>
      </c>
      <c r="M1603">
        <v>13</v>
      </c>
      <c r="N1603">
        <v>3</v>
      </c>
      <c r="O1603">
        <v>3</v>
      </c>
    </row>
    <row r="1604" spans="2:15" x14ac:dyDescent="0.35">
      <c r="B1604">
        <v>35</v>
      </c>
      <c r="C1604" t="e">
        <v>#N/A</v>
      </c>
      <c r="D1604">
        <v>787.54826254826253</v>
      </c>
      <c r="E1604">
        <v>2</v>
      </c>
      <c r="F1604" t="e">
        <v>#N/A</v>
      </c>
      <c r="G1604">
        <v>3</v>
      </c>
      <c r="H1604" t="e">
        <v>#N/A</v>
      </c>
      <c r="I1604" t="e">
        <v>#N/A</v>
      </c>
      <c r="J1604">
        <v>4</v>
      </c>
      <c r="K1604" t="e">
        <v>#N/A</v>
      </c>
      <c r="L1604" t="e">
        <v>#N/A</v>
      </c>
      <c r="M1604">
        <v>13</v>
      </c>
      <c r="N1604">
        <v>3</v>
      </c>
      <c r="O1604">
        <v>3</v>
      </c>
    </row>
    <row r="1605" spans="2:15" x14ac:dyDescent="0.35">
      <c r="B1605">
        <v>35</v>
      </c>
      <c r="C1605" t="e">
        <v>#N/A</v>
      </c>
      <c r="D1605">
        <v>787.54826254826253</v>
      </c>
      <c r="E1605">
        <v>2</v>
      </c>
      <c r="F1605" t="e">
        <v>#N/A</v>
      </c>
      <c r="G1605">
        <v>3</v>
      </c>
      <c r="H1605" t="e">
        <v>#N/A</v>
      </c>
      <c r="I1605" t="e">
        <v>#N/A</v>
      </c>
      <c r="J1605">
        <v>4</v>
      </c>
      <c r="K1605" t="e">
        <v>#N/A</v>
      </c>
      <c r="L1605" t="e">
        <v>#N/A</v>
      </c>
      <c r="M1605">
        <v>13</v>
      </c>
      <c r="N1605">
        <v>3</v>
      </c>
      <c r="O1605">
        <v>3</v>
      </c>
    </row>
    <row r="1606" spans="2:15" x14ac:dyDescent="0.35">
      <c r="B1606">
        <v>35</v>
      </c>
      <c r="C1606" t="e">
        <v>#N/A</v>
      </c>
      <c r="D1606">
        <v>787.54826254826253</v>
      </c>
      <c r="E1606">
        <v>2</v>
      </c>
      <c r="F1606" t="e">
        <v>#N/A</v>
      </c>
      <c r="G1606">
        <v>3</v>
      </c>
      <c r="H1606" t="e">
        <v>#N/A</v>
      </c>
      <c r="I1606" t="e">
        <v>#N/A</v>
      </c>
      <c r="J1606">
        <v>4</v>
      </c>
      <c r="K1606" t="e">
        <v>#N/A</v>
      </c>
      <c r="L1606" t="e">
        <v>#N/A</v>
      </c>
      <c r="M1606">
        <v>13</v>
      </c>
      <c r="N1606">
        <v>3</v>
      </c>
      <c r="O1606">
        <v>3</v>
      </c>
    </row>
    <row r="1607" spans="2:15" x14ac:dyDescent="0.35">
      <c r="B1607">
        <v>35</v>
      </c>
      <c r="C1607" t="e">
        <v>#N/A</v>
      </c>
      <c r="D1607">
        <v>787.54826254826253</v>
      </c>
      <c r="E1607">
        <v>2</v>
      </c>
      <c r="F1607" t="e">
        <v>#N/A</v>
      </c>
      <c r="G1607">
        <v>3</v>
      </c>
      <c r="H1607" t="e">
        <v>#N/A</v>
      </c>
      <c r="I1607" t="e">
        <v>#N/A</v>
      </c>
      <c r="J1607">
        <v>4</v>
      </c>
      <c r="K1607" t="e">
        <v>#N/A</v>
      </c>
      <c r="L1607" t="e">
        <v>#N/A</v>
      </c>
      <c r="M1607">
        <v>13</v>
      </c>
      <c r="N1607">
        <v>3</v>
      </c>
      <c r="O1607">
        <v>3</v>
      </c>
    </row>
    <row r="1608" spans="2:15" x14ac:dyDescent="0.35">
      <c r="B1608">
        <v>35</v>
      </c>
      <c r="C1608" t="e">
        <v>#N/A</v>
      </c>
      <c r="D1608">
        <v>787.54826254826253</v>
      </c>
      <c r="E1608">
        <v>2</v>
      </c>
      <c r="F1608" t="e">
        <v>#N/A</v>
      </c>
      <c r="G1608">
        <v>3</v>
      </c>
      <c r="H1608" t="e">
        <v>#N/A</v>
      </c>
      <c r="I1608" t="e">
        <v>#N/A</v>
      </c>
      <c r="J1608">
        <v>4</v>
      </c>
      <c r="K1608" t="e">
        <v>#N/A</v>
      </c>
      <c r="L1608" t="e">
        <v>#N/A</v>
      </c>
      <c r="M1608">
        <v>13</v>
      </c>
      <c r="N1608">
        <v>3</v>
      </c>
      <c r="O1608">
        <v>3</v>
      </c>
    </row>
    <row r="1609" spans="2:15" x14ac:dyDescent="0.35">
      <c r="B1609">
        <v>35</v>
      </c>
      <c r="C1609" t="e">
        <v>#N/A</v>
      </c>
      <c r="D1609">
        <v>787.54826254826253</v>
      </c>
      <c r="E1609">
        <v>2</v>
      </c>
      <c r="F1609" t="e">
        <v>#N/A</v>
      </c>
      <c r="G1609">
        <v>3</v>
      </c>
      <c r="H1609" t="e">
        <v>#N/A</v>
      </c>
      <c r="I1609" t="e">
        <v>#N/A</v>
      </c>
      <c r="J1609">
        <v>4</v>
      </c>
      <c r="K1609" t="e">
        <v>#N/A</v>
      </c>
      <c r="L1609" t="e">
        <v>#N/A</v>
      </c>
      <c r="M1609">
        <v>13</v>
      </c>
      <c r="N1609">
        <v>3</v>
      </c>
      <c r="O1609">
        <v>3</v>
      </c>
    </row>
    <row r="1610" spans="2:15" x14ac:dyDescent="0.35">
      <c r="B1610">
        <v>35</v>
      </c>
      <c r="C1610" t="e">
        <v>#N/A</v>
      </c>
      <c r="D1610">
        <v>787.54826254826253</v>
      </c>
      <c r="E1610">
        <v>2</v>
      </c>
      <c r="F1610" t="e">
        <v>#N/A</v>
      </c>
      <c r="G1610">
        <v>3</v>
      </c>
      <c r="H1610" t="e">
        <v>#N/A</v>
      </c>
      <c r="I1610" t="e">
        <v>#N/A</v>
      </c>
      <c r="J1610">
        <v>4</v>
      </c>
      <c r="K1610" t="e">
        <v>#N/A</v>
      </c>
      <c r="L1610" t="e">
        <v>#N/A</v>
      </c>
      <c r="M1610">
        <v>13</v>
      </c>
      <c r="N1610">
        <v>3</v>
      </c>
      <c r="O1610">
        <v>3</v>
      </c>
    </row>
    <row r="1611" spans="2:15" x14ac:dyDescent="0.35">
      <c r="B1611">
        <v>35</v>
      </c>
      <c r="C1611" t="e">
        <v>#N/A</v>
      </c>
      <c r="D1611">
        <v>787.54826254826253</v>
      </c>
      <c r="E1611">
        <v>2</v>
      </c>
      <c r="F1611" t="e">
        <v>#N/A</v>
      </c>
      <c r="G1611">
        <v>3</v>
      </c>
      <c r="H1611" t="e">
        <v>#N/A</v>
      </c>
      <c r="I1611" t="e">
        <v>#N/A</v>
      </c>
      <c r="J1611">
        <v>4</v>
      </c>
      <c r="K1611" t="e">
        <v>#N/A</v>
      </c>
      <c r="L1611" t="e">
        <v>#N/A</v>
      </c>
      <c r="M1611">
        <v>13</v>
      </c>
      <c r="N1611">
        <v>3</v>
      </c>
      <c r="O1611">
        <v>3</v>
      </c>
    </row>
    <row r="1612" spans="2:15" x14ac:dyDescent="0.35">
      <c r="B1612">
        <v>35</v>
      </c>
      <c r="C1612" t="e">
        <v>#N/A</v>
      </c>
      <c r="D1612">
        <v>787.54826254826253</v>
      </c>
      <c r="E1612">
        <v>2</v>
      </c>
      <c r="F1612" t="e">
        <v>#N/A</v>
      </c>
      <c r="G1612">
        <v>3</v>
      </c>
      <c r="H1612" t="e">
        <v>#N/A</v>
      </c>
      <c r="I1612" t="e">
        <v>#N/A</v>
      </c>
      <c r="J1612">
        <v>4</v>
      </c>
      <c r="K1612" t="e">
        <v>#N/A</v>
      </c>
      <c r="L1612" t="e">
        <v>#N/A</v>
      </c>
      <c r="M1612">
        <v>13</v>
      </c>
      <c r="N1612">
        <v>3</v>
      </c>
      <c r="O1612">
        <v>3</v>
      </c>
    </row>
    <row r="1613" spans="2:15" x14ac:dyDescent="0.35">
      <c r="B1613">
        <v>35</v>
      </c>
      <c r="C1613" t="e">
        <v>#N/A</v>
      </c>
      <c r="D1613">
        <v>787.54826254826253</v>
      </c>
      <c r="E1613">
        <v>2</v>
      </c>
      <c r="F1613" t="e">
        <v>#N/A</v>
      </c>
      <c r="G1613">
        <v>3</v>
      </c>
      <c r="H1613" t="e">
        <v>#N/A</v>
      </c>
      <c r="I1613" t="e">
        <v>#N/A</v>
      </c>
      <c r="J1613">
        <v>4</v>
      </c>
      <c r="K1613" t="e">
        <v>#N/A</v>
      </c>
      <c r="L1613" t="e">
        <v>#N/A</v>
      </c>
      <c r="M1613">
        <v>13</v>
      </c>
      <c r="N1613">
        <v>3</v>
      </c>
      <c r="O1613">
        <v>3</v>
      </c>
    </row>
    <row r="1614" spans="2:15" x14ac:dyDescent="0.35">
      <c r="B1614">
        <v>35</v>
      </c>
      <c r="C1614" t="e">
        <v>#N/A</v>
      </c>
      <c r="D1614">
        <v>787.54826254826253</v>
      </c>
      <c r="E1614">
        <v>2</v>
      </c>
      <c r="F1614" t="e">
        <v>#N/A</v>
      </c>
      <c r="G1614">
        <v>3</v>
      </c>
      <c r="H1614" t="e">
        <v>#N/A</v>
      </c>
      <c r="I1614" t="e">
        <v>#N/A</v>
      </c>
      <c r="J1614">
        <v>4</v>
      </c>
      <c r="K1614" t="e">
        <v>#N/A</v>
      </c>
      <c r="L1614" t="e">
        <v>#N/A</v>
      </c>
      <c r="M1614">
        <v>13</v>
      </c>
      <c r="N1614">
        <v>3</v>
      </c>
      <c r="O1614">
        <v>3</v>
      </c>
    </row>
    <row r="1615" spans="2:15" x14ac:dyDescent="0.35">
      <c r="B1615">
        <v>35</v>
      </c>
      <c r="C1615" t="e">
        <v>#N/A</v>
      </c>
      <c r="D1615">
        <v>787.54826254826253</v>
      </c>
      <c r="E1615">
        <v>2</v>
      </c>
      <c r="F1615" t="e">
        <v>#N/A</v>
      </c>
      <c r="G1615">
        <v>3</v>
      </c>
      <c r="H1615" t="e">
        <v>#N/A</v>
      </c>
      <c r="I1615" t="e">
        <v>#N/A</v>
      </c>
      <c r="J1615">
        <v>4</v>
      </c>
      <c r="K1615" t="e">
        <v>#N/A</v>
      </c>
      <c r="L1615" t="e">
        <v>#N/A</v>
      </c>
      <c r="M1615">
        <v>13</v>
      </c>
      <c r="N1615">
        <v>3</v>
      </c>
      <c r="O1615">
        <v>3</v>
      </c>
    </row>
    <row r="1616" spans="2:15" x14ac:dyDescent="0.35">
      <c r="B1616">
        <v>35</v>
      </c>
      <c r="C1616" t="e">
        <v>#N/A</v>
      </c>
      <c r="D1616">
        <v>787.54826254826253</v>
      </c>
      <c r="E1616">
        <v>2</v>
      </c>
      <c r="F1616" t="e">
        <v>#N/A</v>
      </c>
      <c r="G1616">
        <v>3</v>
      </c>
      <c r="H1616" t="e">
        <v>#N/A</v>
      </c>
      <c r="I1616" t="e">
        <v>#N/A</v>
      </c>
      <c r="J1616">
        <v>4</v>
      </c>
      <c r="K1616" t="e">
        <v>#N/A</v>
      </c>
      <c r="L1616" t="e">
        <v>#N/A</v>
      </c>
      <c r="M1616">
        <v>13</v>
      </c>
      <c r="N1616">
        <v>3</v>
      </c>
      <c r="O1616">
        <v>3</v>
      </c>
    </row>
    <row r="1617" spans="2:15" x14ac:dyDescent="0.35">
      <c r="B1617">
        <v>35</v>
      </c>
      <c r="C1617" t="e">
        <v>#N/A</v>
      </c>
      <c r="D1617">
        <v>787.54826254826253</v>
      </c>
      <c r="E1617">
        <v>2</v>
      </c>
      <c r="F1617" t="e">
        <v>#N/A</v>
      </c>
      <c r="G1617">
        <v>3</v>
      </c>
      <c r="H1617" t="e">
        <v>#N/A</v>
      </c>
      <c r="I1617" t="e">
        <v>#N/A</v>
      </c>
      <c r="J1617">
        <v>4</v>
      </c>
      <c r="K1617" t="e">
        <v>#N/A</v>
      </c>
      <c r="L1617" t="e">
        <v>#N/A</v>
      </c>
      <c r="M1617">
        <v>13</v>
      </c>
      <c r="N1617">
        <v>3</v>
      </c>
      <c r="O1617">
        <v>3</v>
      </c>
    </row>
    <row r="1618" spans="2:15" x14ac:dyDescent="0.35">
      <c r="B1618">
        <v>35</v>
      </c>
      <c r="C1618" t="e">
        <v>#N/A</v>
      </c>
      <c r="D1618">
        <v>787.54826254826253</v>
      </c>
      <c r="E1618">
        <v>2</v>
      </c>
      <c r="F1618" t="e">
        <v>#N/A</v>
      </c>
      <c r="G1618">
        <v>3</v>
      </c>
      <c r="H1618" t="e">
        <v>#N/A</v>
      </c>
      <c r="I1618" t="e">
        <v>#N/A</v>
      </c>
      <c r="J1618">
        <v>4</v>
      </c>
      <c r="K1618" t="e">
        <v>#N/A</v>
      </c>
      <c r="L1618" t="e">
        <v>#N/A</v>
      </c>
      <c r="M1618">
        <v>13</v>
      </c>
      <c r="N1618">
        <v>3</v>
      </c>
      <c r="O1618">
        <v>3</v>
      </c>
    </row>
    <row r="1619" spans="2:15" x14ac:dyDescent="0.35">
      <c r="B1619">
        <v>35</v>
      </c>
      <c r="C1619" t="e">
        <v>#N/A</v>
      </c>
      <c r="D1619">
        <v>787.54826254826253</v>
      </c>
      <c r="E1619">
        <v>2</v>
      </c>
      <c r="F1619" t="e">
        <v>#N/A</v>
      </c>
      <c r="G1619">
        <v>3</v>
      </c>
      <c r="H1619" t="e">
        <v>#N/A</v>
      </c>
      <c r="I1619" t="e">
        <v>#N/A</v>
      </c>
      <c r="J1619">
        <v>4</v>
      </c>
      <c r="K1619" t="e">
        <v>#N/A</v>
      </c>
      <c r="L1619" t="e">
        <v>#N/A</v>
      </c>
      <c r="M1619">
        <v>13</v>
      </c>
      <c r="N1619">
        <v>3</v>
      </c>
      <c r="O1619">
        <v>3</v>
      </c>
    </row>
    <row r="1620" spans="2:15" x14ac:dyDescent="0.35">
      <c r="B1620">
        <v>35</v>
      </c>
      <c r="C1620" t="e">
        <v>#N/A</v>
      </c>
      <c r="D1620">
        <v>787.54826254826253</v>
      </c>
      <c r="E1620">
        <v>2</v>
      </c>
      <c r="F1620" t="e">
        <v>#N/A</v>
      </c>
      <c r="G1620">
        <v>3</v>
      </c>
      <c r="H1620" t="e">
        <v>#N/A</v>
      </c>
      <c r="I1620" t="e">
        <v>#N/A</v>
      </c>
      <c r="J1620">
        <v>4</v>
      </c>
      <c r="K1620" t="e">
        <v>#N/A</v>
      </c>
      <c r="L1620" t="e">
        <v>#N/A</v>
      </c>
      <c r="M1620">
        <v>13</v>
      </c>
      <c r="N1620">
        <v>3</v>
      </c>
      <c r="O1620">
        <v>3</v>
      </c>
    </row>
    <row r="1621" spans="2:15" x14ac:dyDescent="0.35">
      <c r="B1621">
        <v>35</v>
      </c>
      <c r="C1621" t="e">
        <v>#N/A</v>
      </c>
      <c r="D1621">
        <v>787.54826254826253</v>
      </c>
      <c r="E1621">
        <v>2</v>
      </c>
      <c r="F1621" t="e">
        <v>#N/A</v>
      </c>
      <c r="G1621">
        <v>3</v>
      </c>
      <c r="H1621" t="e">
        <v>#N/A</v>
      </c>
      <c r="I1621" t="e">
        <v>#N/A</v>
      </c>
      <c r="J1621">
        <v>4</v>
      </c>
      <c r="K1621" t="e">
        <v>#N/A</v>
      </c>
      <c r="L1621" t="e">
        <v>#N/A</v>
      </c>
      <c r="M1621">
        <v>13</v>
      </c>
      <c r="N1621">
        <v>3</v>
      </c>
      <c r="O1621">
        <v>3</v>
      </c>
    </row>
    <row r="1622" spans="2:15" x14ac:dyDescent="0.35">
      <c r="B1622">
        <v>35</v>
      </c>
      <c r="C1622" t="e">
        <v>#N/A</v>
      </c>
      <c r="D1622">
        <v>787.54826254826253</v>
      </c>
      <c r="E1622">
        <v>2</v>
      </c>
      <c r="F1622" t="e">
        <v>#N/A</v>
      </c>
      <c r="G1622">
        <v>3</v>
      </c>
      <c r="H1622" t="e">
        <v>#N/A</v>
      </c>
      <c r="I1622" t="e">
        <v>#N/A</v>
      </c>
      <c r="J1622">
        <v>4</v>
      </c>
      <c r="K1622" t="e">
        <v>#N/A</v>
      </c>
      <c r="L1622" t="e">
        <v>#N/A</v>
      </c>
      <c r="M1622">
        <v>13</v>
      </c>
      <c r="N1622">
        <v>3</v>
      </c>
      <c r="O1622">
        <v>3</v>
      </c>
    </row>
    <row r="1623" spans="2:15" x14ac:dyDescent="0.35">
      <c r="B1623">
        <v>35</v>
      </c>
      <c r="C1623" t="e">
        <v>#N/A</v>
      </c>
      <c r="D1623">
        <v>787.54826254826253</v>
      </c>
      <c r="E1623">
        <v>2</v>
      </c>
      <c r="F1623" t="e">
        <v>#N/A</v>
      </c>
      <c r="G1623">
        <v>3</v>
      </c>
      <c r="H1623" t="e">
        <v>#N/A</v>
      </c>
      <c r="I1623" t="e">
        <v>#N/A</v>
      </c>
      <c r="J1623">
        <v>4</v>
      </c>
      <c r="K1623" t="e">
        <v>#N/A</v>
      </c>
      <c r="L1623" t="e">
        <v>#N/A</v>
      </c>
      <c r="M1623">
        <v>13</v>
      </c>
      <c r="N1623">
        <v>3</v>
      </c>
      <c r="O1623">
        <v>3</v>
      </c>
    </row>
    <row r="1624" spans="2:15" x14ac:dyDescent="0.35">
      <c r="B1624">
        <v>35</v>
      </c>
      <c r="C1624" t="e">
        <v>#N/A</v>
      </c>
      <c r="D1624">
        <v>787.54826254826253</v>
      </c>
      <c r="E1624">
        <v>2</v>
      </c>
      <c r="F1624" t="e">
        <v>#N/A</v>
      </c>
      <c r="G1624">
        <v>3</v>
      </c>
      <c r="H1624" t="e">
        <v>#N/A</v>
      </c>
      <c r="I1624" t="e">
        <v>#N/A</v>
      </c>
      <c r="J1624">
        <v>4</v>
      </c>
      <c r="K1624" t="e">
        <v>#N/A</v>
      </c>
      <c r="L1624" t="e">
        <v>#N/A</v>
      </c>
      <c r="M1624">
        <v>13</v>
      </c>
      <c r="N1624">
        <v>3</v>
      </c>
      <c r="O1624">
        <v>3</v>
      </c>
    </row>
    <row r="1625" spans="2:15" x14ac:dyDescent="0.35">
      <c r="B1625">
        <v>35</v>
      </c>
      <c r="C1625" t="e">
        <v>#N/A</v>
      </c>
      <c r="D1625">
        <v>787.54826254826253</v>
      </c>
      <c r="E1625">
        <v>2</v>
      </c>
      <c r="F1625" t="e">
        <v>#N/A</v>
      </c>
      <c r="G1625">
        <v>3</v>
      </c>
      <c r="H1625" t="e">
        <v>#N/A</v>
      </c>
      <c r="I1625" t="e">
        <v>#N/A</v>
      </c>
      <c r="J1625">
        <v>4</v>
      </c>
      <c r="K1625" t="e">
        <v>#N/A</v>
      </c>
      <c r="L1625" t="e">
        <v>#N/A</v>
      </c>
      <c r="M1625">
        <v>13</v>
      </c>
      <c r="N1625">
        <v>3</v>
      </c>
      <c r="O1625">
        <v>3</v>
      </c>
    </row>
    <row r="1626" spans="2:15" x14ac:dyDescent="0.35">
      <c r="B1626">
        <v>35</v>
      </c>
      <c r="C1626" t="e">
        <v>#N/A</v>
      </c>
      <c r="D1626">
        <v>787.54826254826253</v>
      </c>
      <c r="E1626">
        <v>2</v>
      </c>
      <c r="F1626" t="e">
        <v>#N/A</v>
      </c>
      <c r="G1626">
        <v>3</v>
      </c>
      <c r="H1626" t="e">
        <v>#N/A</v>
      </c>
      <c r="I1626" t="e">
        <v>#N/A</v>
      </c>
      <c r="J1626">
        <v>4</v>
      </c>
      <c r="K1626" t="e">
        <v>#N/A</v>
      </c>
      <c r="L1626" t="e">
        <v>#N/A</v>
      </c>
      <c r="M1626">
        <v>13</v>
      </c>
      <c r="N1626">
        <v>3</v>
      </c>
      <c r="O1626">
        <v>3</v>
      </c>
    </row>
    <row r="1627" spans="2:15" x14ac:dyDescent="0.35">
      <c r="B1627">
        <v>35</v>
      </c>
      <c r="C1627" t="e">
        <v>#N/A</v>
      </c>
      <c r="D1627">
        <v>787.54826254826253</v>
      </c>
      <c r="E1627">
        <v>2</v>
      </c>
      <c r="F1627" t="e">
        <v>#N/A</v>
      </c>
      <c r="G1627">
        <v>3</v>
      </c>
      <c r="H1627" t="e">
        <v>#N/A</v>
      </c>
      <c r="I1627" t="e">
        <v>#N/A</v>
      </c>
      <c r="J1627">
        <v>4</v>
      </c>
      <c r="K1627" t="e">
        <v>#N/A</v>
      </c>
      <c r="L1627" t="e">
        <v>#N/A</v>
      </c>
      <c r="M1627">
        <v>13</v>
      </c>
      <c r="N1627">
        <v>3</v>
      </c>
      <c r="O1627">
        <v>3</v>
      </c>
    </row>
    <row r="1628" spans="2:15" x14ac:dyDescent="0.35">
      <c r="B1628">
        <v>35</v>
      </c>
      <c r="C1628" t="e">
        <v>#N/A</v>
      </c>
      <c r="D1628">
        <v>787.54826254826253</v>
      </c>
      <c r="E1628">
        <v>2</v>
      </c>
      <c r="F1628" t="e">
        <v>#N/A</v>
      </c>
      <c r="G1628">
        <v>3</v>
      </c>
      <c r="H1628" t="e">
        <v>#N/A</v>
      </c>
      <c r="I1628" t="e">
        <v>#N/A</v>
      </c>
      <c r="J1628">
        <v>4</v>
      </c>
      <c r="K1628" t="e">
        <v>#N/A</v>
      </c>
      <c r="L1628" t="e">
        <v>#N/A</v>
      </c>
      <c r="M1628">
        <v>13</v>
      </c>
      <c r="N1628">
        <v>3</v>
      </c>
      <c r="O1628">
        <v>3</v>
      </c>
    </row>
    <row r="1629" spans="2:15" x14ac:dyDescent="0.35">
      <c r="B1629">
        <v>35</v>
      </c>
      <c r="C1629" t="e">
        <v>#N/A</v>
      </c>
      <c r="D1629">
        <v>787.54826254826253</v>
      </c>
      <c r="E1629">
        <v>2</v>
      </c>
      <c r="F1629" t="e">
        <v>#N/A</v>
      </c>
      <c r="G1629">
        <v>3</v>
      </c>
      <c r="H1629" t="e">
        <v>#N/A</v>
      </c>
      <c r="I1629" t="e">
        <v>#N/A</v>
      </c>
      <c r="J1629">
        <v>4</v>
      </c>
      <c r="K1629" t="e">
        <v>#N/A</v>
      </c>
      <c r="L1629" t="e">
        <v>#N/A</v>
      </c>
      <c r="M1629">
        <v>13</v>
      </c>
      <c r="N1629">
        <v>3</v>
      </c>
      <c r="O1629">
        <v>3</v>
      </c>
    </row>
    <row r="1630" spans="2:15" x14ac:dyDescent="0.35">
      <c r="B1630">
        <v>35</v>
      </c>
      <c r="C1630" t="e">
        <v>#N/A</v>
      </c>
      <c r="D1630">
        <v>787.54826254826253</v>
      </c>
      <c r="E1630">
        <v>2</v>
      </c>
      <c r="F1630" t="e">
        <v>#N/A</v>
      </c>
      <c r="G1630">
        <v>3</v>
      </c>
      <c r="H1630" t="e">
        <v>#N/A</v>
      </c>
      <c r="I1630" t="e">
        <v>#N/A</v>
      </c>
      <c r="J1630">
        <v>4</v>
      </c>
      <c r="K1630" t="e">
        <v>#N/A</v>
      </c>
      <c r="L1630" t="e">
        <v>#N/A</v>
      </c>
      <c r="M1630">
        <v>13</v>
      </c>
      <c r="N1630">
        <v>3</v>
      </c>
      <c r="O1630">
        <v>3</v>
      </c>
    </row>
    <row r="1631" spans="2:15" x14ac:dyDescent="0.35">
      <c r="B1631">
        <v>35</v>
      </c>
      <c r="C1631" t="e">
        <v>#N/A</v>
      </c>
      <c r="D1631">
        <v>787.54826254826253</v>
      </c>
      <c r="E1631">
        <v>2</v>
      </c>
      <c r="F1631" t="e">
        <v>#N/A</v>
      </c>
      <c r="G1631">
        <v>3</v>
      </c>
      <c r="H1631" t="e">
        <v>#N/A</v>
      </c>
      <c r="I1631" t="e">
        <v>#N/A</v>
      </c>
      <c r="J1631">
        <v>4</v>
      </c>
      <c r="K1631" t="e">
        <v>#N/A</v>
      </c>
      <c r="L1631" t="e">
        <v>#N/A</v>
      </c>
      <c r="M1631">
        <v>13</v>
      </c>
      <c r="N1631">
        <v>3</v>
      </c>
      <c r="O1631">
        <v>3</v>
      </c>
    </row>
    <row r="1632" spans="2:15" x14ac:dyDescent="0.35">
      <c r="B1632">
        <v>35</v>
      </c>
      <c r="C1632" t="e">
        <v>#N/A</v>
      </c>
      <c r="D1632">
        <v>787.54826254826253</v>
      </c>
      <c r="E1632">
        <v>2</v>
      </c>
      <c r="F1632" t="e">
        <v>#N/A</v>
      </c>
      <c r="G1632">
        <v>3</v>
      </c>
      <c r="H1632" t="e">
        <v>#N/A</v>
      </c>
      <c r="I1632" t="e">
        <v>#N/A</v>
      </c>
      <c r="J1632">
        <v>4</v>
      </c>
      <c r="K1632" t="e">
        <v>#N/A</v>
      </c>
      <c r="L1632" t="e">
        <v>#N/A</v>
      </c>
      <c r="M1632">
        <v>13</v>
      </c>
      <c r="N1632">
        <v>3</v>
      </c>
      <c r="O1632">
        <v>3</v>
      </c>
    </row>
    <row r="1633" spans="2:15" x14ac:dyDescent="0.35">
      <c r="B1633">
        <v>35</v>
      </c>
      <c r="C1633" t="e">
        <v>#N/A</v>
      </c>
      <c r="D1633">
        <v>787.54826254826253</v>
      </c>
      <c r="E1633">
        <v>2</v>
      </c>
      <c r="F1633" t="e">
        <v>#N/A</v>
      </c>
      <c r="G1633">
        <v>3</v>
      </c>
      <c r="H1633" t="e">
        <v>#N/A</v>
      </c>
      <c r="I1633" t="e">
        <v>#N/A</v>
      </c>
      <c r="J1633">
        <v>4</v>
      </c>
      <c r="K1633" t="e">
        <v>#N/A</v>
      </c>
      <c r="L1633" t="e">
        <v>#N/A</v>
      </c>
      <c r="M1633">
        <v>13</v>
      </c>
      <c r="N1633">
        <v>3</v>
      </c>
      <c r="O1633">
        <v>3</v>
      </c>
    </row>
    <row r="1634" spans="2:15" x14ac:dyDescent="0.35">
      <c r="B1634">
        <v>35</v>
      </c>
      <c r="C1634" t="e">
        <v>#N/A</v>
      </c>
      <c r="D1634">
        <v>787.54826254826253</v>
      </c>
      <c r="E1634">
        <v>2</v>
      </c>
      <c r="F1634" t="e">
        <v>#N/A</v>
      </c>
      <c r="G1634">
        <v>3</v>
      </c>
      <c r="H1634" t="e">
        <v>#N/A</v>
      </c>
      <c r="I1634" t="e">
        <v>#N/A</v>
      </c>
      <c r="J1634">
        <v>4</v>
      </c>
      <c r="K1634" t="e">
        <v>#N/A</v>
      </c>
      <c r="L1634" t="e">
        <v>#N/A</v>
      </c>
      <c r="M1634">
        <v>13</v>
      </c>
      <c r="N1634">
        <v>3</v>
      </c>
      <c r="O1634">
        <v>3</v>
      </c>
    </row>
    <row r="1635" spans="2:15" x14ac:dyDescent="0.35">
      <c r="B1635">
        <v>35</v>
      </c>
      <c r="C1635" t="e">
        <v>#N/A</v>
      </c>
      <c r="D1635">
        <v>787.54826254826253</v>
      </c>
      <c r="E1635">
        <v>2</v>
      </c>
      <c r="F1635" t="e">
        <v>#N/A</v>
      </c>
      <c r="G1635">
        <v>3</v>
      </c>
      <c r="H1635" t="e">
        <v>#N/A</v>
      </c>
      <c r="I1635" t="e">
        <v>#N/A</v>
      </c>
      <c r="J1635">
        <v>4</v>
      </c>
      <c r="K1635" t="e">
        <v>#N/A</v>
      </c>
      <c r="L1635" t="e">
        <v>#N/A</v>
      </c>
      <c r="M1635">
        <v>13</v>
      </c>
      <c r="N1635">
        <v>3</v>
      </c>
      <c r="O1635">
        <v>3</v>
      </c>
    </row>
    <row r="1636" spans="2:15" x14ac:dyDescent="0.35">
      <c r="B1636">
        <v>35</v>
      </c>
      <c r="C1636" t="e">
        <v>#N/A</v>
      </c>
      <c r="D1636">
        <v>787.54826254826253</v>
      </c>
      <c r="E1636">
        <v>2</v>
      </c>
      <c r="F1636" t="e">
        <v>#N/A</v>
      </c>
      <c r="G1636">
        <v>3</v>
      </c>
      <c r="H1636" t="e">
        <v>#N/A</v>
      </c>
      <c r="I1636" t="e">
        <v>#N/A</v>
      </c>
      <c r="J1636">
        <v>4</v>
      </c>
      <c r="K1636" t="e">
        <v>#N/A</v>
      </c>
      <c r="L1636" t="e">
        <v>#N/A</v>
      </c>
      <c r="M1636">
        <v>13</v>
      </c>
      <c r="N1636">
        <v>3</v>
      </c>
      <c r="O1636">
        <v>3</v>
      </c>
    </row>
    <row r="1637" spans="2:15" x14ac:dyDescent="0.35">
      <c r="B1637">
        <v>35</v>
      </c>
      <c r="C1637" t="e">
        <v>#N/A</v>
      </c>
      <c r="D1637">
        <v>787.54826254826253</v>
      </c>
      <c r="E1637">
        <v>2</v>
      </c>
      <c r="F1637" t="e">
        <v>#N/A</v>
      </c>
      <c r="G1637">
        <v>3</v>
      </c>
      <c r="H1637" t="e">
        <v>#N/A</v>
      </c>
      <c r="I1637" t="e">
        <v>#N/A</v>
      </c>
      <c r="J1637">
        <v>4</v>
      </c>
      <c r="K1637" t="e">
        <v>#N/A</v>
      </c>
      <c r="L1637" t="e">
        <v>#N/A</v>
      </c>
      <c r="M1637">
        <v>13</v>
      </c>
      <c r="N1637">
        <v>3</v>
      </c>
      <c r="O1637">
        <v>3</v>
      </c>
    </row>
    <row r="1638" spans="2:15" x14ac:dyDescent="0.35">
      <c r="B1638">
        <v>35</v>
      </c>
      <c r="C1638" t="e">
        <v>#N/A</v>
      </c>
      <c r="D1638">
        <v>787.54826254826253</v>
      </c>
      <c r="E1638">
        <v>2</v>
      </c>
      <c r="F1638" t="e">
        <v>#N/A</v>
      </c>
      <c r="G1638">
        <v>3</v>
      </c>
      <c r="H1638" t="e">
        <v>#N/A</v>
      </c>
      <c r="I1638" t="e">
        <v>#N/A</v>
      </c>
      <c r="J1638">
        <v>4</v>
      </c>
      <c r="K1638" t="e">
        <v>#N/A</v>
      </c>
      <c r="L1638" t="e">
        <v>#N/A</v>
      </c>
      <c r="M1638">
        <v>13</v>
      </c>
      <c r="N1638">
        <v>3</v>
      </c>
      <c r="O1638">
        <v>3</v>
      </c>
    </row>
    <row r="1639" spans="2:15" x14ac:dyDescent="0.35">
      <c r="B1639">
        <v>35</v>
      </c>
      <c r="C1639" t="e">
        <v>#N/A</v>
      </c>
      <c r="D1639">
        <v>787.54826254826253</v>
      </c>
      <c r="E1639">
        <v>2</v>
      </c>
      <c r="F1639" t="e">
        <v>#N/A</v>
      </c>
      <c r="G1639">
        <v>3</v>
      </c>
      <c r="H1639" t="e">
        <v>#N/A</v>
      </c>
      <c r="I1639" t="e">
        <v>#N/A</v>
      </c>
      <c r="J1639">
        <v>4</v>
      </c>
      <c r="K1639" t="e">
        <v>#N/A</v>
      </c>
      <c r="L1639" t="e">
        <v>#N/A</v>
      </c>
      <c r="M1639">
        <v>13</v>
      </c>
      <c r="N1639">
        <v>3</v>
      </c>
      <c r="O1639">
        <v>3</v>
      </c>
    </row>
    <row r="1640" spans="2:15" x14ac:dyDescent="0.35">
      <c r="B1640">
        <v>35</v>
      </c>
      <c r="C1640" t="e">
        <v>#N/A</v>
      </c>
      <c r="D1640">
        <v>787.54826254826253</v>
      </c>
      <c r="E1640">
        <v>2</v>
      </c>
      <c r="F1640" t="e">
        <v>#N/A</v>
      </c>
      <c r="G1640">
        <v>3</v>
      </c>
      <c r="H1640" t="e">
        <v>#N/A</v>
      </c>
      <c r="I1640" t="e">
        <v>#N/A</v>
      </c>
      <c r="J1640">
        <v>4</v>
      </c>
      <c r="K1640" t="e">
        <v>#N/A</v>
      </c>
      <c r="L1640" t="e">
        <v>#N/A</v>
      </c>
      <c r="M1640">
        <v>13</v>
      </c>
      <c r="N1640">
        <v>3</v>
      </c>
      <c r="O1640">
        <v>3</v>
      </c>
    </row>
    <row r="1641" spans="2:15" x14ac:dyDescent="0.35">
      <c r="B1641">
        <v>35</v>
      </c>
      <c r="C1641" t="e">
        <v>#N/A</v>
      </c>
      <c r="D1641">
        <v>787.54826254826253</v>
      </c>
      <c r="E1641">
        <v>2</v>
      </c>
      <c r="F1641" t="e">
        <v>#N/A</v>
      </c>
      <c r="G1641">
        <v>3</v>
      </c>
      <c r="H1641" t="e">
        <v>#N/A</v>
      </c>
      <c r="I1641" t="e">
        <v>#N/A</v>
      </c>
      <c r="J1641">
        <v>4</v>
      </c>
      <c r="K1641" t="e">
        <v>#N/A</v>
      </c>
      <c r="L1641" t="e">
        <v>#N/A</v>
      </c>
      <c r="M1641">
        <v>13</v>
      </c>
      <c r="N1641">
        <v>3</v>
      </c>
      <c r="O1641">
        <v>3</v>
      </c>
    </row>
    <row r="1642" spans="2:15" x14ac:dyDescent="0.35">
      <c r="B1642">
        <v>35</v>
      </c>
      <c r="C1642" t="e">
        <v>#N/A</v>
      </c>
      <c r="D1642">
        <v>787.54826254826253</v>
      </c>
      <c r="E1642">
        <v>2</v>
      </c>
      <c r="F1642" t="e">
        <v>#N/A</v>
      </c>
      <c r="G1642">
        <v>3</v>
      </c>
      <c r="H1642" t="e">
        <v>#N/A</v>
      </c>
      <c r="I1642" t="e">
        <v>#N/A</v>
      </c>
      <c r="J1642">
        <v>4</v>
      </c>
      <c r="K1642" t="e">
        <v>#N/A</v>
      </c>
      <c r="L1642" t="e">
        <v>#N/A</v>
      </c>
      <c r="M1642">
        <v>13</v>
      </c>
      <c r="N1642">
        <v>3</v>
      </c>
      <c r="O1642">
        <v>3</v>
      </c>
    </row>
    <row r="1643" spans="2:15" x14ac:dyDescent="0.35">
      <c r="B1643">
        <v>35</v>
      </c>
      <c r="C1643" t="e">
        <v>#N/A</v>
      </c>
      <c r="D1643">
        <v>787.54826254826253</v>
      </c>
      <c r="E1643">
        <v>2</v>
      </c>
      <c r="F1643" t="e">
        <v>#N/A</v>
      </c>
      <c r="G1643">
        <v>3</v>
      </c>
      <c r="H1643" t="e">
        <v>#N/A</v>
      </c>
      <c r="I1643" t="e">
        <v>#N/A</v>
      </c>
      <c r="J1643">
        <v>4</v>
      </c>
      <c r="K1643" t="e">
        <v>#N/A</v>
      </c>
      <c r="L1643" t="e">
        <v>#N/A</v>
      </c>
      <c r="M1643">
        <v>13</v>
      </c>
      <c r="N1643">
        <v>3</v>
      </c>
      <c r="O1643">
        <v>3</v>
      </c>
    </row>
    <row r="1644" spans="2:15" x14ac:dyDescent="0.35">
      <c r="B1644">
        <v>35</v>
      </c>
      <c r="C1644" t="e">
        <v>#N/A</v>
      </c>
      <c r="D1644">
        <v>787.54826254826253</v>
      </c>
      <c r="E1644">
        <v>2</v>
      </c>
      <c r="F1644" t="e">
        <v>#N/A</v>
      </c>
      <c r="G1644">
        <v>3</v>
      </c>
      <c r="H1644" t="e">
        <v>#N/A</v>
      </c>
      <c r="I1644" t="e">
        <v>#N/A</v>
      </c>
      <c r="J1644">
        <v>4</v>
      </c>
      <c r="K1644" t="e">
        <v>#N/A</v>
      </c>
      <c r="L1644" t="e">
        <v>#N/A</v>
      </c>
      <c r="M1644">
        <v>13</v>
      </c>
      <c r="N1644">
        <v>3</v>
      </c>
      <c r="O1644">
        <v>3</v>
      </c>
    </row>
    <row r="1645" spans="2:15" x14ac:dyDescent="0.35">
      <c r="B1645">
        <v>35</v>
      </c>
      <c r="C1645" t="e">
        <v>#N/A</v>
      </c>
      <c r="D1645">
        <v>787.54826254826253</v>
      </c>
      <c r="E1645">
        <v>2</v>
      </c>
      <c r="F1645" t="e">
        <v>#N/A</v>
      </c>
      <c r="G1645">
        <v>3</v>
      </c>
      <c r="H1645" t="e">
        <v>#N/A</v>
      </c>
      <c r="I1645" t="e">
        <v>#N/A</v>
      </c>
      <c r="J1645">
        <v>4</v>
      </c>
      <c r="K1645" t="e">
        <v>#N/A</v>
      </c>
      <c r="L1645" t="e">
        <v>#N/A</v>
      </c>
      <c r="M1645">
        <v>13</v>
      </c>
      <c r="N1645">
        <v>3</v>
      </c>
      <c r="O1645">
        <v>3</v>
      </c>
    </row>
    <row r="1646" spans="2:15" x14ac:dyDescent="0.35">
      <c r="B1646">
        <v>35</v>
      </c>
      <c r="C1646" t="e">
        <v>#N/A</v>
      </c>
      <c r="D1646">
        <v>787.54826254826253</v>
      </c>
      <c r="E1646">
        <v>2</v>
      </c>
      <c r="F1646" t="e">
        <v>#N/A</v>
      </c>
      <c r="G1646">
        <v>3</v>
      </c>
      <c r="H1646" t="e">
        <v>#N/A</v>
      </c>
      <c r="I1646" t="e">
        <v>#N/A</v>
      </c>
      <c r="J1646">
        <v>4</v>
      </c>
      <c r="K1646" t="e">
        <v>#N/A</v>
      </c>
      <c r="L1646" t="e">
        <v>#N/A</v>
      </c>
      <c r="M1646">
        <v>13</v>
      </c>
      <c r="N1646">
        <v>3</v>
      </c>
      <c r="O1646">
        <v>3</v>
      </c>
    </row>
    <row r="1647" spans="2:15" x14ac:dyDescent="0.35">
      <c r="B1647">
        <v>35</v>
      </c>
      <c r="C1647" t="e">
        <v>#N/A</v>
      </c>
      <c r="D1647">
        <v>787.54826254826253</v>
      </c>
      <c r="E1647">
        <v>2</v>
      </c>
      <c r="F1647" t="e">
        <v>#N/A</v>
      </c>
      <c r="G1647">
        <v>3</v>
      </c>
      <c r="H1647" t="e">
        <v>#N/A</v>
      </c>
      <c r="I1647" t="e">
        <v>#N/A</v>
      </c>
      <c r="J1647">
        <v>4</v>
      </c>
      <c r="K1647" t="e">
        <v>#N/A</v>
      </c>
      <c r="L1647" t="e">
        <v>#N/A</v>
      </c>
      <c r="M1647">
        <v>13</v>
      </c>
      <c r="N1647">
        <v>3</v>
      </c>
      <c r="O1647">
        <v>3</v>
      </c>
    </row>
    <row r="1648" spans="2:15" x14ac:dyDescent="0.35">
      <c r="B1648">
        <v>35</v>
      </c>
      <c r="C1648" t="e">
        <v>#N/A</v>
      </c>
      <c r="D1648">
        <v>787.54826254826253</v>
      </c>
      <c r="E1648">
        <v>2</v>
      </c>
      <c r="F1648" t="e">
        <v>#N/A</v>
      </c>
      <c r="G1648">
        <v>3</v>
      </c>
      <c r="H1648" t="e">
        <v>#N/A</v>
      </c>
      <c r="I1648" t="e">
        <v>#N/A</v>
      </c>
      <c r="J1648">
        <v>4</v>
      </c>
      <c r="K1648" t="e">
        <v>#N/A</v>
      </c>
      <c r="L1648" t="e">
        <v>#N/A</v>
      </c>
      <c r="M1648">
        <v>13</v>
      </c>
      <c r="N1648">
        <v>3</v>
      </c>
      <c r="O1648">
        <v>3</v>
      </c>
    </row>
    <row r="1649" spans="2:15" x14ac:dyDescent="0.35">
      <c r="B1649">
        <v>35</v>
      </c>
      <c r="C1649" t="e">
        <v>#N/A</v>
      </c>
      <c r="D1649">
        <v>787.54826254826253</v>
      </c>
      <c r="E1649">
        <v>2</v>
      </c>
      <c r="F1649" t="e">
        <v>#N/A</v>
      </c>
      <c r="G1649">
        <v>3</v>
      </c>
      <c r="H1649" t="e">
        <v>#N/A</v>
      </c>
      <c r="I1649" t="e">
        <v>#N/A</v>
      </c>
      <c r="J1649">
        <v>4</v>
      </c>
      <c r="K1649" t="e">
        <v>#N/A</v>
      </c>
      <c r="L1649" t="e">
        <v>#N/A</v>
      </c>
      <c r="M1649">
        <v>13</v>
      </c>
      <c r="N1649">
        <v>3</v>
      </c>
      <c r="O1649">
        <v>3</v>
      </c>
    </row>
    <row r="1650" spans="2:15" x14ac:dyDescent="0.35">
      <c r="B1650">
        <v>35</v>
      </c>
      <c r="C1650" t="e">
        <v>#N/A</v>
      </c>
      <c r="D1650">
        <v>787.54826254826253</v>
      </c>
      <c r="E1650">
        <v>2</v>
      </c>
      <c r="F1650" t="e">
        <v>#N/A</v>
      </c>
      <c r="G1650">
        <v>3</v>
      </c>
      <c r="H1650" t="e">
        <v>#N/A</v>
      </c>
      <c r="I1650" t="e">
        <v>#N/A</v>
      </c>
      <c r="J1650">
        <v>4</v>
      </c>
      <c r="K1650" t="e">
        <v>#N/A</v>
      </c>
      <c r="L1650" t="e">
        <v>#N/A</v>
      </c>
      <c r="M1650">
        <v>13</v>
      </c>
      <c r="N1650">
        <v>3</v>
      </c>
      <c r="O1650">
        <v>3</v>
      </c>
    </row>
    <row r="1651" spans="2:15" x14ac:dyDescent="0.35">
      <c r="B1651">
        <v>35</v>
      </c>
      <c r="C1651" t="e">
        <v>#N/A</v>
      </c>
      <c r="D1651">
        <v>787.54826254826253</v>
      </c>
      <c r="E1651">
        <v>2</v>
      </c>
      <c r="F1651" t="e">
        <v>#N/A</v>
      </c>
      <c r="G1651">
        <v>3</v>
      </c>
      <c r="H1651" t="e">
        <v>#N/A</v>
      </c>
      <c r="I1651" t="e">
        <v>#N/A</v>
      </c>
      <c r="J1651">
        <v>4</v>
      </c>
      <c r="K1651" t="e">
        <v>#N/A</v>
      </c>
      <c r="L1651" t="e">
        <v>#N/A</v>
      </c>
      <c r="M1651">
        <v>13</v>
      </c>
      <c r="N1651">
        <v>3</v>
      </c>
      <c r="O1651">
        <v>3</v>
      </c>
    </row>
    <row r="1652" spans="2:15" x14ac:dyDescent="0.35">
      <c r="B1652">
        <v>35</v>
      </c>
      <c r="C1652" t="e">
        <v>#N/A</v>
      </c>
      <c r="D1652">
        <v>787.54826254826253</v>
      </c>
      <c r="E1652">
        <v>2</v>
      </c>
      <c r="F1652" t="e">
        <v>#N/A</v>
      </c>
      <c r="G1652">
        <v>3</v>
      </c>
      <c r="H1652" t="e">
        <v>#N/A</v>
      </c>
      <c r="I1652" t="e">
        <v>#N/A</v>
      </c>
      <c r="J1652">
        <v>4</v>
      </c>
      <c r="K1652" t="e">
        <v>#N/A</v>
      </c>
      <c r="L1652" t="e">
        <v>#N/A</v>
      </c>
      <c r="M1652">
        <v>13</v>
      </c>
      <c r="N1652">
        <v>3</v>
      </c>
      <c r="O1652">
        <v>3</v>
      </c>
    </row>
    <row r="1653" spans="2:15" x14ac:dyDescent="0.35">
      <c r="B1653">
        <v>35</v>
      </c>
      <c r="C1653" t="e">
        <v>#N/A</v>
      </c>
      <c r="D1653">
        <v>787.54826254826253</v>
      </c>
      <c r="E1653">
        <v>2</v>
      </c>
      <c r="F1653" t="e">
        <v>#N/A</v>
      </c>
      <c r="G1653">
        <v>3</v>
      </c>
      <c r="H1653" t="e">
        <v>#N/A</v>
      </c>
      <c r="I1653" t="e">
        <v>#N/A</v>
      </c>
      <c r="J1653">
        <v>4</v>
      </c>
      <c r="K1653" t="e">
        <v>#N/A</v>
      </c>
      <c r="L1653" t="e">
        <v>#N/A</v>
      </c>
      <c r="M1653">
        <v>13</v>
      </c>
      <c r="N1653">
        <v>3</v>
      </c>
      <c r="O1653">
        <v>3</v>
      </c>
    </row>
    <row r="1654" spans="2:15" x14ac:dyDescent="0.35">
      <c r="B1654">
        <v>35</v>
      </c>
      <c r="C1654" t="e">
        <v>#N/A</v>
      </c>
      <c r="D1654">
        <v>787.54826254826253</v>
      </c>
      <c r="E1654">
        <v>2</v>
      </c>
      <c r="F1654" t="e">
        <v>#N/A</v>
      </c>
      <c r="G1654">
        <v>3</v>
      </c>
      <c r="H1654" t="e">
        <v>#N/A</v>
      </c>
      <c r="I1654" t="e">
        <v>#N/A</v>
      </c>
      <c r="J1654">
        <v>4</v>
      </c>
      <c r="K1654" t="e">
        <v>#N/A</v>
      </c>
      <c r="L1654" t="e">
        <v>#N/A</v>
      </c>
      <c r="M1654">
        <v>13</v>
      </c>
      <c r="N1654">
        <v>3</v>
      </c>
      <c r="O1654">
        <v>3</v>
      </c>
    </row>
    <row r="1655" spans="2:15" x14ac:dyDescent="0.35">
      <c r="B1655">
        <v>35</v>
      </c>
      <c r="C1655" t="e">
        <v>#N/A</v>
      </c>
      <c r="D1655">
        <v>787.54826254826253</v>
      </c>
      <c r="E1655">
        <v>2</v>
      </c>
      <c r="F1655" t="e">
        <v>#N/A</v>
      </c>
      <c r="G1655">
        <v>3</v>
      </c>
      <c r="H1655" t="e">
        <v>#N/A</v>
      </c>
      <c r="I1655" t="e">
        <v>#N/A</v>
      </c>
      <c r="J1655">
        <v>4</v>
      </c>
      <c r="K1655" t="e">
        <v>#N/A</v>
      </c>
      <c r="L1655" t="e">
        <v>#N/A</v>
      </c>
      <c r="M1655">
        <v>13</v>
      </c>
      <c r="N1655">
        <v>3</v>
      </c>
      <c r="O1655">
        <v>3</v>
      </c>
    </row>
    <row r="1656" spans="2:15" x14ac:dyDescent="0.35">
      <c r="B1656">
        <v>35</v>
      </c>
      <c r="C1656" t="e">
        <v>#N/A</v>
      </c>
      <c r="D1656">
        <v>787.54826254826253</v>
      </c>
      <c r="E1656">
        <v>2</v>
      </c>
      <c r="F1656" t="e">
        <v>#N/A</v>
      </c>
      <c r="G1656">
        <v>3</v>
      </c>
      <c r="H1656" t="e">
        <v>#N/A</v>
      </c>
      <c r="I1656" t="e">
        <v>#N/A</v>
      </c>
      <c r="J1656">
        <v>4</v>
      </c>
      <c r="K1656" t="e">
        <v>#N/A</v>
      </c>
      <c r="L1656" t="e">
        <v>#N/A</v>
      </c>
      <c r="M1656">
        <v>13</v>
      </c>
      <c r="N1656">
        <v>3</v>
      </c>
      <c r="O1656">
        <v>3</v>
      </c>
    </row>
    <row r="1657" spans="2:15" x14ac:dyDescent="0.35">
      <c r="B1657">
        <v>35</v>
      </c>
      <c r="C1657" t="e">
        <v>#N/A</v>
      </c>
      <c r="D1657">
        <v>787.54826254826253</v>
      </c>
      <c r="E1657">
        <v>2</v>
      </c>
      <c r="F1657" t="e">
        <v>#N/A</v>
      </c>
      <c r="G1657">
        <v>3</v>
      </c>
      <c r="H1657" t="e">
        <v>#N/A</v>
      </c>
      <c r="I1657" t="e">
        <v>#N/A</v>
      </c>
      <c r="J1657">
        <v>4</v>
      </c>
      <c r="K1657" t="e">
        <v>#N/A</v>
      </c>
      <c r="L1657" t="e">
        <v>#N/A</v>
      </c>
      <c r="M1657">
        <v>13</v>
      </c>
      <c r="N1657">
        <v>3</v>
      </c>
      <c r="O1657">
        <v>3</v>
      </c>
    </row>
    <row r="1658" spans="2:15" x14ac:dyDescent="0.35">
      <c r="B1658">
        <v>35</v>
      </c>
      <c r="C1658" t="e">
        <v>#N/A</v>
      </c>
      <c r="D1658">
        <v>787.54826254826253</v>
      </c>
      <c r="E1658">
        <v>2</v>
      </c>
      <c r="F1658" t="e">
        <v>#N/A</v>
      </c>
      <c r="G1658">
        <v>3</v>
      </c>
      <c r="H1658" t="e">
        <v>#N/A</v>
      </c>
      <c r="I1658" t="e">
        <v>#N/A</v>
      </c>
      <c r="J1658">
        <v>4</v>
      </c>
      <c r="K1658" t="e">
        <v>#N/A</v>
      </c>
      <c r="L1658" t="e">
        <v>#N/A</v>
      </c>
      <c r="M1658">
        <v>13</v>
      </c>
      <c r="N1658">
        <v>3</v>
      </c>
      <c r="O1658">
        <v>3</v>
      </c>
    </row>
    <row r="1659" spans="2:15" x14ac:dyDescent="0.35">
      <c r="B1659">
        <v>35</v>
      </c>
      <c r="C1659" t="e">
        <v>#N/A</v>
      </c>
      <c r="D1659">
        <v>787.54826254826253</v>
      </c>
      <c r="E1659">
        <v>2</v>
      </c>
      <c r="F1659" t="e">
        <v>#N/A</v>
      </c>
      <c r="G1659">
        <v>3</v>
      </c>
      <c r="H1659" t="e">
        <v>#N/A</v>
      </c>
      <c r="I1659" t="e">
        <v>#N/A</v>
      </c>
      <c r="J1659">
        <v>4</v>
      </c>
      <c r="K1659" t="e">
        <v>#N/A</v>
      </c>
      <c r="L1659" t="e">
        <v>#N/A</v>
      </c>
      <c r="M1659">
        <v>13</v>
      </c>
      <c r="N1659">
        <v>3</v>
      </c>
      <c r="O1659">
        <v>3</v>
      </c>
    </row>
    <row r="1660" spans="2:15" x14ac:dyDescent="0.35">
      <c r="B1660">
        <v>35</v>
      </c>
      <c r="C1660" t="e">
        <v>#N/A</v>
      </c>
      <c r="D1660">
        <v>787.54826254826253</v>
      </c>
      <c r="E1660">
        <v>2</v>
      </c>
      <c r="F1660" t="e">
        <v>#N/A</v>
      </c>
      <c r="G1660">
        <v>3</v>
      </c>
      <c r="H1660" t="e">
        <v>#N/A</v>
      </c>
      <c r="I1660" t="e">
        <v>#N/A</v>
      </c>
      <c r="J1660">
        <v>4</v>
      </c>
      <c r="K1660" t="e">
        <v>#N/A</v>
      </c>
      <c r="L1660" t="e">
        <v>#N/A</v>
      </c>
      <c r="M1660">
        <v>13</v>
      </c>
      <c r="N1660">
        <v>3</v>
      </c>
      <c r="O1660">
        <v>3</v>
      </c>
    </row>
    <row r="1661" spans="2:15" x14ac:dyDescent="0.35">
      <c r="B1661">
        <v>35</v>
      </c>
      <c r="C1661" t="e">
        <v>#N/A</v>
      </c>
      <c r="D1661">
        <v>787.54826254826253</v>
      </c>
      <c r="E1661">
        <v>2</v>
      </c>
      <c r="F1661" t="e">
        <v>#N/A</v>
      </c>
      <c r="G1661">
        <v>3</v>
      </c>
      <c r="H1661" t="e">
        <v>#N/A</v>
      </c>
      <c r="I1661" t="e">
        <v>#N/A</v>
      </c>
      <c r="J1661">
        <v>4</v>
      </c>
      <c r="K1661" t="e">
        <v>#N/A</v>
      </c>
      <c r="L1661" t="e">
        <v>#N/A</v>
      </c>
      <c r="M1661">
        <v>13</v>
      </c>
      <c r="N1661">
        <v>3</v>
      </c>
      <c r="O1661">
        <v>3</v>
      </c>
    </row>
    <row r="1662" spans="2:15" x14ac:dyDescent="0.35">
      <c r="B1662">
        <v>35</v>
      </c>
      <c r="C1662" t="e">
        <v>#N/A</v>
      </c>
      <c r="D1662">
        <v>787.54826254826253</v>
      </c>
      <c r="E1662">
        <v>2</v>
      </c>
      <c r="F1662" t="e">
        <v>#N/A</v>
      </c>
      <c r="G1662">
        <v>3</v>
      </c>
      <c r="H1662" t="e">
        <v>#N/A</v>
      </c>
      <c r="I1662" t="e">
        <v>#N/A</v>
      </c>
      <c r="J1662">
        <v>4</v>
      </c>
      <c r="K1662" t="e">
        <v>#N/A</v>
      </c>
      <c r="L1662" t="e">
        <v>#N/A</v>
      </c>
      <c r="M1662">
        <v>13</v>
      </c>
      <c r="N1662">
        <v>3</v>
      </c>
      <c r="O1662">
        <v>3</v>
      </c>
    </row>
    <row r="1663" spans="2:15" x14ac:dyDescent="0.35">
      <c r="B1663">
        <v>35</v>
      </c>
      <c r="C1663" t="e">
        <v>#N/A</v>
      </c>
      <c r="D1663">
        <v>787.54826254826253</v>
      </c>
      <c r="E1663">
        <v>2</v>
      </c>
      <c r="F1663" t="e">
        <v>#N/A</v>
      </c>
      <c r="G1663">
        <v>3</v>
      </c>
      <c r="H1663" t="e">
        <v>#N/A</v>
      </c>
      <c r="I1663" t="e">
        <v>#N/A</v>
      </c>
      <c r="J1663">
        <v>4</v>
      </c>
      <c r="K1663" t="e">
        <v>#N/A</v>
      </c>
      <c r="L1663" t="e">
        <v>#N/A</v>
      </c>
      <c r="M1663">
        <v>13</v>
      </c>
      <c r="N1663">
        <v>3</v>
      </c>
      <c r="O1663">
        <v>3</v>
      </c>
    </row>
    <row r="1664" spans="2:15" x14ac:dyDescent="0.35">
      <c r="B1664">
        <v>35</v>
      </c>
      <c r="C1664" t="e">
        <v>#N/A</v>
      </c>
      <c r="D1664">
        <v>787.54826254826253</v>
      </c>
      <c r="E1664">
        <v>2</v>
      </c>
      <c r="F1664" t="e">
        <v>#N/A</v>
      </c>
      <c r="G1664">
        <v>3</v>
      </c>
      <c r="H1664" t="e">
        <v>#N/A</v>
      </c>
      <c r="I1664" t="e">
        <v>#N/A</v>
      </c>
      <c r="J1664">
        <v>4</v>
      </c>
      <c r="K1664" t="e">
        <v>#N/A</v>
      </c>
      <c r="L1664" t="e">
        <v>#N/A</v>
      </c>
      <c r="M1664">
        <v>13</v>
      </c>
      <c r="N1664">
        <v>3</v>
      </c>
      <c r="O1664">
        <v>3</v>
      </c>
    </row>
    <row r="1665" spans="2:15" x14ac:dyDescent="0.35">
      <c r="B1665">
        <v>35</v>
      </c>
      <c r="C1665" t="e">
        <v>#N/A</v>
      </c>
      <c r="D1665">
        <v>787.54826254826253</v>
      </c>
      <c r="E1665">
        <v>2</v>
      </c>
      <c r="F1665" t="e">
        <v>#N/A</v>
      </c>
      <c r="G1665">
        <v>3</v>
      </c>
      <c r="H1665" t="e">
        <v>#N/A</v>
      </c>
      <c r="I1665" t="e">
        <v>#N/A</v>
      </c>
      <c r="J1665">
        <v>4</v>
      </c>
      <c r="K1665" t="e">
        <v>#N/A</v>
      </c>
      <c r="L1665" t="e">
        <v>#N/A</v>
      </c>
      <c r="M1665">
        <v>13</v>
      </c>
      <c r="N1665">
        <v>3</v>
      </c>
      <c r="O1665">
        <v>3</v>
      </c>
    </row>
    <row r="1666" spans="2:15" x14ac:dyDescent="0.35">
      <c r="B1666">
        <v>35</v>
      </c>
      <c r="C1666" t="e">
        <v>#N/A</v>
      </c>
      <c r="D1666">
        <v>787.54826254826253</v>
      </c>
      <c r="E1666">
        <v>2</v>
      </c>
      <c r="F1666" t="e">
        <v>#N/A</v>
      </c>
      <c r="G1666">
        <v>3</v>
      </c>
      <c r="H1666" t="e">
        <v>#N/A</v>
      </c>
      <c r="I1666" t="e">
        <v>#N/A</v>
      </c>
      <c r="J1666">
        <v>4</v>
      </c>
      <c r="K1666" t="e">
        <v>#N/A</v>
      </c>
      <c r="L1666" t="e">
        <v>#N/A</v>
      </c>
      <c r="M1666">
        <v>13</v>
      </c>
      <c r="N1666">
        <v>3</v>
      </c>
      <c r="O1666">
        <v>3</v>
      </c>
    </row>
    <row r="1667" spans="2:15" x14ac:dyDescent="0.35">
      <c r="B1667">
        <v>35</v>
      </c>
      <c r="C1667" t="e">
        <v>#N/A</v>
      </c>
      <c r="D1667">
        <v>787.54826254826253</v>
      </c>
      <c r="E1667">
        <v>2</v>
      </c>
      <c r="F1667" t="e">
        <v>#N/A</v>
      </c>
      <c r="G1667">
        <v>3</v>
      </c>
      <c r="H1667" t="e">
        <v>#N/A</v>
      </c>
      <c r="I1667" t="e">
        <v>#N/A</v>
      </c>
      <c r="J1667">
        <v>4</v>
      </c>
      <c r="K1667" t="e">
        <v>#N/A</v>
      </c>
      <c r="L1667" t="e">
        <v>#N/A</v>
      </c>
      <c r="M1667">
        <v>13</v>
      </c>
      <c r="N1667">
        <v>3</v>
      </c>
      <c r="O1667">
        <v>3</v>
      </c>
    </row>
    <row r="1668" spans="2:15" x14ac:dyDescent="0.35">
      <c r="B1668">
        <v>35</v>
      </c>
      <c r="C1668" t="e">
        <v>#N/A</v>
      </c>
      <c r="D1668">
        <v>787.54826254826253</v>
      </c>
      <c r="E1668">
        <v>2</v>
      </c>
      <c r="F1668" t="e">
        <v>#N/A</v>
      </c>
      <c r="G1668">
        <v>3</v>
      </c>
      <c r="H1668" t="e">
        <v>#N/A</v>
      </c>
      <c r="I1668" t="e">
        <v>#N/A</v>
      </c>
      <c r="J1668">
        <v>4</v>
      </c>
      <c r="K1668" t="e">
        <v>#N/A</v>
      </c>
      <c r="L1668" t="e">
        <v>#N/A</v>
      </c>
      <c r="M1668">
        <v>13</v>
      </c>
      <c r="N1668">
        <v>3</v>
      </c>
      <c r="O1668">
        <v>3</v>
      </c>
    </row>
    <row r="1669" spans="2:15" x14ac:dyDescent="0.35">
      <c r="B1669">
        <v>35</v>
      </c>
      <c r="C1669" t="e">
        <v>#N/A</v>
      </c>
      <c r="D1669">
        <v>787.54826254826253</v>
      </c>
      <c r="E1669">
        <v>2</v>
      </c>
      <c r="F1669" t="e">
        <v>#N/A</v>
      </c>
      <c r="G1669">
        <v>3</v>
      </c>
      <c r="H1669" t="e">
        <v>#N/A</v>
      </c>
      <c r="I1669" t="e">
        <v>#N/A</v>
      </c>
      <c r="J1669">
        <v>4</v>
      </c>
      <c r="K1669" t="e">
        <v>#N/A</v>
      </c>
      <c r="L1669" t="e">
        <v>#N/A</v>
      </c>
      <c r="M1669">
        <v>13</v>
      </c>
      <c r="N1669">
        <v>3</v>
      </c>
      <c r="O1669">
        <v>3</v>
      </c>
    </row>
    <row r="1670" spans="2:15" x14ac:dyDescent="0.35">
      <c r="B1670">
        <v>35</v>
      </c>
      <c r="C1670" t="e">
        <v>#N/A</v>
      </c>
      <c r="D1670">
        <v>787.54826254826253</v>
      </c>
      <c r="E1670">
        <v>2</v>
      </c>
      <c r="F1670" t="e">
        <v>#N/A</v>
      </c>
      <c r="G1670">
        <v>3</v>
      </c>
      <c r="H1670" t="e">
        <v>#N/A</v>
      </c>
      <c r="I1670" t="e">
        <v>#N/A</v>
      </c>
      <c r="J1670">
        <v>4</v>
      </c>
      <c r="K1670" t="e">
        <v>#N/A</v>
      </c>
      <c r="L1670" t="e">
        <v>#N/A</v>
      </c>
      <c r="M1670">
        <v>13</v>
      </c>
      <c r="N1670">
        <v>3</v>
      </c>
      <c r="O1670">
        <v>3</v>
      </c>
    </row>
    <row r="1671" spans="2:15" x14ac:dyDescent="0.35">
      <c r="B1671">
        <v>35</v>
      </c>
      <c r="C1671" t="e">
        <v>#N/A</v>
      </c>
      <c r="D1671">
        <v>787.54826254826253</v>
      </c>
      <c r="E1671">
        <v>2</v>
      </c>
      <c r="F1671" t="e">
        <v>#N/A</v>
      </c>
      <c r="G1671">
        <v>3</v>
      </c>
      <c r="H1671" t="e">
        <v>#N/A</v>
      </c>
      <c r="I1671" t="e">
        <v>#N/A</v>
      </c>
      <c r="J1671">
        <v>4</v>
      </c>
      <c r="K1671" t="e">
        <v>#N/A</v>
      </c>
      <c r="L1671" t="e">
        <v>#N/A</v>
      </c>
      <c r="M1671">
        <v>13</v>
      </c>
      <c r="N1671">
        <v>3</v>
      </c>
      <c r="O1671">
        <v>3</v>
      </c>
    </row>
    <row r="1672" spans="2:15" x14ac:dyDescent="0.35">
      <c r="B1672">
        <v>35</v>
      </c>
      <c r="C1672" t="e">
        <v>#N/A</v>
      </c>
      <c r="D1672">
        <v>787.54826254826253</v>
      </c>
      <c r="E1672">
        <v>2</v>
      </c>
      <c r="F1672" t="e">
        <v>#N/A</v>
      </c>
      <c r="G1672">
        <v>3</v>
      </c>
      <c r="H1672" t="e">
        <v>#N/A</v>
      </c>
      <c r="I1672" t="e">
        <v>#N/A</v>
      </c>
      <c r="J1672">
        <v>4</v>
      </c>
      <c r="K1672" t="e">
        <v>#N/A</v>
      </c>
      <c r="L1672" t="e">
        <v>#N/A</v>
      </c>
      <c r="M1672">
        <v>13</v>
      </c>
      <c r="N1672">
        <v>3</v>
      </c>
      <c r="O1672">
        <v>3</v>
      </c>
    </row>
    <row r="1673" spans="2:15" x14ac:dyDescent="0.35">
      <c r="B1673">
        <v>35</v>
      </c>
      <c r="C1673" t="e">
        <v>#N/A</v>
      </c>
      <c r="D1673">
        <v>787.54826254826253</v>
      </c>
      <c r="E1673">
        <v>2</v>
      </c>
      <c r="F1673" t="e">
        <v>#N/A</v>
      </c>
      <c r="G1673">
        <v>3</v>
      </c>
      <c r="H1673" t="e">
        <v>#N/A</v>
      </c>
      <c r="I1673" t="e">
        <v>#N/A</v>
      </c>
      <c r="J1673">
        <v>4</v>
      </c>
      <c r="K1673" t="e">
        <v>#N/A</v>
      </c>
      <c r="L1673" t="e">
        <v>#N/A</v>
      </c>
      <c r="M1673">
        <v>13</v>
      </c>
      <c r="N1673">
        <v>3</v>
      </c>
      <c r="O1673">
        <v>3</v>
      </c>
    </row>
    <row r="1674" spans="2:15" x14ac:dyDescent="0.35">
      <c r="B1674">
        <v>35</v>
      </c>
      <c r="C1674" t="e">
        <v>#N/A</v>
      </c>
      <c r="D1674">
        <v>787.54826254826253</v>
      </c>
      <c r="E1674">
        <v>2</v>
      </c>
      <c r="F1674" t="e">
        <v>#N/A</v>
      </c>
      <c r="G1674">
        <v>3</v>
      </c>
      <c r="H1674" t="e">
        <v>#N/A</v>
      </c>
      <c r="I1674" t="e">
        <v>#N/A</v>
      </c>
      <c r="J1674">
        <v>4</v>
      </c>
      <c r="K1674" t="e">
        <v>#N/A</v>
      </c>
      <c r="L1674" t="e">
        <v>#N/A</v>
      </c>
      <c r="M1674">
        <v>13</v>
      </c>
      <c r="N1674">
        <v>3</v>
      </c>
      <c r="O1674">
        <v>3</v>
      </c>
    </row>
    <row r="1675" spans="2:15" x14ac:dyDescent="0.35">
      <c r="B1675">
        <v>35</v>
      </c>
      <c r="C1675" t="e">
        <v>#N/A</v>
      </c>
      <c r="D1675">
        <v>787.54826254826253</v>
      </c>
      <c r="E1675">
        <v>2</v>
      </c>
      <c r="F1675" t="e">
        <v>#N/A</v>
      </c>
      <c r="G1675">
        <v>3</v>
      </c>
      <c r="H1675" t="e">
        <v>#N/A</v>
      </c>
      <c r="I1675" t="e">
        <v>#N/A</v>
      </c>
      <c r="J1675">
        <v>4</v>
      </c>
      <c r="K1675" t="e">
        <v>#N/A</v>
      </c>
      <c r="L1675" t="e">
        <v>#N/A</v>
      </c>
      <c r="M1675">
        <v>13</v>
      </c>
      <c r="N1675">
        <v>3</v>
      </c>
      <c r="O1675">
        <v>3</v>
      </c>
    </row>
    <row r="1676" spans="2:15" x14ac:dyDescent="0.35">
      <c r="B1676">
        <v>35</v>
      </c>
      <c r="C1676" t="e">
        <v>#N/A</v>
      </c>
      <c r="D1676">
        <v>787.54826254826253</v>
      </c>
      <c r="E1676">
        <v>2</v>
      </c>
      <c r="F1676" t="e">
        <v>#N/A</v>
      </c>
      <c r="G1676">
        <v>3</v>
      </c>
      <c r="H1676" t="e">
        <v>#N/A</v>
      </c>
      <c r="I1676" t="e">
        <v>#N/A</v>
      </c>
      <c r="J1676">
        <v>4</v>
      </c>
      <c r="K1676" t="e">
        <v>#N/A</v>
      </c>
      <c r="L1676" t="e">
        <v>#N/A</v>
      </c>
      <c r="M1676">
        <v>13</v>
      </c>
      <c r="N1676">
        <v>3</v>
      </c>
      <c r="O1676">
        <v>3</v>
      </c>
    </row>
    <row r="1677" spans="2:15" x14ac:dyDescent="0.35">
      <c r="B1677">
        <v>35</v>
      </c>
      <c r="C1677" t="e">
        <v>#N/A</v>
      </c>
      <c r="D1677">
        <v>787.54826254826253</v>
      </c>
      <c r="E1677">
        <v>2</v>
      </c>
      <c r="F1677" t="e">
        <v>#N/A</v>
      </c>
      <c r="G1677">
        <v>3</v>
      </c>
      <c r="H1677" t="e">
        <v>#N/A</v>
      </c>
      <c r="I1677" t="e">
        <v>#N/A</v>
      </c>
      <c r="J1677">
        <v>4</v>
      </c>
      <c r="K1677" t="e">
        <v>#N/A</v>
      </c>
      <c r="L1677" t="e">
        <v>#N/A</v>
      </c>
      <c r="M1677">
        <v>13</v>
      </c>
      <c r="N1677">
        <v>3</v>
      </c>
      <c r="O1677">
        <v>3</v>
      </c>
    </row>
    <row r="1678" spans="2:15" x14ac:dyDescent="0.35">
      <c r="B1678">
        <v>35</v>
      </c>
      <c r="C1678" t="e">
        <v>#N/A</v>
      </c>
      <c r="D1678">
        <v>787.54826254826253</v>
      </c>
      <c r="E1678">
        <v>2</v>
      </c>
      <c r="F1678" t="e">
        <v>#N/A</v>
      </c>
      <c r="G1678">
        <v>3</v>
      </c>
      <c r="H1678" t="e">
        <v>#N/A</v>
      </c>
      <c r="I1678" t="e">
        <v>#N/A</v>
      </c>
      <c r="J1678">
        <v>4</v>
      </c>
      <c r="K1678" t="e">
        <v>#N/A</v>
      </c>
      <c r="L1678" t="e">
        <v>#N/A</v>
      </c>
      <c r="M1678">
        <v>13</v>
      </c>
      <c r="N1678">
        <v>3</v>
      </c>
      <c r="O1678">
        <v>3</v>
      </c>
    </row>
    <row r="1679" spans="2:15" x14ac:dyDescent="0.35">
      <c r="B1679">
        <v>35</v>
      </c>
      <c r="C1679" t="e">
        <v>#N/A</v>
      </c>
      <c r="D1679">
        <v>787.54826254826253</v>
      </c>
      <c r="E1679">
        <v>2</v>
      </c>
      <c r="F1679" t="e">
        <v>#N/A</v>
      </c>
      <c r="G1679">
        <v>3</v>
      </c>
      <c r="H1679" t="e">
        <v>#N/A</v>
      </c>
      <c r="I1679" t="e">
        <v>#N/A</v>
      </c>
      <c r="J1679">
        <v>4</v>
      </c>
      <c r="K1679" t="e">
        <v>#N/A</v>
      </c>
      <c r="L1679" t="e">
        <v>#N/A</v>
      </c>
      <c r="M1679">
        <v>13</v>
      </c>
      <c r="N1679">
        <v>3</v>
      </c>
      <c r="O1679">
        <v>3</v>
      </c>
    </row>
    <row r="1680" spans="2:15" x14ac:dyDescent="0.35">
      <c r="B1680">
        <v>35</v>
      </c>
      <c r="C1680" t="e">
        <v>#N/A</v>
      </c>
      <c r="D1680">
        <v>787.54826254826253</v>
      </c>
      <c r="E1680">
        <v>2</v>
      </c>
      <c r="F1680" t="e">
        <v>#N/A</v>
      </c>
      <c r="G1680">
        <v>3</v>
      </c>
      <c r="H1680" t="e">
        <v>#N/A</v>
      </c>
      <c r="I1680" t="e">
        <v>#N/A</v>
      </c>
      <c r="J1680">
        <v>4</v>
      </c>
      <c r="K1680" t="e">
        <v>#N/A</v>
      </c>
      <c r="L1680" t="e">
        <v>#N/A</v>
      </c>
      <c r="M1680">
        <v>13</v>
      </c>
      <c r="N1680">
        <v>3</v>
      </c>
      <c r="O1680">
        <v>3</v>
      </c>
    </row>
    <row r="1681" spans="2:15" x14ac:dyDescent="0.35">
      <c r="B1681">
        <v>35</v>
      </c>
      <c r="C1681" t="e">
        <v>#N/A</v>
      </c>
      <c r="D1681">
        <v>787.54826254826253</v>
      </c>
      <c r="E1681">
        <v>2</v>
      </c>
      <c r="F1681" t="e">
        <v>#N/A</v>
      </c>
      <c r="G1681">
        <v>3</v>
      </c>
      <c r="H1681" t="e">
        <v>#N/A</v>
      </c>
      <c r="I1681" t="e">
        <v>#N/A</v>
      </c>
      <c r="J1681">
        <v>4</v>
      </c>
      <c r="K1681" t="e">
        <v>#N/A</v>
      </c>
      <c r="L1681" t="e">
        <v>#N/A</v>
      </c>
      <c r="M1681">
        <v>13</v>
      </c>
      <c r="N1681">
        <v>3</v>
      </c>
      <c r="O1681">
        <v>3</v>
      </c>
    </row>
    <row r="1682" spans="2:15" x14ac:dyDescent="0.35">
      <c r="B1682">
        <v>35</v>
      </c>
      <c r="C1682" t="e">
        <v>#N/A</v>
      </c>
      <c r="D1682">
        <v>787.54826254826253</v>
      </c>
      <c r="E1682">
        <v>2</v>
      </c>
      <c r="F1682" t="e">
        <v>#N/A</v>
      </c>
      <c r="G1682">
        <v>3</v>
      </c>
      <c r="H1682" t="e">
        <v>#N/A</v>
      </c>
      <c r="I1682" t="e">
        <v>#N/A</v>
      </c>
      <c r="J1682">
        <v>4</v>
      </c>
      <c r="K1682" t="e">
        <v>#N/A</v>
      </c>
      <c r="L1682" t="e">
        <v>#N/A</v>
      </c>
      <c r="M1682">
        <v>13</v>
      </c>
      <c r="N1682">
        <v>3</v>
      </c>
      <c r="O1682">
        <v>3</v>
      </c>
    </row>
    <row r="1683" spans="2:15" x14ac:dyDescent="0.35">
      <c r="B1683">
        <v>35</v>
      </c>
      <c r="C1683" t="e">
        <v>#N/A</v>
      </c>
      <c r="D1683">
        <v>787.54826254826253</v>
      </c>
      <c r="E1683">
        <v>2</v>
      </c>
      <c r="F1683" t="e">
        <v>#N/A</v>
      </c>
      <c r="G1683">
        <v>3</v>
      </c>
      <c r="H1683" t="e">
        <v>#N/A</v>
      </c>
      <c r="I1683" t="e">
        <v>#N/A</v>
      </c>
      <c r="J1683">
        <v>4</v>
      </c>
      <c r="K1683" t="e">
        <v>#N/A</v>
      </c>
      <c r="L1683" t="e">
        <v>#N/A</v>
      </c>
      <c r="M1683">
        <v>13</v>
      </c>
      <c r="N1683">
        <v>3</v>
      </c>
      <c r="O1683">
        <v>3</v>
      </c>
    </row>
    <row r="1684" spans="2:15" x14ac:dyDescent="0.35">
      <c r="B1684">
        <v>35</v>
      </c>
      <c r="C1684" t="e">
        <v>#N/A</v>
      </c>
      <c r="D1684">
        <v>787.54826254826253</v>
      </c>
      <c r="E1684">
        <v>2</v>
      </c>
      <c r="F1684" t="e">
        <v>#N/A</v>
      </c>
      <c r="G1684">
        <v>3</v>
      </c>
      <c r="H1684" t="e">
        <v>#N/A</v>
      </c>
      <c r="I1684" t="e">
        <v>#N/A</v>
      </c>
      <c r="J1684">
        <v>4</v>
      </c>
      <c r="K1684" t="e">
        <v>#N/A</v>
      </c>
      <c r="L1684" t="e">
        <v>#N/A</v>
      </c>
      <c r="M1684">
        <v>13</v>
      </c>
      <c r="N1684">
        <v>3</v>
      </c>
      <c r="O1684">
        <v>3</v>
      </c>
    </row>
    <row r="1685" spans="2:15" x14ac:dyDescent="0.35">
      <c r="B1685">
        <v>35</v>
      </c>
      <c r="C1685" t="e">
        <v>#N/A</v>
      </c>
      <c r="D1685">
        <v>787.54826254826253</v>
      </c>
      <c r="E1685">
        <v>2</v>
      </c>
      <c r="F1685" t="e">
        <v>#N/A</v>
      </c>
      <c r="G1685">
        <v>3</v>
      </c>
      <c r="H1685" t="e">
        <v>#N/A</v>
      </c>
      <c r="I1685" t="e">
        <v>#N/A</v>
      </c>
      <c r="J1685">
        <v>4</v>
      </c>
      <c r="K1685" t="e">
        <v>#N/A</v>
      </c>
      <c r="L1685" t="e">
        <v>#N/A</v>
      </c>
      <c r="M1685">
        <v>13</v>
      </c>
      <c r="N1685">
        <v>3</v>
      </c>
      <c r="O1685">
        <v>3</v>
      </c>
    </row>
    <row r="1686" spans="2:15" x14ac:dyDescent="0.35">
      <c r="B1686">
        <v>35</v>
      </c>
      <c r="C1686" t="e">
        <v>#N/A</v>
      </c>
      <c r="D1686">
        <v>787.54826254826253</v>
      </c>
      <c r="E1686">
        <v>2</v>
      </c>
      <c r="F1686" t="e">
        <v>#N/A</v>
      </c>
      <c r="G1686">
        <v>3</v>
      </c>
      <c r="H1686" t="e">
        <v>#N/A</v>
      </c>
      <c r="I1686" t="e">
        <v>#N/A</v>
      </c>
      <c r="J1686">
        <v>4</v>
      </c>
      <c r="K1686" t="e">
        <v>#N/A</v>
      </c>
      <c r="L1686" t="e">
        <v>#N/A</v>
      </c>
      <c r="M1686">
        <v>13</v>
      </c>
      <c r="N1686">
        <v>3</v>
      </c>
      <c r="O1686">
        <v>3</v>
      </c>
    </row>
    <row r="1687" spans="2:15" x14ac:dyDescent="0.35">
      <c r="B1687">
        <v>35</v>
      </c>
      <c r="C1687" t="e">
        <v>#N/A</v>
      </c>
      <c r="D1687">
        <v>787.54826254826253</v>
      </c>
      <c r="E1687">
        <v>2</v>
      </c>
      <c r="F1687" t="e">
        <v>#N/A</v>
      </c>
      <c r="G1687">
        <v>3</v>
      </c>
      <c r="H1687" t="e">
        <v>#N/A</v>
      </c>
      <c r="I1687" t="e">
        <v>#N/A</v>
      </c>
      <c r="J1687">
        <v>4</v>
      </c>
      <c r="K1687" t="e">
        <v>#N/A</v>
      </c>
      <c r="L1687" t="e">
        <v>#N/A</v>
      </c>
      <c r="M1687">
        <v>13</v>
      </c>
      <c r="N1687">
        <v>3</v>
      </c>
      <c r="O1687">
        <v>3</v>
      </c>
    </row>
    <row r="1688" spans="2:15" x14ac:dyDescent="0.35">
      <c r="B1688">
        <v>35</v>
      </c>
      <c r="C1688" t="e">
        <v>#N/A</v>
      </c>
      <c r="D1688">
        <v>787.54826254826253</v>
      </c>
      <c r="E1688">
        <v>2</v>
      </c>
      <c r="F1688" t="e">
        <v>#N/A</v>
      </c>
      <c r="G1688">
        <v>3</v>
      </c>
      <c r="H1688" t="e">
        <v>#N/A</v>
      </c>
      <c r="I1688" t="e">
        <v>#N/A</v>
      </c>
      <c r="J1688">
        <v>4</v>
      </c>
      <c r="K1688" t="e">
        <v>#N/A</v>
      </c>
      <c r="L1688" t="e">
        <v>#N/A</v>
      </c>
      <c r="M1688">
        <v>13</v>
      </c>
      <c r="N1688">
        <v>3</v>
      </c>
      <c r="O1688">
        <v>3</v>
      </c>
    </row>
    <row r="1689" spans="2:15" x14ac:dyDescent="0.35">
      <c r="B1689">
        <v>35</v>
      </c>
      <c r="C1689" t="e">
        <v>#N/A</v>
      </c>
      <c r="D1689">
        <v>787.54826254826253</v>
      </c>
      <c r="E1689">
        <v>2</v>
      </c>
      <c r="F1689" t="e">
        <v>#N/A</v>
      </c>
      <c r="G1689">
        <v>3</v>
      </c>
      <c r="H1689" t="e">
        <v>#N/A</v>
      </c>
      <c r="I1689" t="e">
        <v>#N/A</v>
      </c>
      <c r="J1689">
        <v>4</v>
      </c>
      <c r="K1689" t="e">
        <v>#N/A</v>
      </c>
      <c r="L1689" t="e">
        <v>#N/A</v>
      </c>
      <c r="M1689">
        <v>13</v>
      </c>
      <c r="N1689">
        <v>3</v>
      </c>
      <c r="O1689">
        <v>3</v>
      </c>
    </row>
    <row r="1690" spans="2:15" x14ac:dyDescent="0.35">
      <c r="B1690">
        <v>35</v>
      </c>
      <c r="C1690" t="e">
        <v>#N/A</v>
      </c>
      <c r="D1690">
        <v>787.54826254826253</v>
      </c>
      <c r="E1690">
        <v>2</v>
      </c>
      <c r="F1690" t="e">
        <v>#N/A</v>
      </c>
      <c r="G1690">
        <v>3</v>
      </c>
      <c r="H1690" t="e">
        <v>#N/A</v>
      </c>
      <c r="I1690" t="e">
        <v>#N/A</v>
      </c>
      <c r="J1690">
        <v>4</v>
      </c>
      <c r="K1690" t="e">
        <v>#N/A</v>
      </c>
      <c r="L1690" t="e">
        <v>#N/A</v>
      </c>
      <c r="M1690">
        <v>13</v>
      </c>
      <c r="N1690">
        <v>3</v>
      </c>
      <c r="O1690">
        <v>3</v>
      </c>
    </row>
    <row r="1691" spans="2:15" x14ac:dyDescent="0.35">
      <c r="B1691">
        <v>35</v>
      </c>
      <c r="C1691" t="e">
        <v>#N/A</v>
      </c>
      <c r="D1691">
        <v>787.54826254826253</v>
      </c>
      <c r="E1691">
        <v>2</v>
      </c>
      <c r="F1691" t="e">
        <v>#N/A</v>
      </c>
      <c r="G1691">
        <v>3</v>
      </c>
      <c r="H1691" t="e">
        <v>#N/A</v>
      </c>
      <c r="I1691" t="e">
        <v>#N/A</v>
      </c>
      <c r="J1691">
        <v>4</v>
      </c>
      <c r="K1691" t="e">
        <v>#N/A</v>
      </c>
      <c r="L1691" t="e">
        <v>#N/A</v>
      </c>
      <c r="M1691">
        <v>13</v>
      </c>
      <c r="N1691">
        <v>3</v>
      </c>
      <c r="O1691">
        <v>3</v>
      </c>
    </row>
    <row r="1692" spans="2:15" x14ac:dyDescent="0.35">
      <c r="B1692">
        <v>35</v>
      </c>
      <c r="C1692" t="e">
        <v>#N/A</v>
      </c>
      <c r="D1692">
        <v>787.54826254826253</v>
      </c>
      <c r="E1692">
        <v>2</v>
      </c>
      <c r="F1692" t="e">
        <v>#N/A</v>
      </c>
      <c r="G1692">
        <v>3</v>
      </c>
      <c r="H1692" t="e">
        <v>#N/A</v>
      </c>
      <c r="I1692" t="e">
        <v>#N/A</v>
      </c>
      <c r="J1692">
        <v>4</v>
      </c>
      <c r="K1692" t="e">
        <v>#N/A</v>
      </c>
      <c r="L1692" t="e">
        <v>#N/A</v>
      </c>
      <c r="M1692">
        <v>13</v>
      </c>
      <c r="N1692">
        <v>3</v>
      </c>
      <c r="O1692">
        <v>3</v>
      </c>
    </row>
    <row r="1693" spans="2:15" x14ac:dyDescent="0.35">
      <c r="B1693">
        <v>35</v>
      </c>
      <c r="C1693" t="e">
        <v>#N/A</v>
      </c>
      <c r="D1693">
        <v>787.54826254826253</v>
      </c>
      <c r="E1693">
        <v>2</v>
      </c>
      <c r="F1693" t="e">
        <v>#N/A</v>
      </c>
      <c r="G1693">
        <v>3</v>
      </c>
      <c r="H1693" t="e">
        <v>#N/A</v>
      </c>
      <c r="I1693" t="e">
        <v>#N/A</v>
      </c>
      <c r="J1693">
        <v>4</v>
      </c>
      <c r="K1693" t="e">
        <v>#N/A</v>
      </c>
      <c r="L1693" t="e">
        <v>#N/A</v>
      </c>
      <c r="M1693">
        <v>13</v>
      </c>
      <c r="N1693">
        <v>3</v>
      </c>
      <c r="O1693">
        <v>3</v>
      </c>
    </row>
    <row r="1694" spans="2:15" x14ac:dyDescent="0.35">
      <c r="B1694">
        <v>35</v>
      </c>
      <c r="C1694" t="e">
        <v>#N/A</v>
      </c>
      <c r="D1694">
        <v>787.54826254826253</v>
      </c>
      <c r="E1694">
        <v>2</v>
      </c>
      <c r="F1694" t="e">
        <v>#N/A</v>
      </c>
      <c r="G1694">
        <v>3</v>
      </c>
      <c r="H1694" t="e">
        <v>#N/A</v>
      </c>
      <c r="I1694" t="e">
        <v>#N/A</v>
      </c>
      <c r="J1694">
        <v>4</v>
      </c>
      <c r="K1694" t="e">
        <v>#N/A</v>
      </c>
      <c r="L1694" t="e">
        <v>#N/A</v>
      </c>
      <c r="M1694">
        <v>13</v>
      </c>
      <c r="N1694">
        <v>3</v>
      </c>
      <c r="O1694">
        <v>3</v>
      </c>
    </row>
    <row r="1695" spans="2:15" x14ac:dyDescent="0.35">
      <c r="B1695">
        <v>35</v>
      </c>
      <c r="C1695" t="e">
        <v>#N/A</v>
      </c>
      <c r="D1695">
        <v>787.54826254826253</v>
      </c>
      <c r="E1695">
        <v>2</v>
      </c>
      <c r="F1695" t="e">
        <v>#N/A</v>
      </c>
      <c r="G1695">
        <v>3</v>
      </c>
      <c r="H1695" t="e">
        <v>#N/A</v>
      </c>
      <c r="I1695" t="e">
        <v>#N/A</v>
      </c>
      <c r="J1695">
        <v>4</v>
      </c>
      <c r="K1695" t="e">
        <v>#N/A</v>
      </c>
      <c r="L1695" t="e">
        <v>#N/A</v>
      </c>
      <c r="M1695">
        <v>13</v>
      </c>
      <c r="N1695">
        <v>3</v>
      </c>
      <c r="O1695">
        <v>3</v>
      </c>
    </row>
    <row r="1696" spans="2:15" x14ac:dyDescent="0.35">
      <c r="B1696">
        <v>35</v>
      </c>
      <c r="C1696" t="e">
        <v>#N/A</v>
      </c>
      <c r="D1696">
        <v>787.54826254826253</v>
      </c>
      <c r="E1696">
        <v>2</v>
      </c>
      <c r="F1696" t="e">
        <v>#N/A</v>
      </c>
      <c r="G1696">
        <v>3</v>
      </c>
      <c r="H1696" t="e">
        <v>#N/A</v>
      </c>
      <c r="I1696" t="e">
        <v>#N/A</v>
      </c>
      <c r="J1696">
        <v>4</v>
      </c>
      <c r="K1696" t="e">
        <v>#N/A</v>
      </c>
      <c r="L1696" t="e">
        <v>#N/A</v>
      </c>
      <c r="M1696">
        <v>13</v>
      </c>
      <c r="N1696">
        <v>3</v>
      </c>
      <c r="O1696">
        <v>3</v>
      </c>
    </row>
    <row r="1697" spans="2:15" x14ac:dyDescent="0.35">
      <c r="B1697">
        <v>35</v>
      </c>
      <c r="C1697" t="e">
        <v>#N/A</v>
      </c>
      <c r="D1697">
        <v>787.54826254826253</v>
      </c>
      <c r="E1697">
        <v>2</v>
      </c>
      <c r="F1697" t="e">
        <v>#N/A</v>
      </c>
      <c r="G1697">
        <v>3</v>
      </c>
      <c r="H1697" t="e">
        <v>#N/A</v>
      </c>
      <c r="I1697" t="e">
        <v>#N/A</v>
      </c>
      <c r="J1697">
        <v>4</v>
      </c>
      <c r="K1697" t="e">
        <v>#N/A</v>
      </c>
      <c r="L1697" t="e">
        <v>#N/A</v>
      </c>
      <c r="M1697">
        <v>13</v>
      </c>
      <c r="N1697">
        <v>3</v>
      </c>
      <c r="O1697">
        <v>3</v>
      </c>
    </row>
    <row r="1698" spans="2:15" x14ac:dyDescent="0.35">
      <c r="B1698">
        <v>35</v>
      </c>
      <c r="C1698" t="e">
        <v>#N/A</v>
      </c>
      <c r="D1698">
        <v>787.54826254826253</v>
      </c>
      <c r="E1698">
        <v>2</v>
      </c>
      <c r="F1698" t="e">
        <v>#N/A</v>
      </c>
      <c r="G1698">
        <v>3</v>
      </c>
      <c r="H1698" t="e">
        <v>#N/A</v>
      </c>
      <c r="I1698" t="e">
        <v>#N/A</v>
      </c>
      <c r="J1698">
        <v>4</v>
      </c>
      <c r="K1698" t="e">
        <v>#N/A</v>
      </c>
      <c r="L1698" t="e">
        <v>#N/A</v>
      </c>
      <c r="M1698">
        <v>13</v>
      </c>
      <c r="N1698">
        <v>3</v>
      </c>
      <c r="O1698">
        <v>3</v>
      </c>
    </row>
    <row r="1699" spans="2:15" x14ac:dyDescent="0.35">
      <c r="B1699">
        <v>35</v>
      </c>
      <c r="C1699" t="e">
        <v>#N/A</v>
      </c>
      <c r="D1699">
        <v>787.54826254826253</v>
      </c>
      <c r="E1699">
        <v>2</v>
      </c>
      <c r="F1699" t="e">
        <v>#N/A</v>
      </c>
      <c r="G1699">
        <v>3</v>
      </c>
      <c r="H1699" t="e">
        <v>#N/A</v>
      </c>
      <c r="I1699" t="e">
        <v>#N/A</v>
      </c>
      <c r="J1699">
        <v>4</v>
      </c>
      <c r="K1699" t="e">
        <v>#N/A</v>
      </c>
      <c r="L1699" t="e">
        <v>#N/A</v>
      </c>
      <c r="M1699">
        <v>13</v>
      </c>
      <c r="N1699">
        <v>3</v>
      </c>
      <c r="O1699">
        <v>3</v>
      </c>
    </row>
    <row r="1700" spans="2:15" x14ac:dyDescent="0.35">
      <c r="B1700">
        <v>35</v>
      </c>
      <c r="C1700" t="e">
        <v>#N/A</v>
      </c>
      <c r="D1700">
        <v>787.54826254826253</v>
      </c>
      <c r="E1700">
        <v>2</v>
      </c>
      <c r="F1700" t="e">
        <v>#N/A</v>
      </c>
      <c r="G1700">
        <v>3</v>
      </c>
      <c r="H1700" t="e">
        <v>#N/A</v>
      </c>
      <c r="I1700" t="e">
        <v>#N/A</v>
      </c>
      <c r="J1700">
        <v>4</v>
      </c>
      <c r="K1700" t="e">
        <v>#N/A</v>
      </c>
      <c r="L1700" t="e">
        <v>#N/A</v>
      </c>
      <c r="M1700">
        <v>13</v>
      </c>
      <c r="N1700">
        <v>3</v>
      </c>
      <c r="O1700">
        <v>3</v>
      </c>
    </row>
    <row r="1701" spans="2:15" x14ac:dyDescent="0.35">
      <c r="B1701">
        <v>35</v>
      </c>
      <c r="C1701" t="e">
        <v>#N/A</v>
      </c>
      <c r="D1701">
        <v>787.54826254826253</v>
      </c>
      <c r="E1701">
        <v>2</v>
      </c>
      <c r="F1701" t="e">
        <v>#N/A</v>
      </c>
      <c r="G1701">
        <v>3</v>
      </c>
      <c r="H1701" t="e">
        <v>#N/A</v>
      </c>
      <c r="I1701" t="e">
        <v>#N/A</v>
      </c>
      <c r="J1701">
        <v>4</v>
      </c>
      <c r="K1701" t="e">
        <v>#N/A</v>
      </c>
      <c r="L1701" t="e">
        <v>#N/A</v>
      </c>
      <c r="M1701">
        <v>13</v>
      </c>
      <c r="N1701">
        <v>3</v>
      </c>
      <c r="O1701">
        <v>3</v>
      </c>
    </row>
    <row r="1702" spans="2:15" x14ac:dyDescent="0.35">
      <c r="B1702">
        <v>35</v>
      </c>
      <c r="C1702" t="e">
        <v>#N/A</v>
      </c>
      <c r="D1702">
        <v>787.54826254826253</v>
      </c>
      <c r="E1702">
        <v>2</v>
      </c>
      <c r="F1702" t="e">
        <v>#N/A</v>
      </c>
      <c r="G1702">
        <v>3</v>
      </c>
      <c r="H1702" t="e">
        <v>#N/A</v>
      </c>
      <c r="I1702" t="e">
        <v>#N/A</v>
      </c>
      <c r="J1702">
        <v>4</v>
      </c>
      <c r="K1702" t="e">
        <v>#N/A</v>
      </c>
      <c r="L1702" t="e">
        <v>#N/A</v>
      </c>
      <c r="M1702">
        <v>13</v>
      </c>
      <c r="N1702">
        <v>3</v>
      </c>
      <c r="O1702">
        <v>3</v>
      </c>
    </row>
    <row r="1703" spans="2:15" x14ac:dyDescent="0.35">
      <c r="B1703">
        <v>35</v>
      </c>
      <c r="C1703" t="e">
        <v>#N/A</v>
      </c>
      <c r="D1703">
        <v>787.54826254826253</v>
      </c>
      <c r="E1703">
        <v>2</v>
      </c>
      <c r="F1703" t="e">
        <v>#N/A</v>
      </c>
      <c r="G1703">
        <v>3</v>
      </c>
      <c r="H1703" t="e">
        <v>#N/A</v>
      </c>
      <c r="I1703" t="e">
        <v>#N/A</v>
      </c>
      <c r="J1703">
        <v>4</v>
      </c>
      <c r="K1703" t="e">
        <v>#N/A</v>
      </c>
      <c r="L1703" t="e">
        <v>#N/A</v>
      </c>
      <c r="M1703">
        <v>13</v>
      </c>
      <c r="N1703">
        <v>3</v>
      </c>
      <c r="O1703">
        <v>3</v>
      </c>
    </row>
    <row r="1704" spans="2:15" x14ac:dyDescent="0.35">
      <c r="B1704">
        <v>35</v>
      </c>
      <c r="C1704" t="e">
        <v>#N/A</v>
      </c>
      <c r="D1704">
        <v>787.54826254826253</v>
      </c>
      <c r="E1704">
        <v>2</v>
      </c>
      <c r="F1704" t="e">
        <v>#N/A</v>
      </c>
      <c r="G1704">
        <v>3</v>
      </c>
      <c r="H1704" t="e">
        <v>#N/A</v>
      </c>
      <c r="I1704" t="e">
        <v>#N/A</v>
      </c>
      <c r="J1704">
        <v>4</v>
      </c>
      <c r="K1704" t="e">
        <v>#N/A</v>
      </c>
      <c r="L1704" t="e">
        <v>#N/A</v>
      </c>
      <c r="M1704">
        <v>13</v>
      </c>
      <c r="N1704">
        <v>3</v>
      </c>
      <c r="O1704">
        <v>3</v>
      </c>
    </row>
    <row r="1705" spans="2:15" x14ac:dyDescent="0.35">
      <c r="B1705">
        <v>35</v>
      </c>
      <c r="C1705" t="e">
        <v>#N/A</v>
      </c>
      <c r="D1705">
        <v>787.54826254826253</v>
      </c>
      <c r="E1705">
        <v>2</v>
      </c>
      <c r="F1705" t="e">
        <v>#N/A</v>
      </c>
      <c r="G1705">
        <v>3</v>
      </c>
      <c r="H1705" t="e">
        <v>#N/A</v>
      </c>
      <c r="I1705" t="e">
        <v>#N/A</v>
      </c>
      <c r="J1705">
        <v>4</v>
      </c>
      <c r="K1705" t="e">
        <v>#N/A</v>
      </c>
      <c r="L1705" t="e">
        <v>#N/A</v>
      </c>
      <c r="M1705">
        <v>13</v>
      </c>
      <c r="N1705">
        <v>3</v>
      </c>
      <c r="O1705">
        <v>3</v>
      </c>
    </row>
    <row r="1706" spans="2:15" x14ac:dyDescent="0.35">
      <c r="B1706">
        <v>35</v>
      </c>
      <c r="C1706" t="e">
        <v>#N/A</v>
      </c>
      <c r="D1706">
        <v>787.54826254826253</v>
      </c>
      <c r="E1706">
        <v>2</v>
      </c>
      <c r="F1706" t="e">
        <v>#N/A</v>
      </c>
      <c r="G1706">
        <v>3</v>
      </c>
      <c r="H1706" t="e">
        <v>#N/A</v>
      </c>
      <c r="I1706" t="e">
        <v>#N/A</v>
      </c>
      <c r="J1706">
        <v>4</v>
      </c>
      <c r="K1706" t="e">
        <v>#N/A</v>
      </c>
      <c r="L1706" t="e">
        <v>#N/A</v>
      </c>
      <c r="M1706">
        <v>13</v>
      </c>
      <c r="N1706">
        <v>3</v>
      </c>
      <c r="O1706">
        <v>3</v>
      </c>
    </row>
    <row r="1707" spans="2:15" x14ac:dyDescent="0.35">
      <c r="B1707">
        <v>35</v>
      </c>
      <c r="C1707" t="e">
        <v>#N/A</v>
      </c>
      <c r="D1707">
        <v>787.54826254826253</v>
      </c>
      <c r="E1707">
        <v>2</v>
      </c>
      <c r="F1707" t="e">
        <v>#N/A</v>
      </c>
      <c r="G1707">
        <v>3</v>
      </c>
      <c r="H1707" t="e">
        <v>#N/A</v>
      </c>
      <c r="I1707" t="e">
        <v>#N/A</v>
      </c>
      <c r="J1707">
        <v>4</v>
      </c>
      <c r="K1707" t="e">
        <v>#N/A</v>
      </c>
      <c r="L1707" t="e">
        <v>#N/A</v>
      </c>
      <c r="M1707">
        <v>13</v>
      </c>
      <c r="N1707">
        <v>3</v>
      </c>
      <c r="O1707">
        <v>3</v>
      </c>
    </row>
    <row r="1708" spans="2:15" x14ac:dyDescent="0.35">
      <c r="B1708">
        <v>35</v>
      </c>
      <c r="C1708" t="e">
        <v>#N/A</v>
      </c>
      <c r="D1708">
        <v>787.54826254826253</v>
      </c>
      <c r="E1708">
        <v>2</v>
      </c>
      <c r="F1708" t="e">
        <v>#N/A</v>
      </c>
      <c r="G1708">
        <v>3</v>
      </c>
      <c r="H1708" t="e">
        <v>#N/A</v>
      </c>
      <c r="I1708" t="e">
        <v>#N/A</v>
      </c>
      <c r="J1708">
        <v>4</v>
      </c>
      <c r="K1708" t="e">
        <v>#N/A</v>
      </c>
      <c r="L1708" t="e">
        <v>#N/A</v>
      </c>
      <c r="M1708">
        <v>13</v>
      </c>
      <c r="N1708">
        <v>3</v>
      </c>
      <c r="O1708">
        <v>3</v>
      </c>
    </row>
    <row r="1709" spans="2:15" x14ac:dyDescent="0.35">
      <c r="B1709">
        <v>35</v>
      </c>
      <c r="C1709" t="e">
        <v>#N/A</v>
      </c>
      <c r="D1709">
        <v>787.54826254826253</v>
      </c>
      <c r="E1709">
        <v>2</v>
      </c>
      <c r="F1709" t="e">
        <v>#N/A</v>
      </c>
      <c r="G1709">
        <v>3</v>
      </c>
      <c r="H1709" t="e">
        <v>#N/A</v>
      </c>
      <c r="I1709" t="e">
        <v>#N/A</v>
      </c>
      <c r="J1709">
        <v>4</v>
      </c>
      <c r="K1709" t="e">
        <v>#N/A</v>
      </c>
      <c r="L1709" t="e">
        <v>#N/A</v>
      </c>
      <c r="M1709">
        <v>13</v>
      </c>
      <c r="N1709">
        <v>3</v>
      </c>
      <c r="O1709">
        <v>3</v>
      </c>
    </row>
    <row r="1710" spans="2:15" x14ac:dyDescent="0.35">
      <c r="B1710">
        <v>35</v>
      </c>
      <c r="C1710" t="e">
        <v>#N/A</v>
      </c>
      <c r="D1710">
        <v>787.54826254826253</v>
      </c>
      <c r="E1710">
        <v>2</v>
      </c>
      <c r="F1710" t="e">
        <v>#N/A</v>
      </c>
      <c r="G1710">
        <v>3</v>
      </c>
      <c r="H1710" t="e">
        <v>#N/A</v>
      </c>
      <c r="I1710" t="e">
        <v>#N/A</v>
      </c>
      <c r="J1710">
        <v>4</v>
      </c>
      <c r="K1710" t="e">
        <v>#N/A</v>
      </c>
      <c r="L1710" t="e">
        <v>#N/A</v>
      </c>
      <c r="M1710">
        <v>13</v>
      </c>
      <c r="N1710">
        <v>3</v>
      </c>
      <c r="O1710">
        <v>3</v>
      </c>
    </row>
    <row r="1711" spans="2:15" x14ac:dyDescent="0.35">
      <c r="B1711">
        <v>35</v>
      </c>
      <c r="C1711" t="e">
        <v>#N/A</v>
      </c>
      <c r="D1711">
        <v>787.54826254826253</v>
      </c>
      <c r="E1711">
        <v>2</v>
      </c>
      <c r="F1711" t="e">
        <v>#N/A</v>
      </c>
      <c r="G1711">
        <v>3</v>
      </c>
      <c r="H1711" t="e">
        <v>#N/A</v>
      </c>
      <c r="I1711" t="e">
        <v>#N/A</v>
      </c>
      <c r="J1711">
        <v>4</v>
      </c>
      <c r="K1711" t="e">
        <v>#N/A</v>
      </c>
      <c r="L1711" t="e">
        <v>#N/A</v>
      </c>
      <c r="M1711">
        <v>13</v>
      </c>
      <c r="N1711">
        <v>3</v>
      </c>
      <c r="O1711">
        <v>3</v>
      </c>
    </row>
    <row r="1712" spans="2:15" x14ac:dyDescent="0.35">
      <c r="B1712">
        <v>35</v>
      </c>
      <c r="C1712" t="e">
        <v>#N/A</v>
      </c>
      <c r="D1712">
        <v>787.54826254826253</v>
      </c>
      <c r="E1712">
        <v>2</v>
      </c>
      <c r="F1712" t="e">
        <v>#N/A</v>
      </c>
      <c r="G1712">
        <v>3</v>
      </c>
      <c r="H1712" t="e">
        <v>#N/A</v>
      </c>
      <c r="I1712" t="e">
        <v>#N/A</v>
      </c>
      <c r="J1712">
        <v>4</v>
      </c>
      <c r="K1712" t="e">
        <v>#N/A</v>
      </c>
      <c r="L1712" t="e">
        <v>#N/A</v>
      </c>
      <c r="M1712">
        <v>13</v>
      </c>
      <c r="N1712">
        <v>3</v>
      </c>
      <c r="O1712">
        <v>3</v>
      </c>
    </row>
    <row r="1713" spans="2:15" x14ac:dyDescent="0.35">
      <c r="B1713">
        <v>35</v>
      </c>
      <c r="C1713" t="e">
        <v>#N/A</v>
      </c>
      <c r="D1713">
        <v>787.54826254826253</v>
      </c>
      <c r="E1713">
        <v>2</v>
      </c>
      <c r="F1713" t="e">
        <v>#N/A</v>
      </c>
      <c r="G1713">
        <v>3</v>
      </c>
      <c r="H1713" t="e">
        <v>#N/A</v>
      </c>
      <c r="I1713" t="e">
        <v>#N/A</v>
      </c>
      <c r="J1713">
        <v>4</v>
      </c>
      <c r="K1713" t="e">
        <v>#N/A</v>
      </c>
      <c r="L1713" t="e">
        <v>#N/A</v>
      </c>
      <c r="M1713">
        <v>13</v>
      </c>
      <c r="N1713">
        <v>3</v>
      </c>
      <c r="O1713">
        <v>3</v>
      </c>
    </row>
    <row r="1714" spans="2:15" x14ac:dyDescent="0.35">
      <c r="B1714">
        <v>35</v>
      </c>
      <c r="C1714" t="e">
        <v>#N/A</v>
      </c>
      <c r="D1714">
        <v>787.54826254826253</v>
      </c>
      <c r="E1714">
        <v>2</v>
      </c>
      <c r="F1714" t="e">
        <v>#N/A</v>
      </c>
      <c r="G1714">
        <v>3</v>
      </c>
      <c r="H1714" t="e">
        <v>#N/A</v>
      </c>
      <c r="I1714" t="e">
        <v>#N/A</v>
      </c>
      <c r="J1714">
        <v>4</v>
      </c>
      <c r="K1714" t="e">
        <v>#N/A</v>
      </c>
      <c r="L1714" t="e">
        <v>#N/A</v>
      </c>
      <c r="M1714">
        <v>13</v>
      </c>
      <c r="N1714">
        <v>3</v>
      </c>
      <c r="O1714">
        <v>3</v>
      </c>
    </row>
    <row r="1715" spans="2:15" x14ac:dyDescent="0.35">
      <c r="B1715">
        <v>35</v>
      </c>
      <c r="C1715" t="e">
        <v>#N/A</v>
      </c>
      <c r="D1715">
        <v>787.54826254826253</v>
      </c>
      <c r="E1715">
        <v>2</v>
      </c>
      <c r="F1715" t="e">
        <v>#N/A</v>
      </c>
      <c r="G1715">
        <v>3</v>
      </c>
      <c r="H1715" t="e">
        <v>#N/A</v>
      </c>
      <c r="I1715" t="e">
        <v>#N/A</v>
      </c>
      <c r="J1715">
        <v>4</v>
      </c>
      <c r="K1715" t="e">
        <v>#N/A</v>
      </c>
      <c r="L1715" t="e">
        <v>#N/A</v>
      </c>
      <c r="M1715">
        <v>13</v>
      </c>
      <c r="N1715">
        <v>3</v>
      </c>
      <c r="O1715">
        <v>3</v>
      </c>
    </row>
    <row r="1716" spans="2:15" x14ac:dyDescent="0.35">
      <c r="B1716">
        <v>35</v>
      </c>
      <c r="C1716" t="e">
        <v>#N/A</v>
      </c>
      <c r="D1716">
        <v>787.54826254826253</v>
      </c>
      <c r="E1716">
        <v>2</v>
      </c>
      <c r="F1716" t="e">
        <v>#N/A</v>
      </c>
      <c r="G1716">
        <v>3</v>
      </c>
      <c r="H1716" t="e">
        <v>#N/A</v>
      </c>
      <c r="I1716" t="e">
        <v>#N/A</v>
      </c>
      <c r="J1716">
        <v>4</v>
      </c>
      <c r="K1716" t="e">
        <v>#N/A</v>
      </c>
      <c r="L1716" t="e">
        <v>#N/A</v>
      </c>
      <c r="M1716">
        <v>13</v>
      </c>
      <c r="N1716">
        <v>3</v>
      </c>
      <c r="O1716">
        <v>3</v>
      </c>
    </row>
    <row r="1717" spans="2:15" x14ac:dyDescent="0.35">
      <c r="B1717">
        <v>35</v>
      </c>
      <c r="C1717" t="e">
        <v>#N/A</v>
      </c>
      <c r="D1717">
        <v>787.54826254826253</v>
      </c>
      <c r="E1717">
        <v>2</v>
      </c>
      <c r="F1717" t="e">
        <v>#N/A</v>
      </c>
      <c r="G1717">
        <v>3</v>
      </c>
      <c r="H1717" t="e">
        <v>#N/A</v>
      </c>
      <c r="I1717" t="e">
        <v>#N/A</v>
      </c>
      <c r="J1717">
        <v>4</v>
      </c>
      <c r="K1717" t="e">
        <v>#N/A</v>
      </c>
      <c r="L1717" t="e">
        <v>#N/A</v>
      </c>
      <c r="M1717">
        <v>13</v>
      </c>
      <c r="N1717">
        <v>3</v>
      </c>
      <c r="O1717">
        <v>3</v>
      </c>
    </row>
    <row r="1718" spans="2:15" x14ac:dyDescent="0.35">
      <c r="B1718">
        <v>35</v>
      </c>
      <c r="C1718" t="e">
        <v>#N/A</v>
      </c>
      <c r="D1718">
        <v>787.54826254826253</v>
      </c>
      <c r="E1718">
        <v>2</v>
      </c>
      <c r="F1718" t="e">
        <v>#N/A</v>
      </c>
      <c r="G1718">
        <v>3</v>
      </c>
      <c r="H1718" t="e">
        <v>#N/A</v>
      </c>
      <c r="I1718" t="e">
        <v>#N/A</v>
      </c>
      <c r="J1718">
        <v>4</v>
      </c>
      <c r="K1718" t="e">
        <v>#N/A</v>
      </c>
      <c r="L1718" t="e">
        <v>#N/A</v>
      </c>
      <c r="M1718">
        <v>13</v>
      </c>
      <c r="N1718">
        <v>3</v>
      </c>
      <c r="O1718">
        <v>3</v>
      </c>
    </row>
    <row r="1719" spans="2:15" x14ac:dyDescent="0.35">
      <c r="B1719">
        <v>35</v>
      </c>
      <c r="C1719" t="e">
        <v>#N/A</v>
      </c>
      <c r="D1719">
        <v>787.54826254826253</v>
      </c>
      <c r="E1719">
        <v>2</v>
      </c>
      <c r="F1719" t="e">
        <v>#N/A</v>
      </c>
      <c r="G1719">
        <v>3</v>
      </c>
      <c r="H1719" t="e">
        <v>#N/A</v>
      </c>
      <c r="I1719" t="e">
        <v>#N/A</v>
      </c>
      <c r="J1719">
        <v>4</v>
      </c>
      <c r="K1719" t="e">
        <v>#N/A</v>
      </c>
      <c r="L1719" t="e">
        <v>#N/A</v>
      </c>
      <c r="M1719">
        <v>13</v>
      </c>
      <c r="N1719">
        <v>3</v>
      </c>
      <c r="O1719">
        <v>3</v>
      </c>
    </row>
    <row r="1720" spans="2:15" x14ac:dyDescent="0.35">
      <c r="B1720">
        <v>35</v>
      </c>
      <c r="C1720" t="e">
        <v>#N/A</v>
      </c>
      <c r="D1720">
        <v>787.54826254826253</v>
      </c>
      <c r="E1720">
        <v>2</v>
      </c>
      <c r="F1720" t="e">
        <v>#N/A</v>
      </c>
      <c r="G1720">
        <v>3</v>
      </c>
      <c r="H1720" t="e">
        <v>#N/A</v>
      </c>
      <c r="I1720" t="e">
        <v>#N/A</v>
      </c>
      <c r="J1720">
        <v>4</v>
      </c>
      <c r="K1720" t="e">
        <v>#N/A</v>
      </c>
      <c r="L1720" t="e">
        <v>#N/A</v>
      </c>
      <c r="M1720">
        <v>13</v>
      </c>
      <c r="N1720">
        <v>3</v>
      </c>
      <c r="O1720">
        <v>3</v>
      </c>
    </row>
    <row r="1721" spans="2:15" x14ac:dyDescent="0.35">
      <c r="B1721">
        <v>35</v>
      </c>
      <c r="C1721" t="e">
        <v>#N/A</v>
      </c>
      <c r="D1721">
        <v>787.54826254826253</v>
      </c>
      <c r="E1721">
        <v>2</v>
      </c>
      <c r="F1721" t="e">
        <v>#N/A</v>
      </c>
      <c r="G1721">
        <v>3</v>
      </c>
      <c r="H1721" t="e">
        <v>#N/A</v>
      </c>
      <c r="I1721" t="e">
        <v>#N/A</v>
      </c>
      <c r="J1721">
        <v>4</v>
      </c>
      <c r="K1721" t="e">
        <v>#N/A</v>
      </c>
      <c r="L1721" t="e">
        <v>#N/A</v>
      </c>
      <c r="M1721">
        <v>13</v>
      </c>
      <c r="N1721">
        <v>3</v>
      </c>
      <c r="O1721">
        <v>3</v>
      </c>
    </row>
    <row r="1722" spans="2:15" x14ac:dyDescent="0.35">
      <c r="B1722">
        <v>35</v>
      </c>
      <c r="C1722" t="e">
        <v>#N/A</v>
      </c>
      <c r="D1722">
        <v>787.54826254826253</v>
      </c>
      <c r="E1722">
        <v>2</v>
      </c>
      <c r="F1722" t="e">
        <v>#N/A</v>
      </c>
      <c r="G1722">
        <v>3</v>
      </c>
      <c r="H1722" t="e">
        <v>#N/A</v>
      </c>
      <c r="I1722" t="e">
        <v>#N/A</v>
      </c>
      <c r="J1722">
        <v>4</v>
      </c>
      <c r="K1722" t="e">
        <v>#N/A</v>
      </c>
      <c r="L1722" t="e">
        <v>#N/A</v>
      </c>
      <c r="M1722">
        <v>13</v>
      </c>
      <c r="N1722">
        <v>3</v>
      </c>
      <c r="O1722">
        <v>3</v>
      </c>
    </row>
    <row r="1723" spans="2:15" x14ac:dyDescent="0.35">
      <c r="B1723">
        <v>35</v>
      </c>
      <c r="C1723" t="e">
        <v>#N/A</v>
      </c>
      <c r="D1723">
        <v>787.54826254826253</v>
      </c>
      <c r="E1723">
        <v>2</v>
      </c>
      <c r="F1723" t="e">
        <v>#N/A</v>
      </c>
      <c r="G1723">
        <v>3</v>
      </c>
      <c r="H1723" t="e">
        <v>#N/A</v>
      </c>
      <c r="I1723" t="e">
        <v>#N/A</v>
      </c>
      <c r="J1723">
        <v>4</v>
      </c>
      <c r="K1723" t="e">
        <v>#N/A</v>
      </c>
      <c r="L1723" t="e">
        <v>#N/A</v>
      </c>
      <c r="M1723">
        <v>13</v>
      </c>
      <c r="N1723">
        <v>3</v>
      </c>
      <c r="O1723">
        <v>3</v>
      </c>
    </row>
    <row r="1724" spans="2:15" x14ac:dyDescent="0.35">
      <c r="B1724">
        <v>35</v>
      </c>
      <c r="C1724" t="e">
        <v>#N/A</v>
      </c>
      <c r="D1724">
        <v>787.54826254826253</v>
      </c>
      <c r="E1724">
        <v>2</v>
      </c>
      <c r="F1724" t="e">
        <v>#N/A</v>
      </c>
      <c r="G1724">
        <v>3</v>
      </c>
      <c r="H1724" t="e">
        <v>#N/A</v>
      </c>
      <c r="I1724" t="e">
        <v>#N/A</v>
      </c>
      <c r="J1724">
        <v>4</v>
      </c>
      <c r="K1724" t="e">
        <v>#N/A</v>
      </c>
      <c r="L1724" t="e">
        <v>#N/A</v>
      </c>
      <c r="M1724">
        <v>13</v>
      </c>
      <c r="N1724">
        <v>3</v>
      </c>
      <c r="O1724">
        <v>3</v>
      </c>
    </row>
    <row r="1725" spans="2:15" x14ac:dyDescent="0.35">
      <c r="B1725">
        <v>35</v>
      </c>
      <c r="C1725" t="e">
        <v>#N/A</v>
      </c>
      <c r="D1725">
        <v>787.54826254826253</v>
      </c>
      <c r="E1725">
        <v>2</v>
      </c>
      <c r="F1725" t="e">
        <v>#N/A</v>
      </c>
      <c r="G1725">
        <v>3</v>
      </c>
      <c r="H1725" t="e">
        <v>#N/A</v>
      </c>
      <c r="I1725" t="e">
        <v>#N/A</v>
      </c>
      <c r="J1725">
        <v>4</v>
      </c>
      <c r="K1725" t="e">
        <v>#N/A</v>
      </c>
      <c r="L1725" t="e">
        <v>#N/A</v>
      </c>
      <c r="M1725">
        <v>13</v>
      </c>
      <c r="N1725">
        <v>3</v>
      </c>
      <c r="O1725">
        <v>3</v>
      </c>
    </row>
    <row r="1726" spans="2:15" x14ac:dyDescent="0.35">
      <c r="B1726">
        <v>35</v>
      </c>
      <c r="C1726" t="e">
        <v>#N/A</v>
      </c>
      <c r="D1726">
        <v>787.54826254826253</v>
      </c>
      <c r="E1726">
        <v>2</v>
      </c>
      <c r="F1726" t="e">
        <v>#N/A</v>
      </c>
      <c r="G1726">
        <v>3</v>
      </c>
      <c r="H1726" t="e">
        <v>#N/A</v>
      </c>
      <c r="I1726" t="e">
        <v>#N/A</v>
      </c>
      <c r="J1726">
        <v>4</v>
      </c>
      <c r="K1726" t="e">
        <v>#N/A</v>
      </c>
      <c r="L1726" t="e">
        <v>#N/A</v>
      </c>
      <c r="M1726">
        <v>13</v>
      </c>
      <c r="N1726">
        <v>3</v>
      </c>
      <c r="O1726">
        <v>3</v>
      </c>
    </row>
    <row r="1727" spans="2:15" x14ac:dyDescent="0.35">
      <c r="B1727">
        <v>35</v>
      </c>
      <c r="C1727" t="e">
        <v>#N/A</v>
      </c>
      <c r="D1727">
        <v>787.54826254826253</v>
      </c>
      <c r="E1727">
        <v>2</v>
      </c>
      <c r="F1727" t="e">
        <v>#N/A</v>
      </c>
      <c r="G1727">
        <v>3</v>
      </c>
      <c r="H1727" t="e">
        <v>#N/A</v>
      </c>
      <c r="I1727" t="e">
        <v>#N/A</v>
      </c>
      <c r="J1727">
        <v>4</v>
      </c>
      <c r="K1727" t="e">
        <v>#N/A</v>
      </c>
      <c r="L1727" t="e">
        <v>#N/A</v>
      </c>
      <c r="M1727">
        <v>13</v>
      </c>
      <c r="N1727">
        <v>3</v>
      </c>
      <c r="O1727">
        <v>3</v>
      </c>
    </row>
    <row r="1728" spans="2:15" x14ac:dyDescent="0.35">
      <c r="B1728">
        <v>35</v>
      </c>
      <c r="C1728" t="e">
        <v>#N/A</v>
      </c>
      <c r="D1728">
        <v>787.54826254826253</v>
      </c>
      <c r="E1728">
        <v>2</v>
      </c>
      <c r="F1728" t="e">
        <v>#N/A</v>
      </c>
      <c r="G1728">
        <v>3</v>
      </c>
      <c r="H1728" t="e">
        <v>#N/A</v>
      </c>
      <c r="I1728" t="e">
        <v>#N/A</v>
      </c>
      <c r="J1728">
        <v>4</v>
      </c>
      <c r="K1728" t="e">
        <v>#N/A</v>
      </c>
      <c r="L1728" t="e">
        <v>#N/A</v>
      </c>
      <c r="M1728">
        <v>13</v>
      </c>
      <c r="N1728">
        <v>3</v>
      </c>
      <c r="O1728">
        <v>3</v>
      </c>
    </row>
    <row r="1729" spans="2:15" x14ac:dyDescent="0.35">
      <c r="B1729">
        <v>35</v>
      </c>
      <c r="C1729" t="e">
        <v>#N/A</v>
      </c>
      <c r="D1729">
        <v>787.54826254826253</v>
      </c>
      <c r="E1729">
        <v>2</v>
      </c>
      <c r="F1729" t="e">
        <v>#N/A</v>
      </c>
      <c r="G1729">
        <v>3</v>
      </c>
      <c r="H1729" t="e">
        <v>#N/A</v>
      </c>
      <c r="I1729" t="e">
        <v>#N/A</v>
      </c>
      <c r="J1729">
        <v>4</v>
      </c>
      <c r="K1729" t="e">
        <v>#N/A</v>
      </c>
      <c r="L1729" t="e">
        <v>#N/A</v>
      </c>
      <c r="M1729">
        <v>13</v>
      </c>
      <c r="N1729">
        <v>3</v>
      </c>
      <c r="O1729">
        <v>3</v>
      </c>
    </row>
    <row r="1730" spans="2:15" x14ac:dyDescent="0.35">
      <c r="B1730">
        <v>35</v>
      </c>
      <c r="C1730" t="e">
        <v>#N/A</v>
      </c>
      <c r="D1730">
        <v>787.54826254826253</v>
      </c>
      <c r="E1730">
        <v>2</v>
      </c>
      <c r="F1730" t="e">
        <v>#N/A</v>
      </c>
      <c r="G1730">
        <v>3</v>
      </c>
      <c r="H1730" t="e">
        <v>#N/A</v>
      </c>
      <c r="I1730" t="e">
        <v>#N/A</v>
      </c>
      <c r="J1730">
        <v>4</v>
      </c>
      <c r="K1730" t="e">
        <v>#N/A</v>
      </c>
      <c r="L1730" t="e">
        <v>#N/A</v>
      </c>
      <c r="M1730">
        <v>13</v>
      </c>
      <c r="N1730">
        <v>3</v>
      </c>
      <c r="O1730">
        <v>3</v>
      </c>
    </row>
    <row r="1731" spans="2:15" x14ac:dyDescent="0.35">
      <c r="B1731">
        <v>35</v>
      </c>
      <c r="C1731" t="e">
        <v>#N/A</v>
      </c>
      <c r="D1731">
        <v>787.54826254826253</v>
      </c>
      <c r="E1731">
        <v>2</v>
      </c>
      <c r="F1731" t="e">
        <v>#N/A</v>
      </c>
      <c r="G1731">
        <v>3</v>
      </c>
      <c r="H1731" t="e">
        <v>#N/A</v>
      </c>
      <c r="I1731" t="e">
        <v>#N/A</v>
      </c>
      <c r="J1731">
        <v>4</v>
      </c>
      <c r="K1731" t="e">
        <v>#N/A</v>
      </c>
      <c r="L1731" t="e">
        <v>#N/A</v>
      </c>
      <c r="M1731">
        <v>13</v>
      </c>
      <c r="N1731">
        <v>3</v>
      </c>
      <c r="O1731">
        <v>3</v>
      </c>
    </row>
    <row r="1732" spans="2:15" x14ac:dyDescent="0.35">
      <c r="B1732">
        <v>35</v>
      </c>
      <c r="C1732" t="e">
        <v>#N/A</v>
      </c>
      <c r="D1732">
        <v>787.54826254826253</v>
      </c>
      <c r="E1732">
        <v>2</v>
      </c>
      <c r="F1732" t="e">
        <v>#N/A</v>
      </c>
      <c r="G1732">
        <v>3</v>
      </c>
      <c r="H1732" t="e">
        <v>#N/A</v>
      </c>
      <c r="I1732" t="e">
        <v>#N/A</v>
      </c>
      <c r="J1732">
        <v>4</v>
      </c>
      <c r="K1732" t="e">
        <v>#N/A</v>
      </c>
      <c r="L1732" t="e">
        <v>#N/A</v>
      </c>
      <c r="M1732">
        <v>13</v>
      </c>
      <c r="N1732">
        <v>3</v>
      </c>
      <c r="O1732">
        <v>3</v>
      </c>
    </row>
    <row r="1733" spans="2:15" x14ac:dyDescent="0.35">
      <c r="B1733">
        <v>35</v>
      </c>
      <c r="C1733" t="e">
        <v>#N/A</v>
      </c>
      <c r="D1733">
        <v>787.54826254826253</v>
      </c>
      <c r="E1733">
        <v>2</v>
      </c>
      <c r="F1733" t="e">
        <v>#N/A</v>
      </c>
      <c r="G1733">
        <v>3</v>
      </c>
      <c r="H1733" t="e">
        <v>#N/A</v>
      </c>
      <c r="I1733" t="e">
        <v>#N/A</v>
      </c>
      <c r="J1733">
        <v>4</v>
      </c>
      <c r="K1733" t="e">
        <v>#N/A</v>
      </c>
      <c r="L1733" t="e">
        <v>#N/A</v>
      </c>
      <c r="M1733">
        <v>13</v>
      </c>
      <c r="N1733">
        <v>3</v>
      </c>
      <c r="O1733">
        <v>3</v>
      </c>
    </row>
    <row r="1734" spans="2:15" x14ac:dyDescent="0.35">
      <c r="B1734">
        <v>35</v>
      </c>
      <c r="C1734" t="e">
        <v>#N/A</v>
      </c>
      <c r="D1734">
        <v>787.54826254826253</v>
      </c>
      <c r="E1734">
        <v>2</v>
      </c>
      <c r="F1734" t="e">
        <v>#N/A</v>
      </c>
      <c r="G1734">
        <v>3</v>
      </c>
      <c r="H1734" t="e">
        <v>#N/A</v>
      </c>
      <c r="I1734" t="e">
        <v>#N/A</v>
      </c>
      <c r="J1734">
        <v>4</v>
      </c>
      <c r="K1734" t="e">
        <v>#N/A</v>
      </c>
      <c r="L1734" t="e">
        <v>#N/A</v>
      </c>
      <c r="M1734">
        <v>13</v>
      </c>
      <c r="N1734">
        <v>3</v>
      </c>
      <c r="O1734">
        <v>3</v>
      </c>
    </row>
    <row r="1735" spans="2:15" x14ac:dyDescent="0.35">
      <c r="B1735">
        <v>35</v>
      </c>
      <c r="C1735" t="e">
        <v>#N/A</v>
      </c>
      <c r="D1735">
        <v>787.54826254826253</v>
      </c>
      <c r="E1735">
        <v>2</v>
      </c>
      <c r="F1735" t="e">
        <v>#N/A</v>
      </c>
      <c r="G1735">
        <v>3</v>
      </c>
      <c r="H1735" t="e">
        <v>#N/A</v>
      </c>
      <c r="I1735" t="e">
        <v>#N/A</v>
      </c>
      <c r="J1735">
        <v>4</v>
      </c>
      <c r="K1735" t="e">
        <v>#N/A</v>
      </c>
      <c r="L1735" t="e">
        <v>#N/A</v>
      </c>
      <c r="M1735">
        <v>13</v>
      </c>
      <c r="N1735">
        <v>3</v>
      </c>
      <c r="O1735">
        <v>3</v>
      </c>
    </row>
    <row r="1736" spans="2:15" x14ac:dyDescent="0.35">
      <c r="B1736">
        <v>35</v>
      </c>
      <c r="C1736" t="e">
        <v>#N/A</v>
      </c>
      <c r="D1736">
        <v>787.54826254826253</v>
      </c>
      <c r="E1736">
        <v>2</v>
      </c>
      <c r="F1736" t="e">
        <v>#N/A</v>
      </c>
      <c r="G1736">
        <v>3</v>
      </c>
      <c r="H1736" t="e">
        <v>#N/A</v>
      </c>
      <c r="I1736" t="e">
        <v>#N/A</v>
      </c>
      <c r="J1736">
        <v>4</v>
      </c>
      <c r="K1736" t="e">
        <v>#N/A</v>
      </c>
      <c r="L1736" t="e">
        <v>#N/A</v>
      </c>
      <c r="M1736">
        <v>13</v>
      </c>
      <c r="N1736">
        <v>3</v>
      </c>
      <c r="O1736">
        <v>3</v>
      </c>
    </row>
    <row r="1737" spans="2:15" x14ac:dyDescent="0.35">
      <c r="B1737">
        <v>35</v>
      </c>
      <c r="C1737" t="e">
        <v>#N/A</v>
      </c>
      <c r="D1737">
        <v>787.54826254826253</v>
      </c>
      <c r="E1737">
        <v>2</v>
      </c>
      <c r="F1737" t="e">
        <v>#N/A</v>
      </c>
      <c r="G1737">
        <v>3</v>
      </c>
      <c r="H1737" t="e">
        <v>#N/A</v>
      </c>
      <c r="I1737" t="e">
        <v>#N/A</v>
      </c>
      <c r="J1737">
        <v>4</v>
      </c>
      <c r="K1737" t="e">
        <v>#N/A</v>
      </c>
      <c r="L1737" t="e">
        <v>#N/A</v>
      </c>
      <c r="M1737">
        <v>13</v>
      </c>
      <c r="N1737">
        <v>3</v>
      </c>
      <c r="O1737">
        <v>3</v>
      </c>
    </row>
    <row r="1738" spans="2:15" x14ac:dyDescent="0.35">
      <c r="B1738">
        <v>35</v>
      </c>
      <c r="C1738" t="e">
        <v>#N/A</v>
      </c>
      <c r="D1738">
        <v>787.54826254826253</v>
      </c>
      <c r="E1738">
        <v>2</v>
      </c>
      <c r="F1738" t="e">
        <v>#N/A</v>
      </c>
      <c r="G1738">
        <v>3</v>
      </c>
      <c r="H1738" t="e">
        <v>#N/A</v>
      </c>
      <c r="I1738" t="e">
        <v>#N/A</v>
      </c>
      <c r="J1738">
        <v>4</v>
      </c>
      <c r="K1738" t="e">
        <v>#N/A</v>
      </c>
      <c r="L1738" t="e">
        <v>#N/A</v>
      </c>
      <c r="M1738">
        <v>13</v>
      </c>
      <c r="N1738">
        <v>3</v>
      </c>
      <c r="O1738">
        <v>3</v>
      </c>
    </row>
    <row r="1739" spans="2:15" x14ac:dyDescent="0.35">
      <c r="B1739">
        <v>35</v>
      </c>
      <c r="C1739" t="e">
        <v>#N/A</v>
      </c>
      <c r="D1739">
        <v>787.54826254826253</v>
      </c>
      <c r="E1739">
        <v>2</v>
      </c>
      <c r="F1739" t="e">
        <v>#N/A</v>
      </c>
      <c r="G1739">
        <v>3</v>
      </c>
      <c r="H1739" t="e">
        <v>#N/A</v>
      </c>
      <c r="I1739" t="e">
        <v>#N/A</v>
      </c>
      <c r="J1739">
        <v>4</v>
      </c>
      <c r="K1739" t="e">
        <v>#N/A</v>
      </c>
      <c r="L1739" t="e">
        <v>#N/A</v>
      </c>
      <c r="M1739">
        <v>13</v>
      </c>
      <c r="N1739">
        <v>3</v>
      </c>
      <c r="O1739">
        <v>3</v>
      </c>
    </row>
    <row r="1740" spans="2:15" x14ac:dyDescent="0.35">
      <c r="B1740">
        <v>35</v>
      </c>
      <c r="C1740" t="e">
        <v>#N/A</v>
      </c>
      <c r="D1740">
        <v>787.54826254826253</v>
      </c>
      <c r="E1740">
        <v>2</v>
      </c>
      <c r="F1740" t="e">
        <v>#N/A</v>
      </c>
      <c r="G1740">
        <v>3</v>
      </c>
      <c r="H1740" t="e">
        <v>#N/A</v>
      </c>
      <c r="I1740" t="e">
        <v>#N/A</v>
      </c>
      <c r="J1740">
        <v>4</v>
      </c>
      <c r="K1740" t="e">
        <v>#N/A</v>
      </c>
      <c r="L1740" t="e">
        <v>#N/A</v>
      </c>
      <c r="M1740">
        <v>13</v>
      </c>
      <c r="N1740">
        <v>3</v>
      </c>
      <c r="O1740">
        <v>3</v>
      </c>
    </row>
    <row r="1741" spans="2:15" x14ac:dyDescent="0.35">
      <c r="B1741">
        <v>35</v>
      </c>
      <c r="C1741" t="e">
        <v>#N/A</v>
      </c>
      <c r="D1741">
        <v>787.54826254826253</v>
      </c>
      <c r="E1741">
        <v>2</v>
      </c>
      <c r="F1741" t="e">
        <v>#N/A</v>
      </c>
      <c r="G1741">
        <v>3</v>
      </c>
      <c r="H1741" t="e">
        <v>#N/A</v>
      </c>
      <c r="I1741" t="e">
        <v>#N/A</v>
      </c>
      <c r="J1741">
        <v>4</v>
      </c>
      <c r="K1741" t="e">
        <v>#N/A</v>
      </c>
      <c r="L1741" t="e">
        <v>#N/A</v>
      </c>
      <c r="M1741">
        <v>13</v>
      </c>
      <c r="N1741">
        <v>3</v>
      </c>
      <c r="O1741">
        <v>3</v>
      </c>
    </row>
    <row r="1742" spans="2:15" x14ac:dyDescent="0.35">
      <c r="B1742">
        <v>35</v>
      </c>
      <c r="C1742" t="e">
        <v>#N/A</v>
      </c>
      <c r="D1742">
        <v>787.54826254826253</v>
      </c>
      <c r="E1742">
        <v>2</v>
      </c>
      <c r="F1742" t="e">
        <v>#N/A</v>
      </c>
      <c r="G1742">
        <v>3</v>
      </c>
      <c r="H1742" t="e">
        <v>#N/A</v>
      </c>
      <c r="I1742" t="e">
        <v>#N/A</v>
      </c>
      <c r="J1742">
        <v>4</v>
      </c>
      <c r="K1742" t="e">
        <v>#N/A</v>
      </c>
      <c r="L1742" t="e">
        <v>#N/A</v>
      </c>
      <c r="M1742">
        <v>13</v>
      </c>
      <c r="N1742">
        <v>3</v>
      </c>
      <c r="O1742">
        <v>3</v>
      </c>
    </row>
    <row r="1743" spans="2:15" x14ac:dyDescent="0.35">
      <c r="B1743">
        <v>35</v>
      </c>
      <c r="C1743" t="e">
        <v>#N/A</v>
      </c>
      <c r="D1743">
        <v>787.54826254826253</v>
      </c>
      <c r="E1743">
        <v>2</v>
      </c>
      <c r="F1743" t="e">
        <v>#N/A</v>
      </c>
      <c r="G1743">
        <v>3</v>
      </c>
      <c r="H1743" t="e">
        <v>#N/A</v>
      </c>
      <c r="I1743" t="e">
        <v>#N/A</v>
      </c>
      <c r="J1743">
        <v>4</v>
      </c>
      <c r="K1743" t="e">
        <v>#N/A</v>
      </c>
      <c r="L1743" t="e">
        <v>#N/A</v>
      </c>
      <c r="M1743">
        <v>13</v>
      </c>
      <c r="N1743">
        <v>3</v>
      </c>
      <c r="O1743">
        <v>3</v>
      </c>
    </row>
    <row r="1744" spans="2:15" x14ac:dyDescent="0.35">
      <c r="B1744">
        <v>35</v>
      </c>
      <c r="C1744" t="e">
        <v>#N/A</v>
      </c>
      <c r="D1744">
        <v>787.54826254826253</v>
      </c>
      <c r="E1744">
        <v>2</v>
      </c>
      <c r="F1744" t="e">
        <v>#N/A</v>
      </c>
      <c r="G1744">
        <v>3</v>
      </c>
      <c r="H1744" t="e">
        <v>#N/A</v>
      </c>
      <c r="I1744" t="e">
        <v>#N/A</v>
      </c>
      <c r="J1744">
        <v>4</v>
      </c>
      <c r="K1744" t="e">
        <v>#N/A</v>
      </c>
      <c r="L1744" t="e">
        <v>#N/A</v>
      </c>
      <c r="M1744">
        <v>13</v>
      </c>
      <c r="N1744">
        <v>3</v>
      </c>
      <c r="O1744">
        <v>3</v>
      </c>
    </row>
    <row r="1745" spans="2:15" x14ac:dyDescent="0.35">
      <c r="B1745">
        <v>35</v>
      </c>
      <c r="C1745" t="e">
        <v>#N/A</v>
      </c>
      <c r="D1745">
        <v>787.54826254826253</v>
      </c>
      <c r="E1745">
        <v>2</v>
      </c>
      <c r="F1745" t="e">
        <v>#N/A</v>
      </c>
      <c r="G1745">
        <v>3</v>
      </c>
      <c r="H1745" t="e">
        <v>#N/A</v>
      </c>
      <c r="I1745" t="e">
        <v>#N/A</v>
      </c>
      <c r="J1745">
        <v>4</v>
      </c>
      <c r="K1745" t="e">
        <v>#N/A</v>
      </c>
      <c r="L1745" t="e">
        <v>#N/A</v>
      </c>
      <c r="M1745">
        <v>13</v>
      </c>
      <c r="N1745">
        <v>3</v>
      </c>
      <c r="O1745">
        <v>3</v>
      </c>
    </row>
    <row r="1746" spans="2:15" x14ac:dyDescent="0.35">
      <c r="B1746">
        <v>35</v>
      </c>
      <c r="C1746" t="e">
        <v>#N/A</v>
      </c>
      <c r="D1746">
        <v>787.54826254826253</v>
      </c>
      <c r="E1746">
        <v>2</v>
      </c>
      <c r="F1746" t="e">
        <v>#N/A</v>
      </c>
      <c r="G1746">
        <v>3</v>
      </c>
      <c r="H1746" t="e">
        <v>#N/A</v>
      </c>
      <c r="I1746" t="e">
        <v>#N/A</v>
      </c>
      <c r="J1746">
        <v>4</v>
      </c>
      <c r="K1746" t="e">
        <v>#N/A</v>
      </c>
      <c r="L1746" t="e">
        <v>#N/A</v>
      </c>
      <c r="M1746">
        <v>13</v>
      </c>
      <c r="N1746">
        <v>3</v>
      </c>
      <c r="O1746">
        <v>3</v>
      </c>
    </row>
    <row r="1747" spans="2:15" x14ac:dyDescent="0.35">
      <c r="B1747">
        <v>35</v>
      </c>
      <c r="C1747" t="e">
        <v>#N/A</v>
      </c>
      <c r="D1747">
        <v>787.54826254826253</v>
      </c>
      <c r="E1747">
        <v>2</v>
      </c>
      <c r="F1747" t="e">
        <v>#N/A</v>
      </c>
      <c r="G1747">
        <v>3</v>
      </c>
      <c r="H1747" t="e">
        <v>#N/A</v>
      </c>
      <c r="I1747" t="e">
        <v>#N/A</v>
      </c>
      <c r="J1747">
        <v>4</v>
      </c>
      <c r="K1747" t="e">
        <v>#N/A</v>
      </c>
      <c r="L1747" t="e">
        <v>#N/A</v>
      </c>
      <c r="M1747">
        <v>13</v>
      </c>
      <c r="N1747">
        <v>3</v>
      </c>
      <c r="O1747">
        <v>3</v>
      </c>
    </row>
    <row r="1748" spans="2:15" x14ac:dyDescent="0.35">
      <c r="B1748">
        <v>35</v>
      </c>
      <c r="C1748" t="e">
        <v>#N/A</v>
      </c>
      <c r="D1748">
        <v>787.54826254826253</v>
      </c>
      <c r="E1748">
        <v>2</v>
      </c>
      <c r="F1748" t="e">
        <v>#N/A</v>
      </c>
      <c r="G1748">
        <v>3</v>
      </c>
      <c r="H1748" t="e">
        <v>#N/A</v>
      </c>
      <c r="I1748" t="e">
        <v>#N/A</v>
      </c>
      <c r="J1748">
        <v>4</v>
      </c>
      <c r="K1748" t="e">
        <v>#N/A</v>
      </c>
      <c r="L1748" t="e">
        <v>#N/A</v>
      </c>
      <c r="M1748">
        <v>13</v>
      </c>
      <c r="N1748">
        <v>3</v>
      </c>
      <c r="O1748">
        <v>3</v>
      </c>
    </row>
    <row r="1749" spans="2:15" x14ac:dyDescent="0.35">
      <c r="B1749">
        <v>35</v>
      </c>
      <c r="C1749" t="e">
        <v>#N/A</v>
      </c>
      <c r="D1749">
        <v>787.54826254826253</v>
      </c>
      <c r="E1749">
        <v>2</v>
      </c>
      <c r="F1749" t="e">
        <v>#N/A</v>
      </c>
      <c r="G1749">
        <v>3</v>
      </c>
      <c r="H1749" t="e">
        <v>#N/A</v>
      </c>
      <c r="I1749" t="e">
        <v>#N/A</v>
      </c>
      <c r="J1749">
        <v>4</v>
      </c>
      <c r="K1749" t="e">
        <v>#N/A</v>
      </c>
      <c r="L1749" t="e">
        <v>#N/A</v>
      </c>
      <c r="M1749">
        <v>13</v>
      </c>
      <c r="N1749">
        <v>3</v>
      </c>
      <c r="O1749">
        <v>3</v>
      </c>
    </row>
    <row r="1750" spans="2:15" x14ac:dyDescent="0.35">
      <c r="B1750">
        <v>35</v>
      </c>
      <c r="C1750" t="e">
        <v>#N/A</v>
      </c>
      <c r="D1750">
        <v>787.54826254826253</v>
      </c>
      <c r="E1750">
        <v>2</v>
      </c>
      <c r="F1750" t="e">
        <v>#N/A</v>
      </c>
      <c r="G1750">
        <v>3</v>
      </c>
      <c r="H1750" t="e">
        <v>#N/A</v>
      </c>
      <c r="I1750" t="e">
        <v>#N/A</v>
      </c>
      <c r="J1750">
        <v>4</v>
      </c>
      <c r="K1750" t="e">
        <v>#N/A</v>
      </c>
      <c r="L1750" t="e">
        <v>#N/A</v>
      </c>
      <c r="M1750">
        <v>13</v>
      </c>
      <c r="N1750">
        <v>3</v>
      </c>
      <c r="O1750">
        <v>3</v>
      </c>
    </row>
    <row r="1751" spans="2:15" x14ac:dyDescent="0.35">
      <c r="B1751">
        <v>35</v>
      </c>
      <c r="C1751" t="e">
        <v>#N/A</v>
      </c>
      <c r="D1751">
        <v>787.54826254826253</v>
      </c>
      <c r="E1751">
        <v>2</v>
      </c>
      <c r="F1751" t="e">
        <v>#N/A</v>
      </c>
      <c r="G1751">
        <v>3</v>
      </c>
      <c r="H1751" t="e">
        <v>#N/A</v>
      </c>
      <c r="I1751" t="e">
        <v>#N/A</v>
      </c>
      <c r="J1751">
        <v>4</v>
      </c>
      <c r="K1751" t="e">
        <v>#N/A</v>
      </c>
      <c r="L1751" t="e">
        <v>#N/A</v>
      </c>
      <c r="M1751">
        <v>13</v>
      </c>
      <c r="N1751">
        <v>3</v>
      </c>
      <c r="O1751">
        <v>3</v>
      </c>
    </row>
    <row r="1752" spans="2:15" x14ac:dyDescent="0.35">
      <c r="B1752">
        <v>35</v>
      </c>
      <c r="C1752" t="e">
        <v>#N/A</v>
      </c>
      <c r="D1752">
        <v>787.54826254826253</v>
      </c>
      <c r="E1752">
        <v>2</v>
      </c>
      <c r="F1752" t="e">
        <v>#N/A</v>
      </c>
      <c r="G1752">
        <v>3</v>
      </c>
      <c r="H1752" t="e">
        <v>#N/A</v>
      </c>
      <c r="I1752" t="e">
        <v>#N/A</v>
      </c>
      <c r="J1752">
        <v>4</v>
      </c>
      <c r="K1752" t="e">
        <v>#N/A</v>
      </c>
      <c r="L1752" t="e">
        <v>#N/A</v>
      </c>
      <c r="M1752">
        <v>13</v>
      </c>
      <c r="N1752">
        <v>3</v>
      </c>
      <c r="O1752">
        <v>3</v>
      </c>
    </row>
    <row r="1753" spans="2:15" x14ac:dyDescent="0.35">
      <c r="B1753">
        <v>35</v>
      </c>
      <c r="C1753" t="e">
        <v>#N/A</v>
      </c>
      <c r="D1753">
        <v>787.54826254826253</v>
      </c>
      <c r="E1753">
        <v>2</v>
      </c>
      <c r="F1753" t="e">
        <v>#N/A</v>
      </c>
      <c r="G1753">
        <v>3</v>
      </c>
      <c r="H1753" t="e">
        <v>#N/A</v>
      </c>
      <c r="I1753" t="e">
        <v>#N/A</v>
      </c>
      <c r="J1753">
        <v>4</v>
      </c>
      <c r="K1753" t="e">
        <v>#N/A</v>
      </c>
      <c r="L1753" t="e">
        <v>#N/A</v>
      </c>
      <c r="M1753">
        <v>13</v>
      </c>
      <c r="N1753">
        <v>3</v>
      </c>
      <c r="O1753">
        <v>3</v>
      </c>
    </row>
    <row r="1754" spans="2:15" x14ac:dyDescent="0.35">
      <c r="B1754">
        <v>35</v>
      </c>
      <c r="C1754" t="e">
        <v>#N/A</v>
      </c>
      <c r="D1754">
        <v>787.54826254826253</v>
      </c>
      <c r="E1754">
        <v>2</v>
      </c>
      <c r="F1754" t="e">
        <v>#N/A</v>
      </c>
      <c r="G1754">
        <v>3</v>
      </c>
      <c r="H1754" t="e">
        <v>#N/A</v>
      </c>
      <c r="I1754" t="e">
        <v>#N/A</v>
      </c>
      <c r="J1754">
        <v>4</v>
      </c>
      <c r="K1754" t="e">
        <v>#N/A</v>
      </c>
      <c r="L1754" t="e">
        <v>#N/A</v>
      </c>
      <c r="M1754">
        <v>13</v>
      </c>
      <c r="N1754">
        <v>3</v>
      </c>
      <c r="O1754">
        <v>3</v>
      </c>
    </row>
    <row r="1755" spans="2:15" x14ac:dyDescent="0.35">
      <c r="B1755">
        <v>35</v>
      </c>
      <c r="C1755" t="e">
        <v>#N/A</v>
      </c>
      <c r="D1755">
        <v>787.54826254826253</v>
      </c>
      <c r="E1755">
        <v>2</v>
      </c>
      <c r="F1755" t="e">
        <v>#N/A</v>
      </c>
      <c r="G1755">
        <v>3</v>
      </c>
      <c r="H1755" t="e">
        <v>#N/A</v>
      </c>
      <c r="I1755" t="e">
        <v>#N/A</v>
      </c>
      <c r="J1755">
        <v>4</v>
      </c>
      <c r="K1755" t="e">
        <v>#N/A</v>
      </c>
      <c r="L1755" t="e">
        <v>#N/A</v>
      </c>
      <c r="M1755">
        <v>13</v>
      </c>
      <c r="N1755">
        <v>3</v>
      </c>
      <c r="O1755">
        <v>3</v>
      </c>
    </row>
    <row r="1756" spans="2:15" x14ac:dyDescent="0.35">
      <c r="B1756">
        <v>35</v>
      </c>
      <c r="C1756" t="e">
        <v>#N/A</v>
      </c>
      <c r="D1756">
        <v>787.54826254826253</v>
      </c>
      <c r="E1756">
        <v>2</v>
      </c>
      <c r="F1756" t="e">
        <v>#N/A</v>
      </c>
      <c r="G1756">
        <v>3</v>
      </c>
      <c r="H1756" t="e">
        <v>#N/A</v>
      </c>
      <c r="I1756" t="e">
        <v>#N/A</v>
      </c>
      <c r="J1756">
        <v>4</v>
      </c>
      <c r="K1756" t="e">
        <v>#N/A</v>
      </c>
      <c r="L1756" t="e">
        <v>#N/A</v>
      </c>
      <c r="M1756">
        <v>13</v>
      </c>
      <c r="N1756">
        <v>3</v>
      </c>
      <c r="O1756">
        <v>3</v>
      </c>
    </row>
    <row r="1757" spans="2:15" x14ac:dyDescent="0.35">
      <c r="B1757">
        <v>35</v>
      </c>
      <c r="C1757" t="e">
        <v>#N/A</v>
      </c>
      <c r="D1757">
        <v>787.54826254826253</v>
      </c>
      <c r="E1757">
        <v>2</v>
      </c>
      <c r="F1757" t="e">
        <v>#N/A</v>
      </c>
      <c r="G1757">
        <v>3</v>
      </c>
      <c r="H1757" t="e">
        <v>#N/A</v>
      </c>
      <c r="I1757" t="e">
        <v>#N/A</v>
      </c>
      <c r="J1757">
        <v>4</v>
      </c>
      <c r="K1757" t="e">
        <v>#N/A</v>
      </c>
      <c r="L1757" t="e">
        <v>#N/A</v>
      </c>
      <c r="M1757">
        <v>13</v>
      </c>
      <c r="N1757">
        <v>3</v>
      </c>
      <c r="O1757">
        <v>3</v>
      </c>
    </row>
    <row r="1758" spans="2:15" x14ac:dyDescent="0.35">
      <c r="B1758">
        <v>35</v>
      </c>
      <c r="C1758" t="e">
        <v>#N/A</v>
      </c>
      <c r="D1758">
        <v>787.54826254826253</v>
      </c>
      <c r="E1758">
        <v>2</v>
      </c>
      <c r="F1758" t="e">
        <v>#N/A</v>
      </c>
      <c r="G1758">
        <v>3</v>
      </c>
      <c r="H1758" t="e">
        <v>#N/A</v>
      </c>
      <c r="I1758" t="e">
        <v>#N/A</v>
      </c>
      <c r="J1758">
        <v>4</v>
      </c>
      <c r="K1758" t="e">
        <v>#N/A</v>
      </c>
      <c r="L1758" t="e">
        <v>#N/A</v>
      </c>
      <c r="M1758">
        <v>13</v>
      </c>
      <c r="N1758">
        <v>3</v>
      </c>
      <c r="O1758">
        <v>3</v>
      </c>
    </row>
    <row r="1759" spans="2:15" x14ac:dyDescent="0.35">
      <c r="B1759">
        <v>35</v>
      </c>
      <c r="C1759" t="e">
        <v>#N/A</v>
      </c>
      <c r="D1759">
        <v>787.54826254826253</v>
      </c>
      <c r="E1759">
        <v>2</v>
      </c>
      <c r="F1759" t="e">
        <v>#N/A</v>
      </c>
      <c r="G1759">
        <v>3</v>
      </c>
      <c r="H1759" t="e">
        <v>#N/A</v>
      </c>
      <c r="I1759" t="e">
        <v>#N/A</v>
      </c>
      <c r="J1759">
        <v>4</v>
      </c>
      <c r="K1759" t="e">
        <v>#N/A</v>
      </c>
      <c r="L1759" t="e">
        <v>#N/A</v>
      </c>
      <c r="M1759">
        <v>13</v>
      </c>
      <c r="N1759">
        <v>3</v>
      </c>
      <c r="O1759">
        <v>3</v>
      </c>
    </row>
    <row r="1760" spans="2:15" x14ac:dyDescent="0.35">
      <c r="B1760">
        <v>35</v>
      </c>
      <c r="C1760" t="e">
        <v>#N/A</v>
      </c>
      <c r="D1760">
        <v>787.54826254826253</v>
      </c>
      <c r="E1760">
        <v>2</v>
      </c>
      <c r="F1760" t="e">
        <v>#N/A</v>
      </c>
      <c r="G1760">
        <v>3</v>
      </c>
      <c r="H1760" t="e">
        <v>#N/A</v>
      </c>
      <c r="I1760" t="e">
        <v>#N/A</v>
      </c>
      <c r="J1760">
        <v>4</v>
      </c>
      <c r="K1760" t="e">
        <v>#N/A</v>
      </c>
      <c r="L1760" t="e">
        <v>#N/A</v>
      </c>
      <c r="M1760">
        <v>13</v>
      </c>
      <c r="N1760">
        <v>3</v>
      </c>
      <c r="O1760">
        <v>3</v>
      </c>
    </row>
    <row r="1761" spans="2:15" x14ac:dyDescent="0.35">
      <c r="B1761">
        <v>35</v>
      </c>
      <c r="C1761" t="e">
        <v>#N/A</v>
      </c>
      <c r="D1761">
        <v>787.54826254826253</v>
      </c>
      <c r="E1761">
        <v>2</v>
      </c>
      <c r="F1761" t="e">
        <v>#N/A</v>
      </c>
      <c r="G1761">
        <v>3</v>
      </c>
      <c r="H1761" t="e">
        <v>#N/A</v>
      </c>
      <c r="I1761" t="e">
        <v>#N/A</v>
      </c>
      <c r="J1761">
        <v>4</v>
      </c>
      <c r="K1761" t="e">
        <v>#N/A</v>
      </c>
      <c r="L1761" t="e">
        <v>#N/A</v>
      </c>
      <c r="M1761">
        <v>13</v>
      </c>
      <c r="N1761">
        <v>3</v>
      </c>
      <c r="O1761">
        <v>3</v>
      </c>
    </row>
    <row r="1762" spans="2:15" x14ac:dyDescent="0.35">
      <c r="B1762">
        <v>35</v>
      </c>
      <c r="C1762" t="e">
        <v>#N/A</v>
      </c>
      <c r="D1762">
        <v>787.54826254826253</v>
      </c>
      <c r="E1762">
        <v>2</v>
      </c>
      <c r="F1762" t="e">
        <v>#N/A</v>
      </c>
      <c r="G1762">
        <v>3</v>
      </c>
      <c r="H1762" t="e">
        <v>#N/A</v>
      </c>
      <c r="I1762" t="e">
        <v>#N/A</v>
      </c>
      <c r="J1762">
        <v>4</v>
      </c>
      <c r="K1762" t="e">
        <v>#N/A</v>
      </c>
      <c r="L1762" t="e">
        <v>#N/A</v>
      </c>
      <c r="M1762">
        <v>13</v>
      </c>
      <c r="N1762">
        <v>3</v>
      </c>
      <c r="O1762">
        <v>3</v>
      </c>
    </row>
    <row r="1763" spans="2:15" x14ac:dyDescent="0.35">
      <c r="B1763">
        <v>35</v>
      </c>
      <c r="C1763" t="e">
        <v>#N/A</v>
      </c>
      <c r="D1763">
        <v>787.54826254826253</v>
      </c>
      <c r="E1763">
        <v>2</v>
      </c>
      <c r="F1763" t="e">
        <v>#N/A</v>
      </c>
      <c r="G1763">
        <v>3</v>
      </c>
      <c r="H1763" t="e">
        <v>#N/A</v>
      </c>
      <c r="I1763" t="e">
        <v>#N/A</v>
      </c>
      <c r="J1763">
        <v>4</v>
      </c>
      <c r="K1763" t="e">
        <v>#N/A</v>
      </c>
      <c r="L1763" t="e">
        <v>#N/A</v>
      </c>
      <c r="M1763">
        <v>13</v>
      </c>
      <c r="N1763">
        <v>3</v>
      </c>
      <c r="O1763">
        <v>3</v>
      </c>
    </row>
    <row r="1764" spans="2:15" x14ac:dyDescent="0.35">
      <c r="B1764">
        <v>35</v>
      </c>
      <c r="C1764" t="e">
        <v>#N/A</v>
      </c>
      <c r="D1764">
        <v>787.54826254826253</v>
      </c>
      <c r="E1764">
        <v>2</v>
      </c>
      <c r="F1764" t="e">
        <v>#N/A</v>
      </c>
      <c r="G1764">
        <v>3</v>
      </c>
      <c r="H1764" t="e">
        <v>#N/A</v>
      </c>
      <c r="I1764" t="e">
        <v>#N/A</v>
      </c>
      <c r="J1764">
        <v>4</v>
      </c>
      <c r="K1764" t="e">
        <v>#N/A</v>
      </c>
      <c r="L1764" t="e">
        <v>#N/A</v>
      </c>
      <c r="M1764">
        <v>13</v>
      </c>
      <c r="N1764">
        <v>3</v>
      </c>
      <c r="O1764">
        <v>3</v>
      </c>
    </row>
    <row r="1765" spans="2:15" x14ac:dyDescent="0.35">
      <c r="B1765">
        <v>35</v>
      </c>
      <c r="C1765" t="e">
        <v>#N/A</v>
      </c>
      <c r="D1765">
        <v>787.54826254826253</v>
      </c>
      <c r="E1765">
        <v>2</v>
      </c>
      <c r="F1765" t="e">
        <v>#N/A</v>
      </c>
      <c r="G1765">
        <v>3</v>
      </c>
      <c r="H1765" t="e">
        <v>#N/A</v>
      </c>
      <c r="I1765" t="e">
        <v>#N/A</v>
      </c>
      <c r="J1765">
        <v>4</v>
      </c>
      <c r="K1765" t="e">
        <v>#N/A</v>
      </c>
      <c r="L1765" t="e">
        <v>#N/A</v>
      </c>
      <c r="M1765">
        <v>13</v>
      </c>
      <c r="N1765">
        <v>3</v>
      </c>
      <c r="O1765">
        <v>3</v>
      </c>
    </row>
    <row r="1766" spans="2:15" x14ac:dyDescent="0.35">
      <c r="B1766">
        <v>35</v>
      </c>
      <c r="C1766" t="e">
        <v>#N/A</v>
      </c>
      <c r="D1766">
        <v>787.54826254826253</v>
      </c>
      <c r="E1766">
        <v>2</v>
      </c>
      <c r="F1766" t="e">
        <v>#N/A</v>
      </c>
      <c r="G1766">
        <v>3</v>
      </c>
      <c r="H1766" t="e">
        <v>#N/A</v>
      </c>
      <c r="I1766" t="e">
        <v>#N/A</v>
      </c>
      <c r="J1766">
        <v>4</v>
      </c>
      <c r="K1766" t="e">
        <v>#N/A</v>
      </c>
      <c r="L1766" t="e">
        <v>#N/A</v>
      </c>
      <c r="M1766">
        <v>13</v>
      </c>
      <c r="N1766">
        <v>3</v>
      </c>
      <c r="O1766">
        <v>3</v>
      </c>
    </row>
    <row r="1767" spans="2:15" x14ac:dyDescent="0.35">
      <c r="B1767">
        <v>35</v>
      </c>
      <c r="C1767" t="e">
        <v>#N/A</v>
      </c>
      <c r="D1767">
        <v>787.54826254826253</v>
      </c>
      <c r="E1767">
        <v>2</v>
      </c>
      <c r="F1767" t="e">
        <v>#N/A</v>
      </c>
      <c r="G1767">
        <v>3</v>
      </c>
      <c r="H1767" t="e">
        <v>#N/A</v>
      </c>
      <c r="I1767" t="e">
        <v>#N/A</v>
      </c>
      <c r="J1767">
        <v>4</v>
      </c>
      <c r="K1767" t="e">
        <v>#N/A</v>
      </c>
      <c r="L1767" t="e">
        <v>#N/A</v>
      </c>
      <c r="M1767">
        <v>13</v>
      </c>
      <c r="N1767">
        <v>3</v>
      </c>
      <c r="O1767">
        <v>3</v>
      </c>
    </row>
    <row r="1768" spans="2:15" x14ac:dyDescent="0.35">
      <c r="B1768">
        <v>35</v>
      </c>
      <c r="C1768" t="e">
        <v>#N/A</v>
      </c>
      <c r="D1768">
        <v>787.54826254826253</v>
      </c>
      <c r="E1768">
        <v>2</v>
      </c>
      <c r="F1768" t="e">
        <v>#N/A</v>
      </c>
      <c r="G1768">
        <v>3</v>
      </c>
      <c r="H1768" t="e">
        <v>#N/A</v>
      </c>
      <c r="I1768" t="e">
        <v>#N/A</v>
      </c>
      <c r="J1768">
        <v>4</v>
      </c>
      <c r="K1768" t="e">
        <v>#N/A</v>
      </c>
      <c r="L1768" t="e">
        <v>#N/A</v>
      </c>
      <c r="M1768">
        <v>13</v>
      </c>
      <c r="N1768">
        <v>3</v>
      </c>
      <c r="O1768">
        <v>3</v>
      </c>
    </row>
    <row r="1769" spans="2:15" x14ac:dyDescent="0.35">
      <c r="B1769">
        <v>35</v>
      </c>
      <c r="C1769" t="e">
        <v>#N/A</v>
      </c>
      <c r="D1769">
        <v>787.54826254826253</v>
      </c>
      <c r="E1769">
        <v>2</v>
      </c>
      <c r="F1769" t="e">
        <v>#N/A</v>
      </c>
      <c r="G1769">
        <v>3</v>
      </c>
      <c r="H1769" t="e">
        <v>#N/A</v>
      </c>
      <c r="I1769" t="e">
        <v>#N/A</v>
      </c>
      <c r="J1769">
        <v>4</v>
      </c>
      <c r="K1769" t="e">
        <v>#N/A</v>
      </c>
      <c r="L1769" t="e">
        <v>#N/A</v>
      </c>
      <c r="M1769">
        <v>13</v>
      </c>
      <c r="N1769">
        <v>3</v>
      </c>
      <c r="O1769">
        <v>3</v>
      </c>
    </row>
    <row r="1770" spans="2:15" x14ac:dyDescent="0.35">
      <c r="B1770">
        <v>35</v>
      </c>
      <c r="C1770" t="e">
        <v>#N/A</v>
      </c>
      <c r="D1770">
        <v>787.54826254826253</v>
      </c>
      <c r="E1770">
        <v>2</v>
      </c>
      <c r="F1770" t="e">
        <v>#N/A</v>
      </c>
      <c r="G1770">
        <v>3</v>
      </c>
      <c r="H1770" t="e">
        <v>#N/A</v>
      </c>
      <c r="I1770" t="e">
        <v>#N/A</v>
      </c>
      <c r="J1770">
        <v>4</v>
      </c>
      <c r="K1770" t="e">
        <v>#N/A</v>
      </c>
      <c r="L1770" t="e">
        <v>#N/A</v>
      </c>
      <c r="M1770">
        <v>13</v>
      </c>
      <c r="N1770">
        <v>3</v>
      </c>
      <c r="O1770">
        <v>3</v>
      </c>
    </row>
    <row r="1771" spans="2:15" x14ac:dyDescent="0.35">
      <c r="B1771">
        <v>35</v>
      </c>
      <c r="C1771" t="e">
        <v>#N/A</v>
      </c>
      <c r="D1771">
        <v>787.54826254826253</v>
      </c>
      <c r="E1771">
        <v>2</v>
      </c>
      <c r="F1771" t="e">
        <v>#N/A</v>
      </c>
      <c r="G1771">
        <v>3</v>
      </c>
      <c r="H1771" t="e">
        <v>#N/A</v>
      </c>
      <c r="I1771" t="e">
        <v>#N/A</v>
      </c>
      <c r="J1771">
        <v>4</v>
      </c>
      <c r="K1771" t="e">
        <v>#N/A</v>
      </c>
      <c r="L1771" t="e">
        <v>#N/A</v>
      </c>
      <c r="M1771">
        <v>13</v>
      </c>
      <c r="N1771">
        <v>3</v>
      </c>
      <c r="O1771">
        <v>3</v>
      </c>
    </row>
    <row r="1772" spans="2:15" x14ac:dyDescent="0.35">
      <c r="B1772">
        <v>35</v>
      </c>
      <c r="C1772" t="e">
        <v>#N/A</v>
      </c>
      <c r="D1772">
        <v>787.54826254826253</v>
      </c>
      <c r="E1772">
        <v>2</v>
      </c>
      <c r="F1772" t="e">
        <v>#N/A</v>
      </c>
      <c r="G1772">
        <v>3</v>
      </c>
      <c r="H1772" t="e">
        <v>#N/A</v>
      </c>
      <c r="I1772" t="e">
        <v>#N/A</v>
      </c>
      <c r="J1772">
        <v>4</v>
      </c>
      <c r="K1772" t="e">
        <v>#N/A</v>
      </c>
      <c r="L1772" t="e">
        <v>#N/A</v>
      </c>
      <c r="M1772">
        <v>13</v>
      </c>
      <c r="N1772">
        <v>3</v>
      </c>
      <c r="O1772">
        <v>3</v>
      </c>
    </row>
    <row r="1773" spans="2:15" x14ac:dyDescent="0.35">
      <c r="B1773">
        <v>35</v>
      </c>
      <c r="C1773" t="e">
        <v>#N/A</v>
      </c>
      <c r="D1773">
        <v>787.54826254826253</v>
      </c>
      <c r="E1773">
        <v>2</v>
      </c>
      <c r="F1773" t="e">
        <v>#N/A</v>
      </c>
      <c r="G1773">
        <v>3</v>
      </c>
      <c r="H1773" t="e">
        <v>#N/A</v>
      </c>
      <c r="I1773" t="e">
        <v>#N/A</v>
      </c>
      <c r="J1773">
        <v>4</v>
      </c>
      <c r="K1773" t="e">
        <v>#N/A</v>
      </c>
      <c r="L1773" t="e">
        <v>#N/A</v>
      </c>
      <c r="M1773">
        <v>13</v>
      </c>
      <c r="N1773">
        <v>3</v>
      </c>
      <c r="O1773">
        <v>3</v>
      </c>
    </row>
    <row r="1774" spans="2:15" x14ac:dyDescent="0.35">
      <c r="B1774">
        <v>35</v>
      </c>
      <c r="C1774" t="e">
        <v>#N/A</v>
      </c>
      <c r="D1774">
        <v>787.54826254826253</v>
      </c>
      <c r="E1774">
        <v>2</v>
      </c>
      <c r="F1774" t="e">
        <v>#N/A</v>
      </c>
      <c r="G1774">
        <v>3</v>
      </c>
      <c r="H1774" t="e">
        <v>#N/A</v>
      </c>
      <c r="I1774" t="e">
        <v>#N/A</v>
      </c>
      <c r="J1774">
        <v>4</v>
      </c>
      <c r="K1774" t="e">
        <v>#N/A</v>
      </c>
      <c r="L1774" t="e">
        <v>#N/A</v>
      </c>
      <c r="M1774">
        <v>13</v>
      </c>
      <c r="N1774">
        <v>3</v>
      </c>
      <c r="O1774">
        <v>3</v>
      </c>
    </row>
    <row r="1775" spans="2:15" x14ac:dyDescent="0.35">
      <c r="B1775">
        <v>35</v>
      </c>
      <c r="C1775" t="e">
        <v>#N/A</v>
      </c>
      <c r="D1775">
        <v>787.54826254826253</v>
      </c>
      <c r="E1775">
        <v>2</v>
      </c>
      <c r="F1775" t="e">
        <v>#N/A</v>
      </c>
      <c r="G1775">
        <v>3</v>
      </c>
      <c r="H1775" t="e">
        <v>#N/A</v>
      </c>
      <c r="I1775" t="e">
        <v>#N/A</v>
      </c>
      <c r="J1775">
        <v>4</v>
      </c>
      <c r="K1775" t="e">
        <v>#N/A</v>
      </c>
      <c r="L1775" t="e">
        <v>#N/A</v>
      </c>
      <c r="M1775">
        <v>13</v>
      </c>
      <c r="N1775">
        <v>3</v>
      </c>
      <c r="O1775">
        <v>3</v>
      </c>
    </row>
    <row r="1776" spans="2:15" x14ac:dyDescent="0.35">
      <c r="B1776">
        <v>35</v>
      </c>
      <c r="C1776" t="e">
        <v>#N/A</v>
      </c>
      <c r="D1776">
        <v>787.54826254826253</v>
      </c>
      <c r="E1776">
        <v>2</v>
      </c>
      <c r="F1776" t="e">
        <v>#N/A</v>
      </c>
      <c r="G1776">
        <v>3</v>
      </c>
      <c r="H1776" t="e">
        <v>#N/A</v>
      </c>
      <c r="I1776" t="e">
        <v>#N/A</v>
      </c>
      <c r="J1776">
        <v>4</v>
      </c>
      <c r="K1776" t="e">
        <v>#N/A</v>
      </c>
      <c r="L1776" t="e">
        <v>#N/A</v>
      </c>
      <c r="M1776">
        <v>13</v>
      </c>
      <c r="N1776">
        <v>3</v>
      </c>
      <c r="O1776">
        <v>3</v>
      </c>
    </row>
    <row r="1777" spans="2:15" x14ac:dyDescent="0.35">
      <c r="B1777">
        <v>35</v>
      </c>
      <c r="C1777" t="e">
        <v>#N/A</v>
      </c>
      <c r="D1777">
        <v>787.54826254826253</v>
      </c>
      <c r="E1777">
        <v>2</v>
      </c>
      <c r="F1777" t="e">
        <v>#N/A</v>
      </c>
      <c r="G1777">
        <v>3</v>
      </c>
      <c r="H1777" t="e">
        <v>#N/A</v>
      </c>
      <c r="I1777" t="e">
        <v>#N/A</v>
      </c>
      <c r="J1777">
        <v>4</v>
      </c>
      <c r="K1777" t="e">
        <v>#N/A</v>
      </c>
      <c r="L1777" t="e">
        <v>#N/A</v>
      </c>
      <c r="M1777">
        <v>13</v>
      </c>
      <c r="N1777">
        <v>3</v>
      </c>
      <c r="O1777">
        <v>3</v>
      </c>
    </row>
    <row r="1778" spans="2:15" x14ac:dyDescent="0.35">
      <c r="B1778">
        <v>35</v>
      </c>
      <c r="C1778" t="e">
        <v>#N/A</v>
      </c>
      <c r="D1778">
        <v>787.54826254826253</v>
      </c>
      <c r="E1778">
        <v>2</v>
      </c>
      <c r="F1778" t="e">
        <v>#N/A</v>
      </c>
      <c r="G1778">
        <v>3</v>
      </c>
      <c r="H1778" t="e">
        <v>#N/A</v>
      </c>
      <c r="I1778" t="e">
        <v>#N/A</v>
      </c>
      <c r="J1778">
        <v>4</v>
      </c>
      <c r="K1778" t="e">
        <v>#N/A</v>
      </c>
      <c r="L1778" t="e">
        <v>#N/A</v>
      </c>
      <c r="M1778">
        <v>13</v>
      </c>
      <c r="N1778">
        <v>3</v>
      </c>
      <c r="O1778">
        <v>3</v>
      </c>
    </row>
    <row r="1779" spans="2:15" x14ac:dyDescent="0.35">
      <c r="B1779">
        <v>35</v>
      </c>
      <c r="C1779" t="e">
        <v>#N/A</v>
      </c>
      <c r="D1779">
        <v>787.54826254826253</v>
      </c>
      <c r="E1779">
        <v>2</v>
      </c>
      <c r="F1779" t="e">
        <v>#N/A</v>
      </c>
      <c r="G1779">
        <v>3</v>
      </c>
      <c r="H1779" t="e">
        <v>#N/A</v>
      </c>
      <c r="I1779" t="e">
        <v>#N/A</v>
      </c>
      <c r="J1779">
        <v>4</v>
      </c>
      <c r="K1779" t="e">
        <v>#N/A</v>
      </c>
      <c r="L1779" t="e">
        <v>#N/A</v>
      </c>
      <c r="M1779">
        <v>13</v>
      </c>
      <c r="N1779">
        <v>3</v>
      </c>
      <c r="O1779">
        <v>3</v>
      </c>
    </row>
    <row r="1780" spans="2:15" x14ac:dyDescent="0.35">
      <c r="B1780">
        <v>35</v>
      </c>
      <c r="C1780" t="e">
        <v>#N/A</v>
      </c>
      <c r="D1780">
        <v>787.54826254826253</v>
      </c>
      <c r="E1780">
        <v>2</v>
      </c>
      <c r="F1780" t="e">
        <v>#N/A</v>
      </c>
      <c r="G1780">
        <v>3</v>
      </c>
      <c r="H1780" t="e">
        <v>#N/A</v>
      </c>
      <c r="I1780" t="e">
        <v>#N/A</v>
      </c>
      <c r="J1780">
        <v>4</v>
      </c>
      <c r="K1780" t="e">
        <v>#N/A</v>
      </c>
      <c r="L1780" t="e">
        <v>#N/A</v>
      </c>
      <c r="M1780">
        <v>13</v>
      </c>
      <c r="N1780">
        <v>3</v>
      </c>
      <c r="O1780">
        <v>3</v>
      </c>
    </row>
    <row r="1781" spans="2:15" x14ac:dyDescent="0.35">
      <c r="B1781">
        <v>35</v>
      </c>
      <c r="C1781" t="e">
        <v>#N/A</v>
      </c>
      <c r="D1781">
        <v>787.54826254826253</v>
      </c>
      <c r="E1781">
        <v>2</v>
      </c>
      <c r="F1781" t="e">
        <v>#N/A</v>
      </c>
      <c r="G1781">
        <v>3</v>
      </c>
      <c r="H1781" t="e">
        <v>#N/A</v>
      </c>
      <c r="I1781" t="e">
        <v>#N/A</v>
      </c>
      <c r="J1781">
        <v>4</v>
      </c>
      <c r="K1781" t="e">
        <v>#N/A</v>
      </c>
      <c r="L1781" t="e">
        <v>#N/A</v>
      </c>
      <c r="M1781">
        <v>13</v>
      </c>
      <c r="N1781">
        <v>3</v>
      </c>
      <c r="O1781">
        <v>3</v>
      </c>
    </row>
    <row r="1782" spans="2:15" x14ac:dyDescent="0.35">
      <c r="B1782">
        <v>35</v>
      </c>
      <c r="C1782" t="e">
        <v>#N/A</v>
      </c>
      <c r="D1782">
        <v>787.54826254826253</v>
      </c>
      <c r="E1782">
        <v>2</v>
      </c>
      <c r="F1782" t="e">
        <v>#N/A</v>
      </c>
      <c r="G1782">
        <v>3</v>
      </c>
      <c r="H1782" t="e">
        <v>#N/A</v>
      </c>
      <c r="I1782" t="e">
        <v>#N/A</v>
      </c>
      <c r="J1782">
        <v>4</v>
      </c>
      <c r="K1782" t="e">
        <v>#N/A</v>
      </c>
      <c r="L1782" t="e">
        <v>#N/A</v>
      </c>
      <c r="M1782">
        <v>13</v>
      </c>
      <c r="N1782">
        <v>3</v>
      </c>
      <c r="O1782">
        <v>3</v>
      </c>
    </row>
    <row r="1783" spans="2:15" x14ac:dyDescent="0.35">
      <c r="B1783">
        <v>35</v>
      </c>
      <c r="C1783" t="e">
        <v>#N/A</v>
      </c>
      <c r="D1783">
        <v>787.54826254826253</v>
      </c>
      <c r="E1783">
        <v>2</v>
      </c>
      <c r="F1783" t="e">
        <v>#N/A</v>
      </c>
      <c r="G1783">
        <v>3</v>
      </c>
      <c r="H1783" t="e">
        <v>#N/A</v>
      </c>
      <c r="I1783" t="e">
        <v>#N/A</v>
      </c>
      <c r="J1783">
        <v>4</v>
      </c>
      <c r="K1783" t="e">
        <v>#N/A</v>
      </c>
      <c r="L1783" t="e">
        <v>#N/A</v>
      </c>
      <c r="M1783">
        <v>13</v>
      </c>
      <c r="N1783">
        <v>3</v>
      </c>
      <c r="O1783">
        <v>3</v>
      </c>
    </row>
    <row r="1784" spans="2:15" x14ac:dyDescent="0.35">
      <c r="B1784">
        <v>35</v>
      </c>
      <c r="C1784" t="e">
        <v>#N/A</v>
      </c>
      <c r="D1784">
        <v>787.54826254826253</v>
      </c>
      <c r="E1784">
        <v>2</v>
      </c>
      <c r="F1784" t="e">
        <v>#N/A</v>
      </c>
      <c r="G1784">
        <v>3</v>
      </c>
      <c r="H1784" t="e">
        <v>#N/A</v>
      </c>
      <c r="I1784" t="e">
        <v>#N/A</v>
      </c>
      <c r="J1784">
        <v>4</v>
      </c>
      <c r="K1784" t="e">
        <v>#N/A</v>
      </c>
      <c r="L1784" t="e">
        <v>#N/A</v>
      </c>
      <c r="M1784">
        <v>13</v>
      </c>
      <c r="N1784">
        <v>3</v>
      </c>
      <c r="O1784">
        <v>3</v>
      </c>
    </row>
    <row r="1785" spans="2:15" x14ac:dyDescent="0.35">
      <c r="B1785">
        <v>35</v>
      </c>
      <c r="C1785" t="e">
        <v>#N/A</v>
      </c>
      <c r="D1785">
        <v>787.54826254826253</v>
      </c>
      <c r="E1785">
        <v>2</v>
      </c>
      <c r="F1785" t="e">
        <v>#N/A</v>
      </c>
      <c r="G1785">
        <v>3</v>
      </c>
      <c r="H1785" t="e">
        <v>#N/A</v>
      </c>
      <c r="I1785" t="e">
        <v>#N/A</v>
      </c>
      <c r="J1785">
        <v>4</v>
      </c>
      <c r="K1785" t="e">
        <v>#N/A</v>
      </c>
      <c r="L1785" t="e">
        <v>#N/A</v>
      </c>
      <c r="M1785">
        <v>13</v>
      </c>
      <c r="N1785">
        <v>3</v>
      </c>
      <c r="O1785">
        <v>3</v>
      </c>
    </row>
    <row r="1786" spans="2:15" x14ac:dyDescent="0.35">
      <c r="B1786">
        <v>35</v>
      </c>
      <c r="C1786" t="e">
        <v>#N/A</v>
      </c>
      <c r="D1786">
        <v>787.54826254826253</v>
      </c>
      <c r="E1786">
        <v>2</v>
      </c>
      <c r="F1786" t="e">
        <v>#N/A</v>
      </c>
      <c r="G1786">
        <v>3</v>
      </c>
      <c r="H1786" t="e">
        <v>#N/A</v>
      </c>
      <c r="I1786" t="e">
        <v>#N/A</v>
      </c>
      <c r="J1786">
        <v>4</v>
      </c>
      <c r="K1786" t="e">
        <v>#N/A</v>
      </c>
      <c r="L1786" t="e">
        <v>#N/A</v>
      </c>
      <c r="M1786">
        <v>13</v>
      </c>
      <c r="N1786">
        <v>3</v>
      </c>
      <c r="O1786">
        <v>3</v>
      </c>
    </row>
    <row r="1787" spans="2:15" x14ac:dyDescent="0.35">
      <c r="B1787">
        <v>35</v>
      </c>
      <c r="C1787" t="e">
        <v>#N/A</v>
      </c>
      <c r="D1787">
        <v>787.54826254826253</v>
      </c>
      <c r="E1787">
        <v>2</v>
      </c>
      <c r="F1787" t="e">
        <v>#N/A</v>
      </c>
      <c r="G1787">
        <v>3</v>
      </c>
      <c r="H1787" t="e">
        <v>#N/A</v>
      </c>
      <c r="I1787" t="e">
        <v>#N/A</v>
      </c>
      <c r="J1787">
        <v>4</v>
      </c>
      <c r="K1787" t="e">
        <v>#N/A</v>
      </c>
      <c r="L1787" t="e">
        <v>#N/A</v>
      </c>
      <c r="M1787">
        <v>13</v>
      </c>
      <c r="N1787">
        <v>3</v>
      </c>
      <c r="O1787">
        <v>3</v>
      </c>
    </row>
    <row r="1788" spans="2:15" x14ac:dyDescent="0.35">
      <c r="B1788">
        <v>35</v>
      </c>
      <c r="C1788" t="e">
        <v>#N/A</v>
      </c>
      <c r="D1788">
        <v>787.54826254826253</v>
      </c>
      <c r="E1788">
        <v>2</v>
      </c>
      <c r="F1788" t="e">
        <v>#N/A</v>
      </c>
      <c r="G1788">
        <v>3</v>
      </c>
      <c r="H1788" t="e">
        <v>#N/A</v>
      </c>
      <c r="I1788" t="e">
        <v>#N/A</v>
      </c>
      <c r="J1788">
        <v>4</v>
      </c>
      <c r="K1788" t="e">
        <v>#N/A</v>
      </c>
      <c r="L1788" t="e">
        <v>#N/A</v>
      </c>
      <c r="M1788">
        <v>13</v>
      </c>
      <c r="N1788">
        <v>3</v>
      </c>
      <c r="O1788">
        <v>3</v>
      </c>
    </row>
    <row r="1789" spans="2:15" x14ac:dyDescent="0.35">
      <c r="B1789">
        <v>35</v>
      </c>
      <c r="C1789" t="e">
        <v>#N/A</v>
      </c>
      <c r="D1789">
        <v>787.54826254826253</v>
      </c>
      <c r="E1789">
        <v>2</v>
      </c>
      <c r="F1789" t="e">
        <v>#N/A</v>
      </c>
      <c r="G1789">
        <v>3</v>
      </c>
      <c r="H1789" t="e">
        <v>#N/A</v>
      </c>
      <c r="I1789" t="e">
        <v>#N/A</v>
      </c>
      <c r="J1789">
        <v>4</v>
      </c>
      <c r="K1789" t="e">
        <v>#N/A</v>
      </c>
      <c r="L1789" t="e">
        <v>#N/A</v>
      </c>
      <c r="M1789">
        <v>13</v>
      </c>
      <c r="N1789">
        <v>3</v>
      </c>
      <c r="O1789">
        <v>3</v>
      </c>
    </row>
    <row r="1790" spans="2:15" x14ac:dyDescent="0.35">
      <c r="B1790">
        <v>35</v>
      </c>
      <c r="C1790" t="e">
        <v>#N/A</v>
      </c>
      <c r="D1790">
        <v>787.54826254826253</v>
      </c>
      <c r="E1790">
        <v>2</v>
      </c>
      <c r="F1790" t="e">
        <v>#N/A</v>
      </c>
      <c r="G1790">
        <v>3</v>
      </c>
      <c r="H1790" t="e">
        <v>#N/A</v>
      </c>
      <c r="I1790" t="e">
        <v>#N/A</v>
      </c>
      <c r="J1790">
        <v>4</v>
      </c>
      <c r="K1790" t="e">
        <v>#N/A</v>
      </c>
      <c r="L1790" t="e">
        <v>#N/A</v>
      </c>
      <c r="M1790">
        <v>13</v>
      </c>
      <c r="N1790">
        <v>3</v>
      </c>
      <c r="O1790">
        <v>3</v>
      </c>
    </row>
    <row r="1791" spans="2:15" x14ac:dyDescent="0.35">
      <c r="B1791">
        <v>35</v>
      </c>
      <c r="C1791" t="e">
        <v>#N/A</v>
      </c>
      <c r="D1791">
        <v>787.54826254826253</v>
      </c>
      <c r="E1791">
        <v>2</v>
      </c>
      <c r="F1791" t="e">
        <v>#N/A</v>
      </c>
      <c r="G1791">
        <v>3</v>
      </c>
      <c r="H1791" t="e">
        <v>#N/A</v>
      </c>
      <c r="I1791" t="e">
        <v>#N/A</v>
      </c>
      <c r="J1791">
        <v>4</v>
      </c>
      <c r="K1791" t="e">
        <v>#N/A</v>
      </c>
      <c r="L1791" t="e">
        <v>#N/A</v>
      </c>
      <c r="M1791">
        <v>13</v>
      </c>
      <c r="N1791">
        <v>3</v>
      </c>
      <c r="O1791">
        <v>3</v>
      </c>
    </row>
    <row r="1792" spans="2:15" x14ac:dyDescent="0.35">
      <c r="B1792">
        <v>35</v>
      </c>
      <c r="C1792" t="e">
        <v>#N/A</v>
      </c>
      <c r="D1792">
        <v>787.54826254826253</v>
      </c>
      <c r="E1792">
        <v>2</v>
      </c>
      <c r="F1792" t="e">
        <v>#N/A</v>
      </c>
      <c r="G1792">
        <v>3</v>
      </c>
      <c r="H1792" t="e">
        <v>#N/A</v>
      </c>
      <c r="I1792" t="e">
        <v>#N/A</v>
      </c>
      <c r="J1792">
        <v>4</v>
      </c>
      <c r="K1792" t="e">
        <v>#N/A</v>
      </c>
      <c r="L1792" t="e">
        <v>#N/A</v>
      </c>
      <c r="M1792">
        <v>13</v>
      </c>
      <c r="N1792">
        <v>3</v>
      </c>
      <c r="O1792">
        <v>3</v>
      </c>
    </row>
    <row r="1793" spans="2:15" x14ac:dyDescent="0.35">
      <c r="B1793">
        <v>35</v>
      </c>
      <c r="C1793" t="e">
        <v>#N/A</v>
      </c>
      <c r="D1793">
        <v>787.54826254826253</v>
      </c>
      <c r="E1793">
        <v>2</v>
      </c>
      <c r="F1793" t="e">
        <v>#N/A</v>
      </c>
      <c r="G1793">
        <v>3</v>
      </c>
      <c r="H1793" t="e">
        <v>#N/A</v>
      </c>
      <c r="I1793" t="e">
        <v>#N/A</v>
      </c>
      <c r="J1793">
        <v>4</v>
      </c>
      <c r="K1793" t="e">
        <v>#N/A</v>
      </c>
      <c r="L1793" t="e">
        <v>#N/A</v>
      </c>
      <c r="M1793">
        <v>13</v>
      </c>
      <c r="N1793">
        <v>3</v>
      </c>
      <c r="O1793">
        <v>3</v>
      </c>
    </row>
    <row r="1794" spans="2:15" x14ac:dyDescent="0.35">
      <c r="B1794">
        <v>35</v>
      </c>
      <c r="C1794" t="e">
        <v>#N/A</v>
      </c>
      <c r="D1794">
        <v>787.54826254826253</v>
      </c>
      <c r="E1794">
        <v>2</v>
      </c>
      <c r="F1794" t="e">
        <v>#N/A</v>
      </c>
      <c r="G1794">
        <v>3</v>
      </c>
      <c r="H1794" t="e">
        <v>#N/A</v>
      </c>
      <c r="I1794" t="e">
        <v>#N/A</v>
      </c>
      <c r="J1794">
        <v>4</v>
      </c>
      <c r="K1794" t="e">
        <v>#N/A</v>
      </c>
      <c r="L1794" t="e">
        <v>#N/A</v>
      </c>
      <c r="M1794">
        <v>13</v>
      </c>
      <c r="N1794">
        <v>3</v>
      </c>
      <c r="O1794">
        <v>3</v>
      </c>
    </row>
    <row r="1795" spans="2:15" x14ac:dyDescent="0.35">
      <c r="B1795">
        <v>35</v>
      </c>
      <c r="C1795" t="e">
        <v>#N/A</v>
      </c>
      <c r="D1795">
        <v>787.54826254826253</v>
      </c>
      <c r="E1795">
        <v>2</v>
      </c>
      <c r="F1795" t="e">
        <v>#N/A</v>
      </c>
      <c r="G1795">
        <v>3</v>
      </c>
      <c r="H1795" t="e">
        <v>#N/A</v>
      </c>
      <c r="I1795" t="e">
        <v>#N/A</v>
      </c>
      <c r="J1795">
        <v>4</v>
      </c>
      <c r="K1795" t="e">
        <v>#N/A</v>
      </c>
      <c r="L1795" t="e">
        <v>#N/A</v>
      </c>
      <c r="M1795">
        <v>13</v>
      </c>
      <c r="N1795">
        <v>3</v>
      </c>
      <c r="O1795">
        <v>3</v>
      </c>
    </row>
    <row r="1796" spans="2:15" x14ac:dyDescent="0.35">
      <c r="B1796">
        <v>35</v>
      </c>
      <c r="C1796" t="e">
        <v>#N/A</v>
      </c>
      <c r="D1796">
        <v>787.54826254826253</v>
      </c>
      <c r="E1796">
        <v>2</v>
      </c>
      <c r="F1796" t="e">
        <v>#N/A</v>
      </c>
      <c r="G1796">
        <v>3</v>
      </c>
      <c r="H1796" t="e">
        <v>#N/A</v>
      </c>
      <c r="I1796" t="e">
        <v>#N/A</v>
      </c>
      <c r="J1796">
        <v>4</v>
      </c>
      <c r="K1796" t="e">
        <v>#N/A</v>
      </c>
      <c r="L1796" t="e">
        <v>#N/A</v>
      </c>
      <c r="M1796">
        <v>13</v>
      </c>
      <c r="N1796">
        <v>3</v>
      </c>
      <c r="O1796">
        <v>3</v>
      </c>
    </row>
    <row r="1797" spans="2:15" x14ac:dyDescent="0.35">
      <c r="B1797">
        <v>35</v>
      </c>
      <c r="C1797" t="e">
        <v>#N/A</v>
      </c>
      <c r="D1797">
        <v>787.54826254826253</v>
      </c>
      <c r="E1797">
        <v>2</v>
      </c>
      <c r="F1797" t="e">
        <v>#N/A</v>
      </c>
      <c r="G1797">
        <v>3</v>
      </c>
      <c r="H1797" t="e">
        <v>#N/A</v>
      </c>
      <c r="I1797" t="e">
        <v>#N/A</v>
      </c>
      <c r="J1797">
        <v>4</v>
      </c>
      <c r="K1797" t="e">
        <v>#N/A</v>
      </c>
      <c r="L1797" t="e">
        <v>#N/A</v>
      </c>
      <c r="M1797">
        <v>13</v>
      </c>
      <c r="N1797">
        <v>3</v>
      </c>
      <c r="O1797">
        <v>3</v>
      </c>
    </row>
    <row r="1798" spans="2:15" x14ac:dyDescent="0.35">
      <c r="B1798">
        <v>35</v>
      </c>
      <c r="C1798" t="e">
        <v>#N/A</v>
      </c>
      <c r="D1798">
        <v>787.54826254826253</v>
      </c>
      <c r="E1798">
        <v>2</v>
      </c>
      <c r="F1798" t="e">
        <v>#N/A</v>
      </c>
      <c r="G1798">
        <v>3</v>
      </c>
      <c r="H1798" t="e">
        <v>#N/A</v>
      </c>
      <c r="I1798" t="e">
        <v>#N/A</v>
      </c>
      <c r="J1798">
        <v>4</v>
      </c>
      <c r="K1798" t="e">
        <v>#N/A</v>
      </c>
      <c r="L1798" t="e">
        <v>#N/A</v>
      </c>
      <c r="M1798">
        <v>13</v>
      </c>
      <c r="N1798">
        <v>3</v>
      </c>
      <c r="O1798">
        <v>3</v>
      </c>
    </row>
    <row r="1799" spans="2:15" x14ac:dyDescent="0.35">
      <c r="B1799">
        <v>35</v>
      </c>
      <c r="C1799" t="e">
        <v>#N/A</v>
      </c>
      <c r="D1799">
        <v>787.54826254826253</v>
      </c>
      <c r="E1799">
        <v>2</v>
      </c>
      <c r="F1799" t="e">
        <v>#N/A</v>
      </c>
      <c r="G1799">
        <v>3</v>
      </c>
      <c r="H1799" t="e">
        <v>#N/A</v>
      </c>
      <c r="I1799" t="e">
        <v>#N/A</v>
      </c>
      <c r="J1799">
        <v>4</v>
      </c>
      <c r="K1799" t="e">
        <v>#N/A</v>
      </c>
      <c r="L1799" t="e">
        <v>#N/A</v>
      </c>
      <c r="M1799">
        <v>13</v>
      </c>
      <c r="N1799">
        <v>3</v>
      </c>
      <c r="O1799">
        <v>3</v>
      </c>
    </row>
    <row r="1800" spans="2:15" x14ac:dyDescent="0.35">
      <c r="B1800">
        <v>35</v>
      </c>
      <c r="C1800" t="e">
        <v>#N/A</v>
      </c>
      <c r="D1800">
        <v>787.54826254826253</v>
      </c>
      <c r="E1800">
        <v>2</v>
      </c>
      <c r="F1800" t="e">
        <v>#N/A</v>
      </c>
      <c r="G1800">
        <v>3</v>
      </c>
      <c r="H1800" t="e">
        <v>#N/A</v>
      </c>
      <c r="I1800" t="e">
        <v>#N/A</v>
      </c>
      <c r="J1800">
        <v>4</v>
      </c>
      <c r="K1800" t="e">
        <v>#N/A</v>
      </c>
      <c r="L1800" t="e">
        <v>#N/A</v>
      </c>
      <c r="M1800">
        <v>13</v>
      </c>
      <c r="N1800">
        <v>3</v>
      </c>
      <c r="O1800">
        <v>3</v>
      </c>
    </row>
    <row r="1801" spans="2:15" x14ac:dyDescent="0.35">
      <c r="B1801">
        <v>35</v>
      </c>
      <c r="C1801" t="e">
        <v>#N/A</v>
      </c>
      <c r="D1801">
        <v>787.54826254826253</v>
      </c>
      <c r="E1801">
        <v>2</v>
      </c>
      <c r="F1801" t="e">
        <v>#N/A</v>
      </c>
      <c r="G1801">
        <v>3</v>
      </c>
      <c r="H1801" t="e">
        <v>#N/A</v>
      </c>
      <c r="I1801" t="e">
        <v>#N/A</v>
      </c>
      <c r="J1801">
        <v>4</v>
      </c>
      <c r="K1801" t="e">
        <v>#N/A</v>
      </c>
      <c r="L1801" t="e">
        <v>#N/A</v>
      </c>
      <c r="M1801">
        <v>13</v>
      </c>
      <c r="N1801">
        <v>3</v>
      </c>
      <c r="O1801">
        <v>3</v>
      </c>
    </row>
    <row r="1802" spans="2:15" x14ac:dyDescent="0.35">
      <c r="B1802">
        <v>35</v>
      </c>
      <c r="C1802" t="e">
        <v>#N/A</v>
      </c>
      <c r="D1802">
        <v>787.54826254826253</v>
      </c>
      <c r="E1802">
        <v>2</v>
      </c>
      <c r="F1802" t="e">
        <v>#N/A</v>
      </c>
      <c r="G1802">
        <v>3</v>
      </c>
      <c r="H1802" t="e">
        <v>#N/A</v>
      </c>
      <c r="I1802" t="e">
        <v>#N/A</v>
      </c>
      <c r="J1802">
        <v>4</v>
      </c>
      <c r="K1802" t="e">
        <v>#N/A</v>
      </c>
      <c r="L1802" t="e">
        <v>#N/A</v>
      </c>
      <c r="M1802">
        <v>13</v>
      </c>
      <c r="N1802">
        <v>3</v>
      </c>
      <c r="O1802">
        <v>3</v>
      </c>
    </row>
    <row r="1803" spans="2:15" x14ac:dyDescent="0.35">
      <c r="B1803">
        <v>35</v>
      </c>
      <c r="C1803" t="e">
        <v>#N/A</v>
      </c>
      <c r="D1803">
        <v>787.54826254826253</v>
      </c>
      <c r="E1803">
        <v>2</v>
      </c>
      <c r="F1803" t="e">
        <v>#N/A</v>
      </c>
      <c r="G1803">
        <v>3</v>
      </c>
      <c r="H1803" t="e">
        <v>#N/A</v>
      </c>
      <c r="I1803" t="e">
        <v>#N/A</v>
      </c>
      <c r="J1803">
        <v>4</v>
      </c>
      <c r="K1803" t="e">
        <v>#N/A</v>
      </c>
      <c r="L1803" t="e">
        <v>#N/A</v>
      </c>
      <c r="M1803">
        <v>13</v>
      </c>
      <c r="N1803">
        <v>3</v>
      </c>
      <c r="O1803">
        <v>3</v>
      </c>
    </row>
    <row r="1804" spans="2:15" x14ac:dyDescent="0.35">
      <c r="B1804">
        <v>35</v>
      </c>
      <c r="C1804" t="e">
        <v>#N/A</v>
      </c>
      <c r="D1804">
        <v>787.54826254826253</v>
      </c>
      <c r="E1804">
        <v>2</v>
      </c>
      <c r="F1804" t="e">
        <v>#N/A</v>
      </c>
      <c r="G1804">
        <v>3</v>
      </c>
      <c r="H1804" t="e">
        <v>#N/A</v>
      </c>
      <c r="I1804" t="e">
        <v>#N/A</v>
      </c>
      <c r="J1804">
        <v>4</v>
      </c>
      <c r="K1804" t="e">
        <v>#N/A</v>
      </c>
      <c r="L1804" t="e">
        <v>#N/A</v>
      </c>
      <c r="M1804">
        <v>13</v>
      </c>
      <c r="N1804">
        <v>3</v>
      </c>
      <c r="O1804">
        <v>3</v>
      </c>
    </row>
    <row r="1805" spans="2:15" x14ac:dyDescent="0.35">
      <c r="B1805">
        <v>35</v>
      </c>
      <c r="C1805" t="e">
        <v>#N/A</v>
      </c>
      <c r="D1805">
        <v>787.54826254826253</v>
      </c>
      <c r="E1805">
        <v>2</v>
      </c>
      <c r="F1805" t="e">
        <v>#N/A</v>
      </c>
      <c r="G1805">
        <v>3</v>
      </c>
      <c r="H1805" t="e">
        <v>#N/A</v>
      </c>
      <c r="I1805" t="e">
        <v>#N/A</v>
      </c>
      <c r="J1805">
        <v>4</v>
      </c>
      <c r="K1805" t="e">
        <v>#N/A</v>
      </c>
      <c r="L1805" t="e">
        <v>#N/A</v>
      </c>
      <c r="M1805">
        <v>13</v>
      </c>
      <c r="N1805">
        <v>3</v>
      </c>
      <c r="O1805">
        <v>3</v>
      </c>
    </row>
    <row r="1806" spans="2:15" x14ac:dyDescent="0.35">
      <c r="B1806">
        <v>35</v>
      </c>
      <c r="C1806" t="e">
        <v>#N/A</v>
      </c>
      <c r="D1806">
        <v>787.54826254826253</v>
      </c>
      <c r="E1806">
        <v>2</v>
      </c>
      <c r="F1806" t="e">
        <v>#N/A</v>
      </c>
      <c r="G1806">
        <v>3</v>
      </c>
      <c r="H1806" t="e">
        <v>#N/A</v>
      </c>
      <c r="I1806" t="e">
        <v>#N/A</v>
      </c>
      <c r="J1806">
        <v>4</v>
      </c>
      <c r="K1806" t="e">
        <v>#N/A</v>
      </c>
      <c r="L1806" t="e">
        <v>#N/A</v>
      </c>
      <c r="M1806">
        <v>13</v>
      </c>
      <c r="N1806">
        <v>3</v>
      </c>
      <c r="O1806">
        <v>3</v>
      </c>
    </row>
    <row r="1807" spans="2:15" x14ac:dyDescent="0.35">
      <c r="B1807">
        <v>35</v>
      </c>
      <c r="C1807" t="e">
        <v>#N/A</v>
      </c>
      <c r="D1807">
        <v>787.54826254826253</v>
      </c>
      <c r="E1807">
        <v>2</v>
      </c>
      <c r="F1807" t="e">
        <v>#N/A</v>
      </c>
      <c r="G1807">
        <v>3</v>
      </c>
      <c r="H1807" t="e">
        <v>#N/A</v>
      </c>
      <c r="I1807" t="e">
        <v>#N/A</v>
      </c>
      <c r="J1807">
        <v>4</v>
      </c>
      <c r="K1807" t="e">
        <v>#N/A</v>
      </c>
      <c r="L1807" t="e">
        <v>#N/A</v>
      </c>
      <c r="M1807">
        <v>13</v>
      </c>
      <c r="N1807">
        <v>3</v>
      </c>
      <c r="O1807">
        <v>3</v>
      </c>
    </row>
    <row r="1808" spans="2:15" x14ac:dyDescent="0.35">
      <c r="B1808">
        <v>35</v>
      </c>
      <c r="C1808" t="e">
        <v>#N/A</v>
      </c>
      <c r="D1808">
        <v>787.54826254826253</v>
      </c>
      <c r="E1808">
        <v>2</v>
      </c>
      <c r="F1808" t="e">
        <v>#N/A</v>
      </c>
      <c r="G1808">
        <v>3</v>
      </c>
      <c r="H1808" t="e">
        <v>#N/A</v>
      </c>
      <c r="I1808" t="e">
        <v>#N/A</v>
      </c>
      <c r="J1808">
        <v>4</v>
      </c>
      <c r="K1808" t="e">
        <v>#N/A</v>
      </c>
      <c r="L1808" t="e">
        <v>#N/A</v>
      </c>
      <c r="M1808">
        <v>13</v>
      </c>
      <c r="N1808">
        <v>3</v>
      </c>
      <c r="O1808">
        <v>3</v>
      </c>
    </row>
    <row r="1809" spans="2:15" x14ac:dyDescent="0.35">
      <c r="B1809">
        <v>35</v>
      </c>
      <c r="C1809" t="e">
        <v>#N/A</v>
      </c>
      <c r="D1809">
        <v>787.54826254826253</v>
      </c>
      <c r="E1809">
        <v>2</v>
      </c>
      <c r="F1809" t="e">
        <v>#N/A</v>
      </c>
      <c r="G1809">
        <v>3</v>
      </c>
      <c r="H1809" t="e">
        <v>#N/A</v>
      </c>
      <c r="I1809" t="e">
        <v>#N/A</v>
      </c>
      <c r="J1809">
        <v>4</v>
      </c>
      <c r="K1809" t="e">
        <v>#N/A</v>
      </c>
      <c r="L1809" t="e">
        <v>#N/A</v>
      </c>
      <c r="M1809">
        <v>13</v>
      </c>
      <c r="N1809">
        <v>3</v>
      </c>
      <c r="O1809">
        <v>3</v>
      </c>
    </row>
    <row r="1810" spans="2:15" x14ac:dyDescent="0.35">
      <c r="B1810">
        <v>35</v>
      </c>
      <c r="C1810" t="e">
        <v>#N/A</v>
      </c>
      <c r="D1810">
        <v>787.54826254826253</v>
      </c>
      <c r="E1810">
        <v>2</v>
      </c>
      <c r="F1810" t="e">
        <v>#N/A</v>
      </c>
      <c r="G1810">
        <v>3</v>
      </c>
      <c r="H1810" t="e">
        <v>#N/A</v>
      </c>
      <c r="I1810" t="e">
        <v>#N/A</v>
      </c>
      <c r="J1810">
        <v>4</v>
      </c>
      <c r="K1810" t="e">
        <v>#N/A</v>
      </c>
      <c r="L1810" t="e">
        <v>#N/A</v>
      </c>
      <c r="M1810">
        <v>13</v>
      </c>
      <c r="N1810">
        <v>3</v>
      </c>
      <c r="O1810">
        <v>3</v>
      </c>
    </row>
    <row r="1811" spans="2:15" x14ac:dyDescent="0.35">
      <c r="B1811">
        <v>35</v>
      </c>
      <c r="C1811" t="e">
        <v>#N/A</v>
      </c>
      <c r="D1811">
        <v>787.54826254826253</v>
      </c>
      <c r="E1811">
        <v>2</v>
      </c>
      <c r="F1811" t="e">
        <v>#N/A</v>
      </c>
      <c r="G1811">
        <v>3</v>
      </c>
      <c r="H1811" t="e">
        <v>#N/A</v>
      </c>
      <c r="I1811" t="e">
        <v>#N/A</v>
      </c>
      <c r="J1811">
        <v>4</v>
      </c>
      <c r="K1811" t="e">
        <v>#N/A</v>
      </c>
      <c r="L1811" t="e">
        <v>#N/A</v>
      </c>
      <c r="M1811">
        <v>13</v>
      </c>
      <c r="N1811">
        <v>3</v>
      </c>
      <c r="O1811">
        <v>3</v>
      </c>
    </row>
    <row r="1812" spans="2:15" x14ac:dyDescent="0.35">
      <c r="B1812">
        <v>35</v>
      </c>
      <c r="C1812" t="e">
        <v>#N/A</v>
      </c>
      <c r="D1812">
        <v>787.54826254826253</v>
      </c>
      <c r="E1812">
        <v>2</v>
      </c>
      <c r="F1812" t="e">
        <v>#N/A</v>
      </c>
      <c r="G1812">
        <v>3</v>
      </c>
      <c r="H1812" t="e">
        <v>#N/A</v>
      </c>
      <c r="I1812" t="e">
        <v>#N/A</v>
      </c>
      <c r="J1812">
        <v>4</v>
      </c>
      <c r="K1812" t="e">
        <v>#N/A</v>
      </c>
      <c r="L1812" t="e">
        <v>#N/A</v>
      </c>
      <c r="M1812">
        <v>13</v>
      </c>
      <c r="N1812">
        <v>3</v>
      </c>
      <c r="O1812">
        <v>3</v>
      </c>
    </row>
    <row r="1813" spans="2:15" x14ac:dyDescent="0.35">
      <c r="B1813">
        <v>35</v>
      </c>
      <c r="C1813" t="e">
        <v>#N/A</v>
      </c>
      <c r="D1813">
        <v>787.54826254826253</v>
      </c>
      <c r="E1813">
        <v>2</v>
      </c>
      <c r="F1813" t="e">
        <v>#N/A</v>
      </c>
      <c r="G1813">
        <v>3</v>
      </c>
      <c r="H1813" t="e">
        <v>#N/A</v>
      </c>
      <c r="I1813" t="e">
        <v>#N/A</v>
      </c>
      <c r="J1813">
        <v>4</v>
      </c>
      <c r="K1813" t="e">
        <v>#N/A</v>
      </c>
      <c r="L1813" t="e">
        <v>#N/A</v>
      </c>
      <c r="M1813">
        <v>13</v>
      </c>
      <c r="N1813">
        <v>3</v>
      </c>
      <c r="O1813">
        <v>3</v>
      </c>
    </row>
    <row r="1814" spans="2:15" x14ac:dyDescent="0.35">
      <c r="B1814">
        <v>35</v>
      </c>
      <c r="C1814" t="e">
        <v>#N/A</v>
      </c>
      <c r="D1814">
        <v>787.54826254826253</v>
      </c>
      <c r="E1814">
        <v>2</v>
      </c>
      <c r="F1814" t="e">
        <v>#N/A</v>
      </c>
      <c r="G1814">
        <v>3</v>
      </c>
      <c r="H1814" t="e">
        <v>#N/A</v>
      </c>
      <c r="I1814" t="e">
        <v>#N/A</v>
      </c>
      <c r="J1814">
        <v>4</v>
      </c>
      <c r="K1814" t="e">
        <v>#N/A</v>
      </c>
      <c r="L1814" t="e">
        <v>#N/A</v>
      </c>
      <c r="M1814">
        <v>13</v>
      </c>
      <c r="N1814">
        <v>3</v>
      </c>
      <c r="O1814">
        <v>3</v>
      </c>
    </row>
    <row r="1815" spans="2:15" x14ac:dyDescent="0.35">
      <c r="B1815">
        <v>35</v>
      </c>
      <c r="C1815" t="e">
        <v>#N/A</v>
      </c>
      <c r="D1815">
        <v>787.54826254826253</v>
      </c>
      <c r="E1815">
        <v>2</v>
      </c>
      <c r="F1815" t="e">
        <v>#N/A</v>
      </c>
      <c r="G1815">
        <v>3</v>
      </c>
      <c r="H1815" t="e">
        <v>#N/A</v>
      </c>
      <c r="I1815" t="e">
        <v>#N/A</v>
      </c>
      <c r="J1815">
        <v>4</v>
      </c>
      <c r="K1815" t="e">
        <v>#N/A</v>
      </c>
      <c r="L1815" t="e">
        <v>#N/A</v>
      </c>
      <c r="M1815">
        <v>13</v>
      </c>
      <c r="N1815">
        <v>3</v>
      </c>
      <c r="O1815">
        <v>3</v>
      </c>
    </row>
    <row r="1816" spans="2:15" x14ac:dyDescent="0.35">
      <c r="B1816">
        <v>35</v>
      </c>
      <c r="C1816" t="e">
        <v>#N/A</v>
      </c>
      <c r="D1816">
        <v>787.54826254826253</v>
      </c>
      <c r="E1816">
        <v>2</v>
      </c>
      <c r="F1816" t="e">
        <v>#N/A</v>
      </c>
      <c r="G1816">
        <v>3</v>
      </c>
      <c r="H1816" t="e">
        <v>#N/A</v>
      </c>
      <c r="I1816" t="e">
        <v>#N/A</v>
      </c>
      <c r="J1816">
        <v>4</v>
      </c>
      <c r="K1816" t="e">
        <v>#N/A</v>
      </c>
      <c r="L1816" t="e">
        <v>#N/A</v>
      </c>
      <c r="M1816">
        <v>13</v>
      </c>
      <c r="N1816">
        <v>3</v>
      </c>
      <c r="O1816">
        <v>3</v>
      </c>
    </row>
    <row r="1817" spans="2:15" x14ac:dyDescent="0.35">
      <c r="B1817">
        <v>35</v>
      </c>
      <c r="C1817" t="e">
        <v>#N/A</v>
      </c>
      <c r="D1817">
        <v>787.54826254826253</v>
      </c>
      <c r="E1817">
        <v>2</v>
      </c>
      <c r="F1817" t="e">
        <v>#N/A</v>
      </c>
      <c r="G1817">
        <v>3</v>
      </c>
      <c r="H1817" t="e">
        <v>#N/A</v>
      </c>
      <c r="I1817" t="e">
        <v>#N/A</v>
      </c>
      <c r="J1817">
        <v>4</v>
      </c>
      <c r="K1817" t="e">
        <v>#N/A</v>
      </c>
      <c r="L1817" t="e">
        <v>#N/A</v>
      </c>
      <c r="M1817">
        <v>13</v>
      </c>
      <c r="N1817">
        <v>3</v>
      </c>
      <c r="O1817">
        <v>3</v>
      </c>
    </row>
    <row r="1818" spans="2:15" x14ac:dyDescent="0.35">
      <c r="B1818">
        <v>35</v>
      </c>
      <c r="C1818" t="e">
        <v>#N/A</v>
      </c>
      <c r="D1818">
        <v>787.54826254826253</v>
      </c>
      <c r="E1818">
        <v>2</v>
      </c>
      <c r="F1818" t="e">
        <v>#N/A</v>
      </c>
      <c r="G1818">
        <v>3</v>
      </c>
      <c r="H1818" t="e">
        <v>#N/A</v>
      </c>
      <c r="I1818" t="e">
        <v>#N/A</v>
      </c>
      <c r="J1818">
        <v>4</v>
      </c>
      <c r="K1818" t="e">
        <v>#N/A</v>
      </c>
      <c r="L1818" t="e">
        <v>#N/A</v>
      </c>
      <c r="M1818">
        <v>13</v>
      </c>
      <c r="N1818">
        <v>3</v>
      </c>
      <c r="O1818">
        <v>3</v>
      </c>
    </row>
    <row r="1819" spans="2:15" x14ac:dyDescent="0.35">
      <c r="B1819">
        <v>35</v>
      </c>
      <c r="C1819" t="e">
        <v>#N/A</v>
      </c>
      <c r="D1819">
        <v>787.54826254826253</v>
      </c>
      <c r="E1819">
        <v>2</v>
      </c>
      <c r="F1819" t="e">
        <v>#N/A</v>
      </c>
      <c r="G1819">
        <v>3</v>
      </c>
      <c r="H1819" t="e">
        <v>#N/A</v>
      </c>
      <c r="I1819" t="e">
        <v>#N/A</v>
      </c>
      <c r="J1819">
        <v>4</v>
      </c>
      <c r="K1819" t="e">
        <v>#N/A</v>
      </c>
      <c r="L1819" t="e">
        <v>#N/A</v>
      </c>
      <c r="M1819">
        <v>13</v>
      </c>
      <c r="N1819">
        <v>3</v>
      </c>
      <c r="O1819">
        <v>3</v>
      </c>
    </row>
    <row r="1820" spans="2:15" x14ac:dyDescent="0.35">
      <c r="B1820">
        <v>35</v>
      </c>
      <c r="C1820" t="e">
        <v>#N/A</v>
      </c>
      <c r="D1820">
        <v>787.54826254826253</v>
      </c>
      <c r="E1820">
        <v>2</v>
      </c>
      <c r="F1820" t="e">
        <v>#N/A</v>
      </c>
      <c r="G1820">
        <v>3</v>
      </c>
      <c r="H1820" t="e">
        <v>#N/A</v>
      </c>
      <c r="I1820" t="e">
        <v>#N/A</v>
      </c>
      <c r="J1820">
        <v>4</v>
      </c>
      <c r="K1820" t="e">
        <v>#N/A</v>
      </c>
      <c r="L1820" t="e">
        <v>#N/A</v>
      </c>
      <c r="M1820">
        <v>13</v>
      </c>
      <c r="N1820">
        <v>3</v>
      </c>
      <c r="O1820">
        <v>3</v>
      </c>
    </row>
    <row r="1821" spans="2:15" x14ac:dyDescent="0.35">
      <c r="B1821">
        <v>35</v>
      </c>
      <c r="C1821" t="e">
        <v>#N/A</v>
      </c>
      <c r="D1821">
        <v>787.54826254826253</v>
      </c>
      <c r="E1821">
        <v>2</v>
      </c>
      <c r="F1821" t="e">
        <v>#N/A</v>
      </c>
      <c r="G1821">
        <v>3</v>
      </c>
      <c r="H1821" t="e">
        <v>#N/A</v>
      </c>
      <c r="I1821" t="e">
        <v>#N/A</v>
      </c>
      <c r="J1821">
        <v>4</v>
      </c>
      <c r="K1821" t="e">
        <v>#N/A</v>
      </c>
      <c r="L1821" t="e">
        <v>#N/A</v>
      </c>
      <c r="M1821">
        <v>13</v>
      </c>
      <c r="N1821">
        <v>3</v>
      </c>
      <c r="O1821">
        <v>3</v>
      </c>
    </row>
    <row r="1822" spans="2:15" x14ac:dyDescent="0.35">
      <c r="B1822">
        <v>35</v>
      </c>
      <c r="C1822" t="e">
        <v>#N/A</v>
      </c>
      <c r="D1822">
        <v>787.54826254826253</v>
      </c>
      <c r="E1822">
        <v>2</v>
      </c>
      <c r="F1822" t="e">
        <v>#N/A</v>
      </c>
      <c r="G1822">
        <v>3</v>
      </c>
      <c r="H1822" t="e">
        <v>#N/A</v>
      </c>
      <c r="I1822" t="e">
        <v>#N/A</v>
      </c>
      <c r="J1822">
        <v>4</v>
      </c>
      <c r="K1822" t="e">
        <v>#N/A</v>
      </c>
      <c r="L1822" t="e">
        <v>#N/A</v>
      </c>
      <c r="M1822">
        <v>13</v>
      </c>
      <c r="N1822">
        <v>3</v>
      </c>
      <c r="O1822">
        <v>3</v>
      </c>
    </row>
    <row r="1823" spans="2:15" x14ac:dyDescent="0.35">
      <c r="B1823">
        <v>35</v>
      </c>
      <c r="C1823" t="e">
        <v>#N/A</v>
      </c>
      <c r="D1823">
        <v>787.54826254826253</v>
      </c>
      <c r="E1823">
        <v>2</v>
      </c>
      <c r="F1823" t="e">
        <v>#N/A</v>
      </c>
      <c r="G1823">
        <v>3</v>
      </c>
      <c r="H1823" t="e">
        <v>#N/A</v>
      </c>
      <c r="I1823" t="e">
        <v>#N/A</v>
      </c>
      <c r="J1823">
        <v>4</v>
      </c>
      <c r="K1823" t="e">
        <v>#N/A</v>
      </c>
      <c r="L1823" t="e">
        <v>#N/A</v>
      </c>
      <c r="M1823">
        <v>13</v>
      </c>
      <c r="N1823">
        <v>3</v>
      </c>
      <c r="O1823">
        <v>3</v>
      </c>
    </row>
    <row r="1824" spans="2:15" x14ac:dyDescent="0.35">
      <c r="B1824">
        <v>35</v>
      </c>
      <c r="C1824" t="e">
        <v>#N/A</v>
      </c>
      <c r="D1824">
        <v>787.54826254826253</v>
      </c>
      <c r="E1824">
        <v>2</v>
      </c>
      <c r="F1824" t="e">
        <v>#N/A</v>
      </c>
      <c r="G1824">
        <v>3</v>
      </c>
      <c r="H1824" t="e">
        <v>#N/A</v>
      </c>
      <c r="I1824" t="e">
        <v>#N/A</v>
      </c>
      <c r="J1824">
        <v>4</v>
      </c>
      <c r="K1824" t="e">
        <v>#N/A</v>
      </c>
      <c r="L1824" t="e">
        <v>#N/A</v>
      </c>
      <c r="M1824">
        <v>13</v>
      </c>
      <c r="N1824">
        <v>3</v>
      </c>
      <c r="O1824">
        <v>3</v>
      </c>
    </row>
    <row r="1825" spans="2:15" x14ac:dyDescent="0.35">
      <c r="B1825">
        <v>35</v>
      </c>
      <c r="C1825" t="e">
        <v>#N/A</v>
      </c>
      <c r="D1825">
        <v>787.54826254826253</v>
      </c>
      <c r="E1825">
        <v>2</v>
      </c>
      <c r="F1825" t="e">
        <v>#N/A</v>
      </c>
      <c r="G1825">
        <v>3</v>
      </c>
      <c r="H1825" t="e">
        <v>#N/A</v>
      </c>
      <c r="I1825" t="e">
        <v>#N/A</v>
      </c>
      <c r="J1825">
        <v>4</v>
      </c>
      <c r="K1825" t="e">
        <v>#N/A</v>
      </c>
      <c r="L1825" t="e">
        <v>#N/A</v>
      </c>
      <c r="M1825">
        <v>13</v>
      </c>
      <c r="N1825">
        <v>3</v>
      </c>
      <c r="O1825">
        <v>3</v>
      </c>
    </row>
    <row r="1826" spans="2:15" x14ac:dyDescent="0.35">
      <c r="B1826">
        <v>35</v>
      </c>
      <c r="C1826" t="e">
        <v>#N/A</v>
      </c>
      <c r="D1826">
        <v>787.54826254826253</v>
      </c>
      <c r="E1826">
        <v>2</v>
      </c>
      <c r="F1826" t="e">
        <v>#N/A</v>
      </c>
      <c r="G1826">
        <v>3</v>
      </c>
      <c r="H1826" t="e">
        <v>#N/A</v>
      </c>
      <c r="I1826" t="e">
        <v>#N/A</v>
      </c>
      <c r="J1826">
        <v>4</v>
      </c>
      <c r="K1826" t="e">
        <v>#N/A</v>
      </c>
      <c r="L1826" t="e">
        <v>#N/A</v>
      </c>
      <c r="M1826">
        <v>13</v>
      </c>
      <c r="N1826">
        <v>3</v>
      </c>
      <c r="O1826">
        <v>3</v>
      </c>
    </row>
    <row r="1827" spans="2:15" x14ac:dyDescent="0.35">
      <c r="B1827">
        <v>35</v>
      </c>
      <c r="C1827" t="e">
        <v>#N/A</v>
      </c>
      <c r="D1827">
        <v>787.54826254826253</v>
      </c>
      <c r="E1827">
        <v>2</v>
      </c>
      <c r="F1827" t="e">
        <v>#N/A</v>
      </c>
      <c r="G1827">
        <v>3</v>
      </c>
      <c r="H1827" t="e">
        <v>#N/A</v>
      </c>
      <c r="I1827" t="e">
        <v>#N/A</v>
      </c>
      <c r="J1827">
        <v>4</v>
      </c>
      <c r="K1827" t="e">
        <v>#N/A</v>
      </c>
      <c r="L1827" t="e">
        <v>#N/A</v>
      </c>
      <c r="M1827">
        <v>13</v>
      </c>
      <c r="N1827">
        <v>3</v>
      </c>
      <c r="O1827">
        <v>3</v>
      </c>
    </row>
    <row r="1828" spans="2:15" x14ac:dyDescent="0.35">
      <c r="B1828">
        <v>35</v>
      </c>
      <c r="C1828" t="e">
        <v>#N/A</v>
      </c>
      <c r="D1828">
        <v>787.54826254826253</v>
      </c>
      <c r="E1828">
        <v>2</v>
      </c>
      <c r="F1828" t="e">
        <v>#N/A</v>
      </c>
      <c r="G1828">
        <v>3</v>
      </c>
      <c r="H1828" t="e">
        <v>#N/A</v>
      </c>
      <c r="I1828" t="e">
        <v>#N/A</v>
      </c>
      <c r="J1828">
        <v>4</v>
      </c>
      <c r="K1828" t="e">
        <v>#N/A</v>
      </c>
      <c r="L1828" t="e">
        <v>#N/A</v>
      </c>
      <c r="M1828">
        <v>13</v>
      </c>
      <c r="N1828">
        <v>3</v>
      </c>
      <c r="O1828">
        <v>3</v>
      </c>
    </row>
    <row r="1829" spans="2:15" x14ac:dyDescent="0.35">
      <c r="B1829">
        <v>35</v>
      </c>
      <c r="C1829" t="e">
        <v>#N/A</v>
      </c>
      <c r="D1829">
        <v>787.54826254826253</v>
      </c>
      <c r="E1829">
        <v>2</v>
      </c>
      <c r="F1829" t="e">
        <v>#N/A</v>
      </c>
      <c r="G1829">
        <v>3</v>
      </c>
      <c r="H1829" t="e">
        <v>#N/A</v>
      </c>
      <c r="I1829" t="e">
        <v>#N/A</v>
      </c>
      <c r="J1829">
        <v>4</v>
      </c>
      <c r="K1829" t="e">
        <v>#N/A</v>
      </c>
      <c r="L1829" t="e">
        <v>#N/A</v>
      </c>
      <c r="M1829">
        <v>13</v>
      </c>
      <c r="N1829">
        <v>3</v>
      </c>
      <c r="O1829">
        <v>3</v>
      </c>
    </row>
    <row r="1830" spans="2:15" x14ac:dyDescent="0.35">
      <c r="B1830">
        <v>35</v>
      </c>
      <c r="C1830" t="e">
        <v>#N/A</v>
      </c>
      <c r="D1830">
        <v>787.54826254826253</v>
      </c>
      <c r="E1830">
        <v>2</v>
      </c>
      <c r="F1830" t="e">
        <v>#N/A</v>
      </c>
      <c r="G1830">
        <v>3</v>
      </c>
      <c r="H1830" t="e">
        <v>#N/A</v>
      </c>
      <c r="I1830" t="e">
        <v>#N/A</v>
      </c>
      <c r="J1830">
        <v>4</v>
      </c>
      <c r="K1830" t="e">
        <v>#N/A</v>
      </c>
      <c r="L1830" t="e">
        <v>#N/A</v>
      </c>
      <c r="M1830">
        <v>13</v>
      </c>
      <c r="N1830">
        <v>3</v>
      </c>
      <c r="O1830">
        <v>3</v>
      </c>
    </row>
    <row r="1831" spans="2:15" x14ac:dyDescent="0.35">
      <c r="B1831">
        <v>35</v>
      </c>
      <c r="C1831" t="e">
        <v>#N/A</v>
      </c>
      <c r="D1831">
        <v>787.54826254826253</v>
      </c>
      <c r="E1831">
        <v>2</v>
      </c>
      <c r="F1831" t="e">
        <v>#N/A</v>
      </c>
      <c r="G1831">
        <v>3</v>
      </c>
      <c r="H1831" t="e">
        <v>#N/A</v>
      </c>
      <c r="I1831" t="e">
        <v>#N/A</v>
      </c>
      <c r="J1831">
        <v>4</v>
      </c>
      <c r="K1831" t="e">
        <v>#N/A</v>
      </c>
      <c r="L1831" t="e">
        <v>#N/A</v>
      </c>
      <c r="M1831">
        <v>13</v>
      </c>
      <c r="N1831">
        <v>3</v>
      </c>
      <c r="O1831">
        <v>3</v>
      </c>
    </row>
    <row r="1832" spans="2:15" x14ac:dyDescent="0.35">
      <c r="B1832">
        <v>35</v>
      </c>
      <c r="C1832" t="e">
        <v>#N/A</v>
      </c>
      <c r="D1832">
        <v>787.54826254826253</v>
      </c>
      <c r="E1832">
        <v>2</v>
      </c>
      <c r="F1832" t="e">
        <v>#N/A</v>
      </c>
      <c r="G1832">
        <v>3</v>
      </c>
      <c r="H1832" t="e">
        <v>#N/A</v>
      </c>
      <c r="I1832" t="e">
        <v>#N/A</v>
      </c>
      <c r="J1832">
        <v>4</v>
      </c>
      <c r="K1832" t="e">
        <v>#N/A</v>
      </c>
      <c r="L1832" t="e">
        <v>#N/A</v>
      </c>
      <c r="M1832">
        <v>13</v>
      </c>
      <c r="N1832">
        <v>3</v>
      </c>
      <c r="O1832">
        <v>3</v>
      </c>
    </row>
    <row r="1833" spans="2:15" x14ac:dyDescent="0.35">
      <c r="B1833">
        <v>35</v>
      </c>
      <c r="C1833" t="e">
        <v>#N/A</v>
      </c>
      <c r="D1833">
        <v>787.54826254826253</v>
      </c>
      <c r="E1833">
        <v>2</v>
      </c>
      <c r="F1833" t="e">
        <v>#N/A</v>
      </c>
      <c r="G1833">
        <v>3</v>
      </c>
      <c r="H1833" t="e">
        <v>#N/A</v>
      </c>
      <c r="I1833" t="e">
        <v>#N/A</v>
      </c>
      <c r="J1833">
        <v>4</v>
      </c>
      <c r="K1833" t="e">
        <v>#N/A</v>
      </c>
      <c r="L1833" t="e">
        <v>#N/A</v>
      </c>
      <c r="M1833">
        <v>13</v>
      </c>
      <c r="N1833">
        <v>3</v>
      </c>
      <c r="O1833">
        <v>3</v>
      </c>
    </row>
    <row r="1834" spans="2:15" x14ac:dyDescent="0.35">
      <c r="B1834">
        <v>35</v>
      </c>
      <c r="C1834" t="e">
        <v>#N/A</v>
      </c>
      <c r="D1834">
        <v>787.54826254826253</v>
      </c>
      <c r="E1834">
        <v>2</v>
      </c>
      <c r="F1834" t="e">
        <v>#N/A</v>
      </c>
      <c r="G1834">
        <v>3</v>
      </c>
      <c r="H1834" t="e">
        <v>#N/A</v>
      </c>
      <c r="I1834" t="e">
        <v>#N/A</v>
      </c>
      <c r="J1834">
        <v>4</v>
      </c>
      <c r="K1834" t="e">
        <v>#N/A</v>
      </c>
      <c r="L1834" t="e">
        <v>#N/A</v>
      </c>
      <c r="M1834">
        <v>13</v>
      </c>
      <c r="N1834">
        <v>3</v>
      </c>
      <c r="O1834">
        <v>3</v>
      </c>
    </row>
    <row r="1835" spans="2:15" x14ac:dyDescent="0.35">
      <c r="B1835">
        <v>35</v>
      </c>
      <c r="C1835" t="e">
        <v>#N/A</v>
      </c>
      <c r="D1835">
        <v>787.54826254826253</v>
      </c>
      <c r="E1835">
        <v>2</v>
      </c>
      <c r="F1835" t="e">
        <v>#N/A</v>
      </c>
      <c r="G1835">
        <v>3</v>
      </c>
      <c r="H1835" t="e">
        <v>#N/A</v>
      </c>
      <c r="I1835" t="e">
        <v>#N/A</v>
      </c>
      <c r="J1835">
        <v>4</v>
      </c>
      <c r="K1835" t="e">
        <v>#N/A</v>
      </c>
      <c r="L1835" t="e">
        <v>#N/A</v>
      </c>
      <c r="M1835">
        <v>13</v>
      </c>
      <c r="N1835">
        <v>3</v>
      </c>
      <c r="O1835">
        <v>3</v>
      </c>
    </row>
    <row r="1836" spans="2:15" x14ac:dyDescent="0.35">
      <c r="B1836">
        <v>35</v>
      </c>
      <c r="C1836" t="e">
        <v>#N/A</v>
      </c>
      <c r="D1836">
        <v>787.54826254826253</v>
      </c>
      <c r="E1836">
        <v>2</v>
      </c>
      <c r="F1836" t="e">
        <v>#N/A</v>
      </c>
      <c r="G1836">
        <v>3</v>
      </c>
      <c r="H1836" t="e">
        <v>#N/A</v>
      </c>
      <c r="I1836" t="e">
        <v>#N/A</v>
      </c>
      <c r="J1836">
        <v>4</v>
      </c>
      <c r="K1836" t="e">
        <v>#N/A</v>
      </c>
      <c r="L1836" t="e">
        <v>#N/A</v>
      </c>
      <c r="M1836">
        <v>13</v>
      </c>
      <c r="N1836">
        <v>3</v>
      </c>
      <c r="O1836">
        <v>3</v>
      </c>
    </row>
    <row r="1837" spans="2:15" x14ac:dyDescent="0.35">
      <c r="B1837">
        <v>35</v>
      </c>
      <c r="C1837" t="e">
        <v>#N/A</v>
      </c>
      <c r="D1837">
        <v>787.54826254826253</v>
      </c>
      <c r="E1837">
        <v>2</v>
      </c>
      <c r="F1837" t="e">
        <v>#N/A</v>
      </c>
      <c r="G1837">
        <v>3</v>
      </c>
      <c r="H1837" t="e">
        <v>#N/A</v>
      </c>
      <c r="I1837" t="e">
        <v>#N/A</v>
      </c>
      <c r="J1837">
        <v>4</v>
      </c>
      <c r="K1837" t="e">
        <v>#N/A</v>
      </c>
      <c r="L1837" t="e">
        <v>#N/A</v>
      </c>
      <c r="M1837">
        <v>13</v>
      </c>
      <c r="N1837">
        <v>3</v>
      </c>
      <c r="O1837">
        <v>3</v>
      </c>
    </row>
    <row r="1838" spans="2:15" x14ac:dyDescent="0.35">
      <c r="B1838">
        <v>35</v>
      </c>
      <c r="C1838" t="e">
        <v>#N/A</v>
      </c>
      <c r="D1838">
        <v>787.54826254826253</v>
      </c>
      <c r="E1838">
        <v>2</v>
      </c>
      <c r="F1838" t="e">
        <v>#N/A</v>
      </c>
      <c r="G1838">
        <v>3</v>
      </c>
      <c r="H1838" t="e">
        <v>#N/A</v>
      </c>
      <c r="I1838" t="e">
        <v>#N/A</v>
      </c>
      <c r="J1838">
        <v>4</v>
      </c>
      <c r="K1838" t="e">
        <v>#N/A</v>
      </c>
      <c r="L1838" t="e">
        <v>#N/A</v>
      </c>
      <c r="M1838">
        <v>13</v>
      </c>
      <c r="N1838">
        <v>3</v>
      </c>
      <c r="O1838">
        <v>3</v>
      </c>
    </row>
    <row r="1839" spans="2:15" x14ac:dyDescent="0.35">
      <c r="B1839">
        <v>35</v>
      </c>
      <c r="C1839" t="e">
        <v>#N/A</v>
      </c>
      <c r="D1839">
        <v>787.54826254826253</v>
      </c>
      <c r="E1839">
        <v>2</v>
      </c>
      <c r="F1839" t="e">
        <v>#N/A</v>
      </c>
      <c r="G1839">
        <v>3</v>
      </c>
      <c r="H1839" t="e">
        <v>#N/A</v>
      </c>
      <c r="I1839" t="e">
        <v>#N/A</v>
      </c>
      <c r="J1839">
        <v>4</v>
      </c>
      <c r="K1839" t="e">
        <v>#N/A</v>
      </c>
      <c r="L1839" t="e">
        <v>#N/A</v>
      </c>
      <c r="M1839">
        <v>13</v>
      </c>
      <c r="N1839">
        <v>3</v>
      </c>
      <c r="O1839">
        <v>3</v>
      </c>
    </row>
    <row r="1840" spans="2:15" x14ac:dyDescent="0.35">
      <c r="B1840">
        <v>35</v>
      </c>
      <c r="C1840" t="e">
        <v>#N/A</v>
      </c>
      <c r="D1840">
        <v>787.54826254826253</v>
      </c>
      <c r="E1840">
        <v>2</v>
      </c>
      <c r="F1840" t="e">
        <v>#N/A</v>
      </c>
      <c r="G1840">
        <v>3</v>
      </c>
      <c r="H1840" t="e">
        <v>#N/A</v>
      </c>
      <c r="I1840" t="e">
        <v>#N/A</v>
      </c>
      <c r="J1840">
        <v>4</v>
      </c>
      <c r="K1840" t="e">
        <v>#N/A</v>
      </c>
      <c r="L1840" t="e">
        <v>#N/A</v>
      </c>
      <c r="M1840">
        <v>13</v>
      </c>
      <c r="N1840">
        <v>3</v>
      </c>
      <c r="O1840">
        <v>3</v>
      </c>
    </row>
    <row r="1841" spans="2:15" x14ac:dyDescent="0.35">
      <c r="B1841">
        <v>35</v>
      </c>
      <c r="C1841" t="e">
        <v>#N/A</v>
      </c>
      <c r="D1841">
        <v>787.54826254826253</v>
      </c>
      <c r="E1841">
        <v>2</v>
      </c>
      <c r="F1841" t="e">
        <v>#N/A</v>
      </c>
      <c r="G1841">
        <v>3</v>
      </c>
      <c r="H1841" t="e">
        <v>#N/A</v>
      </c>
      <c r="I1841" t="e">
        <v>#N/A</v>
      </c>
      <c r="J1841">
        <v>4</v>
      </c>
      <c r="K1841" t="e">
        <v>#N/A</v>
      </c>
      <c r="L1841" t="e">
        <v>#N/A</v>
      </c>
      <c r="M1841">
        <v>13</v>
      </c>
      <c r="N1841">
        <v>3</v>
      </c>
      <c r="O1841">
        <v>3</v>
      </c>
    </row>
    <row r="1842" spans="2:15" x14ac:dyDescent="0.35">
      <c r="B1842">
        <v>35</v>
      </c>
      <c r="C1842" t="e">
        <v>#N/A</v>
      </c>
      <c r="D1842">
        <v>787.54826254826253</v>
      </c>
      <c r="E1842">
        <v>2</v>
      </c>
      <c r="F1842" t="e">
        <v>#N/A</v>
      </c>
      <c r="G1842">
        <v>3</v>
      </c>
      <c r="H1842" t="e">
        <v>#N/A</v>
      </c>
      <c r="I1842" t="e">
        <v>#N/A</v>
      </c>
      <c r="J1842">
        <v>4</v>
      </c>
      <c r="K1842" t="e">
        <v>#N/A</v>
      </c>
      <c r="L1842" t="e">
        <v>#N/A</v>
      </c>
      <c r="M1842">
        <v>13</v>
      </c>
      <c r="N1842">
        <v>3</v>
      </c>
      <c r="O1842">
        <v>3</v>
      </c>
    </row>
    <row r="1843" spans="2:15" x14ac:dyDescent="0.35">
      <c r="B1843">
        <v>35</v>
      </c>
      <c r="C1843" t="e">
        <v>#N/A</v>
      </c>
      <c r="D1843">
        <v>787.54826254826253</v>
      </c>
      <c r="E1843">
        <v>2</v>
      </c>
      <c r="F1843" t="e">
        <v>#N/A</v>
      </c>
      <c r="G1843">
        <v>3</v>
      </c>
      <c r="H1843" t="e">
        <v>#N/A</v>
      </c>
      <c r="I1843" t="e">
        <v>#N/A</v>
      </c>
      <c r="J1843">
        <v>4</v>
      </c>
      <c r="K1843" t="e">
        <v>#N/A</v>
      </c>
      <c r="L1843" t="e">
        <v>#N/A</v>
      </c>
      <c r="M1843">
        <v>13</v>
      </c>
      <c r="N1843">
        <v>3</v>
      </c>
      <c r="O1843">
        <v>3</v>
      </c>
    </row>
    <row r="1844" spans="2:15" x14ac:dyDescent="0.35">
      <c r="B1844">
        <v>35</v>
      </c>
      <c r="C1844" t="e">
        <v>#N/A</v>
      </c>
      <c r="D1844">
        <v>787.54826254826253</v>
      </c>
      <c r="E1844">
        <v>2</v>
      </c>
      <c r="F1844" t="e">
        <v>#N/A</v>
      </c>
      <c r="G1844">
        <v>3</v>
      </c>
      <c r="H1844" t="e">
        <v>#N/A</v>
      </c>
      <c r="I1844" t="e">
        <v>#N/A</v>
      </c>
      <c r="J1844">
        <v>4</v>
      </c>
      <c r="K1844" t="e">
        <v>#N/A</v>
      </c>
      <c r="L1844" t="e">
        <v>#N/A</v>
      </c>
      <c r="M1844">
        <v>13</v>
      </c>
      <c r="N1844">
        <v>3</v>
      </c>
      <c r="O1844">
        <v>3</v>
      </c>
    </row>
    <row r="1845" spans="2:15" x14ac:dyDescent="0.35">
      <c r="B1845">
        <v>35</v>
      </c>
      <c r="C1845" t="e">
        <v>#N/A</v>
      </c>
      <c r="D1845">
        <v>787.54826254826253</v>
      </c>
      <c r="E1845">
        <v>2</v>
      </c>
      <c r="F1845" t="e">
        <v>#N/A</v>
      </c>
      <c r="G1845">
        <v>3</v>
      </c>
      <c r="H1845" t="e">
        <v>#N/A</v>
      </c>
      <c r="I1845" t="e">
        <v>#N/A</v>
      </c>
      <c r="J1845">
        <v>4</v>
      </c>
      <c r="K1845" t="e">
        <v>#N/A</v>
      </c>
      <c r="L1845" t="e">
        <v>#N/A</v>
      </c>
      <c r="M1845">
        <v>13</v>
      </c>
      <c r="N1845">
        <v>3</v>
      </c>
      <c r="O1845">
        <v>3</v>
      </c>
    </row>
    <row r="1846" spans="2:15" x14ac:dyDescent="0.35">
      <c r="B1846">
        <v>35</v>
      </c>
      <c r="C1846" t="e">
        <v>#N/A</v>
      </c>
      <c r="D1846">
        <v>787.54826254826253</v>
      </c>
      <c r="E1846">
        <v>2</v>
      </c>
      <c r="F1846" t="e">
        <v>#N/A</v>
      </c>
      <c r="G1846">
        <v>3</v>
      </c>
      <c r="H1846" t="e">
        <v>#N/A</v>
      </c>
      <c r="I1846" t="e">
        <v>#N/A</v>
      </c>
      <c r="J1846">
        <v>4</v>
      </c>
      <c r="K1846" t="e">
        <v>#N/A</v>
      </c>
      <c r="L1846" t="e">
        <v>#N/A</v>
      </c>
      <c r="M1846">
        <v>13</v>
      </c>
      <c r="N1846">
        <v>3</v>
      </c>
      <c r="O1846">
        <v>3</v>
      </c>
    </row>
    <row r="1847" spans="2:15" x14ac:dyDescent="0.35">
      <c r="B1847">
        <v>35</v>
      </c>
      <c r="C1847" t="e">
        <v>#N/A</v>
      </c>
      <c r="D1847">
        <v>787.54826254826253</v>
      </c>
      <c r="E1847">
        <v>2</v>
      </c>
      <c r="F1847" t="e">
        <v>#N/A</v>
      </c>
      <c r="G1847">
        <v>3</v>
      </c>
      <c r="H1847" t="e">
        <v>#N/A</v>
      </c>
      <c r="I1847" t="e">
        <v>#N/A</v>
      </c>
      <c r="J1847">
        <v>4</v>
      </c>
      <c r="K1847" t="e">
        <v>#N/A</v>
      </c>
      <c r="L1847" t="e">
        <v>#N/A</v>
      </c>
      <c r="M1847">
        <v>13</v>
      </c>
      <c r="N1847">
        <v>3</v>
      </c>
      <c r="O1847">
        <v>3</v>
      </c>
    </row>
    <row r="1848" spans="2:15" x14ac:dyDescent="0.35">
      <c r="B1848">
        <v>35</v>
      </c>
      <c r="C1848" t="e">
        <v>#N/A</v>
      </c>
      <c r="D1848">
        <v>787.54826254826253</v>
      </c>
      <c r="E1848">
        <v>2</v>
      </c>
      <c r="F1848" t="e">
        <v>#N/A</v>
      </c>
      <c r="G1848">
        <v>3</v>
      </c>
      <c r="H1848" t="e">
        <v>#N/A</v>
      </c>
      <c r="I1848" t="e">
        <v>#N/A</v>
      </c>
      <c r="J1848">
        <v>4</v>
      </c>
      <c r="K1848" t="e">
        <v>#N/A</v>
      </c>
      <c r="L1848" t="e">
        <v>#N/A</v>
      </c>
      <c r="M1848">
        <v>13</v>
      </c>
      <c r="N1848">
        <v>3</v>
      </c>
      <c r="O1848">
        <v>3</v>
      </c>
    </row>
    <row r="1849" spans="2:15" x14ac:dyDescent="0.35">
      <c r="B1849">
        <v>35</v>
      </c>
      <c r="C1849" t="e">
        <v>#N/A</v>
      </c>
      <c r="D1849">
        <v>787.54826254826253</v>
      </c>
      <c r="E1849">
        <v>2</v>
      </c>
      <c r="F1849" t="e">
        <v>#N/A</v>
      </c>
      <c r="G1849">
        <v>3</v>
      </c>
      <c r="H1849" t="e">
        <v>#N/A</v>
      </c>
      <c r="I1849" t="e">
        <v>#N/A</v>
      </c>
      <c r="J1849">
        <v>4</v>
      </c>
      <c r="K1849" t="e">
        <v>#N/A</v>
      </c>
      <c r="L1849" t="e">
        <v>#N/A</v>
      </c>
      <c r="M1849">
        <v>13</v>
      </c>
      <c r="N1849">
        <v>3</v>
      </c>
      <c r="O1849">
        <v>3</v>
      </c>
    </row>
    <row r="1850" spans="2:15" x14ac:dyDescent="0.35">
      <c r="B1850">
        <v>35</v>
      </c>
      <c r="C1850" t="e">
        <v>#N/A</v>
      </c>
      <c r="D1850">
        <v>787.54826254826253</v>
      </c>
      <c r="E1850">
        <v>2</v>
      </c>
      <c r="F1850" t="e">
        <v>#N/A</v>
      </c>
      <c r="G1850">
        <v>3</v>
      </c>
      <c r="H1850" t="e">
        <v>#N/A</v>
      </c>
      <c r="I1850" t="e">
        <v>#N/A</v>
      </c>
      <c r="J1850">
        <v>4</v>
      </c>
      <c r="K1850" t="e">
        <v>#N/A</v>
      </c>
      <c r="L1850" t="e">
        <v>#N/A</v>
      </c>
      <c r="M1850">
        <v>13</v>
      </c>
      <c r="N1850">
        <v>3</v>
      </c>
      <c r="O1850">
        <v>3</v>
      </c>
    </row>
    <row r="1851" spans="2:15" x14ac:dyDescent="0.35">
      <c r="B1851">
        <v>35</v>
      </c>
      <c r="C1851" t="e">
        <v>#N/A</v>
      </c>
      <c r="D1851">
        <v>787.54826254826253</v>
      </c>
      <c r="E1851">
        <v>2</v>
      </c>
      <c r="F1851" t="e">
        <v>#N/A</v>
      </c>
      <c r="G1851">
        <v>3</v>
      </c>
      <c r="H1851" t="e">
        <v>#N/A</v>
      </c>
      <c r="I1851" t="e">
        <v>#N/A</v>
      </c>
      <c r="J1851">
        <v>4</v>
      </c>
      <c r="K1851" t="e">
        <v>#N/A</v>
      </c>
      <c r="L1851" t="e">
        <v>#N/A</v>
      </c>
      <c r="M1851">
        <v>13</v>
      </c>
      <c r="N1851">
        <v>3</v>
      </c>
      <c r="O1851">
        <v>3</v>
      </c>
    </row>
    <row r="1852" spans="2:15" x14ac:dyDescent="0.35">
      <c r="B1852">
        <v>35</v>
      </c>
      <c r="C1852" t="e">
        <v>#N/A</v>
      </c>
      <c r="D1852">
        <v>787.54826254826253</v>
      </c>
      <c r="E1852">
        <v>2</v>
      </c>
      <c r="F1852" t="e">
        <v>#N/A</v>
      </c>
      <c r="G1852">
        <v>3</v>
      </c>
      <c r="H1852" t="e">
        <v>#N/A</v>
      </c>
      <c r="I1852" t="e">
        <v>#N/A</v>
      </c>
      <c r="J1852">
        <v>4</v>
      </c>
      <c r="K1852" t="e">
        <v>#N/A</v>
      </c>
      <c r="L1852" t="e">
        <v>#N/A</v>
      </c>
      <c r="M1852">
        <v>13</v>
      </c>
      <c r="N1852">
        <v>3</v>
      </c>
      <c r="O1852">
        <v>3</v>
      </c>
    </row>
    <row r="1853" spans="2:15" x14ac:dyDescent="0.35">
      <c r="B1853">
        <v>35</v>
      </c>
      <c r="C1853" t="e">
        <v>#N/A</v>
      </c>
      <c r="D1853">
        <v>787.54826254826253</v>
      </c>
      <c r="E1853">
        <v>2</v>
      </c>
      <c r="F1853" t="e">
        <v>#N/A</v>
      </c>
      <c r="G1853">
        <v>3</v>
      </c>
      <c r="H1853" t="e">
        <v>#N/A</v>
      </c>
      <c r="I1853" t="e">
        <v>#N/A</v>
      </c>
      <c r="J1853">
        <v>4</v>
      </c>
      <c r="K1853" t="e">
        <v>#N/A</v>
      </c>
      <c r="L1853" t="e">
        <v>#N/A</v>
      </c>
      <c r="M1853">
        <v>13</v>
      </c>
      <c r="N1853">
        <v>3</v>
      </c>
      <c r="O1853">
        <v>3</v>
      </c>
    </row>
    <row r="1854" spans="2:15" x14ac:dyDescent="0.35">
      <c r="B1854">
        <v>35</v>
      </c>
      <c r="C1854" t="e">
        <v>#N/A</v>
      </c>
      <c r="D1854">
        <v>787.54826254826253</v>
      </c>
      <c r="E1854">
        <v>2</v>
      </c>
      <c r="F1854" t="e">
        <v>#N/A</v>
      </c>
      <c r="G1854">
        <v>3</v>
      </c>
      <c r="H1854" t="e">
        <v>#N/A</v>
      </c>
      <c r="I1854" t="e">
        <v>#N/A</v>
      </c>
      <c r="J1854">
        <v>4</v>
      </c>
      <c r="K1854" t="e">
        <v>#N/A</v>
      </c>
      <c r="L1854" t="e">
        <v>#N/A</v>
      </c>
      <c r="M1854">
        <v>13</v>
      </c>
      <c r="N1854">
        <v>3</v>
      </c>
      <c r="O1854">
        <v>3</v>
      </c>
    </row>
    <row r="1855" spans="2:15" x14ac:dyDescent="0.35">
      <c r="B1855">
        <v>35</v>
      </c>
      <c r="C1855" t="e">
        <v>#N/A</v>
      </c>
      <c r="D1855">
        <v>787.54826254826253</v>
      </c>
      <c r="E1855">
        <v>2</v>
      </c>
      <c r="F1855" t="e">
        <v>#N/A</v>
      </c>
      <c r="G1855">
        <v>3</v>
      </c>
      <c r="H1855" t="e">
        <v>#N/A</v>
      </c>
      <c r="I1855" t="e">
        <v>#N/A</v>
      </c>
      <c r="J1855">
        <v>4</v>
      </c>
      <c r="K1855" t="e">
        <v>#N/A</v>
      </c>
      <c r="L1855" t="e">
        <v>#N/A</v>
      </c>
      <c r="M1855">
        <v>13</v>
      </c>
      <c r="N1855">
        <v>3</v>
      </c>
      <c r="O1855">
        <v>3</v>
      </c>
    </row>
    <row r="1856" spans="2:15" x14ac:dyDescent="0.35">
      <c r="B1856">
        <v>35</v>
      </c>
      <c r="C1856" t="e">
        <v>#N/A</v>
      </c>
      <c r="D1856">
        <v>787.54826254826253</v>
      </c>
      <c r="E1856">
        <v>2</v>
      </c>
      <c r="F1856" t="e">
        <v>#N/A</v>
      </c>
      <c r="G1856">
        <v>3</v>
      </c>
      <c r="H1856" t="e">
        <v>#N/A</v>
      </c>
      <c r="I1856" t="e">
        <v>#N/A</v>
      </c>
      <c r="J1856">
        <v>4</v>
      </c>
      <c r="K1856" t="e">
        <v>#N/A</v>
      </c>
      <c r="L1856" t="e">
        <v>#N/A</v>
      </c>
      <c r="M1856">
        <v>13</v>
      </c>
      <c r="N1856">
        <v>3</v>
      </c>
      <c r="O1856">
        <v>3</v>
      </c>
    </row>
    <row r="1857" spans="2:15" x14ac:dyDescent="0.35">
      <c r="B1857">
        <v>35</v>
      </c>
      <c r="C1857" t="e">
        <v>#N/A</v>
      </c>
      <c r="D1857">
        <v>787.54826254826253</v>
      </c>
      <c r="E1857">
        <v>2</v>
      </c>
      <c r="F1857" t="e">
        <v>#N/A</v>
      </c>
      <c r="G1857">
        <v>3</v>
      </c>
      <c r="H1857" t="e">
        <v>#N/A</v>
      </c>
      <c r="I1857" t="e">
        <v>#N/A</v>
      </c>
      <c r="J1857">
        <v>4</v>
      </c>
      <c r="K1857" t="e">
        <v>#N/A</v>
      </c>
      <c r="L1857" t="e">
        <v>#N/A</v>
      </c>
      <c r="M1857">
        <v>13</v>
      </c>
      <c r="N1857">
        <v>3</v>
      </c>
      <c r="O1857">
        <v>3</v>
      </c>
    </row>
    <row r="1858" spans="2:15" x14ac:dyDescent="0.35">
      <c r="B1858">
        <v>35</v>
      </c>
      <c r="C1858" t="e">
        <v>#N/A</v>
      </c>
      <c r="D1858">
        <v>787.54826254826253</v>
      </c>
      <c r="E1858">
        <v>2</v>
      </c>
      <c r="F1858" t="e">
        <v>#N/A</v>
      </c>
      <c r="G1858">
        <v>3</v>
      </c>
      <c r="H1858" t="e">
        <v>#N/A</v>
      </c>
      <c r="I1858" t="e">
        <v>#N/A</v>
      </c>
      <c r="J1858">
        <v>4</v>
      </c>
      <c r="K1858" t="e">
        <v>#N/A</v>
      </c>
      <c r="L1858" t="e">
        <v>#N/A</v>
      </c>
      <c r="M1858">
        <v>13</v>
      </c>
      <c r="N1858">
        <v>3</v>
      </c>
      <c r="O1858">
        <v>3</v>
      </c>
    </row>
    <row r="1859" spans="2:15" x14ac:dyDescent="0.35">
      <c r="B1859">
        <v>35</v>
      </c>
      <c r="C1859" t="e">
        <v>#N/A</v>
      </c>
      <c r="D1859">
        <v>787.54826254826253</v>
      </c>
      <c r="E1859">
        <v>2</v>
      </c>
      <c r="F1859" t="e">
        <v>#N/A</v>
      </c>
      <c r="G1859">
        <v>3</v>
      </c>
      <c r="H1859" t="e">
        <v>#N/A</v>
      </c>
      <c r="I1859" t="e">
        <v>#N/A</v>
      </c>
      <c r="J1859">
        <v>4</v>
      </c>
      <c r="K1859" t="e">
        <v>#N/A</v>
      </c>
      <c r="L1859" t="e">
        <v>#N/A</v>
      </c>
      <c r="M1859">
        <v>13</v>
      </c>
      <c r="N1859">
        <v>3</v>
      </c>
      <c r="O1859">
        <v>3</v>
      </c>
    </row>
    <row r="1860" spans="2:15" x14ac:dyDescent="0.35">
      <c r="B1860">
        <v>35</v>
      </c>
      <c r="C1860" t="e">
        <v>#N/A</v>
      </c>
      <c r="D1860">
        <v>787.54826254826253</v>
      </c>
      <c r="E1860">
        <v>2</v>
      </c>
      <c r="F1860" t="e">
        <v>#N/A</v>
      </c>
      <c r="G1860">
        <v>3</v>
      </c>
      <c r="H1860" t="e">
        <v>#N/A</v>
      </c>
      <c r="I1860" t="e">
        <v>#N/A</v>
      </c>
      <c r="J1860">
        <v>4</v>
      </c>
      <c r="K1860" t="e">
        <v>#N/A</v>
      </c>
      <c r="L1860" t="e">
        <v>#N/A</v>
      </c>
      <c r="M1860">
        <v>13</v>
      </c>
      <c r="N1860">
        <v>3</v>
      </c>
      <c r="O1860">
        <v>3</v>
      </c>
    </row>
    <row r="1861" spans="2:15" x14ac:dyDescent="0.35">
      <c r="B1861">
        <v>35</v>
      </c>
      <c r="C1861" t="e">
        <v>#N/A</v>
      </c>
      <c r="D1861">
        <v>787.54826254826253</v>
      </c>
      <c r="E1861">
        <v>2</v>
      </c>
      <c r="F1861" t="e">
        <v>#N/A</v>
      </c>
      <c r="G1861">
        <v>3</v>
      </c>
      <c r="H1861" t="e">
        <v>#N/A</v>
      </c>
      <c r="I1861" t="e">
        <v>#N/A</v>
      </c>
      <c r="J1861">
        <v>4</v>
      </c>
      <c r="K1861" t="e">
        <v>#N/A</v>
      </c>
      <c r="L1861" t="e">
        <v>#N/A</v>
      </c>
      <c r="M1861">
        <v>13</v>
      </c>
      <c r="N1861">
        <v>3</v>
      </c>
      <c r="O1861">
        <v>3</v>
      </c>
    </row>
    <row r="1862" spans="2:15" x14ac:dyDescent="0.35">
      <c r="B1862">
        <v>35</v>
      </c>
      <c r="C1862" t="e">
        <v>#N/A</v>
      </c>
      <c r="D1862">
        <v>787.54826254826253</v>
      </c>
      <c r="E1862">
        <v>2</v>
      </c>
      <c r="F1862" t="e">
        <v>#N/A</v>
      </c>
      <c r="G1862">
        <v>3</v>
      </c>
      <c r="H1862" t="e">
        <v>#N/A</v>
      </c>
      <c r="I1862" t="e">
        <v>#N/A</v>
      </c>
      <c r="J1862">
        <v>4</v>
      </c>
      <c r="K1862" t="e">
        <v>#N/A</v>
      </c>
      <c r="L1862" t="e">
        <v>#N/A</v>
      </c>
      <c r="M1862">
        <v>13</v>
      </c>
      <c r="N1862">
        <v>3</v>
      </c>
      <c r="O1862">
        <v>3</v>
      </c>
    </row>
    <row r="1863" spans="2:15" x14ac:dyDescent="0.35">
      <c r="B1863">
        <v>35</v>
      </c>
      <c r="C1863" t="e">
        <v>#N/A</v>
      </c>
      <c r="D1863">
        <v>787.54826254826253</v>
      </c>
      <c r="E1863">
        <v>2</v>
      </c>
      <c r="F1863" t="e">
        <v>#N/A</v>
      </c>
      <c r="G1863">
        <v>3</v>
      </c>
      <c r="H1863" t="e">
        <v>#N/A</v>
      </c>
      <c r="I1863" t="e">
        <v>#N/A</v>
      </c>
      <c r="J1863">
        <v>4</v>
      </c>
      <c r="K1863" t="e">
        <v>#N/A</v>
      </c>
      <c r="L1863" t="e">
        <v>#N/A</v>
      </c>
      <c r="M1863">
        <v>13</v>
      </c>
      <c r="N1863">
        <v>3</v>
      </c>
      <c r="O1863">
        <v>3</v>
      </c>
    </row>
    <row r="1864" spans="2:15" x14ac:dyDescent="0.35">
      <c r="B1864">
        <v>35</v>
      </c>
      <c r="C1864" t="e">
        <v>#N/A</v>
      </c>
      <c r="D1864">
        <v>787.54826254826253</v>
      </c>
      <c r="E1864">
        <v>2</v>
      </c>
      <c r="F1864" t="e">
        <v>#N/A</v>
      </c>
      <c r="G1864">
        <v>3</v>
      </c>
      <c r="H1864" t="e">
        <v>#N/A</v>
      </c>
      <c r="I1864" t="e">
        <v>#N/A</v>
      </c>
      <c r="J1864">
        <v>4</v>
      </c>
      <c r="K1864" t="e">
        <v>#N/A</v>
      </c>
      <c r="L1864" t="e">
        <v>#N/A</v>
      </c>
      <c r="M1864">
        <v>13</v>
      </c>
      <c r="N1864">
        <v>3</v>
      </c>
      <c r="O1864">
        <v>3</v>
      </c>
    </row>
    <row r="1865" spans="2:15" x14ac:dyDescent="0.35">
      <c r="B1865">
        <v>35</v>
      </c>
      <c r="C1865" t="e">
        <v>#N/A</v>
      </c>
      <c r="D1865">
        <v>787.54826254826253</v>
      </c>
      <c r="E1865">
        <v>2</v>
      </c>
      <c r="F1865" t="e">
        <v>#N/A</v>
      </c>
      <c r="G1865">
        <v>3</v>
      </c>
      <c r="H1865" t="e">
        <v>#N/A</v>
      </c>
      <c r="I1865" t="e">
        <v>#N/A</v>
      </c>
      <c r="J1865">
        <v>4</v>
      </c>
      <c r="K1865" t="e">
        <v>#N/A</v>
      </c>
      <c r="L1865" t="e">
        <v>#N/A</v>
      </c>
      <c r="M1865">
        <v>13</v>
      </c>
      <c r="N1865">
        <v>3</v>
      </c>
      <c r="O1865">
        <v>3</v>
      </c>
    </row>
    <row r="1866" spans="2:15" x14ac:dyDescent="0.35">
      <c r="B1866">
        <v>35</v>
      </c>
      <c r="C1866" t="e">
        <v>#N/A</v>
      </c>
      <c r="D1866">
        <v>787.54826254826253</v>
      </c>
      <c r="E1866">
        <v>2</v>
      </c>
      <c r="F1866" t="e">
        <v>#N/A</v>
      </c>
      <c r="G1866">
        <v>3</v>
      </c>
      <c r="H1866" t="e">
        <v>#N/A</v>
      </c>
      <c r="I1866" t="e">
        <v>#N/A</v>
      </c>
      <c r="J1866">
        <v>4</v>
      </c>
      <c r="K1866" t="e">
        <v>#N/A</v>
      </c>
      <c r="L1866" t="e">
        <v>#N/A</v>
      </c>
      <c r="M1866">
        <v>13</v>
      </c>
      <c r="N1866">
        <v>3</v>
      </c>
      <c r="O1866">
        <v>3</v>
      </c>
    </row>
    <row r="1867" spans="2:15" x14ac:dyDescent="0.35">
      <c r="B1867">
        <v>35</v>
      </c>
      <c r="C1867" t="e">
        <v>#N/A</v>
      </c>
      <c r="D1867">
        <v>787.54826254826253</v>
      </c>
      <c r="E1867">
        <v>2</v>
      </c>
      <c r="F1867" t="e">
        <v>#N/A</v>
      </c>
      <c r="G1867">
        <v>3</v>
      </c>
      <c r="H1867" t="e">
        <v>#N/A</v>
      </c>
      <c r="I1867" t="e">
        <v>#N/A</v>
      </c>
      <c r="J1867">
        <v>4</v>
      </c>
      <c r="K1867" t="e">
        <v>#N/A</v>
      </c>
      <c r="L1867" t="e">
        <v>#N/A</v>
      </c>
      <c r="M1867">
        <v>13</v>
      </c>
      <c r="N1867">
        <v>3</v>
      </c>
      <c r="O1867">
        <v>3</v>
      </c>
    </row>
    <row r="1868" spans="2:15" x14ac:dyDescent="0.35">
      <c r="B1868">
        <v>35</v>
      </c>
      <c r="C1868" t="e">
        <v>#N/A</v>
      </c>
      <c r="D1868">
        <v>787.54826254826253</v>
      </c>
      <c r="E1868">
        <v>2</v>
      </c>
      <c r="F1868" t="e">
        <v>#N/A</v>
      </c>
      <c r="G1868">
        <v>3</v>
      </c>
      <c r="H1868" t="e">
        <v>#N/A</v>
      </c>
      <c r="I1868" t="e">
        <v>#N/A</v>
      </c>
      <c r="J1868">
        <v>4</v>
      </c>
      <c r="K1868" t="e">
        <v>#N/A</v>
      </c>
      <c r="L1868" t="e">
        <v>#N/A</v>
      </c>
      <c r="M1868">
        <v>13</v>
      </c>
      <c r="N1868">
        <v>3</v>
      </c>
      <c r="O1868">
        <v>3</v>
      </c>
    </row>
    <row r="1869" spans="2:15" x14ac:dyDescent="0.35">
      <c r="B1869">
        <v>35</v>
      </c>
      <c r="C1869" t="e">
        <v>#N/A</v>
      </c>
      <c r="D1869">
        <v>787.54826254826253</v>
      </c>
      <c r="E1869">
        <v>2</v>
      </c>
      <c r="F1869" t="e">
        <v>#N/A</v>
      </c>
      <c r="G1869">
        <v>3</v>
      </c>
      <c r="H1869" t="e">
        <v>#N/A</v>
      </c>
      <c r="I1869" t="e">
        <v>#N/A</v>
      </c>
      <c r="J1869">
        <v>4</v>
      </c>
      <c r="K1869" t="e">
        <v>#N/A</v>
      </c>
      <c r="L1869" t="e">
        <v>#N/A</v>
      </c>
      <c r="M1869">
        <v>13</v>
      </c>
      <c r="N1869">
        <v>3</v>
      </c>
      <c r="O1869">
        <v>3</v>
      </c>
    </row>
    <row r="1870" spans="2:15" x14ac:dyDescent="0.35">
      <c r="B1870">
        <v>35</v>
      </c>
      <c r="C1870" t="e">
        <v>#N/A</v>
      </c>
      <c r="D1870">
        <v>787.54826254826253</v>
      </c>
      <c r="E1870">
        <v>2</v>
      </c>
      <c r="F1870" t="e">
        <v>#N/A</v>
      </c>
      <c r="G1870">
        <v>3</v>
      </c>
      <c r="H1870" t="e">
        <v>#N/A</v>
      </c>
      <c r="I1870" t="e">
        <v>#N/A</v>
      </c>
      <c r="J1870">
        <v>4</v>
      </c>
      <c r="K1870" t="e">
        <v>#N/A</v>
      </c>
      <c r="L1870" t="e">
        <v>#N/A</v>
      </c>
      <c r="M1870">
        <v>13</v>
      </c>
      <c r="N1870">
        <v>3</v>
      </c>
      <c r="O1870">
        <v>3</v>
      </c>
    </row>
    <row r="1871" spans="2:15" x14ac:dyDescent="0.35">
      <c r="B1871">
        <v>35</v>
      </c>
      <c r="C1871" t="e">
        <v>#N/A</v>
      </c>
      <c r="D1871">
        <v>787.54826254826253</v>
      </c>
      <c r="E1871">
        <v>2</v>
      </c>
      <c r="F1871" t="e">
        <v>#N/A</v>
      </c>
      <c r="G1871">
        <v>3</v>
      </c>
      <c r="H1871" t="e">
        <v>#N/A</v>
      </c>
      <c r="I1871" t="e">
        <v>#N/A</v>
      </c>
      <c r="J1871">
        <v>4</v>
      </c>
      <c r="K1871" t="e">
        <v>#N/A</v>
      </c>
      <c r="L1871" t="e">
        <v>#N/A</v>
      </c>
      <c r="M1871">
        <v>13</v>
      </c>
      <c r="N1871">
        <v>3</v>
      </c>
      <c r="O1871">
        <v>3</v>
      </c>
    </row>
    <row r="1872" spans="2:15" x14ac:dyDescent="0.35">
      <c r="B1872">
        <v>35</v>
      </c>
      <c r="C1872" t="e">
        <v>#N/A</v>
      </c>
      <c r="D1872">
        <v>787.54826254826253</v>
      </c>
      <c r="E1872">
        <v>2</v>
      </c>
      <c r="F1872" t="e">
        <v>#N/A</v>
      </c>
      <c r="G1872">
        <v>3</v>
      </c>
      <c r="H1872" t="e">
        <v>#N/A</v>
      </c>
      <c r="I1872" t="e">
        <v>#N/A</v>
      </c>
      <c r="J1872">
        <v>4</v>
      </c>
      <c r="K1872" t="e">
        <v>#N/A</v>
      </c>
      <c r="L1872" t="e">
        <v>#N/A</v>
      </c>
      <c r="M1872">
        <v>13</v>
      </c>
      <c r="N1872">
        <v>3</v>
      </c>
      <c r="O1872">
        <v>3</v>
      </c>
    </row>
    <row r="1873" spans="2:15" x14ac:dyDescent="0.35">
      <c r="B1873">
        <v>35</v>
      </c>
      <c r="C1873" t="e">
        <v>#N/A</v>
      </c>
      <c r="D1873">
        <v>787.54826254826253</v>
      </c>
      <c r="E1873">
        <v>2</v>
      </c>
      <c r="F1873" t="e">
        <v>#N/A</v>
      </c>
      <c r="G1873">
        <v>3</v>
      </c>
      <c r="H1873" t="e">
        <v>#N/A</v>
      </c>
      <c r="I1873" t="e">
        <v>#N/A</v>
      </c>
      <c r="J1873">
        <v>4</v>
      </c>
      <c r="K1873" t="e">
        <v>#N/A</v>
      </c>
      <c r="L1873" t="e">
        <v>#N/A</v>
      </c>
      <c r="M1873">
        <v>13</v>
      </c>
      <c r="N1873">
        <v>3</v>
      </c>
      <c r="O1873">
        <v>3</v>
      </c>
    </row>
    <row r="1874" spans="2:15" x14ac:dyDescent="0.35">
      <c r="B1874">
        <v>35</v>
      </c>
      <c r="C1874" t="e">
        <v>#N/A</v>
      </c>
      <c r="D1874">
        <v>787.54826254826253</v>
      </c>
      <c r="E1874">
        <v>2</v>
      </c>
      <c r="F1874" t="e">
        <v>#N/A</v>
      </c>
      <c r="G1874">
        <v>3</v>
      </c>
      <c r="H1874" t="e">
        <v>#N/A</v>
      </c>
      <c r="I1874" t="e">
        <v>#N/A</v>
      </c>
      <c r="J1874">
        <v>4</v>
      </c>
      <c r="K1874" t="e">
        <v>#N/A</v>
      </c>
      <c r="L1874" t="e">
        <v>#N/A</v>
      </c>
      <c r="M1874">
        <v>13</v>
      </c>
      <c r="N1874">
        <v>3</v>
      </c>
      <c r="O1874">
        <v>3</v>
      </c>
    </row>
    <row r="1875" spans="2:15" x14ac:dyDescent="0.35">
      <c r="B1875">
        <v>35</v>
      </c>
      <c r="C1875" t="e">
        <v>#N/A</v>
      </c>
      <c r="D1875">
        <v>787.54826254826253</v>
      </c>
      <c r="E1875">
        <v>2</v>
      </c>
      <c r="F1875" t="e">
        <v>#N/A</v>
      </c>
      <c r="G1875">
        <v>3</v>
      </c>
      <c r="H1875" t="e">
        <v>#N/A</v>
      </c>
      <c r="I1875" t="e">
        <v>#N/A</v>
      </c>
      <c r="J1875">
        <v>4</v>
      </c>
      <c r="K1875" t="e">
        <v>#N/A</v>
      </c>
      <c r="L1875" t="e">
        <v>#N/A</v>
      </c>
      <c r="M1875">
        <v>13</v>
      </c>
      <c r="N1875">
        <v>3</v>
      </c>
      <c r="O1875">
        <v>3</v>
      </c>
    </row>
    <row r="1876" spans="2:15" x14ac:dyDescent="0.35">
      <c r="B1876">
        <v>35</v>
      </c>
      <c r="C1876" t="e">
        <v>#N/A</v>
      </c>
      <c r="D1876">
        <v>787.54826254826253</v>
      </c>
      <c r="E1876">
        <v>2</v>
      </c>
      <c r="F1876" t="e">
        <v>#N/A</v>
      </c>
      <c r="G1876">
        <v>3</v>
      </c>
      <c r="H1876" t="e">
        <v>#N/A</v>
      </c>
      <c r="I1876" t="e">
        <v>#N/A</v>
      </c>
      <c r="J1876">
        <v>4</v>
      </c>
      <c r="K1876" t="e">
        <v>#N/A</v>
      </c>
      <c r="L1876" t="e">
        <v>#N/A</v>
      </c>
      <c r="M1876">
        <v>13</v>
      </c>
      <c r="N1876">
        <v>3</v>
      </c>
      <c r="O1876">
        <v>3</v>
      </c>
    </row>
    <row r="1877" spans="2:15" x14ac:dyDescent="0.35">
      <c r="B1877">
        <v>35</v>
      </c>
      <c r="C1877" t="e">
        <v>#N/A</v>
      </c>
      <c r="D1877">
        <v>787.54826254826253</v>
      </c>
      <c r="E1877">
        <v>2</v>
      </c>
      <c r="F1877" t="e">
        <v>#N/A</v>
      </c>
      <c r="G1877">
        <v>3</v>
      </c>
      <c r="H1877" t="e">
        <v>#N/A</v>
      </c>
      <c r="I1877" t="e">
        <v>#N/A</v>
      </c>
      <c r="J1877">
        <v>4</v>
      </c>
      <c r="K1877" t="e">
        <v>#N/A</v>
      </c>
      <c r="L1877" t="e">
        <v>#N/A</v>
      </c>
      <c r="M1877">
        <v>13</v>
      </c>
      <c r="N1877">
        <v>3</v>
      </c>
      <c r="O1877">
        <v>3</v>
      </c>
    </row>
    <row r="1878" spans="2:15" x14ac:dyDescent="0.35">
      <c r="B1878">
        <v>35</v>
      </c>
      <c r="C1878" t="e">
        <v>#N/A</v>
      </c>
      <c r="D1878">
        <v>787.54826254826253</v>
      </c>
      <c r="E1878">
        <v>2</v>
      </c>
      <c r="F1878" t="e">
        <v>#N/A</v>
      </c>
      <c r="G1878">
        <v>3</v>
      </c>
      <c r="H1878" t="e">
        <v>#N/A</v>
      </c>
      <c r="I1878" t="e">
        <v>#N/A</v>
      </c>
      <c r="J1878">
        <v>4</v>
      </c>
      <c r="K1878" t="e">
        <v>#N/A</v>
      </c>
      <c r="L1878" t="e">
        <v>#N/A</v>
      </c>
      <c r="M1878">
        <v>13</v>
      </c>
      <c r="N1878">
        <v>3</v>
      </c>
      <c r="O1878">
        <v>3</v>
      </c>
    </row>
    <row r="1879" spans="2:15" x14ac:dyDescent="0.35">
      <c r="B1879">
        <v>35</v>
      </c>
      <c r="C1879" t="e">
        <v>#N/A</v>
      </c>
      <c r="D1879">
        <v>787.54826254826253</v>
      </c>
      <c r="E1879">
        <v>2</v>
      </c>
      <c r="F1879" t="e">
        <v>#N/A</v>
      </c>
      <c r="G1879">
        <v>3</v>
      </c>
      <c r="H1879" t="e">
        <v>#N/A</v>
      </c>
      <c r="I1879" t="e">
        <v>#N/A</v>
      </c>
      <c r="J1879">
        <v>4</v>
      </c>
      <c r="K1879" t="e">
        <v>#N/A</v>
      </c>
      <c r="L1879" t="e">
        <v>#N/A</v>
      </c>
      <c r="M1879">
        <v>13</v>
      </c>
      <c r="N1879">
        <v>3</v>
      </c>
      <c r="O1879">
        <v>3</v>
      </c>
    </row>
    <row r="1880" spans="2:15" x14ac:dyDescent="0.35">
      <c r="B1880">
        <v>35</v>
      </c>
      <c r="C1880" t="e">
        <v>#N/A</v>
      </c>
      <c r="D1880">
        <v>787.54826254826253</v>
      </c>
      <c r="E1880">
        <v>2</v>
      </c>
      <c r="F1880" t="e">
        <v>#N/A</v>
      </c>
      <c r="G1880">
        <v>3</v>
      </c>
      <c r="H1880" t="e">
        <v>#N/A</v>
      </c>
      <c r="I1880" t="e">
        <v>#N/A</v>
      </c>
      <c r="J1880">
        <v>4</v>
      </c>
      <c r="K1880" t="e">
        <v>#N/A</v>
      </c>
      <c r="L1880" t="e">
        <v>#N/A</v>
      </c>
      <c r="M1880">
        <v>13</v>
      </c>
      <c r="N1880">
        <v>3</v>
      </c>
      <c r="O1880">
        <v>3</v>
      </c>
    </row>
    <row r="1881" spans="2:15" x14ac:dyDescent="0.35">
      <c r="B1881">
        <v>35</v>
      </c>
      <c r="C1881" t="e">
        <v>#N/A</v>
      </c>
      <c r="D1881">
        <v>787.54826254826253</v>
      </c>
      <c r="E1881">
        <v>2</v>
      </c>
      <c r="F1881" t="e">
        <v>#N/A</v>
      </c>
      <c r="G1881">
        <v>3</v>
      </c>
      <c r="H1881" t="e">
        <v>#N/A</v>
      </c>
      <c r="I1881" t="e">
        <v>#N/A</v>
      </c>
      <c r="J1881">
        <v>4</v>
      </c>
      <c r="K1881" t="e">
        <v>#N/A</v>
      </c>
      <c r="L1881" t="e">
        <v>#N/A</v>
      </c>
      <c r="M1881">
        <v>13</v>
      </c>
      <c r="N1881">
        <v>3</v>
      </c>
      <c r="O1881">
        <v>3</v>
      </c>
    </row>
    <row r="1882" spans="2:15" x14ac:dyDescent="0.35">
      <c r="B1882">
        <v>35</v>
      </c>
      <c r="C1882" t="e">
        <v>#N/A</v>
      </c>
      <c r="D1882">
        <v>787.54826254826253</v>
      </c>
      <c r="E1882">
        <v>2</v>
      </c>
      <c r="F1882" t="e">
        <v>#N/A</v>
      </c>
      <c r="G1882">
        <v>3</v>
      </c>
      <c r="H1882" t="e">
        <v>#N/A</v>
      </c>
      <c r="I1882" t="e">
        <v>#N/A</v>
      </c>
      <c r="J1882">
        <v>4</v>
      </c>
      <c r="K1882" t="e">
        <v>#N/A</v>
      </c>
      <c r="L1882" t="e">
        <v>#N/A</v>
      </c>
      <c r="M1882">
        <v>13</v>
      </c>
      <c r="N1882">
        <v>3</v>
      </c>
      <c r="O1882">
        <v>3</v>
      </c>
    </row>
    <row r="1883" spans="2:15" x14ac:dyDescent="0.35">
      <c r="B1883">
        <v>35</v>
      </c>
      <c r="C1883" t="e">
        <v>#N/A</v>
      </c>
      <c r="D1883">
        <v>787.54826254826253</v>
      </c>
      <c r="E1883">
        <v>2</v>
      </c>
      <c r="F1883" t="e">
        <v>#N/A</v>
      </c>
      <c r="G1883">
        <v>3</v>
      </c>
      <c r="H1883" t="e">
        <v>#N/A</v>
      </c>
      <c r="I1883" t="e">
        <v>#N/A</v>
      </c>
      <c r="J1883">
        <v>4</v>
      </c>
      <c r="K1883" t="e">
        <v>#N/A</v>
      </c>
      <c r="L1883" t="e">
        <v>#N/A</v>
      </c>
      <c r="M1883">
        <v>13</v>
      </c>
      <c r="N1883">
        <v>3</v>
      </c>
      <c r="O1883">
        <v>3</v>
      </c>
    </row>
    <row r="1884" spans="2:15" x14ac:dyDescent="0.35">
      <c r="B1884">
        <v>35</v>
      </c>
      <c r="C1884" t="e">
        <v>#N/A</v>
      </c>
      <c r="D1884">
        <v>787.54826254826253</v>
      </c>
      <c r="E1884">
        <v>2</v>
      </c>
      <c r="F1884" t="e">
        <v>#N/A</v>
      </c>
      <c r="G1884">
        <v>3</v>
      </c>
      <c r="H1884" t="e">
        <v>#N/A</v>
      </c>
      <c r="I1884" t="e">
        <v>#N/A</v>
      </c>
      <c r="J1884">
        <v>4</v>
      </c>
      <c r="K1884" t="e">
        <v>#N/A</v>
      </c>
      <c r="L1884" t="e">
        <v>#N/A</v>
      </c>
      <c r="M1884">
        <v>13</v>
      </c>
      <c r="N1884">
        <v>3</v>
      </c>
      <c r="O1884">
        <v>3</v>
      </c>
    </row>
    <row r="1885" spans="2:15" x14ac:dyDescent="0.35">
      <c r="B1885">
        <v>35</v>
      </c>
      <c r="C1885" t="e">
        <v>#N/A</v>
      </c>
      <c r="D1885">
        <v>787.54826254826253</v>
      </c>
      <c r="E1885">
        <v>2</v>
      </c>
      <c r="F1885" t="e">
        <v>#N/A</v>
      </c>
      <c r="G1885">
        <v>3</v>
      </c>
      <c r="H1885" t="e">
        <v>#N/A</v>
      </c>
      <c r="I1885" t="e">
        <v>#N/A</v>
      </c>
      <c r="J1885">
        <v>4</v>
      </c>
      <c r="K1885" t="e">
        <v>#N/A</v>
      </c>
      <c r="L1885" t="e">
        <v>#N/A</v>
      </c>
      <c r="M1885">
        <v>13</v>
      </c>
      <c r="N1885">
        <v>3</v>
      </c>
      <c r="O1885">
        <v>3</v>
      </c>
    </row>
    <row r="1886" spans="2:15" x14ac:dyDescent="0.35">
      <c r="B1886">
        <v>35</v>
      </c>
      <c r="C1886" t="e">
        <v>#N/A</v>
      </c>
      <c r="D1886">
        <v>787.54826254826253</v>
      </c>
      <c r="E1886">
        <v>2</v>
      </c>
      <c r="F1886" t="e">
        <v>#N/A</v>
      </c>
      <c r="G1886">
        <v>3</v>
      </c>
      <c r="H1886" t="e">
        <v>#N/A</v>
      </c>
      <c r="I1886" t="e">
        <v>#N/A</v>
      </c>
      <c r="J1886">
        <v>4</v>
      </c>
      <c r="K1886" t="e">
        <v>#N/A</v>
      </c>
      <c r="L1886" t="e">
        <v>#N/A</v>
      </c>
      <c r="M1886">
        <v>13</v>
      </c>
      <c r="N1886">
        <v>3</v>
      </c>
      <c r="O1886">
        <v>3</v>
      </c>
    </row>
    <row r="1887" spans="2:15" x14ac:dyDescent="0.35">
      <c r="B1887">
        <v>35</v>
      </c>
      <c r="C1887" t="e">
        <v>#N/A</v>
      </c>
      <c r="D1887">
        <v>787.54826254826253</v>
      </c>
      <c r="E1887">
        <v>2</v>
      </c>
      <c r="F1887" t="e">
        <v>#N/A</v>
      </c>
      <c r="G1887">
        <v>3</v>
      </c>
      <c r="H1887" t="e">
        <v>#N/A</v>
      </c>
      <c r="I1887" t="e">
        <v>#N/A</v>
      </c>
      <c r="J1887">
        <v>4</v>
      </c>
      <c r="K1887" t="e">
        <v>#N/A</v>
      </c>
      <c r="L1887" t="e">
        <v>#N/A</v>
      </c>
      <c r="M1887">
        <v>13</v>
      </c>
      <c r="N1887">
        <v>3</v>
      </c>
      <c r="O1887">
        <v>3</v>
      </c>
    </row>
    <row r="1888" spans="2:15" x14ac:dyDescent="0.35">
      <c r="B1888">
        <v>35</v>
      </c>
      <c r="C1888" t="e">
        <v>#N/A</v>
      </c>
      <c r="D1888">
        <v>787.54826254826253</v>
      </c>
      <c r="E1888">
        <v>2</v>
      </c>
      <c r="F1888" t="e">
        <v>#N/A</v>
      </c>
      <c r="G1888">
        <v>3</v>
      </c>
      <c r="H1888" t="e">
        <v>#N/A</v>
      </c>
      <c r="I1888" t="e">
        <v>#N/A</v>
      </c>
      <c r="J1888">
        <v>4</v>
      </c>
      <c r="K1888" t="e">
        <v>#N/A</v>
      </c>
      <c r="L1888" t="e">
        <v>#N/A</v>
      </c>
      <c r="M1888">
        <v>13</v>
      </c>
      <c r="N1888">
        <v>3</v>
      </c>
      <c r="O1888">
        <v>3</v>
      </c>
    </row>
    <row r="1889" spans="2:15" x14ac:dyDescent="0.35">
      <c r="B1889">
        <v>35</v>
      </c>
      <c r="C1889" t="e">
        <v>#N/A</v>
      </c>
      <c r="D1889">
        <v>787.54826254826253</v>
      </c>
      <c r="E1889">
        <v>2</v>
      </c>
      <c r="F1889" t="e">
        <v>#N/A</v>
      </c>
      <c r="G1889">
        <v>3</v>
      </c>
      <c r="H1889" t="e">
        <v>#N/A</v>
      </c>
      <c r="I1889" t="e">
        <v>#N/A</v>
      </c>
      <c r="J1889">
        <v>4</v>
      </c>
      <c r="K1889" t="e">
        <v>#N/A</v>
      </c>
      <c r="L1889" t="e">
        <v>#N/A</v>
      </c>
      <c r="M1889">
        <v>13</v>
      </c>
      <c r="N1889">
        <v>3</v>
      </c>
      <c r="O1889">
        <v>3</v>
      </c>
    </row>
    <row r="1890" spans="2:15" x14ac:dyDescent="0.35">
      <c r="B1890">
        <v>35</v>
      </c>
      <c r="C1890" t="e">
        <v>#N/A</v>
      </c>
      <c r="D1890">
        <v>787.54826254826253</v>
      </c>
      <c r="E1890">
        <v>2</v>
      </c>
      <c r="F1890" t="e">
        <v>#N/A</v>
      </c>
      <c r="G1890">
        <v>3</v>
      </c>
      <c r="H1890" t="e">
        <v>#N/A</v>
      </c>
      <c r="I1890" t="e">
        <v>#N/A</v>
      </c>
      <c r="J1890">
        <v>4</v>
      </c>
      <c r="K1890" t="e">
        <v>#N/A</v>
      </c>
      <c r="L1890" t="e">
        <v>#N/A</v>
      </c>
      <c r="M1890">
        <v>13</v>
      </c>
      <c r="N1890">
        <v>3</v>
      </c>
      <c r="O1890">
        <v>3</v>
      </c>
    </row>
    <row r="1891" spans="2:15" x14ac:dyDescent="0.35">
      <c r="B1891">
        <v>35</v>
      </c>
      <c r="C1891" t="e">
        <v>#N/A</v>
      </c>
      <c r="D1891">
        <v>787.54826254826253</v>
      </c>
      <c r="E1891">
        <v>2</v>
      </c>
      <c r="F1891" t="e">
        <v>#N/A</v>
      </c>
      <c r="G1891">
        <v>3</v>
      </c>
      <c r="H1891" t="e">
        <v>#N/A</v>
      </c>
      <c r="I1891" t="e">
        <v>#N/A</v>
      </c>
      <c r="J1891">
        <v>4</v>
      </c>
      <c r="K1891" t="e">
        <v>#N/A</v>
      </c>
      <c r="L1891" t="e">
        <v>#N/A</v>
      </c>
      <c r="M1891">
        <v>13</v>
      </c>
      <c r="N1891">
        <v>3</v>
      </c>
      <c r="O1891">
        <v>3</v>
      </c>
    </row>
    <row r="1892" spans="2:15" x14ac:dyDescent="0.35">
      <c r="B1892">
        <v>35</v>
      </c>
      <c r="C1892" t="e">
        <v>#N/A</v>
      </c>
      <c r="D1892">
        <v>787.54826254826253</v>
      </c>
      <c r="E1892">
        <v>2</v>
      </c>
      <c r="F1892" t="e">
        <v>#N/A</v>
      </c>
      <c r="G1892">
        <v>3</v>
      </c>
      <c r="H1892" t="e">
        <v>#N/A</v>
      </c>
      <c r="I1892" t="e">
        <v>#N/A</v>
      </c>
      <c r="J1892">
        <v>4</v>
      </c>
      <c r="K1892" t="e">
        <v>#N/A</v>
      </c>
      <c r="L1892" t="e">
        <v>#N/A</v>
      </c>
      <c r="M1892">
        <v>13</v>
      </c>
      <c r="N1892">
        <v>3</v>
      </c>
      <c r="O1892">
        <v>3</v>
      </c>
    </row>
    <row r="1893" spans="2:15" x14ac:dyDescent="0.35">
      <c r="B1893">
        <v>35</v>
      </c>
      <c r="C1893" t="e">
        <v>#N/A</v>
      </c>
      <c r="D1893">
        <v>787.54826254826253</v>
      </c>
      <c r="E1893">
        <v>2</v>
      </c>
      <c r="F1893" t="e">
        <v>#N/A</v>
      </c>
      <c r="G1893">
        <v>3</v>
      </c>
      <c r="H1893" t="e">
        <v>#N/A</v>
      </c>
      <c r="I1893" t="e">
        <v>#N/A</v>
      </c>
      <c r="J1893">
        <v>4</v>
      </c>
      <c r="K1893" t="e">
        <v>#N/A</v>
      </c>
      <c r="L1893" t="e">
        <v>#N/A</v>
      </c>
      <c r="M1893">
        <v>13</v>
      </c>
      <c r="N1893">
        <v>3</v>
      </c>
      <c r="O1893">
        <v>3</v>
      </c>
    </row>
    <row r="1894" spans="2:15" x14ac:dyDescent="0.35">
      <c r="B1894">
        <v>35</v>
      </c>
      <c r="C1894" t="e">
        <v>#N/A</v>
      </c>
      <c r="D1894">
        <v>787.54826254826253</v>
      </c>
      <c r="E1894">
        <v>2</v>
      </c>
      <c r="F1894" t="e">
        <v>#N/A</v>
      </c>
      <c r="G1894">
        <v>3</v>
      </c>
      <c r="H1894" t="e">
        <v>#N/A</v>
      </c>
      <c r="I1894" t="e">
        <v>#N/A</v>
      </c>
      <c r="J1894">
        <v>4</v>
      </c>
      <c r="K1894" t="e">
        <v>#N/A</v>
      </c>
      <c r="L1894" t="e">
        <v>#N/A</v>
      </c>
      <c r="M1894">
        <v>13</v>
      </c>
      <c r="N1894">
        <v>3</v>
      </c>
      <c r="O1894">
        <v>3</v>
      </c>
    </row>
    <row r="1895" spans="2:15" x14ac:dyDescent="0.35">
      <c r="B1895">
        <v>35</v>
      </c>
      <c r="C1895" t="e">
        <v>#N/A</v>
      </c>
      <c r="D1895">
        <v>787.54826254826253</v>
      </c>
      <c r="E1895">
        <v>2</v>
      </c>
      <c r="F1895" t="e">
        <v>#N/A</v>
      </c>
      <c r="G1895">
        <v>3</v>
      </c>
      <c r="H1895" t="e">
        <v>#N/A</v>
      </c>
      <c r="I1895" t="e">
        <v>#N/A</v>
      </c>
      <c r="J1895">
        <v>4</v>
      </c>
      <c r="K1895" t="e">
        <v>#N/A</v>
      </c>
      <c r="L1895" t="e">
        <v>#N/A</v>
      </c>
      <c r="M1895">
        <v>13</v>
      </c>
      <c r="N1895">
        <v>3</v>
      </c>
      <c r="O1895">
        <v>3</v>
      </c>
    </row>
    <row r="1896" spans="2:15" x14ac:dyDescent="0.35">
      <c r="B1896">
        <v>35</v>
      </c>
      <c r="C1896" t="e">
        <v>#N/A</v>
      </c>
      <c r="D1896">
        <v>787.54826254826253</v>
      </c>
      <c r="E1896">
        <v>2</v>
      </c>
      <c r="F1896" t="e">
        <v>#N/A</v>
      </c>
      <c r="G1896">
        <v>3</v>
      </c>
      <c r="H1896" t="e">
        <v>#N/A</v>
      </c>
      <c r="I1896" t="e">
        <v>#N/A</v>
      </c>
      <c r="J1896">
        <v>4</v>
      </c>
      <c r="K1896" t="e">
        <v>#N/A</v>
      </c>
      <c r="L1896" t="e">
        <v>#N/A</v>
      </c>
      <c r="M1896">
        <v>13</v>
      </c>
      <c r="N1896">
        <v>3</v>
      </c>
      <c r="O1896">
        <v>3</v>
      </c>
    </row>
    <row r="1897" spans="2:15" x14ac:dyDescent="0.35">
      <c r="B1897">
        <v>35</v>
      </c>
      <c r="C1897" t="e">
        <v>#N/A</v>
      </c>
      <c r="D1897">
        <v>787.54826254826253</v>
      </c>
      <c r="E1897">
        <v>2</v>
      </c>
      <c r="F1897" t="e">
        <v>#N/A</v>
      </c>
      <c r="G1897">
        <v>3</v>
      </c>
      <c r="H1897" t="e">
        <v>#N/A</v>
      </c>
      <c r="I1897" t="e">
        <v>#N/A</v>
      </c>
      <c r="J1897">
        <v>4</v>
      </c>
      <c r="K1897" t="e">
        <v>#N/A</v>
      </c>
      <c r="L1897" t="e">
        <v>#N/A</v>
      </c>
      <c r="M1897">
        <v>13</v>
      </c>
      <c r="N1897">
        <v>3</v>
      </c>
      <c r="O1897">
        <v>3</v>
      </c>
    </row>
    <row r="1898" spans="2:15" x14ac:dyDescent="0.35">
      <c r="B1898">
        <v>35</v>
      </c>
      <c r="C1898" t="e">
        <v>#N/A</v>
      </c>
      <c r="D1898">
        <v>787.54826254826253</v>
      </c>
      <c r="E1898">
        <v>2</v>
      </c>
      <c r="F1898" t="e">
        <v>#N/A</v>
      </c>
      <c r="G1898">
        <v>3</v>
      </c>
      <c r="H1898" t="e">
        <v>#N/A</v>
      </c>
      <c r="I1898" t="e">
        <v>#N/A</v>
      </c>
      <c r="J1898">
        <v>4</v>
      </c>
      <c r="K1898" t="e">
        <v>#N/A</v>
      </c>
      <c r="L1898" t="e">
        <v>#N/A</v>
      </c>
      <c r="M1898">
        <v>13</v>
      </c>
      <c r="N1898">
        <v>3</v>
      </c>
      <c r="O1898">
        <v>3</v>
      </c>
    </row>
    <row r="1899" spans="2:15" x14ac:dyDescent="0.35">
      <c r="B1899">
        <v>35</v>
      </c>
      <c r="C1899" t="e">
        <v>#N/A</v>
      </c>
      <c r="D1899">
        <v>787.54826254826253</v>
      </c>
      <c r="E1899">
        <v>2</v>
      </c>
      <c r="F1899" t="e">
        <v>#N/A</v>
      </c>
      <c r="G1899">
        <v>3</v>
      </c>
      <c r="H1899" t="e">
        <v>#N/A</v>
      </c>
      <c r="I1899" t="e">
        <v>#N/A</v>
      </c>
      <c r="J1899">
        <v>4</v>
      </c>
      <c r="K1899" t="e">
        <v>#N/A</v>
      </c>
      <c r="L1899" t="e">
        <v>#N/A</v>
      </c>
      <c r="M1899">
        <v>13</v>
      </c>
      <c r="N1899">
        <v>3</v>
      </c>
      <c r="O1899">
        <v>3</v>
      </c>
    </row>
    <row r="1900" spans="2:15" x14ac:dyDescent="0.35">
      <c r="B1900">
        <v>35</v>
      </c>
      <c r="C1900" t="e">
        <v>#N/A</v>
      </c>
      <c r="D1900">
        <v>787.54826254826253</v>
      </c>
      <c r="E1900">
        <v>2</v>
      </c>
      <c r="F1900" t="e">
        <v>#N/A</v>
      </c>
      <c r="G1900">
        <v>3</v>
      </c>
      <c r="H1900" t="e">
        <v>#N/A</v>
      </c>
      <c r="I1900" t="e">
        <v>#N/A</v>
      </c>
      <c r="J1900">
        <v>4</v>
      </c>
      <c r="K1900" t="e">
        <v>#N/A</v>
      </c>
      <c r="L1900" t="e">
        <v>#N/A</v>
      </c>
      <c r="M1900">
        <v>13</v>
      </c>
      <c r="N1900">
        <v>3</v>
      </c>
      <c r="O1900">
        <v>3</v>
      </c>
    </row>
    <row r="1901" spans="2:15" x14ac:dyDescent="0.35">
      <c r="B1901">
        <v>35</v>
      </c>
      <c r="C1901" t="e">
        <v>#N/A</v>
      </c>
      <c r="D1901">
        <v>787.54826254826253</v>
      </c>
      <c r="E1901">
        <v>2</v>
      </c>
      <c r="F1901" t="e">
        <v>#N/A</v>
      </c>
      <c r="G1901">
        <v>3</v>
      </c>
      <c r="H1901" t="e">
        <v>#N/A</v>
      </c>
      <c r="I1901" t="e">
        <v>#N/A</v>
      </c>
      <c r="J1901">
        <v>4</v>
      </c>
      <c r="K1901" t="e">
        <v>#N/A</v>
      </c>
      <c r="L1901" t="e">
        <v>#N/A</v>
      </c>
      <c r="M1901">
        <v>13</v>
      </c>
      <c r="N1901">
        <v>3</v>
      </c>
      <c r="O1901">
        <v>3</v>
      </c>
    </row>
    <row r="1902" spans="2:15" x14ac:dyDescent="0.35">
      <c r="B1902">
        <v>35</v>
      </c>
      <c r="C1902" t="e">
        <v>#N/A</v>
      </c>
      <c r="D1902">
        <v>787.54826254826253</v>
      </c>
      <c r="E1902">
        <v>2</v>
      </c>
      <c r="F1902" t="e">
        <v>#N/A</v>
      </c>
      <c r="G1902">
        <v>3</v>
      </c>
      <c r="H1902" t="e">
        <v>#N/A</v>
      </c>
      <c r="I1902" t="e">
        <v>#N/A</v>
      </c>
      <c r="J1902">
        <v>4</v>
      </c>
      <c r="K1902" t="e">
        <v>#N/A</v>
      </c>
      <c r="L1902" t="e">
        <v>#N/A</v>
      </c>
      <c r="M1902">
        <v>13</v>
      </c>
      <c r="N1902">
        <v>3</v>
      </c>
      <c r="O1902">
        <v>3</v>
      </c>
    </row>
    <row r="1903" spans="2:15" x14ac:dyDescent="0.35">
      <c r="B1903">
        <v>35</v>
      </c>
      <c r="C1903" t="e">
        <v>#N/A</v>
      </c>
      <c r="D1903">
        <v>787.54826254826253</v>
      </c>
      <c r="E1903">
        <v>2</v>
      </c>
      <c r="F1903" t="e">
        <v>#N/A</v>
      </c>
      <c r="G1903">
        <v>3</v>
      </c>
      <c r="H1903" t="e">
        <v>#N/A</v>
      </c>
      <c r="I1903" t="e">
        <v>#N/A</v>
      </c>
      <c r="J1903">
        <v>4</v>
      </c>
      <c r="K1903" t="e">
        <v>#N/A</v>
      </c>
      <c r="L1903" t="e">
        <v>#N/A</v>
      </c>
      <c r="M1903">
        <v>13</v>
      </c>
      <c r="N1903">
        <v>3</v>
      </c>
      <c r="O1903">
        <v>3</v>
      </c>
    </row>
    <row r="1904" spans="2:15" x14ac:dyDescent="0.35">
      <c r="B1904">
        <v>35</v>
      </c>
      <c r="C1904" t="e">
        <v>#N/A</v>
      </c>
      <c r="D1904">
        <v>787.54826254826253</v>
      </c>
      <c r="E1904">
        <v>2</v>
      </c>
      <c r="F1904" t="e">
        <v>#N/A</v>
      </c>
      <c r="G1904">
        <v>3</v>
      </c>
      <c r="H1904" t="e">
        <v>#N/A</v>
      </c>
      <c r="I1904" t="e">
        <v>#N/A</v>
      </c>
      <c r="J1904">
        <v>4</v>
      </c>
      <c r="K1904" t="e">
        <v>#N/A</v>
      </c>
      <c r="L1904" t="e">
        <v>#N/A</v>
      </c>
      <c r="M1904">
        <v>13</v>
      </c>
      <c r="N1904">
        <v>3</v>
      </c>
      <c r="O1904">
        <v>3</v>
      </c>
    </row>
    <row r="1905" spans="2:15" x14ac:dyDescent="0.35">
      <c r="B1905">
        <v>35</v>
      </c>
      <c r="C1905" t="e">
        <v>#N/A</v>
      </c>
      <c r="D1905">
        <v>787.54826254826253</v>
      </c>
      <c r="E1905">
        <v>2</v>
      </c>
      <c r="F1905" t="e">
        <v>#N/A</v>
      </c>
      <c r="G1905">
        <v>3</v>
      </c>
      <c r="H1905" t="e">
        <v>#N/A</v>
      </c>
      <c r="I1905" t="e">
        <v>#N/A</v>
      </c>
      <c r="J1905">
        <v>4</v>
      </c>
      <c r="K1905" t="e">
        <v>#N/A</v>
      </c>
      <c r="L1905" t="e">
        <v>#N/A</v>
      </c>
      <c r="M1905">
        <v>13</v>
      </c>
      <c r="N1905">
        <v>3</v>
      </c>
      <c r="O1905">
        <v>3</v>
      </c>
    </row>
    <row r="1906" spans="2:15" x14ac:dyDescent="0.35">
      <c r="B1906">
        <v>35</v>
      </c>
      <c r="C1906" t="e">
        <v>#N/A</v>
      </c>
      <c r="D1906">
        <v>787.54826254826253</v>
      </c>
      <c r="E1906">
        <v>2</v>
      </c>
      <c r="F1906" t="e">
        <v>#N/A</v>
      </c>
      <c r="G1906">
        <v>3</v>
      </c>
      <c r="H1906" t="e">
        <v>#N/A</v>
      </c>
      <c r="I1906" t="e">
        <v>#N/A</v>
      </c>
      <c r="J1906">
        <v>4</v>
      </c>
      <c r="K1906" t="e">
        <v>#N/A</v>
      </c>
      <c r="L1906" t="e">
        <v>#N/A</v>
      </c>
      <c r="M1906">
        <v>13</v>
      </c>
      <c r="N1906">
        <v>3</v>
      </c>
      <c r="O1906">
        <v>3</v>
      </c>
    </row>
    <row r="1907" spans="2:15" x14ac:dyDescent="0.35">
      <c r="B1907">
        <v>35</v>
      </c>
      <c r="C1907" t="e">
        <v>#N/A</v>
      </c>
      <c r="D1907">
        <v>787.54826254826253</v>
      </c>
      <c r="E1907">
        <v>2</v>
      </c>
      <c r="F1907" t="e">
        <v>#N/A</v>
      </c>
      <c r="G1907">
        <v>3</v>
      </c>
      <c r="H1907" t="e">
        <v>#N/A</v>
      </c>
      <c r="I1907" t="e">
        <v>#N/A</v>
      </c>
      <c r="J1907">
        <v>4</v>
      </c>
      <c r="K1907" t="e">
        <v>#N/A</v>
      </c>
      <c r="L1907" t="e">
        <v>#N/A</v>
      </c>
      <c r="M1907">
        <v>13</v>
      </c>
      <c r="N1907">
        <v>3</v>
      </c>
      <c r="O1907">
        <v>3</v>
      </c>
    </row>
    <row r="1908" spans="2:15" x14ac:dyDescent="0.35">
      <c r="B1908">
        <v>35</v>
      </c>
      <c r="C1908" t="e">
        <v>#N/A</v>
      </c>
      <c r="D1908">
        <v>787.54826254826253</v>
      </c>
      <c r="E1908">
        <v>2</v>
      </c>
      <c r="F1908" t="e">
        <v>#N/A</v>
      </c>
      <c r="G1908">
        <v>3</v>
      </c>
      <c r="H1908" t="e">
        <v>#N/A</v>
      </c>
      <c r="I1908" t="e">
        <v>#N/A</v>
      </c>
      <c r="J1908">
        <v>4</v>
      </c>
      <c r="K1908" t="e">
        <v>#N/A</v>
      </c>
      <c r="L1908" t="e">
        <v>#N/A</v>
      </c>
      <c r="M1908">
        <v>13</v>
      </c>
      <c r="N1908">
        <v>3</v>
      </c>
      <c r="O1908">
        <v>3</v>
      </c>
    </row>
    <row r="1909" spans="2:15" x14ac:dyDescent="0.35">
      <c r="B1909">
        <v>35</v>
      </c>
      <c r="C1909" t="e">
        <v>#N/A</v>
      </c>
      <c r="D1909">
        <v>787.54826254826253</v>
      </c>
      <c r="E1909">
        <v>2</v>
      </c>
      <c r="F1909" t="e">
        <v>#N/A</v>
      </c>
      <c r="G1909">
        <v>3</v>
      </c>
      <c r="H1909" t="e">
        <v>#N/A</v>
      </c>
      <c r="I1909" t="e">
        <v>#N/A</v>
      </c>
      <c r="J1909">
        <v>4</v>
      </c>
      <c r="K1909" t="e">
        <v>#N/A</v>
      </c>
      <c r="L1909" t="e">
        <v>#N/A</v>
      </c>
      <c r="M1909">
        <v>13</v>
      </c>
      <c r="N1909">
        <v>3</v>
      </c>
      <c r="O1909">
        <v>3</v>
      </c>
    </row>
    <row r="1910" spans="2:15" x14ac:dyDescent="0.35">
      <c r="B1910">
        <v>35</v>
      </c>
      <c r="C1910" t="e">
        <v>#N/A</v>
      </c>
      <c r="D1910">
        <v>787.54826254826253</v>
      </c>
      <c r="E1910">
        <v>2</v>
      </c>
      <c r="F1910" t="e">
        <v>#N/A</v>
      </c>
      <c r="G1910">
        <v>3</v>
      </c>
      <c r="H1910" t="e">
        <v>#N/A</v>
      </c>
      <c r="I1910" t="e">
        <v>#N/A</v>
      </c>
      <c r="J1910">
        <v>4</v>
      </c>
      <c r="K1910" t="e">
        <v>#N/A</v>
      </c>
      <c r="L1910" t="e">
        <v>#N/A</v>
      </c>
      <c r="M1910">
        <v>13</v>
      </c>
      <c r="N1910">
        <v>3</v>
      </c>
      <c r="O1910">
        <v>3</v>
      </c>
    </row>
    <row r="1911" spans="2:15" x14ac:dyDescent="0.35">
      <c r="B1911">
        <v>35</v>
      </c>
      <c r="C1911" t="e">
        <v>#N/A</v>
      </c>
      <c r="D1911">
        <v>787.54826254826253</v>
      </c>
      <c r="E1911">
        <v>2</v>
      </c>
      <c r="F1911" t="e">
        <v>#N/A</v>
      </c>
      <c r="G1911">
        <v>3</v>
      </c>
      <c r="H1911" t="e">
        <v>#N/A</v>
      </c>
      <c r="I1911" t="e">
        <v>#N/A</v>
      </c>
      <c r="J1911">
        <v>4</v>
      </c>
      <c r="K1911" t="e">
        <v>#N/A</v>
      </c>
      <c r="L1911" t="e">
        <v>#N/A</v>
      </c>
      <c r="M1911">
        <v>13</v>
      </c>
      <c r="N1911">
        <v>3</v>
      </c>
      <c r="O1911">
        <v>3</v>
      </c>
    </row>
    <row r="1912" spans="2:15" x14ac:dyDescent="0.35">
      <c r="B1912">
        <v>35</v>
      </c>
      <c r="C1912" t="e">
        <v>#N/A</v>
      </c>
      <c r="D1912">
        <v>787.54826254826253</v>
      </c>
      <c r="E1912">
        <v>2</v>
      </c>
      <c r="F1912" t="e">
        <v>#N/A</v>
      </c>
      <c r="G1912">
        <v>3</v>
      </c>
      <c r="H1912" t="e">
        <v>#N/A</v>
      </c>
      <c r="I1912" t="e">
        <v>#N/A</v>
      </c>
      <c r="J1912">
        <v>4</v>
      </c>
      <c r="K1912" t="e">
        <v>#N/A</v>
      </c>
      <c r="L1912" t="e">
        <v>#N/A</v>
      </c>
      <c r="M1912">
        <v>13</v>
      </c>
      <c r="N1912">
        <v>3</v>
      </c>
      <c r="O1912">
        <v>3</v>
      </c>
    </row>
    <row r="1913" spans="2:15" x14ac:dyDescent="0.35">
      <c r="B1913">
        <v>35</v>
      </c>
      <c r="C1913" t="e">
        <v>#N/A</v>
      </c>
      <c r="D1913">
        <v>787.54826254826253</v>
      </c>
      <c r="E1913">
        <v>2</v>
      </c>
      <c r="F1913" t="e">
        <v>#N/A</v>
      </c>
      <c r="G1913">
        <v>3</v>
      </c>
      <c r="H1913" t="e">
        <v>#N/A</v>
      </c>
      <c r="I1913" t="e">
        <v>#N/A</v>
      </c>
      <c r="J1913">
        <v>4</v>
      </c>
      <c r="K1913" t="e">
        <v>#N/A</v>
      </c>
      <c r="L1913" t="e">
        <v>#N/A</v>
      </c>
      <c r="M1913">
        <v>13</v>
      </c>
      <c r="N1913">
        <v>3</v>
      </c>
      <c r="O1913">
        <v>3</v>
      </c>
    </row>
    <row r="1914" spans="2:15" x14ac:dyDescent="0.35">
      <c r="B1914">
        <v>35</v>
      </c>
      <c r="C1914" t="e">
        <v>#N/A</v>
      </c>
      <c r="D1914">
        <v>787.54826254826253</v>
      </c>
      <c r="E1914">
        <v>2</v>
      </c>
      <c r="F1914" t="e">
        <v>#N/A</v>
      </c>
      <c r="G1914">
        <v>3</v>
      </c>
      <c r="H1914" t="e">
        <v>#N/A</v>
      </c>
      <c r="I1914" t="e">
        <v>#N/A</v>
      </c>
      <c r="J1914">
        <v>4</v>
      </c>
      <c r="K1914" t="e">
        <v>#N/A</v>
      </c>
      <c r="L1914" t="e">
        <v>#N/A</v>
      </c>
      <c r="M1914">
        <v>13</v>
      </c>
      <c r="N1914">
        <v>3</v>
      </c>
      <c r="O1914">
        <v>3</v>
      </c>
    </row>
    <row r="1915" spans="2:15" x14ac:dyDescent="0.35">
      <c r="B1915">
        <v>35</v>
      </c>
      <c r="C1915" t="e">
        <v>#N/A</v>
      </c>
      <c r="D1915">
        <v>787.54826254826253</v>
      </c>
      <c r="E1915">
        <v>2</v>
      </c>
      <c r="F1915" t="e">
        <v>#N/A</v>
      </c>
      <c r="G1915">
        <v>3</v>
      </c>
      <c r="H1915" t="e">
        <v>#N/A</v>
      </c>
      <c r="I1915" t="e">
        <v>#N/A</v>
      </c>
      <c r="J1915">
        <v>4</v>
      </c>
      <c r="K1915" t="e">
        <v>#N/A</v>
      </c>
      <c r="L1915" t="e">
        <v>#N/A</v>
      </c>
      <c r="M1915">
        <v>13</v>
      </c>
      <c r="N1915">
        <v>3</v>
      </c>
      <c r="O1915">
        <v>3</v>
      </c>
    </row>
    <row r="1916" spans="2:15" x14ac:dyDescent="0.35">
      <c r="B1916">
        <v>35</v>
      </c>
      <c r="C1916" t="e">
        <v>#N/A</v>
      </c>
      <c r="D1916">
        <v>787.54826254826253</v>
      </c>
      <c r="E1916">
        <v>2</v>
      </c>
      <c r="F1916" t="e">
        <v>#N/A</v>
      </c>
      <c r="G1916">
        <v>3</v>
      </c>
      <c r="H1916" t="e">
        <v>#N/A</v>
      </c>
      <c r="I1916" t="e">
        <v>#N/A</v>
      </c>
      <c r="J1916">
        <v>4</v>
      </c>
      <c r="K1916" t="e">
        <v>#N/A</v>
      </c>
      <c r="L1916" t="e">
        <v>#N/A</v>
      </c>
      <c r="M1916">
        <v>13</v>
      </c>
      <c r="N1916">
        <v>3</v>
      </c>
      <c r="O1916">
        <v>3</v>
      </c>
    </row>
    <row r="1917" spans="2:15" x14ac:dyDescent="0.35">
      <c r="B1917">
        <v>35</v>
      </c>
      <c r="C1917" t="e">
        <v>#N/A</v>
      </c>
      <c r="D1917">
        <v>787.54826254826253</v>
      </c>
      <c r="E1917">
        <v>2</v>
      </c>
      <c r="F1917" t="e">
        <v>#N/A</v>
      </c>
      <c r="G1917">
        <v>3</v>
      </c>
      <c r="H1917" t="e">
        <v>#N/A</v>
      </c>
      <c r="I1917" t="e">
        <v>#N/A</v>
      </c>
      <c r="J1917">
        <v>4</v>
      </c>
      <c r="K1917" t="e">
        <v>#N/A</v>
      </c>
      <c r="L1917" t="e">
        <v>#N/A</v>
      </c>
      <c r="M1917">
        <v>13</v>
      </c>
      <c r="N1917">
        <v>3</v>
      </c>
      <c r="O1917">
        <v>3</v>
      </c>
    </row>
    <row r="1918" spans="2:15" x14ac:dyDescent="0.35">
      <c r="B1918">
        <v>35</v>
      </c>
      <c r="C1918" t="e">
        <v>#N/A</v>
      </c>
      <c r="D1918">
        <v>787.54826254826253</v>
      </c>
      <c r="E1918">
        <v>2</v>
      </c>
      <c r="F1918" t="e">
        <v>#N/A</v>
      </c>
      <c r="G1918">
        <v>3</v>
      </c>
      <c r="H1918" t="e">
        <v>#N/A</v>
      </c>
      <c r="I1918" t="e">
        <v>#N/A</v>
      </c>
      <c r="J1918">
        <v>4</v>
      </c>
      <c r="K1918" t="e">
        <v>#N/A</v>
      </c>
      <c r="L1918" t="e">
        <v>#N/A</v>
      </c>
      <c r="M1918">
        <v>13</v>
      </c>
      <c r="N1918">
        <v>3</v>
      </c>
      <c r="O1918">
        <v>3</v>
      </c>
    </row>
    <row r="1919" spans="2:15" x14ac:dyDescent="0.35">
      <c r="B1919">
        <v>35</v>
      </c>
      <c r="C1919" t="e">
        <v>#N/A</v>
      </c>
      <c r="D1919">
        <v>787.54826254826253</v>
      </c>
      <c r="E1919">
        <v>2</v>
      </c>
      <c r="F1919" t="e">
        <v>#N/A</v>
      </c>
      <c r="G1919">
        <v>3</v>
      </c>
      <c r="H1919" t="e">
        <v>#N/A</v>
      </c>
      <c r="I1919" t="e">
        <v>#N/A</v>
      </c>
      <c r="J1919">
        <v>4</v>
      </c>
      <c r="K1919" t="e">
        <v>#N/A</v>
      </c>
      <c r="L1919" t="e">
        <v>#N/A</v>
      </c>
      <c r="M1919">
        <v>13</v>
      </c>
      <c r="N1919">
        <v>3</v>
      </c>
      <c r="O1919">
        <v>3</v>
      </c>
    </row>
    <row r="1920" spans="2:15" x14ac:dyDescent="0.35">
      <c r="B1920">
        <v>35</v>
      </c>
      <c r="C1920" t="e">
        <v>#N/A</v>
      </c>
      <c r="D1920">
        <v>787.54826254826253</v>
      </c>
      <c r="E1920">
        <v>2</v>
      </c>
      <c r="F1920" t="e">
        <v>#N/A</v>
      </c>
      <c r="G1920">
        <v>3</v>
      </c>
      <c r="H1920" t="e">
        <v>#N/A</v>
      </c>
      <c r="I1920" t="e">
        <v>#N/A</v>
      </c>
      <c r="J1920">
        <v>4</v>
      </c>
      <c r="K1920" t="e">
        <v>#N/A</v>
      </c>
      <c r="L1920" t="e">
        <v>#N/A</v>
      </c>
      <c r="M1920">
        <v>13</v>
      </c>
      <c r="N1920">
        <v>3</v>
      </c>
      <c r="O1920">
        <v>3</v>
      </c>
    </row>
    <row r="1921" spans="2:15" x14ac:dyDescent="0.35">
      <c r="B1921">
        <v>35</v>
      </c>
      <c r="C1921" t="e">
        <v>#N/A</v>
      </c>
      <c r="D1921">
        <v>787.54826254826253</v>
      </c>
      <c r="E1921">
        <v>2</v>
      </c>
      <c r="F1921" t="e">
        <v>#N/A</v>
      </c>
      <c r="G1921">
        <v>3</v>
      </c>
      <c r="H1921" t="e">
        <v>#N/A</v>
      </c>
      <c r="I1921" t="e">
        <v>#N/A</v>
      </c>
      <c r="J1921">
        <v>4</v>
      </c>
      <c r="K1921" t="e">
        <v>#N/A</v>
      </c>
      <c r="L1921" t="e">
        <v>#N/A</v>
      </c>
      <c r="M1921">
        <v>13</v>
      </c>
      <c r="N1921">
        <v>3</v>
      </c>
      <c r="O1921">
        <v>3</v>
      </c>
    </row>
    <row r="1922" spans="2:15" x14ac:dyDescent="0.35">
      <c r="B1922">
        <v>35</v>
      </c>
      <c r="C1922" t="e">
        <v>#N/A</v>
      </c>
      <c r="D1922">
        <v>787.54826254826253</v>
      </c>
      <c r="E1922">
        <v>2</v>
      </c>
      <c r="F1922" t="e">
        <v>#N/A</v>
      </c>
      <c r="G1922">
        <v>3</v>
      </c>
      <c r="H1922" t="e">
        <v>#N/A</v>
      </c>
      <c r="I1922" t="e">
        <v>#N/A</v>
      </c>
      <c r="J1922">
        <v>4</v>
      </c>
      <c r="K1922" t="e">
        <v>#N/A</v>
      </c>
      <c r="L1922" t="e">
        <v>#N/A</v>
      </c>
      <c r="M1922">
        <v>13</v>
      </c>
      <c r="N1922">
        <v>3</v>
      </c>
      <c r="O1922">
        <v>3</v>
      </c>
    </row>
    <row r="1923" spans="2:15" x14ac:dyDescent="0.35">
      <c r="B1923">
        <v>35</v>
      </c>
      <c r="C1923" t="e">
        <v>#N/A</v>
      </c>
      <c r="D1923">
        <v>787.54826254826253</v>
      </c>
      <c r="E1923">
        <v>2</v>
      </c>
      <c r="F1923" t="e">
        <v>#N/A</v>
      </c>
      <c r="G1923">
        <v>3</v>
      </c>
      <c r="H1923" t="e">
        <v>#N/A</v>
      </c>
      <c r="I1923" t="e">
        <v>#N/A</v>
      </c>
      <c r="J1923">
        <v>4</v>
      </c>
      <c r="K1923" t="e">
        <v>#N/A</v>
      </c>
      <c r="L1923" t="e">
        <v>#N/A</v>
      </c>
      <c r="M1923">
        <v>13</v>
      </c>
      <c r="N1923">
        <v>3</v>
      </c>
      <c r="O1923">
        <v>3</v>
      </c>
    </row>
    <row r="1924" spans="2:15" x14ac:dyDescent="0.35">
      <c r="B1924">
        <v>35</v>
      </c>
      <c r="C1924" t="e">
        <v>#N/A</v>
      </c>
      <c r="D1924">
        <v>787.54826254826253</v>
      </c>
      <c r="E1924">
        <v>2</v>
      </c>
      <c r="F1924" t="e">
        <v>#N/A</v>
      </c>
      <c r="G1924">
        <v>3</v>
      </c>
      <c r="H1924" t="e">
        <v>#N/A</v>
      </c>
      <c r="I1924" t="e">
        <v>#N/A</v>
      </c>
      <c r="J1924">
        <v>4</v>
      </c>
      <c r="K1924" t="e">
        <v>#N/A</v>
      </c>
      <c r="L1924" t="e">
        <v>#N/A</v>
      </c>
      <c r="M1924">
        <v>13</v>
      </c>
      <c r="N1924">
        <v>3</v>
      </c>
      <c r="O1924">
        <v>3</v>
      </c>
    </row>
    <row r="1925" spans="2:15" x14ac:dyDescent="0.35">
      <c r="B1925">
        <v>35</v>
      </c>
      <c r="C1925" t="e">
        <v>#N/A</v>
      </c>
      <c r="D1925">
        <v>787.54826254826253</v>
      </c>
      <c r="E1925">
        <v>2</v>
      </c>
      <c r="F1925" t="e">
        <v>#N/A</v>
      </c>
      <c r="G1925">
        <v>3</v>
      </c>
      <c r="H1925" t="e">
        <v>#N/A</v>
      </c>
      <c r="I1925" t="e">
        <v>#N/A</v>
      </c>
      <c r="J1925">
        <v>4</v>
      </c>
      <c r="K1925" t="e">
        <v>#N/A</v>
      </c>
      <c r="L1925" t="e">
        <v>#N/A</v>
      </c>
      <c r="M1925">
        <v>13</v>
      </c>
      <c r="N1925">
        <v>3</v>
      </c>
      <c r="O1925">
        <v>3</v>
      </c>
    </row>
    <row r="1926" spans="2:15" x14ac:dyDescent="0.35">
      <c r="B1926">
        <v>35</v>
      </c>
      <c r="C1926" t="e">
        <v>#N/A</v>
      </c>
      <c r="D1926">
        <v>787.54826254826253</v>
      </c>
      <c r="E1926">
        <v>2</v>
      </c>
      <c r="F1926" t="e">
        <v>#N/A</v>
      </c>
      <c r="G1926">
        <v>3</v>
      </c>
      <c r="H1926" t="e">
        <v>#N/A</v>
      </c>
      <c r="I1926" t="e">
        <v>#N/A</v>
      </c>
      <c r="J1926">
        <v>4</v>
      </c>
      <c r="K1926" t="e">
        <v>#N/A</v>
      </c>
      <c r="L1926" t="e">
        <v>#N/A</v>
      </c>
      <c r="M1926">
        <v>13</v>
      </c>
      <c r="N1926">
        <v>3</v>
      </c>
      <c r="O1926">
        <v>3</v>
      </c>
    </row>
    <row r="1927" spans="2:15" x14ac:dyDescent="0.35">
      <c r="B1927">
        <v>35</v>
      </c>
      <c r="C1927" t="e">
        <v>#N/A</v>
      </c>
      <c r="D1927">
        <v>787.54826254826253</v>
      </c>
      <c r="E1927">
        <v>2</v>
      </c>
      <c r="F1927" t="e">
        <v>#N/A</v>
      </c>
      <c r="G1927">
        <v>3</v>
      </c>
      <c r="H1927" t="e">
        <v>#N/A</v>
      </c>
      <c r="I1927" t="e">
        <v>#N/A</v>
      </c>
      <c r="J1927">
        <v>4</v>
      </c>
      <c r="K1927" t="e">
        <v>#N/A</v>
      </c>
      <c r="L1927" t="e">
        <v>#N/A</v>
      </c>
      <c r="M1927">
        <v>13</v>
      </c>
      <c r="N1927">
        <v>3</v>
      </c>
      <c r="O1927">
        <v>3</v>
      </c>
    </row>
    <row r="1928" spans="2:15" x14ac:dyDescent="0.35">
      <c r="B1928">
        <v>35</v>
      </c>
      <c r="C1928" t="e">
        <v>#N/A</v>
      </c>
      <c r="D1928">
        <v>787.54826254826253</v>
      </c>
      <c r="E1928">
        <v>2</v>
      </c>
      <c r="F1928" t="e">
        <v>#N/A</v>
      </c>
      <c r="G1928">
        <v>3</v>
      </c>
      <c r="H1928" t="e">
        <v>#N/A</v>
      </c>
      <c r="I1928" t="e">
        <v>#N/A</v>
      </c>
      <c r="J1928">
        <v>4</v>
      </c>
      <c r="K1928" t="e">
        <v>#N/A</v>
      </c>
      <c r="L1928" t="e">
        <v>#N/A</v>
      </c>
      <c r="M1928">
        <v>13</v>
      </c>
      <c r="N1928">
        <v>3</v>
      </c>
      <c r="O1928">
        <v>3</v>
      </c>
    </row>
    <row r="1929" spans="2:15" x14ac:dyDescent="0.35">
      <c r="B1929">
        <v>35</v>
      </c>
      <c r="C1929" t="e">
        <v>#N/A</v>
      </c>
      <c r="D1929">
        <v>787.54826254826253</v>
      </c>
      <c r="E1929">
        <v>2</v>
      </c>
      <c r="F1929" t="e">
        <v>#N/A</v>
      </c>
      <c r="G1929">
        <v>3</v>
      </c>
      <c r="H1929" t="e">
        <v>#N/A</v>
      </c>
      <c r="I1929" t="e">
        <v>#N/A</v>
      </c>
      <c r="J1929">
        <v>4</v>
      </c>
      <c r="K1929" t="e">
        <v>#N/A</v>
      </c>
      <c r="L1929" t="e">
        <v>#N/A</v>
      </c>
      <c r="M1929">
        <v>13</v>
      </c>
      <c r="N1929">
        <v>3</v>
      </c>
      <c r="O1929">
        <v>3</v>
      </c>
    </row>
    <row r="1930" spans="2:15" x14ac:dyDescent="0.35">
      <c r="B1930">
        <v>35</v>
      </c>
      <c r="C1930" t="e">
        <v>#N/A</v>
      </c>
      <c r="D1930">
        <v>787.54826254826253</v>
      </c>
      <c r="E1930">
        <v>2</v>
      </c>
      <c r="F1930" t="e">
        <v>#N/A</v>
      </c>
      <c r="G1930">
        <v>3</v>
      </c>
      <c r="H1930" t="e">
        <v>#N/A</v>
      </c>
      <c r="I1930" t="e">
        <v>#N/A</v>
      </c>
      <c r="J1930">
        <v>4</v>
      </c>
      <c r="K1930" t="e">
        <v>#N/A</v>
      </c>
      <c r="L1930" t="e">
        <v>#N/A</v>
      </c>
      <c r="M1930">
        <v>13</v>
      </c>
      <c r="N1930">
        <v>3</v>
      </c>
      <c r="O1930">
        <v>3</v>
      </c>
    </row>
    <row r="1931" spans="2:15" x14ac:dyDescent="0.35">
      <c r="B1931">
        <v>35</v>
      </c>
      <c r="C1931" t="e">
        <v>#N/A</v>
      </c>
      <c r="D1931">
        <v>787.54826254826253</v>
      </c>
      <c r="E1931">
        <v>2</v>
      </c>
      <c r="F1931" t="e">
        <v>#N/A</v>
      </c>
      <c r="G1931">
        <v>3</v>
      </c>
      <c r="H1931" t="e">
        <v>#N/A</v>
      </c>
      <c r="I1931" t="e">
        <v>#N/A</v>
      </c>
      <c r="J1931">
        <v>4</v>
      </c>
      <c r="K1931" t="e">
        <v>#N/A</v>
      </c>
      <c r="L1931" t="e">
        <v>#N/A</v>
      </c>
      <c r="M1931">
        <v>13</v>
      </c>
      <c r="N1931">
        <v>3</v>
      </c>
      <c r="O1931">
        <v>3</v>
      </c>
    </row>
    <row r="1932" spans="2:15" x14ac:dyDescent="0.35">
      <c r="B1932">
        <v>35</v>
      </c>
      <c r="C1932" t="e">
        <v>#N/A</v>
      </c>
      <c r="D1932">
        <v>787.54826254826253</v>
      </c>
      <c r="E1932">
        <v>2</v>
      </c>
      <c r="F1932" t="e">
        <v>#N/A</v>
      </c>
      <c r="G1932">
        <v>3</v>
      </c>
      <c r="H1932" t="e">
        <v>#N/A</v>
      </c>
      <c r="I1932" t="e">
        <v>#N/A</v>
      </c>
      <c r="J1932">
        <v>4</v>
      </c>
      <c r="K1932" t="e">
        <v>#N/A</v>
      </c>
      <c r="L1932" t="e">
        <v>#N/A</v>
      </c>
      <c r="M1932">
        <v>13</v>
      </c>
      <c r="N1932">
        <v>3</v>
      </c>
      <c r="O1932">
        <v>3</v>
      </c>
    </row>
    <row r="1933" spans="2:15" x14ac:dyDescent="0.35">
      <c r="B1933">
        <v>35</v>
      </c>
      <c r="C1933" t="e">
        <v>#N/A</v>
      </c>
      <c r="D1933">
        <v>787.54826254826253</v>
      </c>
      <c r="E1933">
        <v>2</v>
      </c>
      <c r="F1933" t="e">
        <v>#N/A</v>
      </c>
      <c r="G1933">
        <v>3</v>
      </c>
      <c r="H1933" t="e">
        <v>#N/A</v>
      </c>
      <c r="I1933" t="e">
        <v>#N/A</v>
      </c>
      <c r="J1933">
        <v>4</v>
      </c>
      <c r="K1933" t="e">
        <v>#N/A</v>
      </c>
      <c r="L1933" t="e">
        <v>#N/A</v>
      </c>
      <c r="M1933">
        <v>13</v>
      </c>
      <c r="N1933">
        <v>3</v>
      </c>
      <c r="O1933">
        <v>3</v>
      </c>
    </row>
    <row r="1934" spans="2:15" x14ac:dyDescent="0.35">
      <c r="B1934">
        <v>35</v>
      </c>
      <c r="C1934" t="e">
        <v>#N/A</v>
      </c>
      <c r="D1934">
        <v>787.54826254826253</v>
      </c>
      <c r="E1934">
        <v>2</v>
      </c>
      <c r="F1934" t="e">
        <v>#N/A</v>
      </c>
      <c r="G1934">
        <v>3</v>
      </c>
      <c r="H1934" t="e">
        <v>#N/A</v>
      </c>
      <c r="I1934" t="e">
        <v>#N/A</v>
      </c>
      <c r="J1934">
        <v>4</v>
      </c>
      <c r="K1934" t="e">
        <v>#N/A</v>
      </c>
      <c r="L1934" t="e">
        <v>#N/A</v>
      </c>
      <c r="M1934">
        <v>13</v>
      </c>
      <c r="N1934">
        <v>3</v>
      </c>
      <c r="O1934">
        <v>3</v>
      </c>
    </row>
    <row r="1935" spans="2:15" x14ac:dyDescent="0.35">
      <c r="B1935">
        <v>35</v>
      </c>
      <c r="C1935" t="e">
        <v>#N/A</v>
      </c>
      <c r="D1935">
        <v>787.54826254826253</v>
      </c>
      <c r="E1935">
        <v>2</v>
      </c>
      <c r="F1935" t="e">
        <v>#N/A</v>
      </c>
      <c r="G1935">
        <v>3</v>
      </c>
      <c r="H1935" t="e">
        <v>#N/A</v>
      </c>
      <c r="I1935" t="e">
        <v>#N/A</v>
      </c>
      <c r="J1935">
        <v>4</v>
      </c>
      <c r="K1935" t="e">
        <v>#N/A</v>
      </c>
      <c r="L1935" t="e">
        <v>#N/A</v>
      </c>
      <c r="M1935">
        <v>13</v>
      </c>
      <c r="N1935">
        <v>3</v>
      </c>
      <c r="O1935">
        <v>3</v>
      </c>
    </row>
    <row r="1936" spans="2:15" x14ac:dyDescent="0.35">
      <c r="B1936">
        <v>35</v>
      </c>
      <c r="C1936" t="e">
        <v>#N/A</v>
      </c>
      <c r="D1936">
        <v>787.54826254826253</v>
      </c>
      <c r="E1936">
        <v>2</v>
      </c>
      <c r="F1936" t="e">
        <v>#N/A</v>
      </c>
      <c r="G1936">
        <v>3</v>
      </c>
      <c r="H1936" t="e">
        <v>#N/A</v>
      </c>
      <c r="I1936" t="e">
        <v>#N/A</v>
      </c>
      <c r="J1936">
        <v>4</v>
      </c>
      <c r="K1936" t="e">
        <v>#N/A</v>
      </c>
      <c r="L1936" t="e">
        <v>#N/A</v>
      </c>
      <c r="M1936">
        <v>13</v>
      </c>
      <c r="N1936">
        <v>3</v>
      </c>
      <c r="O1936">
        <v>3</v>
      </c>
    </row>
    <row r="1937" spans="2:15" x14ac:dyDescent="0.35">
      <c r="B1937">
        <v>35</v>
      </c>
      <c r="C1937" t="e">
        <v>#N/A</v>
      </c>
      <c r="D1937">
        <v>787.54826254826253</v>
      </c>
      <c r="E1937">
        <v>2</v>
      </c>
      <c r="F1937" t="e">
        <v>#N/A</v>
      </c>
      <c r="G1937">
        <v>3</v>
      </c>
      <c r="H1937" t="e">
        <v>#N/A</v>
      </c>
      <c r="I1937" t="e">
        <v>#N/A</v>
      </c>
      <c r="J1937">
        <v>4</v>
      </c>
      <c r="K1937" t="e">
        <v>#N/A</v>
      </c>
      <c r="L1937" t="e">
        <v>#N/A</v>
      </c>
      <c r="M1937">
        <v>13</v>
      </c>
      <c r="N1937">
        <v>3</v>
      </c>
      <c r="O1937">
        <v>3</v>
      </c>
    </row>
    <row r="1938" spans="2:15" x14ac:dyDescent="0.35">
      <c r="B1938">
        <v>35</v>
      </c>
      <c r="C1938" t="e">
        <v>#N/A</v>
      </c>
      <c r="D1938">
        <v>787.54826254826253</v>
      </c>
      <c r="E1938">
        <v>2</v>
      </c>
      <c r="F1938" t="e">
        <v>#N/A</v>
      </c>
      <c r="G1938">
        <v>3</v>
      </c>
      <c r="H1938" t="e">
        <v>#N/A</v>
      </c>
      <c r="I1938" t="e">
        <v>#N/A</v>
      </c>
      <c r="J1938">
        <v>4</v>
      </c>
      <c r="K1938" t="e">
        <v>#N/A</v>
      </c>
      <c r="L1938" t="e">
        <v>#N/A</v>
      </c>
      <c r="M1938">
        <v>13</v>
      </c>
      <c r="N1938">
        <v>3</v>
      </c>
      <c r="O1938">
        <v>3</v>
      </c>
    </row>
    <row r="1939" spans="2:15" x14ac:dyDescent="0.35">
      <c r="B1939">
        <v>35</v>
      </c>
      <c r="C1939" t="e">
        <v>#N/A</v>
      </c>
      <c r="D1939">
        <v>787.54826254826253</v>
      </c>
      <c r="E1939">
        <v>2</v>
      </c>
      <c r="F1939" t="e">
        <v>#N/A</v>
      </c>
      <c r="G1939">
        <v>3</v>
      </c>
      <c r="H1939" t="e">
        <v>#N/A</v>
      </c>
      <c r="I1939" t="e">
        <v>#N/A</v>
      </c>
      <c r="J1939">
        <v>4</v>
      </c>
      <c r="K1939" t="e">
        <v>#N/A</v>
      </c>
      <c r="L1939" t="e">
        <v>#N/A</v>
      </c>
      <c r="M1939">
        <v>13</v>
      </c>
      <c r="N1939">
        <v>3</v>
      </c>
      <c r="O1939">
        <v>3</v>
      </c>
    </row>
    <row r="1940" spans="2:15" x14ac:dyDescent="0.35">
      <c r="B1940">
        <v>35</v>
      </c>
      <c r="C1940" t="e">
        <v>#N/A</v>
      </c>
      <c r="D1940">
        <v>787.54826254826253</v>
      </c>
      <c r="E1940">
        <v>2</v>
      </c>
      <c r="F1940" t="e">
        <v>#N/A</v>
      </c>
      <c r="G1940">
        <v>3</v>
      </c>
      <c r="H1940" t="e">
        <v>#N/A</v>
      </c>
      <c r="I1940" t="e">
        <v>#N/A</v>
      </c>
      <c r="J1940">
        <v>4</v>
      </c>
      <c r="K1940" t="e">
        <v>#N/A</v>
      </c>
      <c r="L1940" t="e">
        <v>#N/A</v>
      </c>
      <c r="M1940">
        <v>13</v>
      </c>
      <c r="N1940">
        <v>3</v>
      </c>
      <c r="O1940">
        <v>3</v>
      </c>
    </row>
    <row r="1941" spans="2:15" x14ac:dyDescent="0.35">
      <c r="B1941">
        <v>35</v>
      </c>
      <c r="C1941" t="e">
        <v>#N/A</v>
      </c>
      <c r="D1941">
        <v>787.54826254826253</v>
      </c>
      <c r="E1941">
        <v>2</v>
      </c>
      <c r="F1941" t="e">
        <v>#N/A</v>
      </c>
      <c r="G1941">
        <v>3</v>
      </c>
      <c r="H1941" t="e">
        <v>#N/A</v>
      </c>
      <c r="I1941" t="e">
        <v>#N/A</v>
      </c>
      <c r="J1941">
        <v>4</v>
      </c>
      <c r="K1941" t="e">
        <v>#N/A</v>
      </c>
      <c r="L1941" t="e">
        <v>#N/A</v>
      </c>
      <c r="M1941">
        <v>13</v>
      </c>
      <c r="N1941">
        <v>3</v>
      </c>
      <c r="O1941">
        <v>3</v>
      </c>
    </row>
    <row r="1942" spans="2:15" x14ac:dyDescent="0.35">
      <c r="B1942">
        <v>35</v>
      </c>
      <c r="C1942" t="e">
        <v>#N/A</v>
      </c>
      <c r="D1942">
        <v>787.54826254826253</v>
      </c>
      <c r="E1942">
        <v>2</v>
      </c>
      <c r="F1942" t="e">
        <v>#N/A</v>
      </c>
      <c r="G1942">
        <v>3</v>
      </c>
      <c r="H1942" t="e">
        <v>#N/A</v>
      </c>
      <c r="I1942" t="e">
        <v>#N/A</v>
      </c>
      <c r="J1942">
        <v>4</v>
      </c>
      <c r="K1942" t="e">
        <v>#N/A</v>
      </c>
      <c r="L1942" t="e">
        <v>#N/A</v>
      </c>
      <c r="M1942">
        <v>13</v>
      </c>
      <c r="N1942">
        <v>3</v>
      </c>
      <c r="O1942">
        <v>3</v>
      </c>
    </row>
    <row r="1943" spans="2:15" x14ac:dyDescent="0.35">
      <c r="B1943">
        <v>35</v>
      </c>
      <c r="C1943" t="e">
        <v>#N/A</v>
      </c>
      <c r="D1943">
        <v>787.54826254826253</v>
      </c>
      <c r="E1943">
        <v>2</v>
      </c>
      <c r="F1943" t="e">
        <v>#N/A</v>
      </c>
      <c r="G1943">
        <v>3</v>
      </c>
      <c r="H1943" t="e">
        <v>#N/A</v>
      </c>
      <c r="I1943" t="e">
        <v>#N/A</v>
      </c>
      <c r="J1943">
        <v>4</v>
      </c>
      <c r="K1943" t="e">
        <v>#N/A</v>
      </c>
      <c r="L1943" t="e">
        <v>#N/A</v>
      </c>
      <c r="M1943">
        <v>13</v>
      </c>
      <c r="N1943">
        <v>3</v>
      </c>
      <c r="O1943">
        <v>3</v>
      </c>
    </row>
    <row r="1944" spans="2:15" x14ac:dyDescent="0.35">
      <c r="B1944">
        <v>35</v>
      </c>
      <c r="C1944" t="e">
        <v>#N/A</v>
      </c>
      <c r="D1944">
        <v>787.54826254826253</v>
      </c>
      <c r="E1944">
        <v>2</v>
      </c>
      <c r="F1944" t="e">
        <v>#N/A</v>
      </c>
      <c r="G1944">
        <v>3</v>
      </c>
      <c r="H1944" t="e">
        <v>#N/A</v>
      </c>
      <c r="I1944" t="e">
        <v>#N/A</v>
      </c>
      <c r="J1944">
        <v>4</v>
      </c>
      <c r="K1944" t="e">
        <v>#N/A</v>
      </c>
      <c r="L1944" t="e">
        <v>#N/A</v>
      </c>
      <c r="M1944">
        <v>13</v>
      </c>
      <c r="N1944">
        <v>3</v>
      </c>
      <c r="O1944">
        <v>3</v>
      </c>
    </row>
    <row r="1945" spans="2:15" x14ac:dyDescent="0.35">
      <c r="B1945">
        <v>35</v>
      </c>
      <c r="C1945" t="e">
        <v>#N/A</v>
      </c>
      <c r="D1945">
        <v>787.54826254826253</v>
      </c>
      <c r="E1945">
        <v>2</v>
      </c>
      <c r="F1945" t="e">
        <v>#N/A</v>
      </c>
      <c r="G1945">
        <v>3</v>
      </c>
      <c r="H1945" t="e">
        <v>#N/A</v>
      </c>
      <c r="I1945" t="e">
        <v>#N/A</v>
      </c>
      <c r="J1945">
        <v>4</v>
      </c>
      <c r="K1945" t="e">
        <v>#N/A</v>
      </c>
      <c r="L1945" t="e">
        <v>#N/A</v>
      </c>
      <c r="M1945">
        <v>13</v>
      </c>
      <c r="N1945">
        <v>3</v>
      </c>
      <c r="O1945">
        <v>3</v>
      </c>
    </row>
    <row r="1946" spans="2:15" x14ac:dyDescent="0.35">
      <c r="B1946">
        <v>35</v>
      </c>
      <c r="C1946" t="e">
        <v>#N/A</v>
      </c>
      <c r="D1946">
        <v>787.54826254826253</v>
      </c>
      <c r="E1946">
        <v>2</v>
      </c>
      <c r="F1946" t="e">
        <v>#N/A</v>
      </c>
      <c r="G1946">
        <v>3</v>
      </c>
      <c r="H1946" t="e">
        <v>#N/A</v>
      </c>
      <c r="I1946" t="e">
        <v>#N/A</v>
      </c>
      <c r="J1946">
        <v>4</v>
      </c>
      <c r="K1946" t="e">
        <v>#N/A</v>
      </c>
      <c r="L1946" t="e">
        <v>#N/A</v>
      </c>
      <c r="M1946">
        <v>13</v>
      </c>
      <c r="N1946">
        <v>3</v>
      </c>
      <c r="O1946">
        <v>3</v>
      </c>
    </row>
    <row r="1947" spans="2:15" x14ac:dyDescent="0.35">
      <c r="B1947">
        <v>35</v>
      </c>
      <c r="C1947" t="e">
        <v>#N/A</v>
      </c>
      <c r="D1947">
        <v>787.54826254826253</v>
      </c>
      <c r="E1947">
        <v>2</v>
      </c>
      <c r="F1947" t="e">
        <v>#N/A</v>
      </c>
      <c r="G1947">
        <v>3</v>
      </c>
      <c r="H1947" t="e">
        <v>#N/A</v>
      </c>
      <c r="I1947" t="e">
        <v>#N/A</v>
      </c>
      <c r="J1947">
        <v>4</v>
      </c>
      <c r="K1947" t="e">
        <v>#N/A</v>
      </c>
      <c r="L1947" t="e">
        <v>#N/A</v>
      </c>
      <c r="M1947">
        <v>13</v>
      </c>
      <c r="N1947">
        <v>3</v>
      </c>
      <c r="O1947">
        <v>3</v>
      </c>
    </row>
    <row r="1948" spans="2:15" x14ac:dyDescent="0.35">
      <c r="B1948">
        <v>35</v>
      </c>
      <c r="C1948" t="e">
        <v>#N/A</v>
      </c>
      <c r="D1948">
        <v>787.54826254826253</v>
      </c>
      <c r="E1948">
        <v>2</v>
      </c>
      <c r="F1948" t="e">
        <v>#N/A</v>
      </c>
      <c r="G1948">
        <v>3</v>
      </c>
      <c r="H1948" t="e">
        <v>#N/A</v>
      </c>
      <c r="I1948" t="e">
        <v>#N/A</v>
      </c>
      <c r="J1948">
        <v>4</v>
      </c>
      <c r="K1948" t="e">
        <v>#N/A</v>
      </c>
      <c r="L1948" t="e">
        <v>#N/A</v>
      </c>
      <c r="M1948">
        <v>13</v>
      </c>
      <c r="N1948">
        <v>3</v>
      </c>
      <c r="O1948">
        <v>3</v>
      </c>
    </row>
    <row r="1949" spans="2:15" x14ac:dyDescent="0.35">
      <c r="B1949">
        <v>35</v>
      </c>
      <c r="C1949" t="e">
        <v>#N/A</v>
      </c>
      <c r="D1949">
        <v>787.54826254826253</v>
      </c>
      <c r="E1949">
        <v>2</v>
      </c>
      <c r="F1949" t="e">
        <v>#N/A</v>
      </c>
      <c r="G1949">
        <v>3</v>
      </c>
      <c r="H1949" t="e">
        <v>#N/A</v>
      </c>
      <c r="I1949" t="e">
        <v>#N/A</v>
      </c>
      <c r="J1949">
        <v>4</v>
      </c>
      <c r="K1949" t="e">
        <v>#N/A</v>
      </c>
      <c r="L1949" t="e">
        <v>#N/A</v>
      </c>
      <c r="M1949">
        <v>13</v>
      </c>
      <c r="N1949">
        <v>3</v>
      </c>
      <c r="O1949">
        <v>3</v>
      </c>
    </row>
    <row r="1950" spans="2:15" x14ac:dyDescent="0.35">
      <c r="B1950">
        <v>35</v>
      </c>
      <c r="C1950" t="e">
        <v>#N/A</v>
      </c>
      <c r="D1950">
        <v>787.54826254826253</v>
      </c>
      <c r="E1950">
        <v>2</v>
      </c>
      <c r="F1950" t="e">
        <v>#N/A</v>
      </c>
      <c r="G1950">
        <v>3</v>
      </c>
      <c r="H1950" t="e">
        <v>#N/A</v>
      </c>
      <c r="I1950" t="e">
        <v>#N/A</v>
      </c>
      <c r="J1950">
        <v>4</v>
      </c>
      <c r="K1950" t="e">
        <v>#N/A</v>
      </c>
      <c r="L1950" t="e">
        <v>#N/A</v>
      </c>
      <c r="M1950">
        <v>13</v>
      </c>
      <c r="N1950">
        <v>3</v>
      </c>
      <c r="O1950">
        <v>3</v>
      </c>
    </row>
    <row r="1951" spans="2:15" x14ac:dyDescent="0.35">
      <c r="B1951">
        <v>35</v>
      </c>
      <c r="C1951" t="e">
        <v>#N/A</v>
      </c>
      <c r="D1951">
        <v>787.54826254826253</v>
      </c>
      <c r="E1951">
        <v>2</v>
      </c>
      <c r="F1951" t="e">
        <v>#N/A</v>
      </c>
      <c r="G1951">
        <v>3</v>
      </c>
      <c r="H1951" t="e">
        <v>#N/A</v>
      </c>
      <c r="I1951" t="e">
        <v>#N/A</v>
      </c>
      <c r="J1951">
        <v>4</v>
      </c>
      <c r="K1951" t="e">
        <v>#N/A</v>
      </c>
      <c r="L1951" t="e">
        <v>#N/A</v>
      </c>
      <c r="M1951">
        <v>13</v>
      </c>
      <c r="N1951">
        <v>3</v>
      </c>
      <c r="O1951">
        <v>3</v>
      </c>
    </row>
    <row r="1952" spans="2:15" x14ac:dyDescent="0.35">
      <c r="B1952">
        <v>35</v>
      </c>
      <c r="C1952" t="e">
        <v>#N/A</v>
      </c>
      <c r="D1952">
        <v>787.54826254826253</v>
      </c>
      <c r="E1952">
        <v>2</v>
      </c>
      <c r="F1952" t="e">
        <v>#N/A</v>
      </c>
      <c r="G1952">
        <v>3</v>
      </c>
      <c r="H1952" t="e">
        <v>#N/A</v>
      </c>
      <c r="I1952" t="e">
        <v>#N/A</v>
      </c>
      <c r="J1952">
        <v>4</v>
      </c>
      <c r="K1952" t="e">
        <v>#N/A</v>
      </c>
      <c r="L1952" t="e">
        <v>#N/A</v>
      </c>
      <c r="M1952">
        <v>13</v>
      </c>
      <c r="N1952">
        <v>3</v>
      </c>
      <c r="O1952">
        <v>3</v>
      </c>
    </row>
    <row r="1953" spans="2:15" x14ac:dyDescent="0.35">
      <c r="B1953">
        <v>35</v>
      </c>
      <c r="C1953" t="e">
        <v>#N/A</v>
      </c>
      <c r="D1953">
        <v>787.54826254826253</v>
      </c>
      <c r="E1953">
        <v>2</v>
      </c>
      <c r="F1953" t="e">
        <v>#N/A</v>
      </c>
      <c r="G1953">
        <v>3</v>
      </c>
      <c r="H1953" t="e">
        <v>#N/A</v>
      </c>
      <c r="I1953" t="e">
        <v>#N/A</v>
      </c>
      <c r="J1953">
        <v>4</v>
      </c>
      <c r="K1953" t="e">
        <v>#N/A</v>
      </c>
      <c r="L1953" t="e">
        <v>#N/A</v>
      </c>
      <c r="M1953">
        <v>13</v>
      </c>
      <c r="N1953">
        <v>3</v>
      </c>
      <c r="O1953">
        <v>3</v>
      </c>
    </row>
    <row r="1954" spans="2:15" x14ac:dyDescent="0.35">
      <c r="B1954">
        <v>35</v>
      </c>
      <c r="C1954" t="e">
        <v>#N/A</v>
      </c>
      <c r="D1954">
        <v>787.54826254826253</v>
      </c>
      <c r="E1954">
        <v>2</v>
      </c>
      <c r="F1954" t="e">
        <v>#N/A</v>
      </c>
      <c r="G1954">
        <v>3</v>
      </c>
      <c r="H1954" t="e">
        <v>#N/A</v>
      </c>
      <c r="I1954" t="e">
        <v>#N/A</v>
      </c>
      <c r="J1954">
        <v>4</v>
      </c>
      <c r="K1954" t="e">
        <v>#N/A</v>
      </c>
      <c r="L1954" t="e">
        <v>#N/A</v>
      </c>
      <c r="M1954">
        <v>13</v>
      </c>
      <c r="N1954">
        <v>3</v>
      </c>
      <c r="O1954">
        <v>3</v>
      </c>
    </row>
    <row r="1955" spans="2:15" x14ac:dyDescent="0.35">
      <c r="B1955">
        <v>35</v>
      </c>
      <c r="C1955" t="e">
        <v>#N/A</v>
      </c>
      <c r="D1955">
        <v>787.54826254826253</v>
      </c>
      <c r="E1955">
        <v>2</v>
      </c>
      <c r="F1955" t="e">
        <v>#N/A</v>
      </c>
      <c r="G1955">
        <v>3</v>
      </c>
      <c r="H1955" t="e">
        <v>#N/A</v>
      </c>
      <c r="I1955" t="e">
        <v>#N/A</v>
      </c>
      <c r="J1955">
        <v>4</v>
      </c>
      <c r="K1955" t="e">
        <v>#N/A</v>
      </c>
      <c r="L1955" t="e">
        <v>#N/A</v>
      </c>
      <c r="M1955">
        <v>13</v>
      </c>
      <c r="N1955">
        <v>3</v>
      </c>
      <c r="O1955">
        <v>3</v>
      </c>
    </row>
    <row r="1956" spans="2:15" x14ac:dyDescent="0.35">
      <c r="B1956">
        <v>35</v>
      </c>
      <c r="C1956" t="e">
        <v>#N/A</v>
      </c>
      <c r="D1956">
        <v>787.54826254826253</v>
      </c>
      <c r="E1956">
        <v>2</v>
      </c>
      <c r="F1956" t="e">
        <v>#N/A</v>
      </c>
      <c r="G1956">
        <v>3</v>
      </c>
      <c r="H1956" t="e">
        <v>#N/A</v>
      </c>
      <c r="I1956" t="e">
        <v>#N/A</v>
      </c>
      <c r="J1956">
        <v>4</v>
      </c>
      <c r="K1956" t="e">
        <v>#N/A</v>
      </c>
      <c r="L1956" t="e">
        <v>#N/A</v>
      </c>
      <c r="M1956">
        <v>13</v>
      </c>
      <c r="N1956">
        <v>3</v>
      </c>
      <c r="O1956">
        <v>3</v>
      </c>
    </row>
    <row r="1957" spans="2:15" x14ac:dyDescent="0.35">
      <c r="B1957">
        <v>35</v>
      </c>
      <c r="C1957" t="e">
        <v>#N/A</v>
      </c>
      <c r="D1957">
        <v>787.54826254826253</v>
      </c>
      <c r="E1957">
        <v>2</v>
      </c>
      <c r="F1957" t="e">
        <v>#N/A</v>
      </c>
      <c r="G1957">
        <v>3</v>
      </c>
      <c r="H1957" t="e">
        <v>#N/A</v>
      </c>
      <c r="I1957" t="e">
        <v>#N/A</v>
      </c>
      <c r="J1957">
        <v>4</v>
      </c>
      <c r="K1957" t="e">
        <v>#N/A</v>
      </c>
      <c r="L1957" t="e">
        <v>#N/A</v>
      </c>
      <c r="M1957">
        <v>13</v>
      </c>
      <c r="N1957">
        <v>3</v>
      </c>
      <c r="O1957">
        <v>3</v>
      </c>
    </row>
    <row r="1958" spans="2:15" x14ac:dyDescent="0.35">
      <c r="B1958">
        <v>35</v>
      </c>
      <c r="C1958" t="e">
        <v>#N/A</v>
      </c>
      <c r="D1958">
        <v>787.54826254826253</v>
      </c>
      <c r="E1958">
        <v>2</v>
      </c>
      <c r="F1958" t="e">
        <v>#N/A</v>
      </c>
      <c r="G1958">
        <v>3</v>
      </c>
      <c r="H1958" t="e">
        <v>#N/A</v>
      </c>
      <c r="I1958" t="e">
        <v>#N/A</v>
      </c>
      <c r="J1958">
        <v>4</v>
      </c>
      <c r="K1958" t="e">
        <v>#N/A</v>
      </c>
      <c r="L1958" t="e">
        <v>#N/A</v>
      </c>
      <c r="M1958">
        <v>13</v>
      </c>
      <c r="N1958">
        <v>3</v>
      </c>
      <c r="O1958">
        <v>3</v>
      </c>
    </row>
    <row r="1959" spans="2:15" x14ac:dyDescent="0.35">
      <c r="B1959">
        <v>35</v>
      </c>
      <c r="C1959" t="e">
        <v>#N/A</v>
      </c>
      <c r="D1959">
        <v>787.54826254826253</v>
      </c>
      <c r="E1959">
        <v>2</v>
      </c>
      <c r="F1959" t="e">
        <v>#N/A</v>
      </c>
      <c r="G1959">
        <v>3</v>
      </c>
      <c r="H1959" t="e">
        <v>#N/A</v>
      </c>
      <c r="I1959" t="e">
        <v>#N/A</v>
      </c>
      <c r="J1959">
        <v>4</v>
      </c>
      <c r="K1959" t="e">
        <v>#N/A</v>
      </c>
      <c r="L1959" t="e">
        <v>#N/A</v>
      </c>
      <c r="M1959">
        <v>13</v>
      </c>
      <c r="N1959">
        <v>3</v>
      </c>
      <c r="O1959">
        <v>3</v>
      </c>
    </row>
    <row r="1960" spans="2:15" x14ac:dyDescent="0.35">
      <c r="B1960">
        <v>35</v>
      </c>
      <c r="C1960" t="e">
        <v>#N/A</v>
      </c>
      <c r="D1960">
        <v>787.54826254826253</v>
      </c>
      <c r="E1960">
        <v>2</v>
      </c>
      <c r="F1960" t="e">
        <v>#N/A</v>
      </c>
      <c r="G1960">
        <v>3</v>
      </c>
      <c r="H1960" t="e">
        <v>#N/A</v>
      </c>
      <c r="I1960" t="e">
        <v>#N/A</v>
      </c>
      <c r="J1960">
        <v>4</v>
      </c>
      <c r="K1960" t="e">
        <v>#N/A</v>
      </c>
      <c r="L1960" t="e">
        <v>#N/A</v>
      </c>
      <c r="M1960">
        <v>13</v>
      </c>
      <c r="N1960">
        <v>3</v>
      </c>
      <c r="O1960">
        <v>3</v>
      </c>
    </row>
    <row r="1961" spans="2:15" x14ac:dyDescent="0.35">
      <c r="B1961">
        <v>35</v>
      </c>
      <c r="C1961" t="e">
        <v>#N/A</v>
      </c>
      <c r="D1961">
        <v>787.54826254826253</v>
      </c>
      <c r="E1961">
        <v>2</v>
      </c>
      <c r="F1961" t="e">
        <v>#N/A</v>
      </c>
      <c r="G1961">
        <v>3</v>
      </c>
      <c r="H1961" t="e">
        <v>#N/A</v>
      </c>
      <c r="I1961" t="e">
        <v>#N/A</v>
      </c>
      <c r="J1961">
        <v>4</v>
      </c>
      <c r="K1961" t="e">
        <v>#N/A</v>
      </c>
      <c r="L1961" t="e">
        <v>#N/A</v>
      </c>
      <c r="M1961">
        <v>13</v>
      </c>
      <c r="N1961">
        <v>3</v>
      </c>
      <c r="O1961">
        <v>3</v>
      </c>
    </row>
    <row r="1962" spans="2:15" x14ac:dyDescent="0.35">
      <c r="B1962">
        <v>35</v>
      </c>
      <c r="C1962" t="e">
        <v>#N/A</v>
      </c>
      <c r="D1962">
        <v>787.54826254826253</v>
      </c>
      <c r="E1962">
        <v>2</v>
      </c>
      <c r="F1962" t="e">
        <v>#N/A</v>
      </c>
      <c r="G1962">
        <v>3</v>
      </c>
      <c r="H1962" t="e">
        <v>#N/A</v>
      </c>
      <c r="I1962" t="e">
        <v>#N/A</v>
      </c>
      <c r="J1962">
        <v>4</v>
      </c>
      <c r="K1962" t="e">
        <v>#N/A</v>
      </c>
      <c r="L1962" t="e">
        <v>#N/A</v>
      </c>
      <c r="M1962">
        <v>13</v>
      </c>
      <c r="N1962">
        <v>3</v>
      </c>
      <c r="O1962">
        <v>3</v>
      </c>
    </row>
    <row r="1963" spans="2:15" x14ac:dyDescent="0.35">
      <c r="B1963">
        <v>35</v>
      </c>
      <c r="C1963" t="e">
        <v>#N/A</v>
      </c>
      <c r="D1963">
        <v>787.54826254826253</v>
      </c>
      <c r="E1963">
        <v>2</v>
      </c>
      <c r="F1963" t="e">
        <v>#N/A</v>
      </c>
      <c r="G1963">
        <v>3</v>
      </c>
      <c r="H1963" t="e">
        <v>#N/A</v>
      </c>
      <c r="I1963" t="e">
        <v>#N/A</v>
      </c>
      <c r="J1963">
        <v>4</v>
      </c>
      <c r="K1963" t="e">
        <v>#N/A</v>
      </c>
      <c r="L1963" t="e">
        <v>#N/A</v>
      </c>
      <c r="M1963">
        <v>13</v>
      </c>
      <c r="N1963">
        <v>3</v>
      </c>
      <c r="O1963">
        <v>3</v>
      </c>
    </row>
    <row r="1964" spans="2:15" x14ac:dyDescent="0.35">
      <c r="B1964">
        <v>35</v>
      </c>
      <c r="C1964" t="e">
        <v>#N/A</v>
      </c>
      <c r="D1964">
        <v>787.54826254826253</v>
      </c>
      <c r="E1964">
        <v>2</v>
      </c>
      <c r="F1964" t="e">
        <v>#N/A</v>
      </c>
      <c r="G1964">
        <v>3</v>
      </c>
      <c r="H1964" t="e">
        <v>#N/A</v>
      </c>
      <c r="I1964" t="e">
        <v>#N/A</v>
      </c>
      <c r="J1964">
        <v>4</v>
      </c>
      <c r="K1964" t="e">
        <v>#N/A</v>
      </c>
      <c r="L1964" t="e">
        <v>#N/A</v>
      </c>
      <c r="M1964">
        <v>13</v>
      </c>
      <c r="N1964">
        <v>3</v>
      </c>
      <c r="O1964">
        <v>3</v>
      </c>
    </row>
    <row r="1965" spans="2:15" x14ac:dyDescent="0.35">
      <c r="B1965">
        <v>35</v>
      </c>
      <c r="C1965" t="e">
        <v>#N/A</v>
      </c>
      <c r="D1965">
        <v>787.54826254826253</v>
      </c>
      <c r="E1965">
        <v>2</v>
      </c>
      <c r="F1965" t="e">
        <v>#N/A</v>
      </c>
      <c r="G1965">
        <v>3</v>
      </c>
      <c r="H1965" t="e">
        <v>#N/A</v>
      </c>
      <c r="I1965" t="e">
        <v>#N/A</v>
      </c>
      <c r="J1965">
        <v>4</v>
      </c>
      <c r="K1965" t="e">
        <v>#N/A</v>
      </c>
      <c r="L1965" t="e">
        <v>#N/A</v>
      </c>
      <c r="M1965">
        <v>13</v>
      </c>
      <c r="N1965">
        <v>3</v>
      </c>
      <c r="O1965">
        <v>3</v>
      </c>
    </row>
    <row r="1966" spans="2:15" x14ac:dyDescent="0.35">
      <c r="B1966">
        <v>35</v>
      </c>
      <c r="C1966" t="e">
        <v>#N/A</v>
      </c>
      <c r="D1966">
        <v>787.54826254826253</v>
      </c>
      <c r="E1966">
        <v>2</v>
      </c>
      <c r="F1966" t="e">
        <v>#N/A</v>
      </c>
      <c r="G1966">
        <v>3</v>
      </c>
      <c r="H1966" t="e">
        <v>#N/A</v>
      </c>
      <c r="I1966" t="e">
        <v>#N/A</v>
      </c>
      <c r="J1966">
        <v>4</v>
      </c>
      <c r="K1966" t="e">
        <v>#N/A</v>
      </c>
      <c r="L1966" t="e">
        <v>#N/A</v>
      </c>
      <c r="M1966">
        <v>13</v>
      </c>
      <c r="N1966">
        <v>3</v>
      </c>
      <c r="O1966">
        <v>3</v>
      </c>
    </row>
    <row r="1967" spans="2:15" x14ac:dyDescent="0.35">
      <c r="B1967">
        <v>35</v>
      </c>
      <c r="C1967" t="e">
        <v>#N/A</v>
      </c>
      <c r="D1967">
        <v>787.54826254826253</v>
      </c>
      <c r="E1967">
        <v>2</v>
      </c>
      <c r="F1967" t="e">
        <v>#N/A</v>
      </c>
      <c r="G1967">
        <v>3</v>
      </c>
      <c r="H1967" t="e">
        <v>#N/A</v>
      </c>
      <c r="I1967" t="e">
        <v>#N/A</v>
      </c>
      <c r="J1967">
        <v>4</v>
      </c>
      <c r="K1967" t="e">
        <v>#N/A</v>
      </c>
      <c r="L1967" t="e">
        <v>#N/A</v>
      </c>
      <c r="M1967">
        <v>13</v>
      </c>
      <c r="N1967">
        <v>3</v>
      </c>
      <c r="O1967">
        <v>3</v>
      </c>
    </row>
    <row r="1968" spans="2:15" x14ac:dyDescent="0.35">
      <c r="B1968">
        <v>35</v>
      </c>
      <c r="C1968" t="e">
        <v>#N/A</v>
      </c>
      <c r="D1968">
        <v>787.54826254826253</v>
      </c>
      <c r="E1968">
        <v>2</v>
      </c>
      <c r="F1968" t="e">
        <v>#N/A</v>
      </c>
      <c r="G1968">
        <v>3</v>
      </c>
      <c r="H1968" t="e">
        <v>#N/A</v>
      </c>
      <c r="I1968" t="e">
        <v>#N/A</v>
      </c>
      <c r="J1968">
        <v>4</v>
      </c>
      <c r="K1968" t="e">
        <v>#N/A</v>
      </c>
      <c r="L1968" t="e">
        <v>#N/A</v>
      </c>
      <c r="M1968">
        <v>13</v>
      </c>
      <c r="N1968">
        <v>3</v>
      </c>
      <c r="O1968">
        <v>3</v>
      </c>
    </row>
    <row r="1969" spans="2:15" x14ac:dyDescent="0.35">
      <c r="B1969">
        <v>35</v>
      </c>
      <c r="C1969" t="e">
        <v>#N/A</v>
      </c>
      <c r="D1969">
        <v>787.54826254826253</v>
      </c>
      <c r="E1969">
        <v>2</v>
      </c>
      <c r="F1969" t="e">
        <v>#N/A</v>
      </c>
      <c r="G1969">
        <v>3</v>
      </c>
      <c r="H1969" t="e">
        <v>#N/A</v>
      </c>
      <c r="I1969" t="e">
        <v>#N/A</v>
      </c>
      <c r="J1969">
        <v>4</v>
      </c>
      <c r="K1969" t="e">
        <v>#N/A</v>
      </c>
      <c r="L1969" t="e">
        <v>#N/A</v>
      </c>
      <c r="M1969">
        <v>13</v>
      </c>
      <c r="N1969">
        <v>3</v>
      </c>
      <c r="O1969">
        <v>3</v>
      </c>
    </row>
    <row r="1970" spans="2:15" x14ac:dyDescent="0.35">
      <c r="B1970">
        <v>35</v>
      </c>
      <c r="C1970" t="e">
        <v>#N/A</v>
      </c>
      <c r="D1970">
        <v>787.54826254826253</v>
      </c>
      <c r="E1970">
        <v>2</v>
      </c>
      <c r="F1970" t="e">
        <v>#N/A</v>
      </c>
      <c r="G1970">
        <v>3</v>
      </c>
      <c r="H1970" t="e">
        <v>#N/A</v>
      </c>
      <c r="I1970" t="e">
        <v>#N/A</v>
      </c>
      <c r="J1970">
        <v>4</v>
      </c>
      <c r="K1970" t="e">
        <v>#N/A</v>
      </c>
      <c r="L1970" t="e">
        <v>#N/A</v>
      </c>
      <c r="M1970">
        <v>13</v>
      </c>
      <c r="N1970">
        <v>3</v>
      </c>
      <c r="O1970">
        <v>3</v>
      </c>
    </row>
    <row r="1971" spans="2:15" x14ac:dyDescent="0.35">
      <c r="B1971">
        <v>35</v>
      </c>
      <c r="C1971" t="e">
        <v>#N/A</v>
      </c>
      <c r="D1971">
        <v>787.54826254826253</v>
      </c>
      <c r="E1971">
        <v>2</v>
      </c>
      <c r="F1971" t="e">
        <v>#N/A</v>
      </c>
      <c r="G1971">
        <v>3</v>
      </c>
      <c r="H1971" t="e">
        <v>#N/A</v>
      </c>
      <c r="I1971" t="e">
        <v>#N/A</v>
      </c>
      <c r="J1971">
        <v>4</v>
      </c>
      <c r="K1971" t="e">
        <v>#N/A</v>
      </c>
      <c r="L1971" t="e">
        <v>#N/A</v>
      </c>
      <c r="M1971">
        <v>13</v>
      </c>
      <c r="N1971">
        <v>3</v>
      </c>
      <c r="O1971">
        <v>3</v>
      </c>
    </row>
    <row r="1972" spans="2:15" x14ac:dyDescent="0.35">
      <c r="B1972">
        <v>35</v>
      </c>
      <c r="C1972" t="e">
        <v>#N/A</v>
      </c>
      <c r="D1972">
        <v>787.54826254826253</v>
      </c>
      <c r="E1972">
        <v>2</v>
      </c>
      <c r="F1972" t="e">
        <v>#N/A</v>
      </c>
      <c r="G1972">
        <v>3</v>
      </c>
      <c r="H1972" t="e">
        <v>#N/A</v>
      </c>
      <c r="I1972" t="e">
        <v>#N/A</v>
      </c>
      <c r="J1972">
        <v>4</v>
      </c>
      <c r="K1972" t="e">
        <v>#N/A</v>
      </c>
      <c r="L1972" t="e">
        <v>#N/A</v>
      </c>
      <c r="M1972">
        <v>13</v>
      </c>
      <c r="N1972">
        <v>3</v>
      </c>
      <c r="O1972">
        <v>3</v>
      </c>
    </row>
    <row r="1973" spans="2:15" x14ac:dyDescent="0.35">
      <c r="B1973">
        <v>35</v>
      </c>
      <c r="C1973" t="e">
        <v>#N/A</v>
      </c>
      <c r="D1973">
        <v>787.54826254826253</v>
      </c>
      <c r="E1973">
        <v>2</v>
      </c>
      <c r="F1973" t="e">
        <v>#N/A</v>
      </c>
      <c r="G1973">
        <v>3</v>
      </c>
      <c r="H1973" t="e">
        <v>#N/A</v>
      </c>
      <c r="I1973" t="e">
        <v>#N/A</v>
      </c>
      <c r="J1973">
        <v>4</v>
      </c>
      <c r="K1973" t="e">
        <v>#N/A</v>
      </c>
      <c r="L1973" t="e">
        <v>#N/A</v>
      </c>
      <c r="M1973">
        <v>13</v>
      </c>
      <c r="N1973">
        <v>3</v>
      </c>
      <c r="O1973">
        <v>3</v>
      </c>
    </row>
    <row r="1974" spans="2:15" x14ac:dyDescent="0.35">
      <c r="B1974">
        <v>35</v>
      </c>
      <c r="C1974" t="e">
        <v>#N/A</v>
      </c>
      <c r="D1974">
        <v>787.54826254826253</v>
      </c>
      <c r="E1974">
        <v>2</v>
      </c>
      <c r="F1974" t="e">
        <v>#N/A</v>
      </c>
      <c r="G1974">
        <v>3</v>
      </c>
      <c r="H1974" t="e">
        <v>#N/A</v>
      </c>
      <c r="I1974" t="e">
        <v>#N/A</v>
      </c>
      <c r="J1974">
        <v>4</v>
      </c>
      <c r="K1974" t="e">
        <v>#N/A</v>
      </c>
      <c r="L1974" t="e">
        <v>#N/A</v>
      </c>
      <c r="M1974">
        <v>13</v>
      </c>
      <c r="N1974">
        <v>3</v>
      </c>
      <c r="O1974">
        <v>3</v>
      </c>
    </row>
    <row r="1975" spans="2:15" x14ac:dyDescent="0.35">
      <c r="B1975">
        <v>35</v>
      </c>
      <c r="C1975" t="e">
        <v>#N/A</v>
      </c>
      <c r="D1975">
        <v>787.54826254826253</v>
      </c>
      <c r="E1975">
        <v>2</v>
      </c>
      <c r="F1975" t="e">
        <v>#N/A</v>
      </c>
      <c r="G1975">
        <v>3</v>
      </c>
      <c r="H1975" t="e">
        <v>#N/A</v>
      </c>
      <c r="I1975" t="e">
        <v>#N/A</v>
      </c>
      <c r="J1975">
        <v>4</v>
      </c>
      <c r="K1975" t="e">
        <v>#N/A</v>
      </c>
      <c r="L1975" t="e">
        <v>#N/A</v>
      </c>
      <c r="M1975">
        <v>13</v>
      </c>
      <c r="N1975">
        <v>3</v>
      </c>
      <c r="O1975">
        <v>3</v>
      </c>
    </row>
    <row r="1976" spans="2:15" x14ac:dyDescent="0.35">
      <c r="B1976">
        <v>35</v>
      </c>
      <c r="C1976" t="e">
        <v>#N/A</v>
      </c>
      <c r="D1976">
        <v>787.54826254826253</v>
      </c>
      <c r="E1976">
        <v>2</v>
      </c>
      <c r="F1976" t="e">
        <v>#N/A</v>
      </c>
      <c r="G1976">
        <v>3</v>
      </c>
      <c r="H1976" t="e">
        <v>#N/A</v>
      </c>
      <c r="I1976" t="e">
        <v>#N/A</v>
      </c>
      <c r="J1976">
        <v>4</v>
      </c>
      <c r="K1976" t="e">
        <v>#N/A</v>
      </c>
      <c r="L1976" t="e">
        <v>#N/A</v>
      </c>
      <c r="M1976">
        <v>13</v>
      </c>
      <c r="N1976">
        <v>3</v>
      </c>
      <c r="O1976">
        <v>3</v>
      </c>
    </row>
    <row r="1977" spans="2:15" x14ac:dyDescent="0.35">
      <c r="B1977">
        <v>35</v>
      </c>
      <c r="C1977" t="e">
        <v>#N/A</v>
      </c>
      <c r="D1977">
        <v>787.54826254826253</v>
      </c>
      <c r="E1977">
        <v>2</v>
      </c>
      <c r="F1977" t="e">
        <v>#N/A</v>
      </c>
      <c r="G1977">
        <v>3</v>
      </c>
      <c r="H1977" t="e">
        <v>#N/A</v>
      </c>
      <c r="I1977" t="e">
        <v>#N/A</v>
      </c>
      <c r="J1977">
        <v>4</v>
      </c>
      <c r="K1977" t="e">
        <v>#N/A</v>
      </c>
      <c r="L1977" t="e">
        <v>#N/A</v>
      </c>
      <c r="M1977">
        <v>13</v>
      </c>
      <c r="N1977">
        <v>3</v>
      </c>
      <c r="O1977">
        <v>3</v>
      </c>
    </row>
    <row r="1978" spans="2:15" x14ac:dyDescent="0.35">
      <c r="B1978">
        <v>35</v>
      </c>
      <c r="C1978" t="e">
        <v>#N/A</v>
      </c>
      <c r="D1978">
        <v>787.54826254826253</v>
      </c>
      <c r="E1978">
        <v>2</v>
      </c>
      <c r="F1978" t="e">
        <v>#N/A</v>
      </c>
      <c r="G1978">
        <v>3</v>
      </c>
      <c r="H1978" t="e">
        <v>#N/A</v>
      </c>
      <c r="I1978" t="e">
        <v>#N/A</v>
      </c>
      <c r="J1978">
        <v>4</v>
      </c>
      <c r="K1978" t="e">
        <v>#N/A</v>
      </c>
      <c r="L1978" t="e">
        <v>#N/A</v>
      </c>
      <c r="M1978">
        <v>13</v>
      </c>
      <c r="N1978">
        <v>3</v>
      </c>
      <c r="O1978">
        <v>3</v>
      </c>
    </row>
    <row r="1979" spans="2:15" x14ac:dyDescent="0.35">
      <c r="B1979">
        <v>35</v>
      </c>
      <c r="C1979" t="e">
        <v>#N/A</v>
      </c>
      <c r="D1979">
        <v>787.54826254826253</v>
      </c>
      <c r="E1979">
        <v>2</v>
      </c>
      <c r="F1979" t="e">
        <v>#N/A</v>
      </c>
      <c r="G1979">
        <v>3</v>
      </c>
      <c r="H1979" t="e">
        <v>#N/A</v>
      </c>
      <c r="I1979" t="e">
        <v>#N/A</v>
      </c>
      <c r="J1979">
        <v>4</v>
      </c>
      <c r="K1979" t="e">
        <v>#N/A</v>
      </c>
      <c r="L1979" t="e">
        <v>#N/A</v>
      </c>
      <c r="M1979">
        <v>13</v>
      </c>
      <c r="N1979">
        <v>3</v>
      </c>
      <c r="O1979">
        <v>3</v>
      </c>
    </row>
    <row r="1980" spans="2:15" x14ac:dyDescent="0.35">
      <c r="B1980">
        <v>35</v>
      </c>
      <c r="C1980" t="e">
        <v>#N/A</v>
      </c>
      <c r="D1980">
        <v>787.54826254826253</v>
      </c>
      <c r="E1980">
        <v>2</v>
      </c>
      <c r="F1980" t="e">
        <v>#N/A</v>
      </c>
      <c r="G1980">
        <v>3</v>
      </c>
      <c r="H1980" t="e">
        <v>#N/A</v>
      </c>
      <c r="I1980" t="e">
        <v>#N/A</v>
      </c>
      <c r="J1980">
        <v>4</v>
      </c>
      <c r="K1980" t="e">
        <v>#N/A</v>
      </c>
      <c r="L1980" t="e">
        <v>#N/A</v>
      </c>
      <c r="M1980">
        <v>13</v>
      </c>
      <c r="N1980">
        <v>3</v>
      </c>
      <c r="O1980">
        <v>3</v>
      </c>
    </row>
    <row r="1981" spans="2:15" x14ac:dyDescent="0.35">
      <c r="B1981">
        <v>35</v>
      </c>
      <c r="C1981" t="e">
        <v>#N/A</v>
      </c>
      <c r="D1981">
        <v>787.54826254826253</v>
      </c>
      <c r="E1981">
        <v>2</v>
      </c>
      <c r="F1981" t="e">
        <v>#N/A</v>
      </c>
      <c r="G1981">
        <v>3</v>
      </c>
      <c r="H1981" t="e">
        <v>#N/A</v>
      </c>
      <c r="I1981" t="e">
        <v>#N/A</v>
      </c>
      <c r="J1981">
        <v>4</v>
      </c>
      <c r="K1981" t="e">
        <v>#N/A</v>
      </c>
      <c r="L1981" t="e">
        <v>#N/A</v>
      </c>
      <c r="M1981">
        <v>13</v>
      </c>
      <c r="N1981">
        <v>3</v>
      </c>
      <c r="O1981">
        <v>3</v>
      </c>
    </row>
    <row r="1982" spans="2:15" x14ac:dyDescent="0.35">
      <c r="B1982">
        <v>35</v>
      </c>
      <c r="C1982" t="e">
        <v>#N/A</v>
      </c>
      <c r="D1982">
        <v>787.54826254826253</v>
      </c>
      <c r="E1982">
        <v>2</v>
      </c>
      <c r="F1982" t="e">
        <v>#N/A</v>
      </c>
      <c r="G1982">
        <v>3</v>
      </c>
      <c r="H1982" t="e">
        <v>#N/A</v>
      </c>
      <c r="I1982" t="e">
        <v>#N/A</v>
      </c>
      <c r="J1982">
        <v>4</v>
      </c>
      <c r="K1982" t="e">
        <v>#N/A</v>
      </c>
      <c r="L1982" t="e">
        <v>#N/A</v>
      </c>
      <c r="M1982">
        <v>13</v>
      </c>
      <c r="N1982">
        <v>3</v>
      </c>
      <c r="O1982">
        <v>3</v>
      </c>
    </row>
    <row r="1983" spans="2:15" x14ac:dyDescent="0.35">
      <c r="B1983">
        <v>35</v>
      </c>
      <c r="C1983" t="e">
        <v>#N/A</v>
      </c>
      <c r="D1983">
        <v>787.54826254826253</v>
      </c>
      <c r="E1983">
        <v>2</v>
      </c>
      <c r="F1983" t="e">
        <v>#N/A</v>
      </c>
      <c r="G1983">
        <v>3</v>
      </c>
      <c r="H1983" t="e">
        <v>#N/A</v>
      </c>
      <c r="I1983" t="e">
        <v>#N/A</v>
      </c>
      <c r="J1983">
        <v>4</v>
      </c>
      <c r="K1983" t="e">
        <v>#N/A</v>
      </c>
      <c r="L1983" t="e">
        <v>#N/A</v>
      </c>
      <c r="M1983">
        <v>13</v>
      </c>
      <c r="N1983">
        <v>3</v>
      </c>
      <c r="O1983">
        <v>3</v>
      </c>
    </row>
    <row r="1984" spans="2:15" x14ac:dyDescent="0.35">
      <c r="B1984">
        <v>35</v>
      </c>
      <c r="C1984" t="e">
        <v>#N/A</v>
      </c>
      <c r="D1984">
        <v>787.54826254826253</v>
      </c>
      <c r="E1984">
        <v>2</v>
      </c>
      <c r="F1984" t="e">
        <v>#N/A</v>
      </c>
      <c r="G1984">
        <v>3</v>
      </c>
      <c r="H1984" t="e">
        <v>#N/A</v>
      </c>
      <c r="I1984" t="e">
        <v>#N/A</v>
      </c>
      <c r="J1984">
        <v>4</v>
      </c>
      <c r="K1984" t="e">
        <v>#N/A</v>
      </c>
      <c r="L1984" t="e">
        <v>#N/A</v>
      </c>
      <c r="M1984">
        <v>13</v>
      </c>
      <c r="N1984">
        <v>3</v>
      </c>
      <c r="O1984">
        <v>3</v>
      </c>
    </row>
    <row r="1985" spans="2:15" x14ac:dyDescent="0.35">
      <c r="B1985">
        <v>35</v>
      </c>
      <c r="C1985" t="e">
        <v>#N/A</v>
      </c>
      <c r="D1985">
        <v>787.54826254826253</v>
      </c>
      <c r="E1985">
        <v>2</v>
      </c>
      <c r="F1985" t="e">
        <v>#N/A</v>
      </c>
      <c r="G1985">
        <v>3</v>
      </c>
      <c r="H1985" t="e">
        <v>#N/A</v>
      </c>
      <c r="I1985" t="e">
        <v>#N/A</v>
      </c>
      <c r="J1985">
        <v>4</v>
      </c>
      <c r="K1985" t="e">
        <v>#N/A</v>
      </c>
      <c r="L1985" t="e">
        <v>#N/A</v>
      </c>
      <c r="M1985">
        <v>13</v>
      </c>
      <c r="N1985">
        <v>3</v>
      </c>
      <c r="O1985">
        <v>3</v>
      </c>
    </row>
    <row r="1986" spans="2:15" x14ac:dyDescent="0.35">
      <c r="B1986">
        <v>35</v>
      </c>
      <c r="C1986" t="e">
        <v>#N/A</v>
      </c>
      <c r="D1986">
        <v>787.54826254826253</v>
      </c>
      <c r="E1986">
        <v>2</v>
      </c>
      <c r="F1986" t="e">
        <v>#N/A</v>
      </c>
      <c r="G1986">
        <v>3</v>
      </c>
      <c r="H1986" t="e">
        <v>#N/A</v>
      </c>
      <c r="I1986" t="e">
        <v>#N/A</v>
      </c>
      <c r="J1986">
        <v>4</v>
      </c>
      <c r="K1986" t="e">
        <v>#N/A</v>
      </c>
      <c r="L1986" t="e">
        <v>#N/A</v>
      </c>
      <c r="M1986">
        <v>13</v>
      </c>
      <c r="N1986">
        <v>3</v>
      </c>
      <c r="O1986">
        <v>3</v>
      </c>
    </row>
    <row r="1987" spans="2:15" x14ac:dyDescent="0.35">
      <c r="B1987">
        <v>35</v>
      </c>
      <c r="C1987" t="e">
        <v>#N/A</v>
      </c>
      <c r="D1987">
        <v>787.54826254826253</v>
      </c>
      <c r="E1987">
        <v>2</v>
      </c>
      <c r="F1987" t="e">
        <v>#N/A</v>
      </c>
      <c r="G1987">
        <v>3</v>
      </c>
      <c r="H1987" t="e">
        <v>#N/A</v>
      </c>
      <c r="I1987" t="e">
        <v>#N/A</v>
      </c>
      <c r="J1987">
        <v>4</v>
      </c>
      <c r="K1987" t="e">
        <v>#N/A</v>
      </c>
      <c r="L1987" t="e">
        <v>#N/A</v>
      </c>
      <c r="M1987">
        <v>13</v>
      </c>
      <c r="N1987">
        <v>3</v>
      </c>
      <c r="O1987">
        <v>3</v>
      </c>
    </row>
    <row r="1988" spans="2:15" x14ac:dyDescent="0.35">
      <c r="B1988">
        <v>35</v>
      </c>
      <c r="C1988" t="e">
        <v>#N/A</v>
      </c>
      <c r="D1988">
        <v>787.54826254826253</v>
      </c>
      <c r="E1988">
        <v>2</v>
      </c>
      <c r="F1988" t="e">
        <v>#N/A</v>
      </c>
      <c r="G1988">
        <v>3</v>
      </c>
      <c r="H1988" t="e">
        <v>#N/A</v>
      </c>
      <c r="I1988" t="e">
        <v>#N/A</v>
      </c>
      <c r="J1988">
        <v>4</v>
      </c>
      <c r="K1988" t="e">
        <v>#N/A</v>
      </c>
      <c r="L1988" t="e">
        <v>#N/A</v>
      </c>
      <c r="M1988">
        <v>13</v>
      </c>
      <c r="N1988">
        <v>3</v>
      </c>
      <c r="O1988">
        <v>3</v>
      </c>
    </row>
    <row r="1989" spans="2:15" x14ac:dyDescent="0.35">
      <c r="B1989">
        <v>35</v>
      </c>
      <c r="C1989" t="e">
        <v>#N/A</v>
      </c>
      <c r="D1989">
        <v>787.54826254826253</v>
      </c>
      <c r="E1989">
        <v>2</v>
      </c>
      <c r="F1989" t="e">
        <v>#N/A</v>
      </c>
      <c r="G1989">
        <v>3</v>
      </c>
      <c r="H1989" t="e">
        <v>#N/A</v>
      </c>
      <c r="I1989" t="e">
        <v>#N/A</v>
      </c>
      <c r="J1989">
        <v>4</v>
      </c>
      <c r="K1989" t="e">
        <v>#N/A</v>
      </c>
      <c r="L1989" t="e">
        <v>#N/A</v>
      </c>
      <c r="M1989">
        <v>13</v>
      </c>
      <c r="N1989">
        <v>3</v>
      </c>
      <c r="O1989">
        <v>3</v>
      </c>
    </row>
    <row r="1990" spans="2:15" x14ac:dyDescent="0.35">
      <c r="B1990">
        <v>35</v>
      </c>
      <c r="C1990" t="e">
        <v>#N/A</v>
      </c>
      <c r="D1990">
        <v>787.54826254826253</v>
      </c>
      <c r="E1990">
        <v>2</v>
      </c>
      <c r="F1990" t="e">
        <v>#N/A</v>
      </c>
      <c r="G1990">
        <v>3</v>
      </c>
      <c r="H1990" t="e">
        <v>#N/A</v>
      </c>
      <c r="I1990" t="e">
        <v>#N/A</v>
      </c>
      <c r="J1990">
        <v>4</v>
      </c>
      <c r="K1990" t="e">
        <v>#N/A</v>
      </c>
      <c r="L1990" t="e">
        <v>#N/A</v>
      </c>
      <c r="M1990">
        <v>13</v>
      </c>
      <c r="N1990">
        <v>3</v>
      </c>
      <c r="O1990">
        <v>3</v>
      </c>
    </row>
    <row r="1991" spans="2:15" x14ac:dyDescent="0.35">
      <c r="B1991">
        <v>35</v>
      </c>
      <c r="C1991" t="e">
        <v>#N/A</v>
      </c>
      <c r="D1991">
        <v>787.54826254826253</v>
      </c>
      <c r="E1991">
        <v>2</v>
      </c>
      <c r="F1991" t="e">
        <v>#N/A</v>
      </c>
      <c r="G1991">
        <v>3</v>
      </c>
      <c r="H1991" t="e">
        <v>#N/A</v>
      </c>
      <c r="I1991" t="e">
        <v>#N/A</v>
      </c>
      <c r="J1991">
        <v>4</v>
      </c>
      <c r="K1991" t="e">
        <v>#N/A</v>
      </c>
      <c r="L1991" t="e">
        <v>#N/A</v>
      </c>
      <c r="M1991">
        <v>13</v>
      </c>
      <c r="N1991">
        <v>3</v>
      </c>
      <c r="O1991">
        <v>3</v>
      </c>
    </row>
    <row r="1992" spans="2:15" x14ac:dyDescent="0.35">
      <c r="B1992">
        <v>35</v>
      </c>
      <c r="C1992" t="e">
        <v>#N/A</v>
      </c>
      <c r="D1992">
        <v>787.54826254826253</v>
      </c>
      <c r="E1992">
        <v>2</v>
      </c>
      <c r="F1992" t="e">
        <v>#N/A</v>
      </c>
      <c r="G1992">
        <v>3</v>
      </c>
      <c r="H1992" t="e">
        <v>#N/A</v>
      </c>
      <c r="I1992" t="e">
        <v>#N/A</v>
      </c>
      <c r="J1992">
        <v>4</v>
      </c>
      <c r="K1992" t="e">
        <v>#N/A</v>
      </c>
      <c r="L1992" t="e">
        <v>#N/A</v>
      </c>
      <c r="M1992">
        <v>13</v>
      </c>
      <c r="N1992">
        <v>3</v>
      </c>
      <c r="O1992">
        <v>3</v>
      </c>
    </row>
    <row r="1993" spans="2:15" x14ac:dyDescent="0.35">
      <c r="B1993">
        <v>35</v>
      </c>
      <c r="C1993" t="e">
        <v>#N/A</v>
      </c>
      <c r="D1993">
        <v>787.54826254826253</v>
      </c>
      <c r="E1993">
        <v>2</v>
      </c>
      <c r="F1993" t="e">
        <v>#N/A</v>
      </c>
      <c r="G1993">
        <v>3</v>
      </c>
      <c r="H1993" t="e">
        <v>#N/A</v>
      </c>
      <c r="I1993" t="e">
        <v>#N/A</v>
      </c>
      <c r="J1993">
        <v>4</v>
      </c>
      <c r="K1993" t="e">
        <v>#N/A</v>
      </c>
      <c r="L1993" t="e">
        <v>#N/A</v>
      </c>
      <c r="M1993">
        <v>13</v>
      </c>
      <c r="N1993">
        <v>3</v>
      </c>
      <c r="O1993">
        <v>3</v>
      </c>
    </row>
    <row r="1994" spans="2:15" x14ac:dyDescent="0.35">
      <c r="B1994">
        <v>35</v>
      </c>
      <c r="C1994" t="e">
        <v>#N/A</v>
      </c>
      <c r="D1994">
        <v>787.54826254826253</v>
      </c>
      <c r="E1994">
        <v>2</v>
      </c>
      <c r="F1994" t="e">
        <v>#N/A</v>
      </c>
      <c r="G1994">
        <v>3</v>
      </c>
      <c r="H1994" t="e">
        <v>#N/A</v>
      </c>
      <c r="I1994" t="e">
        <v>#N/A</v>
      </c>
      <c r="J1994">
        <v>4</v>
      </c>
      <c r="K1994" t="e">
        <v>#N/A</v>
      </c>
      <c r="L1994" t="e">
        <v>#N/A</v>
      </c>
      <c r="M1994">
        <v>13</v>
      </c>
      <c r="N1994">
        <v>3</v>
      </c>
      <c r="O1994">
        <v>3</v>
      </c>
    </row>
    <row r="1995" spans="2:15" x14ac:dyDescent="0.35">
      <c r="B1995">
        <v>35</v>
      </c>
      <c r="C1995" t="e">
        <v>#N/A</v>
      </c>
      <c r="D1995">
        <v>787.54826254826253</v>
      </c>
      <c r="E1995">
        <v>2</v>
      </c>
      <c r="F1995" t="e">
        <v>#N/A</v>
      </c>
      <c r="G1995">
        <v>3</v>
      </c>
      <c r="H1995" t="e">
        <v>#N/A</v>
      </c>
      <c r="I1995" t="e">
        <v>#N/A</v>
      </c>
      <c r="J1995">
        <v>4</v>
      </c>
      <c r="K1995" t="e">
        <v>#N/A</v>
      </c>
      <c r="L1995" t="e">
        <v>#N/A</v>
      </c>
      <c r="M1995">
        <v>13</v>
      </c>
      <c r="N1995">
        <v>3</v>
      </c>
      <c r="O1995">
        <v>3</v>
      </c>
    </row>
    <row r="1996" spans="2:15" x14ac:dyDescent="0.35">
      <c r="B1996">
        <v>35</v>
      </c>
      <c r="C1996" t="e">
        <v>#N/A</v>
      </c>
      <c r="D1996">
        <v>787.54826254826253</v>
      </c>
      <c r="E1996">
        <v>2</v>
      </c>
      <c r="F1996" t="e">
        <v>#N/A</v>
      </c>
      <c r="G1996">
        <v>3</v>
      </c>
      <c r="H1996" t="e">
        <v>#N/A</v>
      </c>
      <c r="I1996" t="e">
        <v>#N/A</v>
      </c>
      <c r="J1996">
        <v>4</v>
      </c>
      <c r="K1996" t="e">
        <v>#N/A</v>
      </c>
      <c r="L1996" t="e">
        <v>#N/A</v>
      </c>
      <c r="M1996">
        <v>13</v>
      </c>
      <c r="N1996">
        <v>3</v>
      </c>
      <c r="O1996">
        <v>3</v>
      </c>
    </row>
    <row r="1997" spans="2:15" x14ac:dyDescent="0.35">
      <c r="B1997">
        <v>35</v>
      </c>
      <c r="C1997" t="e">
        <v>#N/A</v>
      </c>
      <c r="D1997">
        <v>787.54826254826253</v>
      </c>
      <c r="E1997">
        <v>2</v>
      </c>
      <c r="F1997" t="e">
        <v>#N/A</v>
      </c>
      <c r="G1997">
        <v>3</v>
      </c>
      <c r="H1997" t="e">
        <v>#N/A</v>
      </c>
      <c r="I1997" t="e">
        <v>#N/A</v>
      </c>
      <c r="J1997">
        <v>4</v>
      </c>
      <c r="K1997" t="e">
        <v>#N/A</v>
      </c>
      <c r="L1997" t="e">
        <v>#N/A</v>
      </c>
      <c r="M1997">
        <v>13</v>
      </c>
      <c r="N1997">
        <v>3</v>
      </c>
      <c r="O1997">
        <v>3</v>
      </c>
    </row>
    <row r="1998" spans="2:15" x14ac:dyDescent="0.35">
      <c r="B1998">
        <v>35</v>
      </c>
      <c r="C1998" t="e">
        <v>#N/A</v>
      </c>
      <c r="D1998">
        <v>787.54826254826253</v>
      </c>
      <c r="E1998">
        <v>2</v>
      </c>
      <c r="F1998" t="e">
        <v>#N/A</v>
      </c>
      <c r="G1998">
        <v>3</v>
      </c>
      <c r="H1998" t="e">
        <v>#N/A</v>
      </c>
      <c r="I1998" t="e">
        <v>#N/A</v>
      </c>
      <c r="J1998">
        <v>4</v>
      </c>
      <c r="K1998" t="e">
        <v>#N/A</v>
      </c>
      <c r="L1998" t="e">
        <v>#N/A</v>
      </c>
      <c r="M1998">
        <v>13</v>
      </c>
      <c r="N1998">
        <v>3</v>
      </c>
      <c r="O1998">
        <v>3</v>
      </c>
    </row>
    <row r="1999" spans="2:15" x14ac:dyDescent="0.35">
      <c r="B1999">
        <v>35</v>
      </c>
      <c r="C1999" t="e">
        <v>#N/A</v>
      </c>
      <c r="D1999">
        <v>787.54826254826253</v>
      </c>
      <c r="E1999">
        <v>2</v>
      </c>
      <c r="F1999" t="e">
        <v>#N/A</v>
      </c>
      <c r="G1999">
        <v>3</v>
      </c>
      <c r="H1999" t="e">
        <v>#N/A</v>
      </c>
      <c r="I1999" t="e">
        <v>#N/A</v>
      </c>
      <c r="J1999">
        <v>4</v>
      </c>
      <c r="K1999" t="e">
        <v>#N/A</v>
      </c>
      <c r="L1999" t="e">
        <v>#N/A</v>
      </c>
      <c r="M1999">
        <v>13</v>
      </c>
      <c r="N1999">
        <v>3</v>
      </c>
      <c r="O1999">
        <v>3</v>
      </c>
    </row>
    <row r="2000" spans="2:15" x14ac:dyDescent="0.35">
      <c r="B2000">
        <v>35</v>
      </c>
      <c r="C2000" t="e">
        <v>#N/A</v>
      </c>
      <c r="D2000">
        <v>787.54826254826253</v>
      </c>
      <c r="E2000">
        <v>2</v>
      </c>
      <c r="F2000" t="e">
        <v>#N/A</v>
      </c>
      <c r="G2000">
        <v>3</v>
      </c>
      <c r="H2000" t="e">
        <v>#N/A</v>
      </c>
      <c r="I2000" t="e">
        <v>#N/A</v>
      </c>
      <c r="J2000">
        <v>4</v>
      </c>
      <c r="K2000" t="e">
        <v>#N/A</v>
      </c>
      <c r="L2000" t="e">
        <v>#N/A</v>
      </c>
      <c r="M2000">
        <v>13</v>
      </c>
      <c r="N2000">
        <v>3</v>
      </c>
      <c r="O2000">
        <v>3</v>
      </c>
    </row>
    <row r="2001" spans="2:15" x14ac:dyDescent="0.35">
      <c r="B2001">
        <v>35</v>
      </c>
      <c r="C2001" t="e">
        <v>#N/A</v>
      </c>
      <c r="D2001">
        <v>787.54826254826253</v>
      </c>
      <c r="E2001">
        <v>2</v>
      </c>
      <c r="F2001" t="e">
        <v>#N/A</v>
      </c>
      <c r="G2001">
        <v>3</v>
      </c>
      <c r="H2001" t="e">
        <v>#N/A</v>
      </c>
      <c r="I2001" t="e">
        <v>#N/A</v>
      </c>
      <c r="J2001">
        <v>4</v>
      </c>
      <c r="K2001" t="e">
        <v>#N/A</v>
      </c>
      <c r="L2001" t="e">
        <v>#N/A</v>
      </c>
      <c r="M2001">
        <v>13</v>
      </c>
      <c r="N2001">
        <v>3</v>
      </c>
      <c r="O2001">
        <v>3</v>
      </c>
    </row>
    <row r="2002" spans="2:15" x14ac:dyDescent="0.35">
      <c r="B2002">
        <v>35</v>
      </c>
      <c r="C2002" t="e">
        <v>#N/A</v>
      </c>
      <c r="D2002">
        <v>787.54826254826253</v>
      </c>
      <c r="E2002">
        <v>2</v>
      </c>
      <c r="F2002" t="e">
        <v>#N/A</v>
      </c>
      <c r="G2002">
        <v>3</v>
      </c>
      <c r="H2002" t="e">
        <v>#N/A</v>
      </c>
      <c r="I2002" t="e">
        <v>#N/A</v>
      </c>
      <c r="J2002">
        <v>4</v>
      </c>
      <c r="K2002" t="e">
        <v>#N/A</v>
      </c>
      <c r="L2002" t="e">
        <v>#N/A</v>
      </c>
      <c r="M2002">
        <v>13</v>
      </c>
      <c r="N2002">
        <v>3</v>
      </c>
      <c r="O2002">
        <v>3</v>
      </c>
    </row>
    <row r="2003" spans="2:15" x14ac:dyDescent="0.35">
      <c r="B2003">
        <v>35</v>
      </c>
      <c r="C2003" t="e">
        <v>#N/A</v>
      </c>
      <c r="D2003">
        <v>787.54826254826253</v>
      </c>
      <c r="E2003">
        <v>2</v>
      </c>
      <c r="F2003" t="e">
        <v>#N/A</v>
      </c>
      <c r="G2003">
        <v>3</v>
      </c>
      <c r="H2003" t="e">
        <v>#N/A</v>
      </c>
      <c r="I2003" t="e">
        <v>#N/A</v>
      </c>
      <c r="J2003">
        <v>4</v>
      </c>
      <c r="K2003" t="e">
        <v>#N/A</v>
      </c>
      <c r="L2003" t="e">
        <v>#N/A</v>
      </c>
      <c r="M2003">
        <v>13</v>
      </c>
      <c r="N2003">
        <v>3</v>
      </c>
      <c r="O2003">
        <v>3</v>
      </c>
    </row>
    <row r="2004" spans="2:15" x14ac:dyDescent="0.35">
      <c r="B2004">
        <v>35</v>
      </c>
      <c r="C2004" t="e">
        <v>#N/A</v>
      </c>
      <c r="D2004">
        <v>787.54826254826253</v>
      </c>
      <c r="E2004">
        <v>2</v>
      </c>
      <c r="F2004" t="e">
        <v>#N/A</v>
      </c>
      <c r="G2004">
        <v>3</v>
      </c>
      <c r="H2004" t="e">
        <v>#N/A</v>
      </c>
      <c r="I2004" t="e">
        <v>#N/A</v>
      </c>
      <c r="J2004">
        <v>4</v>
      </c>
      <c r="K2004" t="e">
        <v>#N/A</v>
      </c>
      <c r="L2004" t="e">
        <v>#N/A</v>
      </c>
      <c r="M2004">
        <v>13</v>
      </c>
      <c r="N2004">
        <v>3</v>
      </c>
      <c r="O2004">
        <v>3</v>
      </c>
    </row>
    <row r="2005" spans="2:15" x14ac:dyDescent="0.35">
      <c r="B2005">
        <v>35</v>
      </c>
      <c r="C2005" t="e">
        <v>#N/A</v>
      </c>
      <c r="D2005">
        <v>787.54826254826253</v>
      </c>
      <c r="E2005">
        <v>2</v>
      </c>
      <c r="F2005" t="e">
        <v>#N/A</v>
      </c>
      <c r="G2005">
        <v>3</v>
      </c>
      <c r="H2005" t="e">
        <v>#N/A</v>
      </c>
      <c r="I2005" t="e">
        <v>#N/A</v>
      </c>
      <c r="J2005">
        <v>4</v>
      </c>
      <c r="K2005" t="e">
        <v>#N/A</v>
      </c>
      <c r="L2005" t="e">
        <v>#N/A</v>
      </c>
      <c r="M2005">
        <v>13</v>
      </c>
      <c r="N2005">
        <v>3</v>
      </c>
      <c r="O2005">
        <v>3</v>
      </c>
    </row>
    <row r="2006" spans="2:15" x14ac:dyDescent="0.35">
      <c r="B2006">
        <v>35</v>
      </c>
      <c r="C2006" t="e">
        <v>#N/A</v>
      </c>
      <c r="D2006">
        <v>787.54826254826253</v>
      </c>
      <c r="E2006">
        <v>2</v>
      </c>
      <c r="F2006" t="e">
        <v>#N/A</v>
      </c>
      <c r="G2006">
        <v>3</v>
      </c>
      <c r="H2006" t="e">
        <v>#N/A</v>
      </c>
      <c r="I2006" t="e">
        <v>#N/A</v>
      </c>
      <c r="J2006">
        <v>4</v>
      </c>
      <c r="K2006" t="e">
        <v>#N/A</v>
      </c>
      <c r="L2006" t="e">
        <v>#N/A</v>
      </c>
      <c r="M2006">
        <v>13</v>
      </c>
      <c r="N2006">
        <v>3</v>
      </c>
      <c r="O2006">
        <v>3</v>
      </c>
    </row>
    <row r="2007" spans="2:15" x14ac:dyDescent="0.35">
      <c r="B2007">
        <v>35</v>
      </c>
      <c r="C2007" t="e">
        <v>#N/A</v>
      </c>
      <c r="D2007">
        <v>787.54826254826253</v>
      </c>
      <c r="E2007">
        <v>2</v>
      </c>
      <c r="F2007" t="e">
        <v>#N/A</v>
      </c>
      <c r="G2007">
        <v>3</v>
      </c>
      <c r="H2007" t="e">
        <v>#N/A</v>
      </c>
      <c r="I2007" t="e">
        <v>#N/A</v>
      </c>
      <c r="J2007">
        <v>4</v>
      </c>
      <c r="K2007" t="e">
        <v>#N/A</v>
      </c>
      <c r="L2007" t="e">
        <v>#N/A</v>
      </c>
      <c r="M2007">
        <v>13</v>
      </c>
      <c r="N2007">
        <v>3</v>
      </c>
      <c r="O2007">
        <v>3</v>
      </c>
    </row>
    <row r="2008" spans="2:15" x14ac:dyDescent="0.35">
      <c r="B2008">
        <v>35</v>
      </c>
      <c r="C2008" t="e">
        <v>#N/A</v>
      </c>
      <c r="D2008">
        <v>787.54826254826253</v>
      </c>
      <c r="E2008">
        <v>2</v>
      </c>
      <c r="F2008" t="e">
        <v>#N/A</v>
      </c>
      <c r="G2008">
        <v>3</v>
      </c>
      <c r="H2008" t="e">
        <v>#N/A</v>
      </c>
      <c r="I2008" t="e">
        <v>#N/A</v>
      </c>
      <c r="J2008">
        <v>4</v>
      </c>
      <c r="K2008" t="e">
        <v>#N/A</v>
      </c>
      <c r="L2008" t="e">
        <v>#N/A</v>
      </c>
      <c r="M2008">
        <v>13</v>
      </c>
      <c r="N2008">
        <v>3</v>
      </c>
      <c r="O2008">
        <v>3</v>
      </c>
    </row>
    <row r="2009" spans="2:15" x14ac:dyDescent="0.35">
      <c r="B2009">
        <v>35</v>
      </c>
      <c r="C2009" t="e">
        <v>#N/A</v>
      </c>
      <c r="D2009">
        <v>787.54826254826253</v>
      </c>
      <c r="E2009">
        <v>2</v>
      </c>
      <c r="F2009" t="e">
        <v>#N/A</v>
      </c>
      <c r="G2009">
        <v>3</v>
      </c>
      <c r="H2009" t="e">
        <v>#N/A</v>
      </c>
      <c r="I2009" t="e">
        <v>#N/A</v>
      </c>
      <c r="J2009">
        <v>4</v>
      </c>
      <c r="K2009" t="e">
        <v>#N/A</v>
      </c>
      <c r="L2009" t="e">
        <v>#N/A</v>
      </c>
      <c r="M2009">
        <v>13</v>
      </c>
      <c r="N2009">
        <v>3</v>
      </c>
      <c r="O2009">
        <v>3</v>
      </c>
    </row>
    <row r="2010" spans="2:15" x14ac:dyDescent="0.35">
      <c r="B2010">
        <v>35</v>
      </c>
      <c r="C2010" t="e">
        <v>#N/A</v>
      </c>
      <c r="D2010">
        <v>787.54826254826253</v>
      </c>
      <c r="E2010">
        <v>2</v>
      </c>
      <c r="F2010" t="e">
        <v>#N/A</v>
      </c>
      <c r="G2010">
        <v>3</v>
      </c>
      <c r="H2010" t="e">
        <v>#N/A</v>
      </c>
      <c r="I2010" t="e">
        <v>#N/A</v>
      </c>
      <c r="J2010">
        <v>4</v>
      </c>
      <c r="K2010" t="e">
        <v>#N/A</v>
      </c>
      <c r="L2010" t="e">
        <v>#N/A</v>
      </c>
      <c r="M2010">
        <v>13</v>
      </c>
      <c r="N2010">
        <v>3</v>
      </c>
      <c r="O2010">
        <v>3</v>
      </c>
    </row>
    <row r="2011" spans="2:15" x14ac:dyDescent="0.35">
      <c r="B2011">
        <v>35</v>
      </c>
      <c r="C2011" t="e">
        <v>#N/A</v>
      </c>
      <c r="D2011">
        <v>787.54826254826253</v>
      </c>
      <c r="E2011">
        <v>2</v>
      </c>
      <c r="F2011" t="e">
        <v>#N/A</v>
      </c>
      <c r="G2011">
        <v>3</v>
      </c>
      <c r="H2011" t="e">
        <v>#N/A</v>
      </c>
      <c r="I2011" t="e">
        <v>#N/A</v>
      </c>
      <c r="J2011">
        <v>4</v>
      </c>
      <c r="K2011" t="e">
        <v>#N/A</v>
      </c>
      <c r="L2011" t="e">
        <v>#N/A</v>
      </c>
      <c r="M2011">
        <v>13</v>
      </c>
      <c r="N2011">
        <v>3</v>
      </c>
      <c r="O2011">
        <v>3</v>
      </c>
    </row>
    <row r="2012" spans="2:15" x14ac:dyDescent="0.35">
      <c r="B2012">
        <v>35</v>
      </c>
      <c r="C2012" t="e">
        <v>#N/A</v>
      </c>
      <c r="D2012">
        <v>787.54826254826253</v>
      </c>
      <c r="E2012">
        <v>2</v>
      </c>
      <c r="F2012" t="e">
        <v>#N/A</v>
      </c>
      <c r="G2012">
        <v>3</v>
      </c>
      <c r="H2012" t="e">
        <v>#N/A</v>
      </c>
      <c r="I2012" t="e">
        <v>#N/A</v>
      </c>
      <c r="J2012">
        <v>4</v>
      </c>
      <c r="K2012" t="e">
        <v>#N/A</v>
      </c>
      <c r="L2012" t="e">
        <v>#N/A</v>
      </c>
      <c r="M2012">
        <v>13</v>
      </c>
      <c r="N2012">
        <v>3</v>
      </c>
      <c r="O2012">
        <v>3</v>
      </c>
    </row>
    <row r="2013" spans="2:15" x14ac:dyDescent="0.35">
      <c r="B2013">
        <v>35</v>
      </c>
      <c r="C2013" t="e">
        <v>#N/A</v>
      </c>
      <c r="D2013">
        <v>787.54826254826253</v>
      </c>
      <c r="E2013">
        <v>2</v>
      </c>
      <c r="F2013" t="e">
        <v>#N/A</v>
      </c>
      <c r="G2013">
        <v>3</v>
      </c>
      <c r="H2013" t="e">
        <v>#N/A</v>
      </c>
      <c r="I2013" t="e">
        <v>#N/A</v>
      </c>
      <c r="J2013">
        <v>4</v>
      </c>
      <c r="K2013" t="e">
        <v>#N/A</v>
      </c>
      <c r="L2013" t="e">
        <v>#N/A</v>
      </c>
      <c r="M2013">
        <v>13</v>
      </c>
      <c r="N2013">
        <v>3</v>
      </c>
      <c r="O2013">
        <v>3</v>
      </c>
    </row>
    <row r="2014" spans="2:15" x14ac:dyDescent="0.35">
      <c r="B2014">
        <v>35</v>
      </c>
      <c r="C2014" t="e">
        <v>#N/A</v>
      </c>
      <c r="D2014">
        <v>787.54826254826253</v>
      </c>
      <c r="E2014">
        <v>2</v>
      </c>
      <c r="F2014" t="e">
        <v>#N/A</v>
      </c>
      <c r="G2014">
        <v>3</v>
      </c>
      <c r="H2014" t="e">
        <v>#N/A</v>
      </c>
      <c r="I2014" t="e">
        <v>#N/A</v>
      </c>
      <c r="J2014">
        <v>4</v>
      </c>
      <c r="K2014" t="e">
        <v>#N/A</v>
      </c>
      <c r="L2014" t="e">
        <v>#N/A</v>
      </c>
      <c r="M2014">
        <v>13</v>
      </c>
      <c r="N2014">
        <v>3</v>
      </c>
      <c r="O2014">
        <v>3</v>
      </c>
    </row>
    <row r="2015" spans="2:15" x14ac:dyDescent="0.35">
      <c r="B2015">
        <v>35</v>
      </c>
      <c r="C2015" t="e">
        <v>#N/A</v>
      </c>
      <c r="D2015">
        <v>787.54826254826253</v>
      </c>
      <c r="E2015">
        <v>2</v>
      </c>
      <c r="F2015" t="e">
        <v>#N/A</v>
      </c>
      <c r="G2015">
        <v>3</v>
      </c>
      <c r="H2015" t="e">
        <v>#N/A</v>
      </c>
      <c r="I2015" t="e">
        <v>#N/A</v>
      </c>
      <c r="J2015">
        <v>4</v>
      </c>
      <c r="K2015" t="e">
        <v>#N/A</v>
      </c>
      <c r="L2015" t="e">
        <v>#N/A</v>
      </c>
      <c r="M2015">
        <v>13</v>
      </c>
      <c r="N2015">
        <v>3</v>
      </c>
      <c r="O2015">
        <v>3</v>
      </c>
    </row>
    <row r="2016" spans="2:15" x14ac:dyDescent="0.35">
      <c r="B2016">
        <v>35</v>
      </c>
      <c r="C2016" t="e">
        <v>#N/A</v>
      </c>
      <c r="D2016">
        <v>787.54826254826253</v>
      </c>
      <c r="E2016">
        <v>2</v>
      </c>
      <c r="F2016" t="e">
        <v>#N/A</v>
      </c>
      <c r="G2016">
        <v>3</v>
      </c>
      <c r="H2016" t="e">
        <v>#N/A</v>
      </c>
      <c r="I2016" t="e">
        <v>#N/A</v>
      </c>
      <c r="J2016">
        <v>4</v>
      </c>
      <c r="K2016" t="e">
        <v>#N/A</v>
      </c>
      <c r="L2016" t="e">
        <v>#N/A</v>
      </c>
      <c r="M2016">
        <v>13</v>
      </c>
      <c r="N2016">
        <v>3</v>
      </c>
      <c r="O2016">
        <v>3</v>
      </c>
    </row>
    <row r="2017" spans="2:15" x14ac:dyDescent="0.35">
      <c r="B2017">
        <v>35</v>
      </c>
      <c r="C2017" t="e">
        <v>#N/A</v>
      </c>
      <c r="D2017">
        <v>787.54826254826253</v>
      </c>
      <c r="E2017">
        <v>2</v>
      </c>
      <c r="F2017" t="e">
        <v>#N/A</v>
      </c>
      <c r="G2017">
        <v>3</v>
      </c>
      <c r="H2017" t="e">
        <v>#N/A</v>
      </c>
      <c r="I2017" t="e">
        <v>#N/A</v>
      </c>
      <c r="J2017">
        <v>4</v>
      </c>
      <c r="K2017" t="e">
        <v>#N/A</v>
      </c>
      <c r="L2017" t="e">
        <v>#N/A</v>
      </c>
      <c r="M2017">
        <v>13</v>
      </c>
      <c r="N2017">
        <v>3</v>
      </c>
      <c r="O2017">
        <v>3</v>
      </c>
    </row>
    <row r="2018" spans="2:15" x14ac:dyDescent="0.35">
      <c r="B2018">
        <v>35</v>
      </c>
      <c r="C2018" t="e">
        <v>#N/A</v>
      </c>
      <c r="D2018">
        <v>787.54826254826253</v>
      </c>
      <c r="E2018">
        <v>2</v>
      </c>
      <c r="F2018" t="e">
        <v>#N/A</v>
      </c>
      <c r="G2018">
        <v>3</v>
      </c>
      <c r="H2018" t="e">
        <v>#N/A</v>
      </c>
      <c r="I2018" t="e">
        <v>#N/A</v>
      </c>
      <c r="J2018">
        <v>4</v>
      </c>
      <c r="K2018" t="e">
        <v>#N/A</v>
      </c>
      <c r="L2018" t="e">
        <v>#N/A</v>
      </c>
      <c r="M2018">
        <v>13</v>
      </c>
      <c r="N2018">
        <v>3</v>
      </c>
      <c r="O2018">
        <v>3</v>
      </c>
    </row>
    <row r="2019" spans="2:15" x14ac:dyDescent="0.35">
      <c r="B2019">
        <v>35</v>
      </c>
      <c r="C2019" t="e">
        <v>#N/A</v>
      </c>
      <c r="D2019">
        <v>787.54826254826253</v>
      </c>
      <c r="E2019">
        <v>2</v>
      </c>
      <c r="F2019" t="e">
        <v>#N/A</v>
      </c>
      <c r="G2019">
        <v>3</v>
      </c>
      <c r="H2019" t="e">
        <v>#N/A</v>
      </c>
      <c r="I2019" t="e">
        <v>#N/A</v>
      </c>
      <c r="J2019">
        <v>4</v>
      </c>
      <c r="K2019" t="e">
        <v>#N/A</v>
      </c>
      <c r="L2019" t="e">
        <v>#N/A</v>
      </c>
      <c r="M2019">
        <v>13</v>
      </c>
      <c r="N2019">
        <v>3</v>
      </c>
      <c r="O2019">
        <v>3</v>
      </c>
    </row>
    <row r="2020" spans="2:15" x14ac:dyDescent="0.35">
      <c r="B2020">
        <v>35</v>
      </c>
      <c r="C2020" t="e">
        <v>#N/A</v>
      </c>
      <c r="D2020">
        <v>787.54826254826253</v>
      </c>
      <c r="E2020">
        <v>2</v>
      </c>
      <c r="F2020" t="e">
        <v>#N/A</v>
      </c>
      <c r="G2020">
        <v>3</v>
      </c>
      <c r="H2020" t="e">
        <v>#N/A</v>
      </c>
      <c r="I2020" t="e">
        <v>#N/A</v>
      </c>
      <c r="J2020">
        <v>4</v>
      </c>
      <c r="K2020" t="e">
        <v>#N/A</v>
      </c>
      <c r="L2020" t="e">
        <v>#N/A</v>
      </c>
      <c r="M2020">
        <v>13</v>
      </c>
      <c r="N2020">
        <v>3</v>
      </c>
      <c r="O2020">
        <v>3</v>
      </c>
    </row>
    <row r="2021" spans="2:15" x14ac:dyDescent="0.35">
      <c r="B2021">
        <v>35</v>
      </c>
      <c r="C2021" t="e">
        <v>#N/A</v>
      </c>
      <c r="D2021">
        <v>787.54826254826253</v>
      </c>
      <c r="E2021">
        <v>2</v>
      </c>
      <c r="F2021" t="e">
        <v>#N/A</v>
      </c>
      <c r="G2021">
        <v>3</v>
      </c>
      <c r="H2021" t="e">
        <v>#N/A</v>
      </c>
      <c r="I2021" t="e">
        <v>#N/A</v>
      </c>
      <c r="J2021">
        <v>4</v>
      </c>
      <c r="K2021" t="e">
        <v>#N/A</v>
      </c>
      <c r="L2021" t="e">
        <v>#N/A</v>
      </c>
      <c r="M2021">
        <v>13</v>
      </c>
      <c r="N2021">
        <v>3</v>
      </c>
      <c r="O2021">
        <v>3</v>
      </c>
    </row>
    <row r="2022" spans="2:15" x14ac:dyDescent="0.35">
      <c r="B2022">
        <v>35</v>
      </c>
      <c r="C2022" t="e">
        <v>#N/A</v>
      </c>
      <c r="D2022">
        <v>787.54826254826253</v>
      </c>
      <c r="E2022">
        <v>2</v>
      </c>
      <c r="F2022" t="e">
        <v>#N/A</v>
      </c>
      <c r="G2022">
        <v>3</v>
      </c>
      <c r="H2022" t="e">
        <v>#N/A</v>
      </c>
      <c r="I2022" t="e">
        <v>#N/A</v>
      </c>
      <c r="J2022">
        <v>4</v>
      </c>
      <c r="K2022" t="e">
        <v>#N/A</v>
      </c>
      <c r="L2022" t="e">
        <v>#N/A</v>
      </c>
      <c r="M2022">
        <v>13</v>
      </c>
      <c r="N2022">
        <v>3</v>
      </c>
      <c r="O2022">
        <v>3</v>
      </c>
    </row>
    <row r="2023" spans="2:15" x14ac:dyDescent="0.35">
      <c r="B2023">
        <v>35</v>
      </c>
      <c r="C2023" t="e">
        <v>#N/A</v>
      </c>
      <c r="D2023">
        <v>787.54826254826253</v>
      </c>
      <c r="E2023">
        <v>2</v>
      </c>
      <c r="F2023" t="e">
        <v>#N/A</v>
      </c>
      <c r="G2023">
        <v>3</v>
      </c>
      <c r="H2023" t="e">
        <v>#N/A</v>
      </c>
      <c r="I2023" t="e">
        <v>#N/A</v>
      </c>
      <c r="J2023">
        <v>4</v>
      </c>
      <c r="K2023" t="e">
        <v>#N/A</v>
      </c>
      <c r="L2023" t="e">
        <v>#N/A</v>
      </c>
      <c r="M2023">
        <v>13</v>
      </c>
      <c r="N2023">
        <v>3</v>
      </c>
      <c r="O2023">
        <v>3</v>
      </c>
    </row>
    <row r="2024" spans="2:15" x14ac:dyDescent="0.35">
      <c r="B2024">
        <v>35</v>
      </c>
      <c r="C2024" t="e">
        <v>#N/A</v>
      </c>
      <c r="D2024">
        <v>787.54826254826253</v>
      </c>
      <c r="E2024">
        <v>2</v>
      </c>
      <c r="F2024" t="e">
        <v>#N/A</v>
      </c>
      <c r="G2024">
        <v>3</v>
      </c>
      <c r="H2024" t="e">
        <v>#N/A</v>
      </c>
      <c r="I2024" t="e">
        <v>#N/A</v>
      </c>
      <c r="J2024">
        <v>4</v>
      </c>
      <c r="K2024" t="e">
        <v>#N/A</v>
      </c>
      <c r="L2024" t="e">
        <v>#N/A</v>
      </c>
      <c r="M2024">
        <v>13</v>
      </c>
      <c r="N2024">
        <v>3</v>
      </c>
      <c r="O2024">
        <v>3</v>
      </c>
    </row>
    <row r="2025" spans="2:15" x14ac:dyDescent="0.35">
      <c r="B2025">
        <v>35</v>
      </c>
      <c r="C2025" t="e">
        <v>#N/A</v>
      </c>
      <c r="D2025">
        <v>787.54826254826253</v>
      </c>
      <c r="E2025">
        <v>2</v>
      </c>
      <c r="F2025" t="e">
        <v>#N/A</v>
      </c>
      <c r="G2025">
        <v>3</v>
      </c>
      <c r="H2025" t="e">
        <v>#N/A</v>
      </c>
      <c r="I2025" t="e">
        <v>#N/A</v>
      </c>
      <c r="J2025">
        <v>4</v>
      </c>
      <c r="K2025" t="e">
        <v>#N/A</v>
      </c>
      <c r="L2025" t="e">
        <v>#N/A</v>
      </c>
      <c r="M2025">
        <v>13</v>
      </c>
      <c r="N2025">
        <v>3</v>
      </c>
      <c r="O2025">
        <v>3</v>
      </c>
    </row>
    <row r="2026" spans="2:15" x14ac:dyDescent="0.35">
      <c r="B2026">
        <v>35</v>
      </c>
      <c r="C2026" t="e">
        <v>#N/A</v>
      </c>
      <c r="D2026">
        <v>787.54826254826253</v>
      </c>
      <c r="E2026">
        <v>2</v>
      </c>
      <c r="F2026" t="e">
        <v>#N/A</v>
      </c>
      <c r="G2026">
        <v>3</v>
      </c>
      <c r="H2026" t="e">
        <v>#N/A</v>
      </c>
      <c r="I2026" t="e">
        <v>#N/A</v>
      </c>
      <c r="J2026">
        <v>4</v>
      </c>
      <c r="K2026" t="e">
        <v>#N/A</v>
      </c>
      <c r="L2026" t="e">
        <v>#N/A</v>
      </c>
      <c r="M2026">
        <v>13</v>
      </c>
      <c r="N2026">
        <v>3</v>
      </c>
      <c r="O2026">
        <v>3</v>
      </c>
    </row>
    <row r="2027" spans="2:15" x14ac:dyDescent="0.35">
      <c r="B2027">
        <v>35</v>
      </c>
      <c r="C2027" t="e">
        <v>#N/A</v>
      </c>
      <c r="D2027">
        <v>787.54826254826253</v>
      </c>
      <c r="E2027">
        <v>2</v>
      </c>
      <c r="F2027" t="e">
        <v>#N/A</v>
      </c>
      <c r="G2027">
        <v>3</v>
      </c>
      <c r="H2027" t="e">
        <v>#N/A</v>
      </c>
      <c r="I2027" t="e">
        <v>#N/A</v>
      </c>
      <c r="J2027">
        <v>4</v>
      </c>
      <c r="K2027" t="e">
        <v>#N/A</v>
      </c>
      <c r="L2027" t="e">
        <v>#N/A</v>
      </c>
      <c r="M2027">
        <v>13</v>
      </c>
      <c r="N2027">
        <v>3</v>
      </c>
      <c r="O2027">
        <v>3</v>
      </c>
    </row>
    <row r="2028" spans="2:15" x14ac:dyDescent="0.35">
      <c r="B2028">
        <v>35</v>
      </c>
      <c r="C2028" t="e">
        <v>#N/A</v>
      </c>
      <c r="D2028">
        <v>787.54826254826253</v>
      </c>
      <c r="E2028">
        <v>2</v>
      </c>
      <c r="F2028" t="e">
        <v>#N/A</v>
      </c>
      <c r="G2028">
        <v>3</v>
      </c>
      <c r="H2028" t="e">
        <v>#N/A</v>
      </c>
      <c r="I2028" t="e">
        <v>#N/A</v>
      </c>
      <c r="J2028">
        <v>4</v>
      </c>
      <c r="K2028" t="e">
        <v>#N/A</v>
      </c>
      <c r="L2028" t="e">
        <v>#N/A</v>
      </c>
      <c r="M2028">
        <v>13</v>
      </c>
      <c r="N2028">
        <v>3</v>
      </c>
      <c r="O2028">
        <v>3</v>
      </c>
    </row>
    <row r="2029" spans="2:15" x14ac:dyDescent="0.35">
      <c r="B2029">
        <v>35</v>
      </c>
      <c r="C2029" t="e">
        <v>#N/A</v>
      </c>
      <c r="D2029">
        <v>787.54826254826253</v>
      </c>
      <c r="E2029">
        <v>2</v>
      </c>
      <c r="F2029" t="e">
        <v>#N/A</v>
      </c>
      <c r="G2029">
        <v>3</v>
      </c>
      <c r="H2029" t="e">
        <v>#N/A</v>
      </c>
      <c r="I2029" t="e">
        <v>#N/A</v>
      </c>
      <c r="J2029">
        <v>4</v>
      </c>
      <c r="K2029" t="e">
        <v>#N/A</v>
      </c>
      <c r="L2029" t="e">
        <v>#N/A</v>
      </c>
      <c r="M2029">
        <v>13</v>
      </c>
      <c r="N2029">
        <v>3</v>
      </c>
      <c r="O2029">
        <v>3</v>
      </c>
    </row>
    <row r="2030" spans="2:15" x14ac:dyDescent="0.35">
      <c r="B2030">
        <v>35</v>
      </c>
      <c r="C2030" t="e">
        <v>#N/A</v>
      </c>
      <c r="D2030">
        <v>787.54826254826253</v>
      </c>
      <c r="E2030">
        <v>2</v>
      </c>
      <c r="F2030" t="e">
        <v>#N/A</v>
      </c>
      <c r="G2030">
        <v>3</v>
      </c>
      <c r="H2030" t="e">
        <v>#N/A</v>
      </c>
      <c r="I2030" t="e">
        <v>#N/A</v>
      </c>
      <c r="J2030">
        <v>4</v>
      </c>
      <c r="K2030" t="e">
        <v>#N/A</v>
      </c>
      <c r="L2030" t="e">
        <v>#N/A</v>
      </c>
      <c r="M2030">
        <v>13</v>
      </c>
      <c r="N2030">
        <v>3</v>
      </c>
      <c r="O2030">
        <v>3</v>
      </c>
    </row>
    <row r="2031" spans="2:15" x14ac:dyDescent="0.35">
      <c r="B2031">
        <v>35</v>
      </c>
      <c r="C2031" t="e">
        <v>#N/A</v>
      </c>
      <c r="D2031">
        <v>787.54826254826253</v>
      </c>
      <c r="E2031">
        <v>2</v>
      </c>
      <c r="F2031" t="e">
        <v>#N/A</v>
      </c>
      <c r="G2031">
        <v>3</v>
      </c>
      <c r="H2031" t="e">
        <v>#N/A</v>
      </c>
      <c r="I2031" t="e">
        <v>#N/A</v>
      </c>
      <c r="J2031">
        <v>4</v>
      </c>
      <c r="K2031" t="e">
        <v>#N/A</v>
      </c>
      <c r="L2031" t="e">
        <v>#N/A</v>
      </c>
      <c r="M2031">
        <v>13</v>
      </c>
      <c r="N2031">
        <v>3</v>
      </c>
      <c r="O2031">
        <v>3</v>
      </c>
    </row>
    <row r="2032" spans="2:15" x14ac:dyDescent="0.35">
      <c r="B2032">
        <v>35</v>
      </c>
      <c r="C2032" t="e">
        <v>#N/A</v>
      </c>
      <c r="D2032">
        <v>787.54826254826253</v>
      </c>
      <c r="E2032">
        <v>2</v>
      </c>
      <c r="F2032" t="e">
        <v>#N/A</v>
      </c>
      <c r="G2032">
        <v>3</v>
      </c>
      <c r="H2032" t="e">
        <v>#N/A</v>
      </c>
      <c r="I2032" t="e">
        <v>#N/A</v>
      </c>
      <c r="J2032">
        <v>4</v>
      </c>
      <c r="K2032" t="e">
        <v>#N/A</v>
      </c>
      <c r="L2032" t="e">
        <v>#N/A</v>
      </c>
      <c r="M2032">
        <v>13</v>
      </c>
      <c r="N2032">
        <v>3</v>
      </c>
      <c r="O2032">
        <v>3</v>
      </c>
    </row>
    <row r="2033" spans="2:15" x14ac:dyDescent="0.35">
      <c r="B2033">
        <v>35</v>
      </c>
      <c r="C2033" t="e">
        <v>#N/A</v>
      </c>
      <c r="D2033">
        <v>787.54826254826253</v>
      </c>
      <c r="E2033">
        <v>2</v>
      </c>
      <c r="F2033" t="e">
        <v>#N/A</v>
      </c>
      <c r="G2033">
        <v>3</v>
      </c>
      <c r="H2033" t="e">
        <v>#N/A</v>
      </c>
      <c r="I2033" t="e">
        <v>#N/A</v>
      </c>
      <c r="J2033">
        <v>4</v>
      </c>
      <c r="K2033" t="e">
        <v>#N/A</v>
      </c>
      <c r="L2033" t="e">
        <v>#N/A</v>
      </c>
      <c r="M2033">
        <v>13</v>
      </c>
      <c r="N2033">
        <v>3</v>
      </c>
      <c r="O2033">
        <v>3</v>
      </c>
    </row>
    <row r="2034" spans="2:15" x14ac:dyDescent="0.35">
      <c r="B2034">
        <v>35</v>
      </c>
      <c r="C2034" t="e">
        <v>#N/A</v>
      </c>
      <c r="D2034">
        <v>787.54826254826253</v>
      </c>
      <c r="E2034">
        <v>2</v>
      </c>
      <c r="F2034" t="e">
        <v>#N/A</v>
      </c>
      <c r="G2034">
        <v>3</v>
      </c>
      <c r="H2034" t="e">
        <v>#N/A</v>
      </c>
      <c r="I2034" t="e">
        <v>#N/A</v>
      </c>
      <c r="J2034">
        <v>4</v>
      </c>
      <c r="K2034" t="e">
        <v>#N/A</v>
      </c>
      <c r="L2034" t="e">
        <v>#N/A</v>
      </c>
      <c r="M2034">
        <v>13</v>
      </c>
      <c r="N2034">
        <v>3</v>
      </c>
      <c r="O2034">
        <v>3</v>
      </c>
    </row>
    <row r="2035" spans="2:15" x14ac:dyDescent="0.35">
      <c r="B2035">
        <v>35</v>
      </c>
      <c r="C2035" t="e">
        <v>#N/A</v>
      </c>
      <c r="D2035">
        <v>787.54826254826253</v>
      </c>
      <c r="E2035">
        <v>2</v>
      </c>
      <c r="F2035" t="e">
        <v>#N/A</v>
      </c>
      <c r="G2035">
        <v>3</v>
      </c>
      <c r="H2035" t="e">
        <v>#N/A</v>
      </c>
      <c r="I2035" t="e">
        <v>#N/A</v>
      </c>
      <c r="J2035">
        <v>4</v>
      </c>
      <c r="K2035" t="e">
        <v>#N/A</v>
      </c>
      <c r="L2035" t="e">
        <v>#N/A</v>
      </c>
      <c r="M2035">
        <v>13</v>
      </c>
      <c r="N2035">
        <v>3</v>
      </c>
      <c r="O2035">
        <v>3</v>
      </c>
    </row>
    <row r="2036" spans="2:15" x14ac:dyDescent="0.35">
      <c r="B2036">
        <v>35</v>
      </c>
      <c r="C2036" t="e">
        <v>#N/A</v>
      </c>
      <c r="D2036">
        <v>787.54826254826253</v>
      </c>
      <c r="E2036">
        <v>2</v>
      </c>
      <c r="F2036" t="e">
        <v>#N/A</v>
      </c>
      <c r="G2036">
        <v>3</v>
      </c>
      <c r="H2036" t="e">
        <v>#N/A</v>
      </c>
      <c r="I2036" t="e">
        <v>#N/A</v>
      </c>
      <c r="J2036">
        <v>4</v>
      </c>
      <c r="K2036" t="e">
        <v>#N/A</v>
      </c>
      <c r="L2036" t="e">
        <v>#N/A</v>
      </c>
      <c r="M2036">
        <v>13</v>
      </c>
      <c r="N2036">
        <v>3</v>
      </c>
      <c r="O2036">
        <v>3</v>
      </c>
    </row>
    <row r="2037" spans="2:15" x14ac:dyDescent="0.35">
      <c r="B2037">
        <v>35</v>
      </c>
      <c r="C2037" t="e">
        <v>#N/A</v>
      </c>
      <c r="D2037">
        <v>787.54826254826253</v>
      </c>
      <c r="E2037">
        <v>2</v>
      </c>
      <c r="F2037" t="e">
        <v>#N/A</v>
      </c>
      <c r="G2037">
        <v>3</v>
      </c>
      <c r="H2037" t="e">
        <v>#N/A</v>
      </c>
      <c r="I2037" t="e">
        <v>#N/A</v>
      </c>
      <c r="J2037">
        <v>4</v>
      </c>
      <c r="K2037" t="e">
        <v>#N/A</v>
      </c>
      <c r="L2037" t="e">
        <v>#N/A</v>
      </c>
      <c r="M2037">
        <v>13</v>
      </c>
      <c r="N2037">
        <v>3</v>
      </c>
      <c r="O2037">
        <v>3</v>
      </c>
    </row>
    <row r="2038" spans="2:15" x14ac:dyDescent="0.35">
      <c r="B2038">
        <v>35</v>
      </c>
      <c r="C2038" t="e">
        <v>#N/A</v>
      </c>
      <c r="D2038">
        <v>787.54826254826253</v>
      </c>
      <c r="E2038">
        <v>2</v>
      </c>
      <c r="F2038" t="e">
        <v>#N/A</v>
      </c>
      <c r="G2038">
        <v>3</v>
      </c>
      <c r="H2038" t="e">
        <v>#N/A</v>
      </c>
      <c r="I2038" t="e">
        <v>#N/A</v>
      </c>
      <c r="J2038">
        <v>4</v>
      </c>
      <c r="K2038" t="e">
        <v>#N/A</v>
      </c>
      <c r="L2038" t="e">
        <v>#N/A</v>
      </c>
      <c r="M2038">
        <v>13</v>
      </c>
      <c r="N2038">
        <v>3</v>
      </c>
      <c r="O2038">
        <v>3</v>
      </c>
    </row>
    <row r="2039" spans="2:15" x14ac:dyDescent="0.35">
      <c r="B2039">
        <v>35</v>
      </c>
      <c r="C2039" t="e">
        <v>#N/A</v>
      </c>
      <c r="D2039">
        <v>787.54826254826253</v>
      </c>
      <c r="E2039">
        <v>2</v>
      </c>
      <c r="F2039" t="e">
        <v>#N/A</v>
      </c>
      <c r="G2039">
        <v>3</v>
      </c>
      <c r="H2039" t="e">
        <v>#N/A</v>
      </c>
      <c r="I2039" t="e">
        <v>#N/A</v>
      </c>
      <c r="J2039">
        <v>4</v>
      </c>
      <c r="K2039" t="e">
        <v>#N/A</v>
      </c>
      <c r="L2039" t="e">
        <v>#N/A</v>
      </c>
      <c r="M2039">
        <v>13</v>
      </c>
      <c r="N2039">
        <v>3</v>
      </c>
      <c r="O2039">
        <v>3</v>
      </c>
    </row>
    <row r="2040" spans="2:15" x14ac:dyDescent="0.35">
      <c r="B2040">
        <v>35</v>
      </c>
      <c r="C2040" t="e">
        <v>#N/A</v>
      </c>
      <c r="D2040">
        <v>787.54826254826253</v>
      </c>
      <c r="E2040">
        <v>2</v>
      </c>
      <c r="F2040" t="e">
        <v>#N/A</v>
      </c>
      <c r="G2040">
        <v>3</v>
      </c>
      <c r="H2040" t="e">
        <v>#N/A</v>
      </c>
      <c r="I2040" t="e">
        <v>#N/A</v>
      </c>
      <c r="J2040">
        <v>4</v>
      </c>
      <c r="K2040" t="e">
        <v>#N/A</v>
      </c>
      <c r="L2040" t="e">
        <v>#N/A</v>
      </c>
      <c r="M2040">
        <v>13</v>
      </c>
      <c r="N2040">
        <v>3</v>
      </c>
      <c r="O2040">
        <v>3</v>
      </c>
    </row>
    <row r="2041" spans="2:15" x14ac:dyDescent="0.35">
      <c r="B2041">
        <v>35</v>
      </c>
      <c r="C2041" t="e">
        <v>#N/A</v>
      </c>
      <c r="D2041">
        <v>787.54826254826253</v>
      </c>
      <c r="E2041">
        <v>2</v>
      </c>
      <c r="F2041" t="e">
        <v>#N/A</v>
      </c>
      <c r="G2041">
        <v>3</v>
      </c>
      <c r="H2041" t="e">
        <v>#N/A</v>
      </c>
      <c r="I2041" t="e">
        <v>#N/A</v>
      </c>
      <c r="J2041">
        <v>4</v>
      </c>
      <c r="K2041" t="e">
        <v>#N/A</v>
      </c>
      <c r="L2041" t="e">
        <v>#N/A</v>
      </c>
      <c r="M2041">
        <v>13</v>
      </c>
      <c r="N2041">
        <v>3</v>
      </c>
      <c r="O2041">
        <v>3</v>
      </c>
    </row>
    <row r="2042" spans="2:15" x14ac:dyDescent="0.35">
      <c r="B2042">
        <v>35</v>
      </c>
      <c r="C2042" t="e">
        <v>#N/A</v>
      </c>
      <c r="D2042">
        <v>787.54826254826253</v>
      </c>
      <c r="E2042">
        <v>2</v>
      </c>
      <c r="F2042" t="e">
        <v>#N/A</v>
      </c>
      <c r="G2042">
        <v>3</v>
      </c>
      <c r="H2042" t="e">
        <v>#N/A</v>
      </c>
      <c r="I2042" t="e">
        <v>#N/A</v>
      </c>
      <c r="J2042">
        <v>4</v>
      </c>
      <c r="K2042" t="e">
        <v>#N/A</v>
      </c>
      <c r="L2042" t="e">
        <v>#N/A</v>
      </c>
      <c r="M2042">
        <v>13</v>
      </c>
      <c r="N2042">
        <v>3</v>
      </c>
      <c r="O2042">
        <v>3</v>
      </c>
    </row>
    <row r="2043" spans="2:15" x14ac:dyDescent="0.35">
      <c r="B2043">
        <v>35</v>
      </c>
      <c r="C2043" t="e">
        <v>#N/A</v>
      </c>
      <c r="D2043">
        <v>787.54826254826253</v>
      </c>
      <c r="E2043">
        <v>2</v>
      </c>
      <c r="F2043" t="e">
        <v>#N/A</v>
      </c>
      <c r="G2043">
        <v>3</v>
      </c>
      <c r="H2043" t="e">
        <v>#N/A</v>
      </c>
      <c r="I2043" t="e">
        <v>#N/A</v>
      </c>
      <c r="J2043">
        <v>4</v>
      </c>
      <c r="K2043" t="e">
        <v>#N/A</v>
      </c>
      <c r="L2043" t="e">
        <v>#N/A</v>
      </c>
      <c r="M2043">
        <v>13</v>
      </c>
      <c r="N2043">
        <v>3</v>
      </c>
      <c r="O2043">
        <v>3</v>
      </c>
    </row>
    <row r="2044" spans="2:15" x14ac:dyDescent="0.35">
      <c r="B2044">
        <v>35</v>
      </c>
      <c r="C2044" t="e">
        <v>#N/A</v>
      </c>
      <c r="D2044">
        <v>787.54826254826253</v>
      </c>
      <c r="E2044">
        <v>2</v>
      </c>
      <c r="F2044" t="e">
        <v>#N/A</v>
      </c>
      <c r="G2044">
        <v>3</v>
      </c>
      <c r="H2044" t="e">
        <v>#N/A</v>
      </c>
      <c r="I2044" t="e">
        <v>#N/A</v>
      </c>
      <c r="J2044">
        <v>4</v>
      </c>
      <c r="K2044" t="e">
        <v>#N/A</v>
      </c>
      <c r="L2044" t="e">
        <v>#N/A</v>
      </c>
      <c r="M2044">
        <v>13</v>
      </c>
      <c r="N2044">
        <v>3</v>
      </c>
      <c r="O2044">
        <v>3</v>
      </c>
    </row>
    <row r="2045" spans="2:15" x14ac:dyDescent="0.35">
      <c r="B2045">
        <v>35</v>
      </c>
      <c r="C2045" t="e">
        <v>#N/A</v>
      </c>
      <c r="D2045">
        <v>787.54826254826253</v>
      </c>
      <c r="E2045">
        <v>2</v>
      </c>
      <c r="F2045" t="e">
        <v>#N/A</v>
      </c>
      <c r="G2045">
        <v>3</v>
      </c>
      <c r="H2045" t="e">
        <v>#N/A</v>
      </c>
      <c r="I2045" t="e">
        <v>#N/A</v>
      </c>
      <c r="J2045">
        <v>4</v>
      </c>
      <c r="K2045" t="e">
        <v>#N/A</v>
      </c>
      <c r="L2045" t="e">
        <v>#N/A</v>
      </c>
      <c r="M2045">
        <v>13</v>
      </c>
      <c r="N2045">
        <v>3</v>
      </c>
      <c r="O2045">
        <v>3</v>
      </c>
    </row>
    <row r="2046" spans="2:15" x14ac:dyDescent="0.35">
      <c r="B2046">
        <v>35</v>
      </c>
      <c r="C2046" t="e">
        <v>#N/A</v>
      </c>
      <c r="D2046">
        <v>787.54826254826253</v>
      </c>
      <c r="E2046">
        <v>2</v>
      </c>
      <c r="F2046" t="e">
        <v>#N/A</v>
      </c>
      <c r="G2046">
        <v>3</v>
      </c>
      <c r="H2046" t="e">
        <v>#N/A</v>
      </c>
      <c r="I2046" t="e">
        <v>#N/A</v>
      </c>
      <c r="J2046">
        <v>4</v>
      </c>
      <c r="K2046" t="e">
        <v>#N/A</v>
      </c>
      <c r="L2046" t="e">
        <v>#N/A</v>
      </c>
      <c r="M2046">
        <v>13</v>
      </c>
      <c r="N2046">
        <v>3</v>
      </c>
      <c r="O2046">
        <v>3</v>
      </c>
    </row>
    <row r="2047" spans="2:15" x14ac:dyDescent="0.35">
      <c r="B2047">
        <v>35</v>
      </c>
      <c r="C2047" t="e">
        <v>#N/A</v>
      </c>
      <c r="D2047">
        <v>787.54826254826253</v>
      </c>
      <c r="E2047">
        <v>2</v>
      </c>
      <c r="F2047" t="e">
        <v>#N/A</v>
      </c>
      <c r="G2047">
        <v>3</v>
      </c>
      <c r="H2047" t="e">
        <v>#N/A</v>
      </c>
      <c r="I2047" t="e">
        <v>#N/A</v>
      </c>
      <c r="J2047">
        <v>4</v>
      </c>
      <c r="K2047" t="e">
        <v>#N/A</v>
      </c>
      <c r="L2047" t="e">
        <v>#N/A</v>
      </c>
      <c r="M2047">
        <v>13</v>
      </c>
      <c r="N2047">
        <v>3</v>
      </c>
      <c r="O2047">
        <v>3</v>
      </c>
    </row>
    <row r="2048" spans="2:15" x14ac:dyDescent="0.35">
      <c r="B2048">
        <v>35</v>
      </c>
      <c r="C2048" t="e">
        <v>#N/A</v>
      </c>
      <c r="D2048">
        <v>787.54826254826253</v>
      </c>
      <c r="E2048">
        <v>2</v>
      </c>
      <c r="F2048" t="e">
        <v>#N/A</v>
      </c>
      <c r="G2048">
        <v>3</v>
      </c>
      <c r="H2048" t="e">
        <v>#N/A</v>
      </c>
      <c r="I2048" t="e">
        <v>#N/A</v>
      </c>
      <c r="J2048">
        <v>4</v>
      </c>
      <c r="K2048" t="e">
        <v>#N/A</v>
      </c>
      <c r="L2048" t="e">
        <v>#N/A</v>
      </c>
      <c r="M2048">
        <v>13</v>
      </c>
      <c r="N2048">
        <v>3</v>
      </c>
      <c r="O2048">
        <v>3</v>
      </c>
    </row>
    <row r="2049" spans="2:15" x14ac:dyDescent="0.35">
      <c r="B2049">
        <v>35</v>
      </c>
      <c r="C2049" t="e">
        <v>#N/A</v>
      </c>
      <c r="D2049">
        <v>787.54826254826253</v>
      </c>
      <c r="E2049">
        <v>2</v>
      </c>
      <c r="F2049" t="e">
        <v>#N/A</v>
      </c>
      <c r="G2049">
        <v>3</v>
      </c>
      <c r="H2049" t="e">
        <v>#N/A</v>
      </c>
      <c r="I2049" t="e">
        <v>#N/A</v>
      </c>
      <c r="J2049">
        <v>4</v>
      </c>
      <c r="K2049" t="e">
        <v>#N/A</v>
      </c>
      <c r="L2049" t="e">
        <v>#N/A</v>
      </c>
      <c r="M2049">
        <v>13</v>
      </c>
      <c r="N2049">
        <v>3</v>
      </c>
      <c r="O2049">
        <v>3</v>
      </c>
    </row>
    <row r="2050" spans="2:15" x14ac:dyDescent="0.35">
      <c r="B2050">
        <v>35</v>
      </c>
      <c r="C2050" t="e">
        <v>#N/A</v>
      </c>
      <c r="D2050">
        <v>787.54826254826253</v>
      </c>
      <c r="E2050">
        <v>2</v>
      </c>
      <c r="F2050" t="e">
        <v>#N/A</v>
      </c>
      <c r="G2050">
        <v>3</v>
      </c>
      <c r="H2050" t="e">
        <v>#N/A</v>
      </c>
      <c r="I2050" t="e">
        <v>#N/A</v>
      </c>
      <c r="J2050">
        <v>4</v>
      </c>
      <c r="K2050" t="e">
        <v>#N/A</v>
      </c>
      <c r="L2050" t="e">
        <v>#N/A</v>
      </c>
      <c r="M2050">
        <v>13</v>
      </c>
      <c r="N2050">
        <v>3</v>
      </c>
      <c r="O2050">
        <v>3</v>
      </c>
    </row>
    <row r="2051" spans="2:15" x14ac:dyDescent="0.35">
      <c r="B2051">
        <v>35</v>
      </c>
      <c r="C2051" t="e">
        <v>#N/A</v>
      </c>
      <c r="D2051">
        <v>787.54826254826253</v>
      </c>
      <c r="E2051">
        <v>2</v>
      </c>
      <c r="F2051" t="e">
        <v>#N/A</v>
      </c>
      <c r="G2051">
        <v>3</v>
      </c>
      <c r="H2051" t="e">
        <v>#N/A</v>
      </c>
      <c r="I2051" t="e">
        <v>#N/A</v>
      </c>
      <c r="J2051">
        <v>4</v>
      </c>
      <c r="K2051" t="e">
        <v>#N/A</v>
      </c>
      <c r="L2051" t="e">
        <v>#N/A</v>
      </c>
      <c r="M2051">
        <v>13</v>
      </c>
      <c r="N2051">
        <v>3</v>
      </c>
      <c r="O2051">
        <v>3</v>
      </c>
    </row>
    <row r="2052" spans="2:15" x14ac:dyDescent="0.35">
      <c r="B2052">
        <v>35</v>
      </c>
      <c r="C2052" t="e">
        <v>#N/A</v>
      </c>
      <c r="D2052">
        <v>787.54826254826253</v>
      </c>
      <c r="E2052">
        <v>2</v>
      </c>
      <c r="F2052" t="e">
        <v>#N/A</v>
      </c>
      <c r="G2052">
        <v>3</v>
      </c>
      <c r="H2052" t="e">
        <v>#N/A</v>
      </c>
      <c r="I2052" t="e">
        <v>#N/A</v>
      </c>
      <c r="J2052">
        <v>4</v>
      </c>
      <c r="K2052" t="e">
        <v>#N/A</v>
      </c>
      <c r="L2052" t="e">
        <v>#N/A</v>
      </c>
      <c r="M2052">
        <v>13</v>
      </c>
      <c r="N2052">
        <v>3</v>
      </c>
      <c r="O2052">
        <v>3</v>
      </c>
    </row>
    <row r="2053" spans="2:15" x14ac:dyDescent="0.35">
      <c r="B2053">
        <v>35</v>
      </c>
      <c r="C2053" t="e">
        <v>#N/A</v>
      </c>
      <c r="D2053">
        <v>787.54826254826253</v>
      </c>
      <c r="E2053">
        <v>2</v>
      </c>
      <c r="F2053" t="e">
        <v>#N/A</v>
      </c>
      <c r="G2053">
        <v>3</v>
      </c>
      <c r="H2053" t="e">
        <v>#N/A</v>
      </c>
      <c r="I2053" t="e">
        <v>#N/A</v>
      </c>
      <c r="J2053">
        <v>4</v>
      </c>
      <c r="K2053" t="e">
        <v>#N/A</v>
      </c>
      <c r="L2053" t="e">
        <v>#N/A</v>
      </c>
      <c r="M2053">
        <v>13</v>
      </c>
      <c r="N2053">
        <v>3</v>
      </c>
      <c r="O2053">
        <v>3</v>
      </c>
    </row>
    <row r="2054" spans="2:15" x14ac:dyDescent="0.35">
      <c r="B2054">
        <v>35</v>
      </c>
      <c r="C2054" t="e">
        <v>#N/A</v>
      </c>
      <c r="D2054">
        <v>787.54826254826253</v>
      </c>
      <c r="E2054">
        <v>2</v>
      </c>
      <c r="F2054" t="e">
        <v>#N/A</v>
      </c>
      <c r="G2054">
        <v>3</v>
      </c>
      <c r="H2054" t="e">
        <v>#N/A</v>
      </c>
      <c r="I2054" t="e">
        <v>#N/A</v>
      </c>
      <c r="J2054">
        <v>4</v>
      </c>
      <c r="K2054" t="e">
        <v>#N/A</v>
      </c>
      <c r="L2054" t="e">
        <v>#N/A</v>
      </c>
      <c r="M2054">
        <v>13</v>
      </c>
      <c r="N2054">
        <v>3</v>
      </c>
      <c r="O2054">
        <v>3</v>
      </c>
    </row>
    <row r="2055" spans="2:15" x14ac:dyDescent="0.35">
      <c r="B2055">
        <v>35</v>
      </c>
      <c r="C2055" t="e">
        <v>#N/A</v>
      </c>
      <c r="D2055">
        <v>787.54826254826253</v>
      </c>
      <c r="E2055">
        <v>2</v>
      </c>
      <c r="F2055" t="e">
        <v>#N/A</v>
      </c>
      <c r="G2055">
        <v>3</v>
      </c>
      <c r="H2055" t="e">
        <v>#N/A</v>
      </c>
      <c r="I2055" t="e">
        <v>#N/A</v>
      </c>
      <c r="J2055">
        <v>4</v>
      </c>
      <c r="K2055" t="e">
        <v>#N/A</v>
      </c>
      <c r="L2055" t="e">
        <v>#N/A</v>
      </c>
      <c r="M2055">
        <v>13</v>
      </c>
      <c r="N2055">
        <v>3</v>
      </c>
      <c r="O2055">
        <v>3</v>
      </c>
    </row>
    <row r="2056" spans="2:15" x14ac:dyDescent="0.35">
      <c r="B2056">
        <v>35</v>
      </c>
      <c r="C2056" t="e">
        <v>#N/A</v>
      </c>
      <c r="D2056">
        <v>787.54826254826253</v>
      </c>
      <c r="E2056">
        <v>2</v>
      </c>
      <c r="F2056" t="e">
        <v>#N/A</v>
      </c>
      <c r="G2056">
        <v>3</v>
      </c>
      <c r="H2056" t="e">
        <v>#N/A</v>
      </c>
      <c r="I2056" t="e">
        <v>#N/A</v>
      </c>
      <c r="J2056">
        <v>4</v>
      </c>
      <c r="K2056" t="e">
        <v>#N/A</v>
      </c>
      <c r="L2056" t="e">
        <v>#N/A</v>
      </c>
      <c r="M2056">
        <v>13</v>
      </c>
      <c r="N2056">
        <v>3</v>
      </c>
      <c r="O2056">
        <v>3</v>
      </c>
    </row>
    <row r="2057" spans="2:15" x14ac:dyDescent="0.35">
      <c r="B2057">
        <v>35</v>
      </c>
      <c r="C2057" t="e">
        <v>#N/A</v>
      </c>
      <c r="D2057">
        <v>787.54826254826253</v>
      </c>
      <c r="E2057">
        <v>2</v>
      </c>
      <c r="F2057" t="e">
        <v>#N/A</v>
      </c>
      <c r="G2057">
        <v>3</v>
      </c>
      <c r="H2057" t="e">
        <v>#N/A</v>
      </c>
      <c r="I2057" t="e">
        <v>#N/A</v>
      </c>
      <c r="J2057">
        <v>4</v>
      </c>
      <c r="K2057" t="e">
        <v>#N/A</v>
      </c>
      <c r="L2057" t="e">
        <v>#N/A</v>
      </c>
      <c r="M2057">
        <v>13</v>
      </c>
      <c r="N2057">
        <v>3</v>
      </c>
      <c r="O2057">
        <v>3</v>
      </c>
    </row>
    <row r="2058" spans="2:15" x14ac:dyDescent="0.35">
      <c r="B2058">
        <v>35</v>
      </c>
      <c r="C2058" t="e">
        <v>#N/A</v>
      </c>
      <c r="D2058">
        <v>787.54826254826253</v>
      </c>
      <c r="E2058">
        <v>2</v>
      </c>
      <c r="F2058" t="e">
        <v>#N/A</v>
      </c>
      <c r="G2058">
        <v>3</v>
      </c>
      <c r="H2058" t="e">
        <v>#N/A</v>
      </c>
      <c r="I2058" t="e">
        <v>#N/A</v>
      </c>
      <c r="J2058">
        <v>4</v>
      </c>
      <c r="K2058" t="e">
        <v>#N/A</v>
      </c>
      <c r="L2058" t="e">
        <v>#N/A</v>
      </c>
      <c r="M2058">
        <v>13</v>
      </c>
      <c r="N2058">
        <v>3</v>
      </c>
      <c r="O2058">
        <v>3</v>
      </c>
    </row>
    <row r="2059" spans="2:15" x14ac:dyDescent="0.35">
      <c r="B2059">
        <v>35</v>
      </c>
      <c r="C2059" t="e">
        <v>#N/A</v>
      </c>
      <c r="D2059">
        <v>787.54826254826253</v>
      </c>
      <c r="E2059">
        <v>2</v>
      </c>
      <c r="F2059" t="e">
        <v>#N/A</v>
      </c>
      <c r="G2059">
        <v>3</v>
      </c>
      <c r="H2059" t="e">
        <v>#N/A</v>
      </c>
      <c r="I2059" t="e">
        <v>#N/A</v>
      </c>
      <c r="J2059">
        <v>4</v>
      </c>
      <c r="K2059" t="e">
        <v>#N/A</v>
      </c>
      <c r="L2059" t="e">
        <v>#N/A</v>
      </c>
      <c r="M2059">
        <v>13</v>
      </c>
      <c r="N2059">
        <v>3</v>
      </c>
      <c r="O2059">
        <v>3</v>
      </c>
    </row>
    <row r="2060" spans="2:15" x14ac:dyDescent="0.35">
      <c r="B2060">
        <v>35</v>
      </c>
      <c r="C2060" t="e">
        <v>#N/A</v>
      </c>
      <c r="D2060">
        <v>787.54826254826253</v>
      </c>
      <c r="E2060">
        <v>2</v>
      </c>
      <c r="F2060" t="e">
        <v>#N/A</v>
      </c>
      <c r="G2060">
        <v>3</v>
      </c>
      <c r="H2060" t="e">
        <v>#N/A</v>
      </c>
      <c r="I2060" t="e">
        <v>#N/A</v>
      </c>
      <c r="J2060">
        <v>4</v>
      </c>
      <c r="K2060" t="e">
        <v>#N/A</v>
      </c>
      <c r="L2060" t="e">
        <v>#N/A</v>
      </c>
      <c r="M2060">
        <v>13</v>
      </c>
      <c r="N2060">
        <v>3</v>
      </c>
      <c r="O2060">
        <v>3</v>
      </c>
    </row>
    <row r="2061" spans="2:15" x14ac:dyDescent="0.35">
      <c r="B2061">
        <v>35</v>
      </c>
      <c r="C2061" t="e">
        <v>#N/A</v>
      </c>
      <c r="D2061">
        <v>787.54826254826253</v>
      </c>
      <c r="E2061">
        <v>2</v>
      </c>
      <c r="F2061" t="e">
        <v>#N/A</v>
      </c>
      <c r="G2061">
        <v>3</v>
      </c>
      <c r="H2061" t="e">
        <v>#N/A</v>
      </c>
      <c r="I2061" t="e">
        <v>#N/A</v>
      </c>
      <c r="J2061">
        <v>4</v>
      </c>
      <c r="K2061" t="e">
        <v>#N/A</v>
      </c>
      <c r="L2061" t="e">
        <v>#N/A</v>
      </c>
      <c r="M2061">
        <v>13</v>
      </c>
      <c r="N2061">
        <v>3</v>
      </c>
      <c r="O2061">
        <v>3</v>
      </c>
    </row>
    <row r="2062" spans="2:15" x14ac:dyDescent="0.35">
      <c r="B2062">
        <v>35</v>
      </c>
      <c r="C2062" t="e">
        <v>#N/A</v>
      </c>
      <c r="D2062">
        <v>787.54826254826253</v>
      </c>
      <c r="E2062">
        <v>2</v>
      </c>
      <c r="F2062" t="e">
        <v>#N/A</v>
      </c>
      <c r="G2062">
        <v>3</v>
      </c>
      <c r="H2062" t="e">
        <v>#N/A</v>
      </c>
      <c r="I2062" t="e">
        <v>#N/A</v>
      </c>
      <c r="J2062">
        <v>4</v>
      </c>
      <c r="K2062" t="e">
        <v>#N/A</v>
      </c>
      <c r="L2062" t="e">
        <v>#N/A</v>
      </c>
      <c r="M2062">
        <v>13</v>
      </c>
      <c r="N2062">
        <v>3</v>
      </c>
      <c r="O2062">
        <v>3</v>
      </c>
    </row>
    <row r="2063" spans="2:15" x14ac:dyDescent="0.35">
      <c r="B2063">
        <v>35</v>
      </c>
      <c r="C2063" t="e">
        <v>#N/A</v>
      </c>
      <c r="D2063">
        <v>787.54826254826253</v>
      </c>
      <c r="E2063">
        <v>2</v>
      </c>
      <c r="F2063" t="e">
        <v>#N/A</v>
      </c>
      <c r="G2063">
        <v>3</v>
      </c>
      <c r="H2063" t="e">
        <v>#N/A</v>
      </c>
      <c r="I2063" t="e">
        <v>#N/A</v>
      </c>
      <c r="J2063">
        <v>4</v>
      </c>
      <c r="K2063" t="e">
        <v>#N/A</v>
      </c>
      <c r="L2063" t="e">
        <v>#N/A</v>
      </c>
      <c r="M2063">
        <v>13</v>
      </c>
      <c r="N2063">
        <v>3</v>
      </c>
      <c r="O2063">
        <v>3</v>
      </c>
    </row>
    <row r="2064" spans="2:15" x14ac:dyDescent="0.35">
      <c r="B2064">
        <v>35</v>
      </c>
      <c r="C2064" t="e">
        <v>#N/A</v>
      </c>
      <c r="D2064">
        <v>787.54826254826253</v>
      </c>
      <c r="E2064">
        <v>2</v>
      </c>
      <c r="F2064" t="e">
        <v>#N/A</v>
      </c>
      <c r="G2064">
        <v>3</v>
      </c>
      <c r="H2064" t="e">
        <v>#N/A</v>
      </c>
      <c r="I2064" t="e">
        <v>#N/A</v>
      </c>
      <c r="J2064">
        <v>4</v>
      </c>
      <c r="K2064" t="e">
        <v>#N/A</v>
      </c>
      <c r="L2064" t="e">
        <v>#N/A</v>
      </c>
      <c r="M2064">
        <v>13</v>
      </c>
      <c r="N2064">
        <v>3</v>
      </c>
      <c r="O2064">
        <v>3</v>
      </c>
    </row>
    <row r="2065" spans="2:15" x14ac:dyDescent="0.35">
      <c r="B2065">
        <v>35</v>
      </c>
      <c r="C2065" t="e">
        <v>#N/A</v>
      </c>
      <c r="D2065">
        <v>787.54826254826253</v>
      </c>
      <c r="E2065">
        <v>2</v>
      </c>
      <c r="F2065" t="e">
        <v>#N/A</v>
      </c>
      <c r="G2065">
        <v>3</v>
      </c>
      <c r="H2065" t="e">
        <v>#N/A</v>
      </c>
      <c r="I2065" t="e">
        <v>#N/A</v>
      </c>
      <c r="J2065">
        <v>4</v>
      </c>
      <c r="K2065" t="e">
        <v>#N/A</v>
      </c>
      <c r="L2065" t="e">
        <v>#N/A</v>
      </c>
      <c r="M2065">
        <v>13</v>
      </c>
      <c r="N2065">
        <v>3</v>
      </c>
      <c r="O2065">
        <v>3</v>
      </c>
    </row>
    <row r="2066" spans="2:15" x14ac:dyDescent="0.35">
      <c r="B2066">
        <v>35</v>
      </c>
      <c r="C2066" t="e">
        <v>#N/A</v>
      </c>
      <c r="D2066">
        <v>787.54826254826253</v>
      </c>
      <c r="E2066">
        <v>2</v>
      </c>
      <c r="F2066" t="e">
        <v>#N/A</v>
      </c>
      <c r="G2066">
        <v>3</v>
      </c>
      <c r="H2066" t="e">
        <v>#N/A</v>
      </c>
      <c r="I2066" t="e">
        <v>#N/A</v>
      </c>
      <c r="J2066">
        <v>4</v>
      </c>
      <c r="K2066" t="e">
        <v>#N/A</v>
      </c>
      <c r="L2066" t="e">
        <v>#N/A</v>
      </c>
      <c r="M2066">
        <v>13</v>
      </c>
      <c r="N2066">
        <v>3</v>
      </c>
      <c r="O2066">
        <v>3</v>
      </c>
    </row>
    <row r="2067" spans="2:15" x14ac:dyDescent="0.35">
      <c r="B2067">
        <v>35</v>
      </c>
      <c r="C2067" t="e">
        <v>#N/A</v>
      </c>
      <c r="D2067">
        <v>787.54826254826253</v>
      </c>
      <c r="E2067">
        <v>2</v>
      </c>
      <c r="F2067" t="e">
        <v>#N/A</v>
      </c>
      <c r="G2067">
        <v>3</v>
      </c>
      <c r="H2067" t="e">
        <v>#N/A</v>
      </c>
      <c r="I2067" t="e">
        <v>#N/A</v>
      </c>
      <c r="J2067">
        <v>4</v>
      </c>
      <c r="K2067" t="e">
        <v>#N/A</v>
      </c>
      <c r="L2067" t="e">
        <v>#N/A</v>
      </c>
      <c r="M2067">
        <v>13</v>
      </c>
      <c r="N2067">
        <v>3</v>
      </c>
      <c r="O2067">
        <v>3</v>
      </c>
    </row>
    <row r="2068" spans="2:15" x14ac:dyDescent="0.35">
      <c r="B2068">
        <v>35</v>
      </c>
      <c r="C2068" t="e">
        <v>#N/A</v>
      </c>
      <c r="D2068">
        <v>787.54826254826253</v>
      </c>
      <c r="E2068">
        <v>2</v>
      </c>
      <c r="F2068" t="e">
        <v>#N/A</v>
      </c>
      <c r="G2068">
        <v>3</v>
      </c>
      <c r="H2068" t="e">
        <v>#N/A</v>
      </c>
      <c r="I2068" t="e">
        <v>#N/A</v>
      </c>
      <c r="J2068">
        <v>4</v>
      </c>
      <c r="K2068" t="e">
        <v>#N/A</v>
      </c>
      <c r="L2068" t="e">
        <v>#N/A</v>
      </c>
      <c r="M2068">
        <v>13</v>
      </c>
      <c r="N2068">
        <v>3</v>
      </c>
      <c r="O2068">
        <v>3</v>
      </c>
    </row>
    <row r="2069" spans="2:15" x14ac:dyDescent="0.35">
      <c r="B2069">
        <v>35</v>
      </c>
      <c r="C2069" t="e">
        <v>#N/A</v>
      </c>
      <c r="D2069">
        <v>787.54826254826253</v>
      </c>
      <c r="E2069">
        <v>2</v>
      </c>
      <c r="F2069" t="e">
        <v>#N/A</v>
      </c>
      <c r="G2069">
        <v>3</v>
      </c>
      <c r="H2069" t="e">
        <v>#N/A</v>
      </c>
      <c r="I2069" t="e">
        <v>#N/A</v>
      </c>
      <c r="J2069">
        <v>4</v>
      </c>
      <c r="K2069" t="e">
        <v>#N/A</v>
      </c>
      <c r="L2069" t="e">
        <v>#N/A</v>
      </c>
      <c r="M2069">
        <v>13</v>
      </c>
      <c r="N2069">
        <v>3</v>
      </c>
      <c r="O2069">
        <v>3</v>
      </c>
    </row>
    <row r="2070" spans="2:15" x14ac:dyDescent="0.35">
      <c r="B2070">
        <v>35</v>
      </c>
      <c r="C2070" t="e">
        <v>#N/A</v>
      </c>
      <c r="D2070">
        <v>787.54826254826253</v>
      </c>
      <c r="E2070">
        <v>2</v>
      </c>
      <c r="F2070" t="e">
        <v>#N/A</v>
      </c>
      <c r="G2070">
        <v>3</v>
      </c>
      <c r="H2070" t="e">
        <v>#N/A</v>
      </c>
      <c r="I2070" t="e">
        <v>#N/A</v>
      </c>
      <c r="J2070">
        <v>4</v>
      </c>
      <c r="K2070" t="e">
        <v>#N/A</v>
      </c>
      <c r="L2070" t="e">
        <v>#N/A</v>
      </c>
      <c r="M2070">
        <v>13</v>
      </c>
      <c r="N2070">
        <v>3</v>
      </c>
      <c r="O2070">
        <v>3</v>
      </c>
    </row>
    <row r="2071" spans="2:15" x14ac:dyDescent="0.35">
      <c r="B2071">
        <v>35</v>
      </c>
      <c r="C2071" t="e">
        <v>#N/A</v>
      </c>
      <c r="D2071">
        <v>787.54826254826253</v>
      </c>
      <c r="E2071">
        <v>2</v>
      </c>
      <c r="F2071" t="e">
        <v>#N/A</v>
      </c>
      <c r="G2071">
        <v>3</v>
      </c>
      <c r="H2071" t="e">
        <v>#N/A</v>
      </c>
      <c r="I2071" t="e">
        <v>#N/A</v>
      </c>
      <c r="J2071">
        <v>4</v>
      </c>
      <c r="K2071" t="e">
        <v>#N/A</v>
      </c>
      <c r="L2071" t="e">
        <v>#N/A</v>
      </c>
      <c r="M2071">
        <v>13</v>
      </c>
      <c r="N2071">
        <v>3</v>
      </c>
      <c r="O2071">
        <v>3</v>
      </c>
    </row>
    <row r="2072" spans="2:15" x14ac:dyDescent="0.35">
      <c r="B2072">
        <v>35</v>
      </c>
      <c r="C2072" t="e">
        <v>#N/A</v>
      </c>
      <c r="D2072">
        <v>787.54826254826253</v>
      </c>
      <c r="E2072">
        <v>2</v>
      </c>
      <c r="F2072" t="e">
        <v>#N/A</v>
      </c>
      <c r="G2072">
        <v>3</v>
      </c>
      <c r="H2072" t="e">
        <v>#N/A</v>
      </c>
      <c r="I2072" t="e">
        <v>#N/A</v>
      </c>
      <c r="J2072">
        <v>4</v>
      </c>
      <c r="K2072" t="e">
        <v>#N/A</v>
      </c>
      <c r="L2072" t="e">
        <v>#N/A</v>
      </c>
      <c r="M2072">
        <v>13</v>
      </c>
      <c r="N2072">
        <v>3</v>
      </c>
      <c r="O2072">
        <v>3</v>
      </c>
    </row>
    <row r="2073" spans="2:15" x14ac:dyDescent="0.35">
      <c r="B2073">
        <v>35</v>
      </c>
      <c r="C2073" t="e">
        <v>#N/A</v>
      </c>
      <c r="D2073">
        <v>787.54826254826253</v>
      </c>
      <c r="E2073">
        <v>2</v>
      </c>
      <c r="F2073" t="e">
        <v>#N/A</v>
      </c>
      <c r="G2073">
        <v>3</v>
      </c>
      <c r="H2073" t="e">
        <v>#N/A</v>
      </c>
      <c r="I2073" t="e">
        <v>#N/A</v>
      </c>
      <c r="J2073">
        <v>4</v>
      </c>
      <c r="K2073" t="e">
        <v>#N/A</v>
      </c>
      <c r="L2073" t="e">
        <v>#N/A</v>
      </c>
      <c r="M2073">
        <v>13</v>
      </c>
      <c r="N2073">
        <v>3</v>
      </c>
      <c r="O2073">
        <v>3</v>
      </c>
    </row>
    <row r="2074" spans="2:15" x14ac:dyDescent="0.35">
      <c r="B2074">
        <v>35</v>
      </c>
      <c r="C2074" t="e">
        <v>#N/A</v>
      </c>
      <c r="D2074">
        <v>787.54826254826253</v>
      </c>
      <c r="E2074">
        <v>2</v>
      </c>
      <c r="F2074" t="e">
        <v>#N/A</v>
      </c>
      <c r="G2074">
        <v>3</v>
      </c>
      <c r="H2074" t="e">
        <v>#N/A</v>
      </c>
      <c r="I2074" t="e">
        <v>#N/A</v>
      </c>
      <c r="J2074">
        <v>4</v>
      </c>
      <c r="K2074" t="e">
        <v>#N/A</v>
      </c>
      <c r="L2074" t="e">
        <v>#N/A</v>
      </c>
      <c r="M2074">
        <v>13</v>
      </c>
      <c r="N2074">
        <v>3</v>
      </c>
      <c r="O2074">
        <v>3</v>
      </c>
    </row>
    <row r="2075" spans="2:15" x14ac:dyDescent="0.35">
      <c r="B2075">
        <v>35</v>
      </c>
      <c r="C2075" t="e">
        <v>#N/A</v>
      </c>
      <c r="D2075">
        <v>787.54826254826253</v>
      </c>
      <c r="E2075">
        <v>2</v>
      </c>
      <c r="F2075" t="e">
        <v>#N/A</v>
      </c>
      <c r="G2075">
        <v>3</v>
      </c>
      <c r="H2075" t="e">
        <v>#N/A</v>
      </c>
      <c r="I2075" t="e">
        <v>#N/A</v>
      </c>
      <c r="J2075">
        <v>4</v>
      </c>
      <c r="K2075" t="e">
        <v>#N/A</v>
      </c>
      <c r="L2075" t="e">
        <v>#N/A</v>
      </c>
      <c r="M2075">
        <v>13</v>
      </c>
      <c r="N2075">
        <v>3</v>
      </c>
      <c r="O2075">
        <v>3</v>
      </c>
    </row>
    <row r="2076" spans="2:15" x14ac:dyDescent="0.35">
      <c r="B2076">
        <v>35</v>
      </c>
      <c r="C2076" t="e">
        <v>#N/A</v>
      </c>
      <c r="D2076">
        <v>787.54826254826253</v>
      </c>
      <c r="E2076">
        <v>2</v>
      </c>
      <c r="F2076" t="e">
        <v>#N/A</v>
      </c>
      <c r="G2076">
        <v>3</v>
      </c>
      <c r="H2076" t="e">
        <v>#N/A</v>
      </c>
      <c r="I2076" t="e">
        <v>#N/A</v>
      </c>
      <c r="J2076">
        <v>4</v>
      </c>
      <c r="K2076" t="e">
        <v>#N/A</v>
      </c>
      <c r="L2076" t="e">
        <v>#N/A</v>
      </c>
      <c r="M2076">
        <v>13</v>
      </c>
      <c r="N2076">
        <v>3</v>
      </c>
      <c r="O2076">
        <v>3</v>
      </c>
    </row>
    <row r="2077" spans="2:15" x14ac:dyDescent="0.35">
      <c r="B2077">
        <v>35</v>
      </c>
      <c r="C2077" t="e">
        <v>#N/A</v>
      </c>
      <c r="D2077">
        <v>787.54826254826253</v>
      </c>
      <c r="E2077">
        <v>2</v>
      </c>
      <c r="F2077" t="e">
        <v>#N/A</v>
      </c>
      <c r="G2077">
        <v>3</v>
      </c>
      <c r="H2077" t="e">
        <v>#N/A</v>
      </c>
      <c r="I2077" t="e">
        <v>#N/A</v>
      </c>
      <c r="J2077">
        <v>4</v>
      </c>
      <c r="K2077" t="e">
        <v>#N/A</v>
      </c>
      <c r="L2077" t="e">
        <v>#N/A</v>
      </c>
      <c r="M2077">
        <v>13</v>
      </c>
      <c r="N2077">
        <v>3</v>
      </c>
      <c r="O2077">
        <v>3</v>
      </c>
    </row>
    <row r="2078" spans="2:15" x14ac:dyDescent="0.35">
      <c r="B2078">
        <v>35</v>
      </c>
      <c r="C2078" t="e">
        <v>#N/A</v>
      </c>
      <c r="D2078">
        <v>787.54826254826253</v>
      </c>
      <c r="E2078">
        <v>2</v>
      </c>
      <c r="F2078" t="e">
        <v>#N/A</v>
      </c>
      <c r="G2078">
        <v>3</v>
      </c>
      <c r="H2078" t="e">
        <v>#N/A</v>
      </c>
      <c r="I2078" t="e">
        <v>#N/A</v>
      </c>
      <c r="J2078">
        <v>4</v>
      </c>
      <c r="K2078" t="e">
        <v>#N/A</v>
      </c>
      <c r="L2078" t="e">
        <v>#N/A</v>
      </c>
      <c r="M2078">
        <v>13</v>
      </c>
      <c r="N2078">
        <v>3</v>
      </c>
      <c r="O2078">
        <v>3</v>
      </c>
    </row>
    <row r="2079" spans="2:15" x14ac:dyDescent="0.35">
      <c r="B2079">
        <v>35</v>
      </c>
      <c r="C2079" t="e">
        <v>#N/A</v>
      </c>
      <c r="D2079">
        <v>787.54826254826253</v>
      </c>
      <c r="E2079">
        <v>2</v>
      </c>
      <c r="F2079" t="e">
        <v>#N/A</v>
      </c>
      <c r="G2079">
        <v>3</v>
      </c>
      <c r="H2079" t="e">
        <v>#N/A</v>
      </c>
      <c r="I2079" t="e">
        <v>#N/A</v>
      </c>
      <c r="J2079">
        <v>4</v>
      </c>
      <c r="K2079" t="e">
        <v>#N/A</v>
      </c>
      <c r="L2079" t="e">
        <v>#N/A</v>
      </c>
      <c r="M2079">
        <v>13</v>
      </c>
      <c r="N2079">
        <v>3</v>
      </c>
      <c r="O2079">
        <v>3</v>
      </c>
    </row>
    <row r="2080" spans="2:15" x14ac:dyDescent="0.35">
      <c r="B2080">
        <v>35</v>
      </c>
      <c r="C2080" t="e">
        <v>#N/A</v>
      </c>
      <c r="D2080">
        <v>787.54826254826253</v>
      </c>
      <c r="E2080">
        <v>2</v>
      </c>
      <c r="F2080" t="e">
        <v>#N/A</v>
      </c>
      <c r="G2080">
        <v>3</v>
      </c>
      <c r="H2080" t="e">
        <v>#N/A</v>
      </c>
      <c r="I2080" t="e">
        <v>#N/A</v>
      </c>
      <c r="J2080">
        <v>4</v>
      </c>
      <c r="K2080" t="e">
        <v>#N/A</v>
      </c>
      <c r="L2080" t="e">
        <v>#N/A</v>
      </c>
      <c r="M2080">
        <v>13</v>
      </c>
      <c r="N2080">
        <v>3</v>
      </c>
      <c r="O2080">
        <v>3</v>
      </c>
    </row>
    <row r="2081" spans="2:15" x14ac:dyDescent="0.35">
      <c r="B2081">
        <v>35</v>
      </c>
      <c r="C2081" t="e">
        <v>#N/A</v>
      </c>
      <c r="D2081">
        <v>787.54826254826253</v>
      </c>
      <c r="E2081">
        <v>2</v>
      </c>
      <c r="F2081" t="e">
        <v>#N/A</v>
      </c>
      <c r="G2081">
        <v>3</v>
      </c>
      <c r="H2081" t="e">
        <v>#N/A</v>
      </c>
      <c r="I2081" t="e">
        <v>#N/A</v>
      </c>
      <c r="J2081">
        <v>4</v>
      </c>
      <c r="K2081" t="e">
        <v>#N/A</v>
      </c>
      <c r="L2081" t="e">
        <v>#N/A</v>
      </c>
      <c r="M2081">
        <v>13</v>
      </c>
      <c r="N2081">
        <v>3</v>
      </c>
      <c r="O2081">
        <v>3</v>
      </c>
    </row>
    <row r="2082" spans="2:15" x14ac:dyDescent="0.35">
      <c r="B2082">
        <v>35</v>
      </c>
      <c r="C2082" t="e">
        <v>#N/A</v>
      </c>
      <c r="D2082">
        <v>787.54826254826253</v>
      </c>
      <c r="E2082">
        <v>2</v>
      </c>
      <c r="F2082" t="e">
        <v>#N/A</v>
      </c>
      <c r="G2082">
        <v>3</v>
      </c>
      <c r="H2082" t="e">
        <v>#N/A</v>
      </c>
      <c r="I2082" t="e">
        <v>#N/A</v>
      </c>
      <c r="J2082">
        <v>4</v>
      </c>
      <c r="K2082" t="e">
        <v>#N/A</v>
      </c>
      <c r="L2082" t="e">
        <v>#N/A</v>
      </c>
      <c r="M2082">
        <v>13</v>
      </c>
      <c r="N2082">
        <v>3</v>
      </c>
      <c r="O2082">
        <v>3</v>
      </c>
    </row>
    <row r="2083" spans="2:15" x14ac:dyDescent="0.35">
      <c r="B2083">
        <v>35</v>
      </c>
      <c r="C2083" t="e">
        <v>#N/A</v>
      </c>
      <c r="D2083">
        <v>787.54826254826253</v>
      </c>
      <c r="E2083">
        <v>2</v>
      </c>
      <c r="F2083" t="e">
        <v>#N/A</v>
      </c>
      <c r="G2083">
        <v>3</v>
      </c>
      <c r="H2083" t="e">
        <v>#N/A</v>
      </c>
      <c r="I2083" t="e">
        <v>#N/A</v>
      </c>
      <c r="J2083">
        <v>4</v>
      </c>
      <c r="K2083" t="e">
        <v>#N/A</v>
      </c>
      <c r="L2083" t="e">
        <v>#N/A</v>
      </c>
      <c r="M2083">
        <v>13</v>
      </c>
      <c r="N2083">
        <v>3</v>
      </c>
      <c r="O2083">
        <v>3</v>
      </c>
    </row>
    <row r="2084" spans="2:15" x14ac:dyDescent="0.35">
      <c r="B2084">
        <v>35</v>
      </c>
      <c r="C2084" t="e">
        <v>#N/A</v>
      </c>
      <c r="D2084">
        <v>787.54826254826253</v>
      </c>
      <c r="E2084">
        <v>2</v>
      </c>
      <c r="F2084" t="e">
        <v>#N/A</v>
      </c>
      <c r="G2084">
        <v>3</v>
      </c>
      <c r="H2084" t="e">
        <v>#N/A</v>
      </c>
      <c r="I2084" t="e">
        <v>#N/A</v>
      </c>
      <c r="J2084">
        <v>4</v>
      </c>
      <c r="K2084" t="e">
        <v>#N/A</v>
      </c>
      <c r="L2084" t="e">
        <v>#N/A</v>
      </c>
      <c r="M2084">
        <v>13</v>
      </c>
      <c r="N2084">
        <v>3</v>
      </c>
      <c r="O2084">
        <v>3</v>
      </c>
    </row>
    <row r="2085" spans="2:15" x14ac:dyDescent="0.35">
      <c r="B2085">
        <v>35</v>
      </c>
      <c r="C2085" t="e">
        <v>#N/A</v>
      </c>
      <c r="D2085">
        <v>787.54826254826253</v>
      </c>
      <c r="E2085">
        <v>2</v>
      </c>
      <c r="F2085" t="e">
        <v>#N/A</v>
      </c>
      <c r="G2085">
        <v>3</v>
      </c>
      <c r="H2085" t="e">
        <v>#N/A</v>
      </c>
      <c r="I2085" t="e">
        <v>#N/A</v>
      </c>
      <c r="J2085">
        <v>4</v>
      </c>
      <c r="K2085" t="e">
        <v>#N/A</v>
      </c>
      <c r="L2085" t="e">
        <v>#N/A</v>
      </c>
      <c r="M2085">
        <v>13</v>
      </c>
      <c r="N2085">
        <v>3</v>
      </c>
      <c r="O2085">
        <v>3</v>
      </c>
    </row>
    <row r="2086" spans="2:15" x14ac:dyDescent="0.35">
      <c r="B2086">
        <v>35</v>
      </c>
      <c r="C2086" t="e">
        <v>#N/A</v>
      </c>
      <c r="D2086">
        <v>787.54826254826253</v>
      </c>
      <c r="E2086">
        <v>2</v>
      </c>
      <c r="F2086" t="e">
        <v>#N/A</v>
      </c>
      <c r="G2086">
        <v>3</v>
      </c>
      <c r="H2086" t="e">
        <v>#N/A</v>
      </c>
      <c r="I2086" t="e">
        <v>#N/A</v>
      </c>
      <c r="J2086">
        <v>4</v>
      </c>
      <c r="K2086" t="e">
        <v>#N/A</v>
      </c>
      <c r="L2086" t="e">
        <v>#N/A</v>
      </c>
      <c r="M2086">
        <v>13</v>
      </c>
      <c r="N2086">
        <v>3</v>
      </c>
      <c r="O2086">
        <v>3</v>
      </c>
    </row>
    <row r="2087" spans="2:15" x14ac:dyDescent="0.35">
      <c r="B2087">
        <v>35</v>
      </c>
      <c r="C2087" t="e">
        <v>#N/A</v>
      </c>
      <c r="D2087">
        <v>787.54826254826253</v>
      </c>
      <c r="E2087">
        <v>2</v>
      </c>
      <c r="F2087" t="e">
        <v>#N/A</v>
      </c>
      <c r="G2087">
        <v>3</v>
      </c>
      <c r="H2087" t="e">
        <v>#N/A</v>
      </c>
      <c r="I2087" t="e">
        <v>#N/A</v>
      </c>
      <c r="J2087">
        <v>4</v>
      </c>
      <c r="K2087" t="e">
        <v>#N/A</v>
      </c>
      <c r="L2087" t="e">
        <v>#N/A</v>
      </c>
      <c r="M2087">
        <v>13</v>
      </c>
      <c r="N2087">
        <v>3</v>
      </c>
      <c r="O2087">
        <v>3</v>
      </c>
    </row>
    <row r="2088" spans="2:15" x14ac:dyDescent="0.35">
      <c r="B2088">
        <v>35</v>
      </c>
      <c r="C2088" t="e">
        <v>#N/A</v>
      </c>
      <c r="D2088">
        <v>787.54826254826253</v>
      </c>
      <c r="E2088">
        <v>2</v>
      </c>
      <c r="F2088" t="e">
        <v>#N/A</v>
      </c>
      <c r="G2088">
        <v>3</v>
      </c>
      <c r="H2088" t="e">
        <v>#N/A</v>
      </c>
      <c r="I2088" t="e">
        <v>#N/A</v>
      </c>
      <c r="J2088">
        <v>4</v>
      </c>
      <c r="K2088" t="e">
        <v>#N/A</v>
      </c>
      <c r="L2088" t="e">
        <v>#N/A</v>
      </c>
      <c r="M2088">
        <v>13</v>
      </c>
      <c r="N2088">
        <v>3</v>
      </c>
      <c r="O2088">
        <v>3</v>
      </c>
    </row>
    <row r="2089" spans="2:15" x14ac:dyDescent="0.35">
      <c r="B2089">
        <v>35</v>
      </c>
      <c r="C2089" t="e">
        <v>#N/A</v>
      </c>
      <c r="D2089">
        <v>787.54826254826253</v>
      </c>
      <c r="E2089">
        <v>2</v>
      </c>
      <c r="F2089" t="e">
        <v>#N/A</v>
      </c>
      <c r="G2089">
        <v>3</v>
      </c>
      <c r="H2089" t="e">
        <v>#N/A</v>
      </c>
      <c r="I2089" t="e">
        <v>#N/A</v>
      </c>
      <c r="J2089">
        <v>4</v>
      </c>
      <c r="K2089" t="e">
        <v>#N/A</v>
      </c>
      <c r="L2089" t="e">
        <v>#N/A</v>
      </c>
      <c r="M2089">
        <v>13</v>
      </c>
      <c r="N2089">
        <v>3</v>
      </c>
      <c r="O2089">
        <v>3</v>
      </c>
    </row>
    <row r="2090" spans="2:15" x14ac:dyDescent="0.35">
      <c r="B2090">
        <v>35</v>
      </c>
      <c r="C2090" t="e">
        <v>#N/A</v>
      </c>
      <c r="D2090">
        <v>787.54826254826253</v>
      </c>
      <c r="E2090">
        <v>2</v>
      </c>
      <c r="F2090" t="e">
        <v>#N/A</v>
      </c>
      <c r="G2090">
        <v>3</v>
      </c>
      <c r="H2090" t="e">
        <v>#N/A</v>
      </c>
      <c r="I2090" t="e">
        <v>#N/A</v>
      </c>
      <c r="J2090">
        <v>4</v>
      </c>
      <c r="K2090" t="e">
        <v>#N/A</v>
      </c>
      <c r="L2090" t="e">
        <v>#N/A</v>
      </c>
      <c r="M2090">
        <v>13</v>
      </c>
      <c r="N2090">
        <v>3</v>
      </c>
      <c r="O2090">
        <v>3</v>
      </c>
    </row>
    <row r="2091" spans="2:15" x14ac:dyDescent="0.35">
      <c r="B2091">
        <v>35</v>
      </c>
      <c r="C2091" t="e">
        <v>#N/A</v>
      </c>
      <c r="D2091">
        <v>787.54826254826253</v>
      </c>
      <c r="E2091">
        <v>2</v>
      </c>
      <c r="F2091" t="e">
        <v>#N/A</v>
      </c>
      <c r="G2091">
        <v>3</v>
      </c>
      <c r="H2091" t="e">
        <v>#N/A</v>
      </c>
      <c r="I2091" t="e">
        <v>#N/A</v>
      </c>
      <c r="J2091">
        <v>4</v>
      </c>
      <c r="K2091" t="e">
        <v>#N/A</v>
      </c>
      <c r="L2091" t="e">
        <v>#N/A</v>
      </c>
      <c r="M2091">
        <v>13</v>
      </c>
      <c r="N2091">
        <v>3</v>
      </c>
      <c r="O2091">
        <v>3</v>
      </c>
    </row>
    <row r="2092" spans="2:15" x14ac:dyDescent="0.35">
      <c r="B2092">
        <v>35</v>
      </c>
      <c r="C2092" t="e">
        <v>#N/A</v>
      </c>
      <c r="D2092">
        <v>787.54826254826253</v>
      </c>
      <c r="E2092">
        <v>2</v>
      </c>
      <c r="F2092" t="e">
        <v>#N/A</v>
      </c>
      <c r="G2092">
        <v>3</v>
      </c>
      <c r="H2092" t="e">
        <v>#N/A</v>
      </c>
      <c r="I2092" t="e">
        <v>#N/A</v>
      </c>
      <c r="J2092">
        <v>4</v>
      </c>
      <c r="K2092" t="e">
        <v>#N/A</v>
      </c>
      <c r="L2092" t="e">
        <v>#N/A</v>
      </c>
      <c r="M2092">
        <v>13</v>
      </c>
      <c r="N2092">
        <v>3</v>
      </c>
      <c r="O2092">
        <v>3</v>
      </c>
    </row>
    <row r="2093" spans="2:15" x14ac:dyDescent="0.35">
      <c r="B2093">
        <v>35</v>
      </c>
      <c r="C2093" t="e">
        <v>#N/A</v>
      </c>
      <c r="D2093">
        <v>787.54826254826253</v>
      </c>
      <c r="E2093">
        <v>2</v>
      </c>
      <c r="F2093" t="e">
        <v>#N/A</v>
      </c>
      <c r="G2093">
        <v>3</v>
      </c>
      <c r="H2093" t="e">
        <v>#N/A</v>
      </c>
      <c r="I2093" t="e">
        <v>#N/A</v>
      </c>
      <c r="J2093">
        <v>4</v>
      </c>
      <c r="K2093" t="e">
        <v>#N/A</v>
      </c>
      <c r="L2093" t="e">
        <v>#N/A</v>
      </c>
      <c r="M2093">
        <v>13</v>
      </c>
      <c r="N2093">
        <v>3</v>
      </c>
      <c r="O2093">
        <v>3</v>
      </c>
    </row>
    <row r="2094" spans="2:15" x14ac:dyDescent="0.35">
      <c r="B2094">
        <v>35</v>
      </c>
      <c r="C2094" t="e">
        <v>#N/A</v>
      </c>
      <c r="D2094">
        <v>787.54826254826253</v>
      </c>
      <c r="E2094">
        <v>2</v>
      </c>
      <c r="F2094" t="e">
        <v>#N/A</v>
      </c>
      <c r="G2094">
        <v>3</v>
      </c>
      <c r="H2094" t="e">
        <v>#N/A</v>
      </c>
      <c r="I2094" t="e">
        <v>#N/A</v>
      </c>
      <c r="J2094">
        <v>4</v>
      </c>
      <c r="K2094" t="e">
        <v>#N/A</v>
      </c>
      <c r="L2094" t="e">
        <v>#N/A</v>
      </c>
      <c r="M2094">
        <v>13</v>
      </c>
      <c r="N2094">
        <v>3</v>
      </c>
      <c r="O2094">
        <v>3</v>
      </c>
    </row>
    <row r="2095" spans="2:15" x14ac:dyDescent="0.35">
      <c r="B2095">
        <v>35</v>
      </c>
      <c r="C2095" t="e">
        <v>#N/A</v>
      </c>
      <c r="D2095">
        <v>787.54826254826253</v>
      </c>
      <c r="E2095">
        <v>2</v>
      </c>
      <c r="F2095" t="e">
        <v>#N/A</v>
      </c>
      <c r="G2095">
        <v>3</v>
      </c>
      <c r="H2095" t="e">
        <v>#N/A</v>
      </c>
      <c r="I2095" t="e">
        <v>#N/A</v>
      </c>
      <c r="J2095">
        <v>4</v>
      </c>
      <c r="K2095" t="e">
        <v>#N/A</v>
      </c>
      <c r="L2095" t="e">
        <v>#N/A</v>
      </c>
      <c r="M2095">
        <v>13</v>
      </c>
      <c r="N2095">
        <v>3</v>
      </c>
      <c r="O2095">
        <v>3</v>
      </c>
    </row>
    <row r="2096" spans="2:15" x14ac:dyDescent="0.35">
      <c r="B2096">
        <v>35</v>
      </c>
      <c r="C2096" t="e">
        <v>#N/A</v>
      </c>
      <c r="D2096">
        <v>787.54826254826253</v>
      </c>
      <c r="E2096">
        <v>2</v>
      </c>
      <c r="F2096" t="e">
        <v>#N/A</v>
      </c>
      <c r="G2096">
        <v>3</v>
      </c>
      <c r="H2096" t="e">
        <v>#N/A</v>
      </c>
      <c r="I2096" t="e">
        <v>#N/A</v>
      </c>
      <c r="J2096">
        <v>4</v>
      </c>
      <c r="K2096" t="e">
        <v>#N/A</v>
      </c>
      <c r="L2096" t="e">
        <v>#N/A</v>
      </c>
      <c r="M2096">
        <v>13</v>
      </c>
      <c r="N2096">
        <v>3</v>
      </c>
      <c r="O2096">
        <v>3</v>
      </c>
    </row>
    <row r="2097" spans="2:15" x14ac:dyDescent="0.35">
      <c r="B2097">
        <v>35</v>
      </c>
      <c r="C2097" t="e">
        <v>#N/A</v>
      </c>
      <c r="D2097">
        <v>787.54826254826253</v>
      </c>
      <c r="E2097">
        <v>2</v>
      </c>
      <c r="F2097" t="e">
        <v>#N/A</v>
      </c>
      <c r="G2097">
        <v>3</v>
      </c>
      <c r="H2097" t="e">
        <v>#N/A</v>
      </c>
      <c r="I2097" t="e">
        <v>#N/A</v>
      </c>
      <c r="J2097">
        <v>4</v>
      </c>
      <c r="K2097" t="e">
        <v>#N/A</v>
      </c>
      <c r="L2097" t="e">
        <v>#N/A</v>
      </c>
      <c r="M2097">
        <v>13</v>
      </c>
      <c r="N2097">
        <v>3</v>
      </c>
      <c r="O2097">
        <v>3</v>
      </c>
    </row>
    <row r="2098" spans="2:15" x14ac:dyDescent="0.35">
      <c r="B2098">
        <v>35</v>
      </c>
      <c r="C2098" t="e">
        <v>#N/A</v>
      </c>
      <c r="D2098">
        <v>787.54826254826253</v>
      </c>
      <c r="E2098">
        <v>2</v>
      </c>
      <c r="F2098" t="e">
        <v>#N/A</v>
      </c>
      <c r="G2098">
        <v>3</v>
      </c>
      <c r="H2098" t="e">
        <v>#N/A</v>
      </c>
      <c r="I2098" t="e">
        <v>#N/A</v>
      </c>
      <c r="J2098">
        <v>4</v>
      </c>
      <c r="K2098" t="e">
        <v>#N/A</v>
      </c>
      <c r="L2098" t="e">
        <v>#N/A</v>
      </c>
      <c r="M2098">
        <v>13</v>
      </c>
      <c r="N2098">
        <v>3</v>
      </c>
      <c r="O2098">
        <v>3</v>
      </c>
    </row>
    <row r="2099" spans="2:15" x14ac:dyDescent="0.35">
      <c r="B2099">
        <v>35</v>
      </c>
      <c r="C2099" t="e">
        <v>#N/A</v>
      </c>
      <c r="D2099">
        <v>787.54826254826253</v>
      </c>
      <c r="E2099">
        <v>2</v>
      </c>
      <c r="F2099" t="e">
        <v>#N/A</v>
      </c>
      <c r="G2099">
        <v>3</v>
      </c>
      <c r="H2099" t="e">
        <v>#N/A</v>
      </c>
      <c r="I2099" t="e">
        <v>#N/A</v>
      </c>
      <c r="J2099">
        <v>4</v>
      </c>
      <c r="K2099" t="e">
        <v>#N/A</v>
      </c>
      <c r="L2099" t="e">
        <v>#N/A</v>
      </c>
      <c r="M2099">
        <v>13</v>
      </c>
      <c r="N2099">
        <v>3</v>
      </c>
      <c r="O2099">
        <v>3</v>
      </c>
    </row>
    <row r="2100" spans="2:15" x14ac:dyDescent="0.35">
      <c r="B2100">
        <v>35</v>
      </c>
      <c r="C2100" t="e">
        <v>#N/A</v>
      </c>
      <c r="D2100">
        <v>787.54826254826253</v>
      </c>
      <c r="E2100">
        <v>2</v>
      </c>
      <c r="F2100" t="e">
        <v>#N/A</v>
      </c>
      <c r="G2100">
        <v>3</v>
      </c>
      <c r="H2100" t="e">
        <v>#N/A</v>
      </c>
      <c r="I2100" t="e">
        <v>#N/A</v>
      </c>
      <c r="J2100">
        <v>4</v>
      </c>
      <c r="K2100" t="e">
        <v>#N/A</v>
      </c>
      <c r="L2100" t="e">
        <v>#N/A</v>
      </c>
      <c r="M2100">
        <v>13</v>
      </c>
      <c r="N2100">
        <v>3</v>
      </c>
      <c r="O2100">
        <v>3</v>
      </c>
    </row>
    <row r="2101" spans="2:15" x14ac:dyDescent="0.35">
      <c r="B2101">
        <v>35</v>
      </c>
      <c r="C2101" t="e">
        <v>#N/A</v>
      </c>
      <c r="D2101">
        <v>787.54826254826253</v>
      </c>
      <c r="E2101">
        <v>2</v>
      </c>
      <c r="F2101" t="e">
        <v>#N/A</v>
      </c>
      <c r="G2101">
        <v>3</v>
      </c>
      <c r="H2101" t="e">
        <v>#N/A</v>
      </c>
      <c r="I2101" t="e">
        <v>#N/A</v>
      </c>
      <c r="J2101">
        <v>4</v>
      </c>
      <c r="K2101" t="e">
        <v>#N/A</v>
      </c>
      <c r="L2101" t="e">
        <v>#N/A</v>
      </c>
      <c r="M2101">
        <v>13</v>
      </c>
      <c r="N2101">
        <v>3</v>
      </c>
      <c r="O2101">
        <v>3</v>
      </c>
    </row>
    <row r="2102" spans="2:15" x14ac:dyDescent="0.35">
      <c r="B2102">
        <v>35</v>
      </c>
      <c r="C2102" t="e">
        <v>#N/A</v>
      </c>
      <c r="D2102">
        <v>787.54826254826253</v>
      </c>
      <c r="E2102">
        <v>2</v>
      </c>
      <c r="F2102" t="e">
        <v>#N/A</v>
      </c>
      <c r="G2102">
        <v>3</v>
      </c>
      <c r="H2102" t="e">
        <v>#N/A</v>
      </c>
      <c r="I2102" t="e">
        <v>#N/A</v>
      </c>
      <c r="J2102">
        <v>4</v>
      </c>
      <c r="K2102" t="e">
        <v>#N/A</v>
      </c>
      <c r="L2102" t="e">
        <v>#N/A</v>
      </c>
      <c r="M2102">
        <v>13</v>
      </c>
      <c r="N2102">
        <v>3</v>
      </c>
      <c r="O2102">
        <v>3</v>
      </c>
    </row>
    <row r="2103" spans="2:15" x14ac:dyDescent="0.35">
      <c r="B2103">
        <v>35</v>
      </c>
      <c r="C2103" t="e">
        <v>#N/A</v>
      </c>
      <c r="D2103">
        <v>787.54826254826253</v>
      </c>
      <c r="E2103">
        <v>2</v>
      </c>
      <c r="F2103" t="e">
        <v>#N/A</v>
      </c>
      <c r="G2103">
        <v>3</v>
      </c>
      <c r="H2103" t="e">
        <v>#N/A</v>
      </c>
      <c r="I2103" t="e">
        <v>#N/A</v>
      </c>
      <c r="J2103">
        <v>4</v>
      </c>
      <c r="K2103" t="e">
        <v>#N/A</v>
      </c>
      <c r="L2103" t="e">
        <v>#N/A</v>
      </c>
      <c r="M2103">
        <v>13</v>
      </c>
      <c r="N2103">
        <v>3</v>
      </c>
      <c r="O2103">
        <v>3</v>
      </c>
    </row>
    <row r="2104" spans="2:15" x14ac:dyDescent="0.35">
      <c r="B2104">
        <v>35</v>
      </c>
      <c r="C2104" t="e">
        <v>#N/A</v>
      </c>
      <c r="D2104">
        <v>787.54826254826253</v>
      </c>
      <c r="E2104">
        <v>2</v>
      </c>
      <c r="F2104" t="e">
        <v>#N/A</v>
      </c>
      <c r="G2104">
        <v>3</v>
      </c>
      <c r="H2104" t="e">
        <v>#N/A</v>
      </c>
      <c r="I2104" t="e">
        <v>#N/A</v>
      </c>
      <c r="J2104">
        <v>4</v>
      </c>
      <c r="K2104" t="e">
        <v>#N/A</v>
      </c>
      <c r="L2104" t="e">
        <v>#N/A</v>
      </c>
      <c r="M2104">
        <v>13</v>
      </c>
      <c r="N2104">
        <v>3</v>
      </c>
      <c r="O2104">
        <v>3</v>
      </c>
    </row>
    <row r="2105" spans="2:15" x14ac:dyDescent="0.35">
      <c r="B2105">
        <v>35</v>
      </c>
      <c r="C2105" t="e">
        <v>#N/A</v>
      </c>
      <c r="D2105">
        <v>787.54826254826253</v>
      </c>
      <c r="E2105">
        <v>2</v>
      </c>
      <c r="F2105" t="e">
        <v>#N/A</v>
      </c>
      <c r="G2105">
        <v>3</v>
      </c>
      <c r="H2105" t="e">
        <v>#N/A</v>
      </c>
      <c r="I2105" t="e">
        <v>#N/A</v>
      </c>
      <c r="J2105">
        <v>4</v>
      </c>
      <c r="K2105" t="e">
        <v>#N/A</v>
      </c>
      <c r="L2105" t="e">
        <v>#N/A</v>
      </c>
      <c r="M2105">
        <v>13</v>
      </c>
      <c r="N2105">
        <v>3</v>
      </c>
      <c r="O2105">
        <v>3</v>
      </c>
    </row>
    <row r="2106" spans="2:15" x14ac:dyDescent="0.35">
      <c r="B2106">
        <v>35</v>
      </c>
      <c r="C2106" t="e">
        <v>#N/A</v>
      </c>
      <c r="D2106">
        <v>787.54826254826253</v>
      </c>
      <c r="E2106">
        <v>2</v>
      </c>
      <c r="F2106" t="e">
        <v>#N/A</v>
      </c>
      <c r="G2106">
        <v>3</v>
      </c>
      <c r="H2106" t="e">
        <v>#N/A</v>
      </c>
      <c r="I2106" t="e">
        <v>#N/A</v>
      </c>
      <c r="J2106">
        <v>4</v>
      </c>
      <c r="K2106" t="e">
        <v>#N/A</v>
      </c>
      <c r="L2106" t="e">
        <v>#N/A</v>
      </c>
      <c r="M2106">
        <v>13</v>
      </c>
      <c r="N2106">
        <v>3</v>
      </c>
      <c r="O2106">
        <v>3</v>
      </c>
    </row>
    <row r="2107" spans="2:15" x14ac:dyDescent="0.35">
      <c r="B2107">
        <v>35</v>
      </c>
      <c r="C2107" t="e">
        <v>#N/A</v>
      </c>
      <c r="D2107">
        <v>787.54826254826253</v>
      </c>
      <c r="E2107">
        <v>2</v>
      </c>
      <c r="F2107" t="e">
        <v>#N/A</v>
      </c>
      <c r="G2107">
        <v>3</v>
      </c>
      <c r="H2107" t="e">
        <v>#N/A</v>
      </c>
      <c r="I2107" t="e">
        <v>#N/A</v>
      </c>
      <c r="J2107">
        <v>4</v>
      </c>
      <c r="K2107" t="e">
        <v>#N/A</v>
      </c>
      <c r="L2107" t="e">
        <v>#N/A</v>
      </c>
      <c r="M2107">
        <v>13</v>
      </c>
      <c r="N2107">
        <v>3</v>
      </c>
      <c r="O2107">
        <v>3</v>
      </c>
    </row>
    <row r="2108" spans="2:15" x14ac:dyDescent="0.35">
      <c r="B2108">
        <v>35</v>
      </c>
      <c r="C2108" t="e">
        <v>#N/A</v>
      </c>
      <c r="D2108">
        <v>787.54826254826253</v>
      </c>
      <c r="E2108">
        <v>2</v>
      </c>
      <c r="F2108" t="e">
        <v>#N/A</v>
      </c>
      <c r="G2108">
        <v>3</v>
      </c>
      <c r="H2108" t="e">
        <v>#N/A</v>
      </c>
      <c r="I2108" t="e">
        <v>#N/A</v>
      </c>
      <c r="J2108">
        <v>4</v>
      </c>
      <c r="K2108" t="e">
        <v>#N/A</v>
      </c>
      <c r="L2108" t="e">
        <v>#N/A</v>
      </c>
      <c r="M2108">
        <v>13</v>
      </c>
      <c r="N2108">
        <v>3</v>
      </c>
      <c r="O2108">
        <v>3</v>
      </c>
    </row>
    <row r="2109" spans="2:15" x14ac:dyDescent="0.35">
      <c r="B2109">
        <v>35</v>
      </c>
      <c r="C2109" t="e">
        <v>#N/A</v>
      </c>
      <c r="D2109">
        <v>787.54826254826253</v>
      </c>
      <c r="E2109">
        <v>2</v>
      </c>
      <c r="F2109" t="e">
        <v>#N/A</v>
      </c>
      <c r="G2109">
        <v>3</v>
      </c>
      <c r="H2109" t="e">
        <v>#N/A</v>
      </c>
      <c r="I2109" t="e">
        <v>#N/A</v>
      </c>
      <c r="J2109">
        <v>4</v>
      </c>
      <c r="K2109" t="e">
        <v>#N/A</v>
      </c>
      <c r="L2109" t="e">
        <v>#N/A</v>
      </c>
      <c r="M2109">
        <v>13</v>
      </c>
      <c r="N2109">
        <v>3</v>
      </c>
      <c r="O2109">
        <v>3</v>
      </c>
    </row>
    <row r="2110" spans="2:15" x14ac:dyDescent="0.35">
      <c r="B2110">
        <v>35</v>
      </c>
      <c r="C2110" t="e">
        <v>#N/A</v>
      </c>
      <c r="D2110">
        <v>787.54826254826253</v>
      </c>
      <c r="E2110">
        <v>2</v>
      </c>
      <c r="F2110" t="e">
        <v>#N/A</v>
      </c>
      <c r="G2110">
        <v>3</v>
      </c>
      <c r="H2110" t="e">
        <v>#N/A</v>
      </c>
      <c r="I2110" t="e">
        <v>#N/A</v>
      </c>
      <c r="J2110">
        <v>4</v>
      </c>
      <c r="K2110" t="e">
        <v>#N/A</v>
      </c>
      <c r="L2110" t="e">
        <v>#N/A</v>
      </c>
      <c r="M2110">
        <v>13</v>
      </c>
      <c r="N2110">
        <v>3</v>
      </c>
      <c r="O2110">
        <v>3</v>
      </c>
    </row>
    <row r="2111" spans="2:15" x14ac:dyDescent="0.35">
      <c r="B2111">
        <v>35</v>
      </c>
      <c r="C2111" t="e">
        <v>#N/A</v>
      </c>
      <c r="D2111">
        <v>787.54826254826253</v>
      </c>
      <c r="E2111">
        <v>2</v>
      </c>
      <c r="F2111" t="e">
        <v>#N/A</v>
      </c>
      <c r="G2111">
        <v>3</v>
      </c>
      <c r="H2111" t="e">
        <v>#N/A</v>
      </c>
      <c r="I2111" t="e">
        <v>#N/A</v>
      </c>
      <c r="J2111">
        <v>4</v>
      </c>
      <c r="K2111" t="e">
        <v>#N/A</v>
      </c>
      <c r="L2111" t="e">
        <v>#N/A</v>
      </c>
      <c r="M2111">
        <v>13</v>
      </c>
      <c r="N2111">
        <v>3</v>
      </c>
      <c r="O2111">
        <v>3</v>
      </c>
    </row>
    <row r="2112" spans="2:15" x14ac:dyDescent="0.35">
      <c r="B2112">
        <v>35</v>
      </c>
      <c r="C2112" t="e">
        <v>#N/A</v>
      </c>
      <c r="D2112">
        <v>787.54826254826253</v>
      </c>
      <c r="E2112">
        <v>2</v>
      </c>
      <c r="F2112" t="e">
        <v>#N/A</v>
      </c>
      <c r="G2112">
        <v>3</v>
      </c>
      <c r="H2112" t="e">
        <v>#N/A</v>
      </c>
      <c r="I2112" t="e">
        <v>#N/A</v>
      </c>
      <c r="J2112">
        <v>4</v>
      </c>
      <c r="K2112" t="e">
        <v>#N/A</v>
      </c>
      <c r="L2112" t="e">
        <v>#N/A</v>
      </c>
      <c r="M2112">
        <v>13</v>
      </c>
      <c r="N2112">
        <v>3</v>
      </c>
      <c r="O2112">
        <v>3</v>
      </c>
    </row>
    <row r="2113" spans="2:15" x14ac:dyDescent="0.35">
      <c r="B2113">
        <v>35</v>
      </c>
      <c r="C2113" t="e">
        <v>#N/A</v>
      </c>
      <c r="D2113">
        <v>787.54826254826253</v>
      </c>
      <c r="E2113">
        <v>2</v>
      </c>
      <c r="F2113" t="e">
        <v>#N/A</v>
      </c>
      <c r="G2113">
        <v>3</v>
      </c>
      <c r="H2113" t="e">
        <v>#N/A</v>
      </c>
      <c r="I2113" t="e">
        <v>#N/A</v>
      </c>
      <c r="J2113">
        <v>4</v>
      </c>
      <c r="K2113" t="e">
        <v>#N/A</v>
      </c>
      <c r="L2113" t="e">
        <v>#N/A</v>
      </c>
      <c r="M2113">
        <v>13</v>
      </c>
      <c r="N2113">
        <v>3</v>
      </c>
      <c r="O2113">
        <v>3</v>
      </c>
    </row>
    <row r="2114" spans="2:15" x14ac:dyDescent="0.35">
      <c r="B2114">
        <v>35</v>
      </c>
      <c r="C2114" t="e">
        <v>#N/A</v>
      </c>
      <c r="D2114">
        <v>787.54826254826253</v>
      </c>
      <c r="E2114">
        <v>2</v>
      </c>
      <c r="F2114" t="e">
        <v>#N/A</v>
      </c>
      <c r="G2114">
        <v>3</v>
      </c>
      <c r="H2114" t="e">
        <v>#N/A</v>
      </c>
      <c r="I2114" t="e">
        <v>#N/A</v>
      </c>
      <c r="J2114">
        <v>4</v>
      </c>
      <c r="K2114" t="e">
        <v>#N/A</v>
      </c>
      <c r="L2114" t="e">
        <v>#N/A</v>
      </c>
      <c r="M2114">
        <v>13</v>
      </c>
      <c r="N2114">
        <v>3</v>
      </c>
      <c r="O2114">
        <v>3</v>
      </c>
    </row>
    <row r="2115" spans="2:15" x14ac:dyDescent="0.35">
      <c r="B2115">
        <v>35</v>
      </c>
      <c r="C2115" t="e">
        <v>#N/A</v>
      </c>
      <c r="D2115">
        <v>787.54826254826253</v>
      </c>
      <c r="E2115">
        <v>2</v>
      </c>
      <c r="F2115" t="e">
        <v>#N/A</v>
      </c>
      <c r="G2115">
        <v>3</v>
      </c>
      <c r="H2115" t="e">
        <v>#N/A</v>
      </c>
      <c r="I2115" t="e">
        <v>#N/A</v>
      </c>
      <c r="J2115">
        <v>4</v>
      </c>
      <c r="K2115" t="e">
        <v>#N/A</v>
      </c>
      <c r="L2115" t="e">
        <v>#N/A</v>
      </c>
      <c r="M2115">
        <v>13</v>
      </c>
      <c r="N2115">
        <v>3</v>
      </c>
      <c r="O2115">
        <v>3</v>
      </c>
    </row>
    <row r="2116" spans="2:15" x14ac:dyDescent="0.35">
      <c r="B2116">
        <v>35</v>
      </c>
      <c r="C2116" t="e">
        <v>#N/A</v>
      </c>
      <c r="D2116">
        <v>787.54826254826253</v>
      </c>
      <c r="E2116">
        <v>2</v>
      </c>
      <c r="F2116" t="e">
        <v>#N/A</v>
      </c>
      <c r="G2116">
        <v>3</v>
      </c>
      <c r="H2116" t="e">
        <v>#N/A</v>
      </c>
      <c r="I2116" t="e">
        <v>#N/A</v>
      </c>
      <c r="J2116">
        <v>4</v>
      </c>
      <c r="K2116" t="e">
        <v>#N/A</v>
      </c>
      <c r="L2116" t="e">
        <v>#N/A</v>
      </c>
      <c r="M2116">
        <v>13</v>
      </c>
      <c r="N2116">
        <v>3</v>
      </c>
      <c r="O2116">
        <v>3</v>
      </c>
    </row>
    <row r="2117" spans="2:15" x14ac:dyDescent="0.35">
      <c r="B2117">
        <v>35</v>
      </c>
      <c r="C2117" t="e">
        <v>#N/A</v>
      </c>
      <c r="D2117">
        <v>787.54826254826253</v>
      </c>
      <c r="E2117">
        <v>2</v>
      </c>
      <c r="F2117" t="e">
        <v>#N/A</v>
      </c>
      <c r="G2117">
        <v>3</v>
      </c>
      <c r="H2117" t="e">
        <v>#N/A</v>
      </c>
      <c r="I2117" t="e">
        <v>#N/A</v>
      </c>
      <c r="J2117">
        <v>4</v>
      </c>
      <c r="K2117" t="e">
        <v>#N/A</v>
      </c>
      <c r="L2117" t="e">
        <v>#N/A</v>
      </c>
      <c r="M2117">
        <v>13</v>
      </c>
      <c r="N2117">
        <v>3</v>
      </c>
      <c r="O2117">
        <v>3</v>
      </c>
    </row>
    <row r="2118" spans="2:15" x14ac:dyDescent="0.35">
      <c r="B2118">
        <v>35</v>
      </c>
      <c r="C2118" t="e">
        <v>#N/A</v>
      </c>
      <c r="D2118">
        <v>787.54826254826253</v>
      </c>
      <c r="E2118">
        <v>2</v>
      </c>
      <c r="F2118" t="e">
        <v>#N/A</v>
      </c>
      <c r="G2118">
        <v>3</v>
      </c>
      <c r="H2118" t="e">
        <v>#N/A</v>
      </c>
      <c r="I2118" t="e">
        <v>#N/A</v>
      </c>
      <c r="J2118">
        <v>4</v>
      </c>
      <c r="K2118" t="e">
        <v>#N/A</v>
      </c>
      <c r="L2118" t="e">
        <v>#N/A</v>
      </c>
      <c r="M2118">
        <v>13</v>
      </c>
      <c r="N2118">
        <v>3</v>
      </c>
      <c r="O2118">
        <v>3</v>
      </c>
    </row>
    <row r="2119" spans="2:15" x14ac:dyDescent="0.35">
      <c r="B2119">
        <v>35</v>
      </c>
      <c r="C2119" t="e">
        <v>#N/A</v>
      </c>
      <c r="D2119">
        <v>787.54826254826253</v>
      </c>
      <c r="E2119">
        <v>2</v>
      </c>
      <c r="F2119" t="e">
        <v>#N/A</v>
      </c>
      <c r="G2119">
        <v>3</v>
      </c>
      <c r="H2119" t="e">
        <v>#N/A</v>
      </c>
      <c r="I2119" t="e">
        <v>#N/A</v>
      </c>
      <c r="J2119">
        <v>4</v>
      </c>
      <c r="K2119" t="e">
        <v>#N/A</v>
      </c>
      <c r="L2119" t="e">
        <v>#N/A</v>
      </c>
      <c r="M2119">
        <v>13</v>
      </c>
      <c r="N2119">
        <v>3</v>
      </c>
      <c r="O2119">
        <v>3</v>
      </c>
    </row>
    <row r="2120" spans="2:15" x14ac:dyDescent="0.35">
      <c r="B2120">
        <v>35</v>
      </c>
      <c r="C2120" t="e">
        <v>#N/A</v>
      </c>
      <c r="D2120">
        <v>787.54826254826253</v>
      </c>
      <c r="E2120">
        <v>2</v>
      </c>
      <c r="F2120" t="e">
        <v>#N/A</v>
      </c>
      <c r="G2120">
        <v>3</v>
      </c>
      <c r="H2120" t="e">
        <v>#N/A</v>
      </c>
      <c r="I2120" t="e">
        <v>#N/A</v>
      </c>
      <c r="J2120">
        <v>4</v>
      </c>
      <c r="K2120" t="e">
        <v>#N/A</v>
      </c>
      <c r="L2120" t="e">
        <v>#N/A</v>
      </c>
      <c r="M2120">
        <v>13</v>
      </c>
      <c r="N2120">
        <v>3</v>
      </c>
      <c r="O2120">
        <v>3</v>
      </c>
    </row>
    <row r="2121" spans="2:15" x14ac:dyDescent="0.35">
      <c r="B2121">
        <v>35</v>
      </c>
      <c r="C2121" t="e">
        <v>#N/A</v>
      </c>
      <c r="D2121">
        <v>787.54826254826253</v>
      </c>
      <c r="E2121">
        <v>2</v>
      </c>
      <c r="F2121" t="e">
        <v>#N/A</v>
      </c>
      <c r="G2121">
        <v>3</v>
      </c>
      <c r="H2121" t="e">
        <v>#N/A</v>
      </c>
      <c r="I2121" t="e">
        <v>#N/A</v>
      </c>
      <c r="J2121">
        <v>4</v>
      </c>
      <c r="K2121" t="e">
        <v>#N/A</v>
      </c>
      <c r="L2121" t="e">
        <v>#N/A</v>
      </c>
      <c r="M2121">
        <v>13</v>
      </c>
      <c r="N2121">
        <v>3</v>
      </c>
      <c r="O2121">
        <v>3</v>
      </c>
    </row>
    <row r="2122" spans="2:15" x14ac:dyDescent="0.35">
      <c r="B2122">
        <v>35</v>
      </c>
      <c r="C2122" t="e">
        <v>#N/A</v>
      </c>
      <c r="D2122">
        <v>787.54826254826253</v>
      </c>
      <c r="E2122">
        <v>2</v>
      </c>
      <c r="F2122" t="e">
        <v>#N/A</v>
      </c>
      <c r="G2122">
        <v>3</v>
      </c>
      <c r="H2122" t="e">
        <v>#N/A</v>
      </c>
      <c r="I2122" t="e">
        <v>#N/A</v>
      </c>
      <c r="J2122">
        <v>4</v>
      </c>
      <c r="K2122" t="e">
        <v>#N/A</v>
      </c>
      <c r="L2122" t="e">
        <v>#N/A</v>
      </c>
      <c r="M2122">
        <v>13</v>
      </c>
      <c r="N2122">
        <v>3</v>
      </c>
      <c r="O2122">
        <v>3</v>
      </c>
    </row>
    <row r="2123" spans="2:15" x14ac:dyDescent="0.35">
      <c r="B2123">
        <v>35</v>
      </c>
      <c r="C2123" t="e">
        <v>#N/A</v>
      </c>
      <c r="D2123">
        <v>787.54826254826253</v>
      </c>
      <c r="E2123">
        <v>2</v>
      </c>
      <c r="F2123" t="e">
        <v>#N/A</v>
      </c>
      <c r="G2123">
        <v>3</v>
      </c>
      <c r="H2123" t="e">
        <v>#N/A</v>
      </c>
      <c r="I2123" t="e">
        <v>#N/A</v>
      </c>
      <c r="J2123">
        <v>4</v>
      </c>
      <c r="K2123" t="e">
        <v>#N/A</v>
      </c>
      <c r="L2123" t="e">
        <v>#N/A</v>
      </c>
      <c r="M2123">
        <v>13</v>
      </c>
      <c r="N2123">
        <v>3</v>
      </c>
      <c r="O2123">
        <v>3</v>
      </c>
    </row>
    <row r="2124" spans="2:15" x14ac:dyDescent="0.35">
      <c r="B2124">
        <v>35</v>
      </c>
      <c r="C2124" t="e">
        <v>#N/A</v>
      </c>
      <c r="D2124">
        <v>787.54826254826253</v>
      </c>
      <c r="E2124">
        <v>2</v>
      </c>
      <c r="F2124" t="e">
        <v>#N/A</v>
      </c>
      <c r="G2124">
        <v>3</v>
      </c>
      <c r="H2124" t="e">
        <v>#N/A</v>
      </c>
      <c r="I2124" t="e">
        <v>#N/A</v>
      </c>
      <c r="J2124">
        <v>4</v>
      </c>
      <c r="K2124" t="e">
        <v>#N/A</v>
      </c>
      <c r="L2124" t="e">
        <v>#N/A</v>
      </c>
      <c r="M2124">
        <v>13</v>
      </c>
      <c r="N2124">
        <v>3</v>
      </c>
      <c r="O2124">
        <v>3</v>
      </c>
    </row>
    <row r="2125" spans="2:15" x14ac:dyDescent="0.35">
      <c r="B2125">
        <v>35</v>
      </c>
      <c r="C2125" t="e">
        <v>#N/A</v>
      </c>
      <c r="D2125">
        <v>787.54826254826253</v>
      </c>
      <c r="E2125">
        <v>2</v>
      </c>
      <c r="F2125" t="e">
        <v>#N/A</v>
      </c>
      <c r="G2125">
        <v>3</v>
      </c>
      <c r="H2125" t="e">
        <v>#N/A</v>
      </c>
      <c r="I2125" t="e">
        <v>#N/A</v>
      </c>
      <c r="J2125">
        <v>4</v>
      </c>
      <c r="K2125" t="e">
        <v>#N/A</v>
      </c>
      <c r="L2125" t="e">
        <v>#N/A</v>
      </c>
      <c r="M2125">
        <v>13</v>
      </c>
      <c r="N2125">
        <v>3</v>
      </c>
      <c r="O2125">
        <v>3</v>
      </c>
    </row>
    <row r="2126" spans="2:15" x14ac:dyDescent="0.35">
      <c r="B2126">
        <v>35</v>
      </c>
      <c r="C2126" t="e">
        <v>#N/A</v>
      </c>
      <c r="D2126">
        <v>787.54826254826253</v>
      </c>
      <c r="E2126">
        <v>2</v>
      </c>
      <c r="F2126" t="e">
        <v>#N/A</v>
      </c>
      <c r="G2126">
        <v>3</v>
      </c>
      <c r="H2126" t="e">
        <v>#N/A</v>
      </c>
      <c r="I2126" t="e">
        <v>#N/A</v>
      </c>
      <c r="J2126">
        <v>4</v>
      </c>
      <c r="K2126" t="e">
        <v>#N/A</v>
      </c>
      <c r="L2126" t="e">
        <v>#N/A</v>
      </c>
      <c r="M2126">
        <v>13</v>
      </c>
      <c r="N2126">
        <v>3</v>
      </c>
      <c r="O2126">
        <v>3</v>
      </c>
    </row>
    <row r="2127" spans="2:15" x14ac:dyDescent="0.35">
      <c r="B2127">
        <v>35</v>
      </c>
      <c r="C2127" t="e">
        <v>#N/A</v>
      </c>
      <c r="D2127">
        <v>787.54826254826253</v>
      </c>
      <c r="E2127">
        <v>2</v>
      </c>
      <c r="F2127" t="e">
        <v>#N/A</v>
      </c>
      <c r="G2127">
        <v>3</v>
      </c>
      <c r="H2127" t="e">
        <v>#N/A</v>
      </c>
      <c r="I2127" t="e">
        <v>#N/A</v>
      </c>
      <c r="J2127">
        <v>4</v>
      </c>
      <c r="K2127" t="e">
        <v>#N/A</v>
      </c>
      <c r="L2127" t="e">
        <v>#N/A</v>
      </c>
      <c r="M2127">
        <v>13</v>
      </c>
      <c r="N2127">
        <v>3</v>
      </c>
      <c r="O2127">
        <v>3</v>
      </c>
    </row>
    <row r="2128" spans="2:15" x14ac:dyDescent="0.35">
      <c r="B2128">
        <v>35</v>
      </c>
      <c r="C2128" t="e">
        <v>#N/A</v>
      </c>
      <c r="D2128">
        <v>787.54826254826253</v>
      </c>
      <c r="E2128">
        <v>2</v>
      </c>
      <c r="F2128" t="e">
        <v>#N/A</v>
      </c>
      <c r="G2128">
        <v>3</v>
      </c>
      <c r="H2128" t="e">
        <v>#N/A</v>
      </c>
      <c r="I2128" t="e">
        <v>#N/A</v>
      </c>
      <c r="J2128">
        <v>4</v>
      </c>
      <c r="K2128" t="e">
        <v>#N/A</v>
      </c>
      <c r="L2128" t="e">
        <v>#N/A</v>
      </c>
      <c r="M2128">
        <v>13</v>
      </c>
      <c r="N2128">
        <v>3</v>
      </c>
      <c r="O2128">
        <v>3</v>
      </c>
    </row>
    <row r="2129" spans="2:15" x14ac:dyDescent="0.35">
      <c r="B2129">
        <v>35</v>
      </c>
      <c r="C2129" t="e">
        <v>#N/A</v>
      </c>
      <c r="D2129">
        <v>787.54826254826253</v>
      </c>
      <c r="E2129">
        <v>2</v>
      </c>
      <c r="F2129" t="e">
        <v>#N/A</v>
      </c>
      <c r="G2129">
        <v>3</v>
      </c>
      <c r="H2129" t="e">
        <v>#N/A</v>
      </c>
      <c r="I2129" t="e">
        <v>#N/A</v>
      </c>
      <c r="J2129">
        <v>4</v>
      </c>
      <c r="K2129" t="e">
        <v>#N/A</v>
      </c>
      <c r="L2129" t="e">
        <v>#N/A</v>
      </c>
      <c r="M2129">
        <v>13</v>
      </c>
      <c r="N2129">
        <v>3</v>
      </c>
      <c r="O2129">
        <v>3</v>
      </c>
    </row>
    <row r="2130" spans="2:15" x14ac:dyDescent="0.35">
      <c r="B2130">
        <v>35</v>
      </c>
      <c r="C2130" t="e">
        <v>#N/A</v>
      </c>
      <c r="D2130">
        <v>787.54826254826253</v>
      </c>
      <c r="E2130">
        <v>2</v>
      </c>
      <c r="F2130" t="e">
        <v>#N/A</v>
      </c>
      <c r="G2130">
        <v>3</v>
      </c>
      <c r="H2130" t="e">
        <v>#N/A</v>
      </c>
      <c r="I2130" t="e">
        <v>#N/A</v>
      </c>
      <c r="J2130">
        <v>4</v>
      </c>
      <c r="K2130" t="e">
        <v>#N/A</v>
      </c>
      <c r="L2130" t="e">
        <v>#N/A</v>
      </c>
      <c r="M2130">
        <v>13</v>
      </c>
      <c r="N2130">
        <v>3</v>
      </c>
      <c r="O2130">
        <v>3</v>
      </c>
    </row>
    <row r="2131" spans="2:15" x14ac:dyDescent="0.35">
      <c r="B2131">
        <v>35</v>
      </c>
      <c r="C2131" t="e">
        <v>#N/A</v>
      </c>
      <c r="D2131">
        <v>787.54826254826253</v>
      </c>
      <c r="E2131">
        <v>2</v>
      </c>
      <c r="F2131" t="e">
        <v>#N/A</v>
      </c>
      <c r="G2131">
        <v>3</v>
      </c>
      <c r="H2131" t="e">
        <v>#N/A</v>
      </c>
      <c r="I2131" t="e">
        <v>#N/A</v>
      </c>
      <c r="J2131">
        <v>4</v>
      </c>
      <c r="K2131" t="e">
        <v>#N/A</v>
      </c>
      <c r="L2131" t="e">
        <v>#N/A</v>
      </c>
      <c r="M2131">
        <v>13</v>
      </c>
      <c r="N2131">
        <v>3</v>
      </c>
      <c r="O2131">
        <v>3</v>
      </c>
    </row>
    <row r="2132" spans="2:15" x14ac:dyDescent="0.35">
      <c r="B2132">
        <v>35</v>
      </c>
      <c r="C2132" t="e">
        <v>#N/A</v>
      </c>
      <c r="D2132">
        <v>787.54826254826253</v>
      </c>
      <c r="E2132">
        <v>2</v>
      </c>
      <c r="F2132" t="e">
        <v>#N/A</v>
      </c>
      <c r="G2132">
        <v>3</v>
      </c>
      <c r="H2132" t="e">
        <v>#N/A</v>
      </c>
      <c r="I2132" t="e">
        <v>#N/A</v>
      </c>
      <c r="J2132">
        <v>4</v>
      </c>
      <c r="K2132" t="e">
        <v>#N/A</v>
      </c>
      <c r="L2132" t="e">
        <v>#N/A</v>
      </c>
      <c r="M2132">
        <v>13</v>
      </c>
      <c r="N2132">
        <v>3</v>
      </c>
      <c r="O2132">
        <v>3</v>
      </c>
    </row>
    <row r="2133" spans="2:15" x14ac:dyDescent="0.35">
      <c r="B2133">
        <v>35</v>
      </c>
      <c r="C2133" t="e">
        <v>#N/A</v>
      </c>
      <c r="D2133">
        <v>787.54826254826253</v>
      </c>
      <c r="E2133">
        <v>2</v>
      </c>
      <c r="F2133" t="e">
        <v>#N/A</v>
      </c>
      <c r="G2133">
        <v>3</v>
      </c>
      <c r="H2133" t="e">
        <v>#N/A</v>
      </c>
      <c r="I2133" t="e">
        <v>#N/A</v>
      </c>
      <c r="J2133">
        <v>4</v>
      </c>
      <c r="K2133" t="e">
        <v>#N/A</v>
      </c>
      <c r="L2133" t="e">
        <v>#N/A</v>
      </c>
      <c r="M2133">
        <v>13</v>
      </c>
      <c r="N2133">
        <v>3</v>
      </c>
      <c r="O2133">
        <v>3</v>
      </c>
    </row>
    <row r="2134" spans="2:15" x14ac:dyDescent="0.35">
      <c r="B2134">
        <v>35</v>
      </c>
      <c r="C2134" t="e">
        <v>#N/A</v>
      </c>
      <c r="D2134">
        <v>787.54826254826253</v>
      </c>
      <c r="E2134">
        <v>2</v>
      </c>
      <c r="F2134" t="e">
        <v>#N/A</v>
      </c>
      <c r="G2134">
        <v>3</v>
      </c>
      <c r="H2134" t="e">
        <v>#N/A</v>
      </c>
      <c r="I2134" t="e">
        <v>#N/A</v>
      </c>
      <c r="J2134">
        <v>4</v>
      </c>
      <c r="K2134" t="e">
        <v>#N/A</v>
      </c>
      <c r="L2134" t="e">
        <v>#N/A</v>
      </c>
      <c r="M2134">
        <v>13</v>
      </c>
      <c r="N2134">
        <v>3</v>
      </c>
      <c r="O2134">
        <v>3</v>
      </c>
    </row>
    <row r="2135" spans="2:15" x14ac:dyDescent="0.35">
      <c r="B2135">
        <v>35</v>
      </c>
      <c r="C2135" t="e">
        <v>#N/A</v>
      </c>
      <c r="D2135">
        <v>787.54826254826253</v>
      </c>
      <c r="E2135">
        <v>2</v>
      </c>
      <c r="F2135" t="e">
        <v>#N/A</v>
      </c>
      <c r="G2135">
        <v>3</v>
      </c>
      <c r="H2135" t="e">
        <v>#N/A</v>
      </c>
      <c r="I2135" t="e">
        <v>#N/A</v>
      </c>
      <c r="J2135">
        <v>4</v>
      </c>
      <c r="K2135" t="e">
        <v>#N/A</v>
      </c>
      <c r="L2135" t="e">
        <v>#N/A</v>
      </c>
      <c r="M2135">
        <v>13</v>
      </c>
      <c r="N2135">
        <v>3</v>
      </c>
      <c r="O2135">
        <v>3</v>
      </c>
    </row>
    <row r="2136" spans="2:15" x14ac:dyDescent="0.35">
      <c r="B2136">
        <v>35</v>
      </c>
      <c r="C2136" t="e">
        <v>#N/A</v>
      </c>
      <c r="D2136">
        <v>787.54826254826253</v>
      </c>
      <c r="E2136">
        <v>2</v>
      </c>
      <c r="F2136" t="e">
        <v>#N/A</v>
      </c>
      <c r="G2136">
        <v>3</v>
      </c>
      <c r="H2136" t="e">
        <v>#N/A</v>
      </c>
      <c r="I2136" t="e">
        <v>#N/A</v>
      </c>
      <c r="J2136">
        <v>4</v>
      </c>
      <c r="K2136" t="e">
        <v>#N/A</v>
      </c>
      <c r="L2136" t="e">
        <v>#N/A</v>
      </c>
      <c r="M2136">
        <v>13</v>
      </c>
      <c r="N2136">
        <v>3</v>
      </c>
      <c r="O2136">
        <v>3</v>
      </c>
    </row>
    <row r="2137" spans="2:15" x14ac:dyDescent="0.35">
      <c r="B2137">
        <v>35</v>
      </c>
      <c r="C2137" t="e">
        <v>#N/A</v>
      </c>
      <c r="D2137">
        <v>787.54826254826253</v>
      </c>
      <c r="E2137">
        <v>2</v>
      </c>
      <c r="F2137" t="e">
        <v>#N/A</v>
      </c>
      <c r="G2137">
        <v>3</v>
      </c>
      <c r="H2137" t="e">
        <v>#N/A</v>
      </c>
      <c r="I2137" t="e">
        <v>#N/A</v>
      </c>
      <c r="J2137">
        <v>4</v>
      </c>
      <c r="K2137" t="e">
        <v>#N/A</v>
      </c>
      <c r="L2137" t="e">
        <v>#N/A</v>
      </c>
      <c r="M2137">
        <v>13</v>
      </c>
      <c r="N2137">
        <v>3</v>
      </c>
      <c r="O2137">
        <v>3</v>
      </c>
    </row>
    <row r="2138" spans="2:15" x14ac:dyDescent="0.35">
      <c r="B2138">
        <v>35</v>
      </c>
      <c r="C2138" t="e">
        <v>#N/A</v>
      </c>
      <c r="D2138">
        <v>787.54826254826253</v>
      </c>
      <c r="E2138">
        <v>2</v>
      </c>
      <c r="F2138" t="e">
        <v>#N/A</v>
      </c>
      <c r="G2138">
        <v>3</v>
      </c>
      <c r="H2138" t="e">
        <v>#N/A</v>
      </c>
      <c r="I2138" t="e">
        <v>#N/A</v>
      </c>
      <c r="J2138">
        <v>4</v>
      </c>
      <c r="K2138" t="e">
        <v>#N/A</v>
      </c>
      <c r="L2138" t="e">
        <v>#N/A</v>
      </c>
      <c r="M2138">
        <v>13</v>
      </c>
      <c r="N2138">
        <v>3</v>
      </c>
      <c r="O2138">
        <v>3</v>
      </c>
    </row>
    <row r="2139" spans="2:15" x14ac:dyDescent="0.35">
      <c r="B2139">
        <v>35</v>
      </c>
      <c r="C2139" t="e">
        <v>#N/A</v>
      </c>
      <c r="D2139">
        <v>787.54826254826253</v>
      </c>
      <c r="E2139">
        <v>2</v>
      </c>
      <c r="F2139" t="e">
        <v>#N/A</v>
      </c>
      <c r="G2139">
        <v>3</v>
      </c>
      <c r="H2139" t="e">
        <v>#N/A</v>
      </c>
      <c r="I2139" t="e">
        <v>#N/A</v>
      </c>
      <c r="J2139">
        <v>4</v>
      </c>
      <c r="K2139" t="e">
        <v>#N/A</v>
      </c>
      <c r="L2139" t="e">
        <v>#N/A</v>
      </c>
      <c r="M2139">
        <v>13</v>
      </c>
      <c r="N2139">
        <v>3</v>
      </c>
      <c r="O2139">
        <v>3</v>
      </c>
    </row>
    <row r="2140" spans="2:15" x14ac:dyDescent="0.35">
      <c r="B2140">
        <v>35</v>
      </c>
      <c r="C2140" t="e">
        <v>#N/A</v>
      </c>
      <c r="D2140">
        <v>787.54826254826253</v>
      </c>
      <c r="E2140">
        <v>2</v>
      </c>
      <c r="F2140" t="e">
        <v>#N/A</v>
      </c>
      <c r="G2140">
        <v>3</v>
      </c>
      <c r="H2140" t="e">
        <v>#N/A</v>
      </c>
      <c r="I2140" t="e">
        <v>#N/A</v>
      </c>
      <c r="J2140">
        <v>4</v>
      </c>
      <c r="K2140" t="e">
        <v>#N/A</v>
      </c>
      <c r="L2140" t="e">
        <v>#N/A</v>
      </c>
      <c r="M2140">
        <v>13</v>
      </c>
      <c r="N2140">
        <v>3</v>
      </c>
      <c r="O2140">
        <v>3</v>
      </c>
    </row>
    <row r="2141" spans="2:15" x14ac:dyDescent="0.35">
      <c r="B2141">
        <v>35</v>
      </c>
      <c r="C2141" t="e">
        <v>#N/A</v>
      </c>
      <c r="D2141">
        <v>787.54826254826253</v>
      </c>
      <c r="E2141">
        <v>2</v>
      </c>
      <c r="F2141" t="e">
        <v>#N/A</v>
      </c>
      <c r="G2141">
        <v>3</v>
      </c>
      <c r="H2141" t="e">
        <v>#N/A</v>
      </c>
      <c r="I2141" t="e">
        <v>#N/A</v>
      </c>
      <c r="J2141">
        <v>4</v>
      </c>
      <c r="K2141" t="e">
        <v>#N/A</v>
      </c>
      <c r="L2141" t="e">
        <v>#N/A</v>
      </c>
      <c r="M2141">
        <v>13</v>
      </c>
      <c r="N2141">
        <v>3</v>
      </c>
      <c r="O2141">
        <v>3</v>
      </c>
    </row>
    <row r="2142" spans="2:15" x14ac:dyDescent="0.35">
      <c r="B2142">
        <v>35</v>
      </c>
      <c r="C2142" t="e">
        <v>#N/A</v>
      </c>
      <c r="D2142">
        <v>787.54826254826253</v>
      </c>
      <c r="E2142">
        <v>2</v>
      </c>
      <c r="F2142" t="e">
        <v>#N/A</v>
      </c>
      <c r="G2142">
        <v>3</v>
      </c>
      <c r="H2142" t="e">
        <v>#N/A</v>
      </c>
      <c r="I2142" t="e">
        <v>#N/A</v>
      </c>
      <c r="J2142">
        <v>4</v>
      </c>
      <c r="K2142" t="e">
        <v>#N/A</v>
      </c>
      <c r="L2142" t="e">
        <v>#N/A</v>
      </c>
      <c r="M2142">
        <v>13</v>
      </c>
      <c r="N2142">
        <v>3</v>
      </c>
      <c r="O2142">
        <v>3</v>
      </c>
    </row>
    <row r="2143" spans="2:15" x14ac:dyDescent="0.35">
      <c r="B2143">
        <v>35</v>
      </c>
      <c r="C2143" t="e">
        <v>#N/A</v>
      </c>
      <c r="D2143">
        <v>787.54826254826253</v>
      </c>
      <c r="E2143">
        <v>2</v>
      </c>
      <c r="F2143" t="e">
        <v>#N/A</v>
      </c>
      <c r="G2143">
        <v>3</v>
      </c>
      <c r="H2143" t="e">
        <v>#N/A</v>
      </c>
      <c r="I2143" t="e">
        <v>#N/A</v>
      </c>
      <c r="J2143">
        <v>4</v>
      </c>
      <c r="K2143" t="e">
        <v>#N/A</v>
      </c>
      <c r="L2143" t="e">
        <v>#N/A</v>
      </c>
      <c r="M2143">
        <v>13</v>
      </c>
      <c r="N2143">
        <v>3</v>
      </c>
      <c r="O2143">
        <v>3</v>
      </c>
    </row>
    <row r="2144" spans="2:15" x14ac:dyDescent="0.35">
      <c r="B2144">
        <v>35</v>
      </c>
      <c r="C2144" t="e">
        <v>#N/A</v>
      </c>
      <c r="D2144">
        <v>787.54826254826253</v>
      </c>
      <c r="E2144">
        <v>2</v>
      </c>
      <c r="F2144" t="e">
        <v>#N/A</v>
      </c>
      <c r="G2144">
        <v>3</v>
      </c>
      <c r="H2144" t="e">
        <v>#N/A</v>
      </c>
      <c r="I2144" t="e">
        <v>#N/A</v>
      </c>
      <c r="J2144">
        <v>4</v>
      </c>
      <c r="K2144" t="e">
        <v>#N/A</v>
      </c>
      <c r="L2144" t="e">
        <v>#N/A</v>
      </c>
      <c r="M2144">
        <v>13</v>
      </c>
      <c r="N2144">
        <v>3</v>
      </c>
      <c r="O2144">
        <v>3</v>
      </c>
    </row>
    <row r="2145" spans="2:15" x14ac:dyDescent="0.35">
      <c r="B2145">
        <v>35</v>
      </c>
      <c r="C2145" t="e">
        <v>#N/A</v>
      </c>
      <c r="D2145">
        <v>787.54826254826253</v>
      </c>
      <c r="E2145">
        <v>2</v>
      </c>
      <c r="F2145" t="e">
        <v>#N/A</v>
      </c>
      <c r="G2145">
        <v>3</v>
      </c>
      <c r="H2145" t="e">
        <v>#N/A</v>
      </c>
      <c r="I2145" t="e">
        <v>#N/A</v>
      </c>
      <c r="J2145">
        <v>4</v>
      </c>
      <c r="K2145" t="e">
        <v>#N/A</v>
      </c>
      <c r="L2145" t="e">
        <v>#N/A</v>
      </c>
      <c r="M2145">
        <v>13</v>
      </c>
      <c r="N2145">
        <v>3</v>
      </c>
      <c r="O2145">
        <v>3</v>
      </c>
    </row>
    <row r="2146" spans="2:15" x14ac:dyDescent="0.35">
      <c r="B2146">
        <v>35</v>
      </c>
      <c r="C2146" t="e">
        <v>#N/A</v>
      </c>
      <c r="D2146">
        <v>787.54826254826253</v>
      </c>
      <c r="E2146">
        <v>2</v>
      </c>
      <c r="F2146" t="e">
        <v>#N/A</v>
      </c>
      <c r="G2146">
        <v>3</v>
      </c>
      <c r="H2146" t="e">
        <v>#N/A</v>
      </c>
      <c r="I2146" t="e">
        <v>#N/A</v>
      </c>
      <c r="J2146">
        <v>4</v>
      </c>
      <c r="K2146" t="e">
        <v>#N/A</v>
      </c>
      <c r="L2146" t="e">
        <v>#N/A</v>
      </c>
      <c r="M2146">
        <v>13</v>
      </c>
      <c r="N2146">
        <v>3</v>
      </c>
      <c r="O2146">
        <v>3</v>
      </c>
    </row>
    <row r="2147" spans="2:15" x14ac:dyDescent="0.35">
      <c r="B2147">
        <v>35</v>
      </c>
      <c r="C2147" t="e">
        <v>#N/A</v>
      </c>
      <c r="D2147">
        <v>787.54826254826253</v>
      </c>
      <c r="E2147">
        <v>2</v>
      </c>
      <c r="F2147" t="e">
        <v>#N/A</v>
      </c>
      <c r="G2147">
        <v>3</v>
      </c>
      <c r="H2147" t="e">
        <v>#N/A</v>
      </c>
      <c r="I2147" t="e">
        <v>#N/A</v>
      </c>
      <c r="J2147">
        <v>4</v>
      </c>
      <c r="K2147" t="e">
        <v>#N/A</v>
      </c>
      <c r="L2147" t="e">
        <v>#N/A</v>
      </c>
      <c r="M2147">
        <v>13</v>
      </c>
      <c r="N2147">
        <v>3</v>
      </c>
      <c r="O2147">
        <v>3</v>
      </c>
    </row>
    <row r="2148" spans="2:15" x14ac:dyDescent="0.35">
      <c r="B2148">
        <v>35</v>
      </c>
      <c r="C2148" t="e">
        <v>#N/A</v>
      </c>
      <c r="D2148">
        <v>787.54826254826253</v>
      </c>
      <c r="E2148">
        <v>2</v>
      </c>
      <c r="F2148" t="e">
        <v>#N/A</v>
      </c>
      <c r="G2148">
        <v>3</v>
      </c>
      <c r="H2148" t="e">
        <v>#N/A</v>
      </c>
      <c r="I2148" t="e">
        <v>#N/A</v>
      </c>
      <c r="J2148">
        <v>4</v>
      </c>
      <c r="K2148" t="e">
        <v>#N/A</v>
      </c>
      <c r="L2148" t="e">
        <v>#N/A</v>
      </c>
      <c r="M2148">
        <v>13</v>
      </c>
      <c r="N2148">
        <v>3</v>
      </c>
      <c r="O2148">
        <v>3</v>
      </c>
    </row>
    <row r="2149" spans="2:15" x14ac:dyDescent="0.35">
      <c r="B2149">
        <v>35</v>
      </c>
      <c r="C2149" t="e">
        <v>#N/A</v>
      </c>
      <c r="D2149">
        <v>787.54826254826253</v>
      </c>
      <c r="E2149">
        <v>2</v>
      </c>
      <c r="F2149" t="e">
        <v>#N/A</v>
      </c>
      <c r="G2149">
        <v>3</v>
      </c>
      <c r="H2149" t="e">
        <v>#N/A</v>
      </c>
      <c r="I2149" t="e">
        <v>#N/A</v>
      </c>
      <c r="J2149">
        <v>4</v>
      </c>
      <c r="K2149" t="e">
        <v>#N/A</v>
      </c>
      <c r="L2149" t="e">
        <v>#N/A</v>
      </c>
      <c r="M2149">
        <v>13</v>
      </c>
      <c r="N2149">
        <v>3</v>
      </c>
      <c r="O2149">
        <v>3</v>
      </c>
    </row>
    <row r="2150" spans="2:15" x14ac:dyDescent="0.35">
      <c r="B2150">
        <v>35</v>
      </c>
      <c r="C2150" t="e">
        <v>#N/A</v>
      </c>
      <c r="D2150">
        <v>787.54826254826253</v>
      </c>
      <c r="E2150">
        <v>2</v>
      </c>
      <c r="F2150" t="e">
        <v>#N/A</v>
      </c>
      <c r="G2150">
        <v>3</v>
      </c>
      <c r="H2150" t="e">
        <v>#N/A</v>
      </c>
      <c r="I2150" t="e">
        <v>#N/A</v>
      </c>
      <c r="J2150">
        <v>4</v>
      </c>
      <c r="K2150" t="e">
        <v>#N/A</v>
      </c>
      <c r="L2150" t="e">
        <v>#N/A</v>
      </c>
      <c r="M2150">
        <v>13</v>
      </c>
      <c r="N2150">
        <v>3</v>
      </c>
      <c r="O2150">
        <v>3</v>
      </c>
    </row>
    <row r="2151" spans="2:15" x14ac:dyDescent="0.35">
      <c r="B2151">
        <v>35</v>
      </c>
      <c r="C2151" t="e">
        <v>#N/A</v>
      </c>
      <c r="D2151">
        <v>787.54826254826253</v>
      </c>
      <c r="E2151">
        <v>2</v>
      </c>
      <c r="F2151" t="e">
        <v>#N/A</v>
      </c>
      <c r="G2151">
        <v>3</v>
      </c>
      <c r="H2151" t="e">
        <v>#N/A</v>
      </c>
      <c r="I2151" t="e">
        <v>#N/A</v>
      </c>
      <c r="J2151">
        <v>4</v>
      </c>
      <c r="K2151" t="e">
        <v>#N/A</v>
      </c>
      <c r="L2151" t="e">
        <v>#N/A</v>
      </c>
      <c r="M2151">
        <v>13</v>
      </c>
      <c r="N2151">
        <v>3</v>
      </c>
      <c r="O2151">
        <v>3</v>
      </c>
    </row>
    <row r="2152" spans="2:15" x14ac:dyDescent="0.35">
      <c r="B2152">
        <v>35</v>
      </c>
      <c r="C2152" t="e">
        <v>#N/A</v>
      </c>
      <c r="D2152">
        <v>787.54826254826253</v>
      </c>
      <c r="E2152">
        <v>2</v>
      </c>
      <c r="F2152" t="e">
        <v>#N/A</v>
      </c>
      <c r="G2152">
        <v>3</v>
      </c>
      <c r="H2152" t="e">
        <v>#N/A</v>
      </c>
      <c r="I2152" t="e">
        <v>#N/A</v>
      </c>
      <c r="J2152">
        <v>4</v>
      </c>
      <c r="K2152" t="e">
        <v>#N/A</v>
      </c>
      <c r="L2152" t="e">
        <v>#N/A</v>
      </c>
      <c r="M2152">
        <v>13</v>
      </c>
      <c r="N2152">
        <v>3</v>
      </c>
      <c r="O2152">
        <v>3</v>
      </c>
    </row>
    <row r="2153" spans="2:15" x14ac:dyDescent="0.35">
      <c r="B2153">
        <v>35</v>
      </c>
      <c r="C2153" t="e">
        <v>#N/A</v>
      </c>
      <c r="D2153">
        <v>787.54826254826253</v>
      </c>
      <c r="E2153">
        <v>2</v>
      </c>
      <c r="F2153" t="e">
        <v>#N/A</v>
      </c>
      <c r="G2153">
        <v>3</v>
      </c>
      <c r="H2153" t="e">
        <v>#N/A</v>
      </c>
      <c r="I2153" t="e">
        <v>#N/A</v>
      </c>
      <c r="J2153">
        <v>4</v>
      </c>
      <c r="K2153" t="e">
        <v>#N/A</v>
      </c>
      <c r="L2153" t="e">
        <v>#N/A</v>
      </c>
      <c r="M2153">
        <v>13</v>
      </c>
      <c r="N2153">
        <v>3</v>
      </c>
      <c r="O2153">
        <v>3</v>
      </c>
    </row>
    <row r="2154" spans="2:15" x14ac:dyDescent="0.35">
      <c r="B2154">
        <v>35</v>
      </c>
      <c r="C2154" t="e">
        <v>#N/A</v>
      </c>
      <c r="D2154">
        <v>787.54826254826253</v>
      </c>
      <c r="E2154">
        <v>2</v>
      </c>
      <c r="F2154" t="e">
        <v>#N/A</v>
      </c>
      <c r="G2154">
        <v>3</v>
      </c>
      <c r="H2154" t="e">
        <v>#N/A</v>
      </c>
      <c r="I2154" t="e">
        <v>#N/A</v>
      </c>
      <c r="J2154">
        <v>4</v>
      </c>
      <c r="K2154" t="e">
        <v>#N/A</v>
      </c>
      <c r="L2154" t="e">
        <v>#N/A</v>
      </c>
      <c r="M2154">
        <v>13</v>
      </c>
      <c r="N2154">
        <v>3</v>
      </c>
      <c r="O2154">
        <v>3</v>
      </c>
    </row>
    <row r="2155" spans="2:15" x14ac:dyDescent="0.35">
      <c r="B2155">
        <v>35</v>
      </c>
      <c r="C2155" t="e">
        <v>#N/A</v>
      </c>
      <c r="D2155">
        <v>787.54826254826253</v>
      </c>
      <c r="E2155">
        <v>2</v>
      </c>
      <c r="F2155" t="e">
        <v>#N/A</v>
      </c>
      <c r="G2155">
        <v>3</v>
      </c>
      <c r="H2155" t="e">
        <v>#N/A</v>
      </c>
      <c r="I2155" t="e">
        <v>#N/A</v>
      </c>
      <c r="J2155">
        <v>4</v>
      </c>
      <c r="K2155" t="e">
        <v>#N/A</v>
      </c>
      <c r="L2155" t="e">
        <v>#N/A</v>
      </c>
      <c r="M2155">
        <v>13</v>
      </c>
      <c r="N2155">
        <v>3</v>
      </c>
      <c r="O2155">
        <v>3</v>
      </c>
    </row>
    <row r="2156" spans="2:15" x14ac:dyDescent="0.35">
      <c r="B2156">
        <v>35</v>
      </c>
      <c r="C2156" t="e">
        <v>#N/A</v>
      </c>
      <c r="D2156">
        <v>787.54826254826253</v>
      </c>
      <c r="E2156">
        <v>2</v>
      </c>
      <c r="F2156" t="e">
        <v>#N/A</v>
      </c>
      <c r="G2156">
        <v>3</v>
      </c>
      <c r="H2156" t="e">
        <v>#N/A</v>
      </c>
      <c r="I2156" t="e">
        <v>#N/A</v>
      </c>
      <c r="J2156">
        <v>4</v>
      </c>
      <c r="K2156" t="e">
        <v>#N/A</v>
      </c>
      <c r="L2156" t="e">
        <v>#N/A</v>
      </c>
      <c r="M2156">
        <v>13</v>
      </c>
      <c r="N2156">
        <v>3</v>
      </c>
      <c r="O2156">
        <v>3</v>
      </c>
    </row>
    <row r="2157" spans="2:15" x14ac:dyDescent="0.35">
      <c r="B2157">
        <v>35</v>
      </c>
      <c r="C2157" t="e">
        <v>#N/A</v>
      </c>
      <c r="D2157">
        <v>787.54826254826253</v>
      </c>
      <c r="E2157">
        <v>2</v>
      </c>
      <c r="F2157" t="e">
        <v>#N/A</v>
      </c>
      <c r="G2157">
        <v>3</v>
      </c>
      <c r="H2157" t="e">
        <v>#N/A</v>
      </c>
      <c r="I2157" t="e">
        <v>#N/A</v>
      </c>
      <c r="J2157">
        <v>4</v>
      </c>
      <c r="K2157" t="e">
        <v>#N/A</v>
      </c>
      <c r="L2157" t="e">
        <v>#N/A</v>
      </c>
      <c r="M2157">
        <v>13</v>
      </c>
      <c r="N2157">
        <v>3</v>
      </c>
      <c r="O2157">
        <v>3</v>
      </c>
    </row>
    <row r="2158" spans="2:15" x14ac:dyDescent="0.35">
      <c r="B2158">
        <v>35</v>
      </c>
      <c r="C2158" t="e">
        <v>#N/A</v>
      </c>
      <c r="D2158">
        <v>787.54826254826253</v>
      </c>
      <c r="E2158">
        <v>2</v>
      </c>
      <c r="F2158" t="e">
        <v>#N/A</v>
      </c>
      <c r="G2158">
        <v>3</v>
      </c>
      <c r="H2158" t="e">
        <v>#N/A</v>
      </c>
      <c r="I2158" t="e">
        <v>#N/A</v>
      </c>
      <c r="J2158">
        <v>4</v>
      </c>
      <c r="K2158" t="e">
        <v>#N/A</v>
      </c>
      <c r="L2158" t="e">
        <v>#N/A</v>
      </c>
      <c r="M2158">
        <v>13</v>
      </c>
      <c r="N2158">
        <v>3</v>
      </c>
      <c r="O2158">
        <v>3</v>
      </c>
    </row>
    <row r="2159" spans="2:15" x14ac:dyDescent="0.35">
      <c r="B2159">
        <v>35</v>
      </c>
      <c r="C2159" t="e">
        <v>#N/A</v>
      </c>
      <c r="D2159">
        <v>787.54826254826253</v>
      </c>
      <c r="E2159">
        <v>2</v>
      </c>
      <c r="F2159" t="e">
        <v>#N/A</v>
      </c>
      <c r="G2159">
        <v>3</v>
      </c>
      <c r="H2159" t="e">
        <v>#N/A</v>
      </c>
      <c r="I2159" t="e">
        <v>#N/A</v>
      </c>
      <c r="J2159">
        <v>4</v>
      </c>
      <c r="K2159" t="e">
        <v>#N/A</v>
      </c>
      <c r="L2159" t="e">
        <v>#N/A</v>
      </c>
      <c r="M2159">
        <v>13</v>
      </c>
      <c r="N2159">
        <v>3</v>
      </c>
      <c r="O2159">
        <v>3</v>
      </c>
    </row>
    <row r="2160" spans="2:15" x14ac:dyDescent="0.35">
      <c r="B2160">
        <v>35</v>
      </c>
      <c r="C2160" t="e">
        <v>#N/A</v>
      </c>
      <c r="D2160">
        <v>787.54826254826253</v>
      </c>
      <c r="E2160">
        <v>2</v>
      </c>
      <c r="F2160" t="e">
        <v>#N/A</v>
      </c>
      <c r="G2160">
        <v>3</v>
      </c>
      <c r="H2160" t="e">
        <v>#N/A</v>
      </c>
      <c r="I2160" t="e">
        <v>#N/A</v>
      </c>
      <c r="J2160">
        <v>4</v>
      </c>
      <c r="K2160" t="e">
        <v>#N/A</v>
      </c>
      <c r="L2160" t="e">
        <v>#N/A</v>
      </c>
      <c r="M2160">
        <v>13</v>
      </c>
      <c r="N2160">
        <v>3</v>
      </c>
      <c r="O2160">
        <v>3</v>
      </c>
    </row>
    <row r="2161" spans="2:15" x14ac:dyDescent="0.35">
      <c r="B2161">
        <v>35</v>
      </c>
      <c r="C2161" t="e">
        <v>#N/A</v>
      </c>
      <c r="D2161">
        <v>787.54826254826253</v>
      </c>
      <c r="E2161">
        <v>2</v>
      </c>
      <c r="F2161" t="e">
        <v>#N/A</v>
      </c>
      <c r="G2161">
        <v>3</v>
      </c>
      <c r="H2161" t="e">
        <v>#N/A</v>
      </c>
      <c r="I2161" t="e">
        <v>#N/A</v>
      </c>
      <c r="J2161">
        <v>4</v>
      </c>
      <c r="K2161" t="e">
        <v>#N/A</v>
      </c>
      <c r="L2161" t="e">
        <v>#N/A</v>
      </c>
      <c r="M2161">
        <v>13</v>
      </c>
      <c r="N2161">
        <v>3</v>
      </c>
      <c r="O2161">
        <v>3</v>
      </c>
    </row>
    <row r="2162" spans="2:15" x14ac:dyDescent="0.35">
      <c r="B2162">
        <v>35</v>
      </c>
      <c r="C2162" t="e">
        <v>#N/A</v>
      </c>
      <c r="D2162">
        <v>787.54826254826253</v>
      </c>
      <c r="E2162">
        <v>2</v>
      </c>
      <c r="F2162" t="e">
        <v>#N/A</v>
      </c>
      <c r="G2162">
        <v>3</v>
      </c>
      <c r="H2162" t="e">
        <v>#N/A</v>
      </c>
      <c r="I2162" t="e">
        <v>#N/A</v>
      </c>
      <c r="J2162">
        <v>4</v>
      </c>
      <c r="K2162" t="e">
        <v>#N/A</v>
      </c>
      <c r="L2162" t="e">
        <v>#N/A</v>
      </c>
      <c r="M2162">
        <v>13</v>
      </c>
      <c r="N2162">
        <v>3</v>
      </c>
      <c r="O2162">
        <v>3</v>
      </c>
    </row>
    <row r="2163" spans="2:15" x14ac:dyDescent="0.35">
      <c r="B2163">
        <v>35</v>
      </c>
      <c r="C2163" t="e">
        <v>#N/A</v>
      </c>
      <c r="D2163">
        <v>787.54826254826253</v>
      </c>
      <c r="E2163">
        <v>2</v>
      </c>
      <c r="F2163" t="e">
        <v>#N/A</v>
      </c>
      <c r="G2163">
        <v>3</v>
      </c>
      <c r="H2163" t="e">
        <v>#N/A</v>
      </c>
      <c r="I2163" t="e">
        <v>#N/A</v>
      </c>
      <c r="J2163">
        <v>4</v>
      </c>
      <c r="K2163" t="e">
        <v>#N/A</v>
      </c>
      <c r="L2163" t="e">
        <v>#N/A</v>
      </c>
      <c r="M2163">
        <v>13</v>
      </c>
      <c r="N2163">
        <v>3</v>
      </c>
      <c r="O2163">
        <v>3</v>
      </c>
    </row>
    <row r="2164" spans="2:15" x14ac:dyDescent="0.35">
      <c r="B2164">
        <v>35</v>
      </c>
      <c r="C2164" t="e">
        <v>#N/A</v>
      </c>
      <c r="D2164">
        <v>787.54826254826253</v>
      </c>
      <c r="E2164">
        <v>2</v>
      </c>
      <c r="F2164" t="e">
        <v>#N/A</v>
      </c>
      <c r="G2164">
        <v>3</v>
      </c>
      <c r="H2164" t="e">
        <v>#N/A</v>
      </c>
      <c r="I2164" t="e">
        <v>#N/A</v>
      </c>
      <c r="J2164">
        <v>4</v>
      </c>
      <c r="K2164" t="e">
        <v>#N/A</v>
      </c>
      <c r="L2164" t="e">
        <v>#N/A</v>
      </c>
      <c r="M2164">
        <v>13</v>
      </c>
      <c r="N2164">
        <v>3</v>
      </c>
      <c r="O2164">
        <v>3</v>
      </c>
    </row>
    <row r="2165" spans="2:15" x14ac:dyDescent="0.35">
      <c r="B2165">
        <v>35</v>
      </c>
      <c r="C2165" t="e">
        <v>#N/A</v>
      </c>
      <c r="D2165">
        <v>787.54826254826253</v>
      </c>
      <c r="E2165">
        <v>2</v>
      </c>
      <c r="F2165" t="e">
        <v>#N/A</v>
      </c>
      <c r="G2165">
        <v>3</v>
      </c>
      <c r="H2165" t="e">
        <v>#N/A</v>
      </c>
      <c r="I2165" t="e">
        <v>#N/A</v>
      </c>
      <c r="J2165">
        <v>4</v>
      </c>
      <c r="K2165" t="e">
        <v>#N/A</v>
      </c>
      <c r="L2165" t="e">
        <v>#N/A</v>
      </c>
      <c r="M2165">
        <v>13</v>
      </c>
      <c r="N2165">
        <v>3</v>
      </c>
      <c r="O2165">
        <v>3</v>
      </c>
    </row>
    <row r="2166" spans="2:15" x14ac:dyDescent="0.35">
      <c r="B2166">
        <v>35</v>
      </c>
      <c r="C2166" t="e">
        <v>#N/A</v>
      </c>
      <c r="D2166">
        <v>787.54826254826253</v>
      </c>
      <c r="E2166">
        <v>2</v>
      </c>
      <c r="F2166" t="e">
        <v>#N/A</v>
      </c>
      <c r="G2166">
        <v>3</v>
      </c>
      <c r="H2166" t="e">
        <v>#N/A</v>
      </c>
      <c r="I2166" t="e">
        <v>#N/A</v>
      </c>
      <c r="J2166">
        <v>4</v>
      </c>
      <c r="K2166" t="e">
        <v>#N/A</v>
      </c>
      <c r="L2166" t="e">
        <v>#N/A</v>
      </c>
      <c r="M2166">
        <v>13</v>
      </c>
      <c r="N2166">
        <v>3</v>
      </c>
      <c r="O2166">
        <v>3</v>
      </c>
    </row>
    <row r="2167" spans="2:15" x14ac:dyDescent="0.35">
      <c r="B2167">
        <v>35</v>
      </c>
      <c r="C2167" t="e">
        <v>#N/A</v>
      </c>
      <c r="D2167">
        <v>787.54826254826253</v>
      </c>
      <c r="E2167">
        <v>2</v>
      </c>
      <c r="F2167" t="e">
        <v>#N/A</v>
      </c>
      <c r="G2167">
        <v>3</v>
      </c>
      <c r="H2167" t="e">
        <v>#N/A</v>
      </c>
      <c r="I2167" t="e">
        <v>#N/A</v>
      </c>
      <c r="J2167">
        <v>4</v>
      </c>
      <c r="K2167" t="e">
        <v>#N/A</v>
      </c>
      <c r="L2167" t="e">
        <v>#N/A</v>
      </c>
      <c r="M2167">
        <v>13</v>
      </c>
      <c r="N2167">
        <v>3</v>
      </c>
      <c r="O2167">
        <v>3</v>
      </c>
    </row>
    <row r="2168" spans="2:15" x14ac:dyDescent="0.35">
      <c r="B2168">
        <v>35</v>
      </c>
      <c r="C2168" t="e">
        <v>#N/A</v>
      </c>
      <c r="D2168">
        <v>787.54826254826253</v>
      </c>
      <c r="E2168">
        <v>2</v>
      </c>
      <c r="F2168" t="e">
        <v>#N/A</v>
      </c>
      <c r="G2168">
        <v>3</v>
      </c>
      <c r="H2168" t="e">
        <v>#N/A</v>
      </c>
      <c r="I2168" t="e">
        <v>#N/A</v>
      </c>
      <c r="J2168">
        <v>4</v>
      </c>
      <c r="K2168" t="e">
        <v>#N/A</v>
      </c>
      <c r="L2168" t="e">
        <v>#N/A</v>
      </c>
      <c r="M2168">
        <v>13</v>
      </c>
      <c r="N2168">
        <v>3</v>
      </c>
      <c r="O2168">
        <v>3</v>
      </c>
    </row>
    <row r="2169" spans="2:15" x14ac:dyDescent="0.35">
      <c r="B2169">
        <v>35</v>
      </c>
      <c r="C2169" t="e">
        <v>#N/A</v>
      </c>
      <c r="D2169">
        <v>787.54826254826253</v>
      </c>
      <c r="E2169">
        <v>2</v>
      </c>
      <c r="F2169" t="e">
        <v>#N/A</v>
      </c>
      <c r="G2169">
        <v>3</v>
      </c>
      <c r="H2169" t="e">
        <v>#N/A</v>
      </c>
      <c r="I2169" t="e">
        <v>#N/A</v>
      </c>
      <c r="J2169">
        <v>4</v>
      </c>
      <c r="K2169" t="e">
        <v>#N/A</v>
      </c>
      <c r="L2169" t="e">
        <v>#N/A</v>
      </c>
      <c r="M2169">
        <v>13</v>
      </c>
      <c r="N2169">
        <v>3</v>
      </c>
      <c r="O2169">
        <v>3</v>
      </c>
    </row>
    <row r="2170" spans="2:15" x14ac:dyDescent="0.35">
      <c r="B2170">
        <v>35</v>
      </c>
      <c r="C2170" t="e">
        <v>#N/A</v>
      </c>
      <c r="D2170">
        <v>787.54826254826253</v>
      </c>
      <c r="E2170">
        <v>2</v>
      </c>
      <c r="F2170" t="e">
        <v>#N/A</v>
      </c>
      <c r="G2170">
        <v>3</v>
      </c>
      <c r="H2170" t="e">
        <v>#N/A</v>
      </c>
      <c r="I2170" t="e">
        <v>#N/A</v>
      </c>
      <c r="J2170">
        <v>4</v>
      </c>
      <c r="K2170" t="e">
        <v>#N/A</v>
      </c>
      <c r="L2170" t="e">
        <v>#N/A</v>
      </c>
      <c r="M2170">
        <v>13</v>
      </c>
      <c r="N2170">
        <v>3</v>
      </c>
      <c r="O2170">
        <v>3</v>
      </c>
    </row>
    <row r="2171" spans="2:15" x14ac:dyDescent="0.35">
      <c r="B2171">
        <v>35</v>
      </c>
      <c r="C2171" t="e">
        <v>#N/A</v>
      </c>
      <c r="D2171">
        <v>787.54826254826253</v>
      </c>
      <c r="E2171">
        <v>2</v>
      </c>
      <c r="F2171" t="e">
        <v>#N/A</v>
      </c>
      <c r="G2171">
        <v>3</v>
      </c>
      <c r="H2171" t="e">
        <v>#N/A</v>
      </c>
      <c r="I2171" t="e">
        <v>#N/A</v>
      </c>
      <c r="J2171">
        <v>4</v>
      </c>
      <c r="K2171" t="e">
        <v>#N/A</v>
      </c>
      <c r="L2171" t="e">
        <v>#N/A</v>
      </c>
      <c r="M2171">
        <v>13</v>
      </c>
      <c r="N2171">
        <v>3</v>
      </c>
      <c r="O2171">
        <v>3</v>
      </c>
    </row>
    <row r="2172" spans="2:15" x14ac:dyDescent="0.35">
      <c r="B2172">
        <v>35</v>
      </c>
      <c r="C2172" t="e">
        <v>#N/A</v>
      </c>
      <c r="D2172">
        <v>787.54826254826253</v>
      </c>
      <c r="E2172">
        <v>2</v>
      </c>
      <c r="F2172" t="e">
        <v>#N/A</v>
      </c>
      <c r="G2172">
        <v>3</v>
      </c>
      <c r="H2172" t="e">
        <v>#N/A</v>
      </c>
      <c r="I2172" t="e">
        <v>#N/A</v>
      </c>
      <c r="J2172">
        <v>4</v>
      </c>
      <c r="K2172" t="e">
        <v>#N/A</v>
      </c>
      <c r="L2172" t="e">
        <v>#N/A</v>
      </c>
      <c r="M2172">
        <v>13</v>
      </c>
      <c r="N2172">
        <v>3</v>
      </c>
      <c r="O2172">
        <v>3</v>
      </c>
    </row>
    <row r="2173" spans="2:15" x14ac:dyDescent="0.35">
      <c r="B2173">
        <v>35</v>
      </c>
      <c r="C2173" t="e">
        <v>#N/A</v>
      </c>
      <c r="D2173">
        <v>787.54826254826253</v>
      </c>
      <c r="E2173">
        <v>2</v>
      </c>
      <c r="F2173" t="e">
        <v>#N/A</v>
      </c>
      <c r="G2173">
        <v>3</v>
      </c>
      <c r="H2173" t="e">
        <v>#N/A</v>
      </c>
      <c r="I2173" t="e">
        <v>#N/A</v>
      </c>
      <c r="J2173">
        <v>4</v>
      </c>
      <c r="K2173" t="e">
        <v>#N/A</v>
      </c>
      <c r="L2173" t="e">
        <v>#N/A</v>
      </c>
      <c r="M2173">
        <v>13</v>
      </c>
      <c r="N2173">
        <v>3</v>
      </c>
      <c r="O2173">
        <v>3</v>
      </c>
    </row>
    <row r="2174" spans="2:15" x14ac:dyDescent="0.35">
      <c r="B2174">
        <v>35</v>
      </c>
      <c r="C2174" t="e">
        <v>#N/A</v>
      </c>
      <c r="D2174">
        <v>787.54826254826253</v>
      </c>
      <c r="E2174">
        <v>2</v>
      </c>
      <c r="F2174" t="e">
        <v>#N/A</v>
      </c>
      <c r="G2174">
        <v>3</v>
      </c>
      <c r="H2174" t="e">
        <v>#N/A</v>
      </c>
      <c r="I2174" t="e">
        <v>#N/A</v>
      </c>
      <c r="J2174">
        <v>4</v>
      </c>
      <c r="K2174" t="e">
        <v>#N/A</v>
      </c>
      <c r="L2174" t="e">
        <v>#N/A</v>
      </c>
      <c r="M2174">
        <v>13</v>
      </c>
      <c r="N2174">
        <v>3</v>
      </c>
      <c r="O2174">
        <v>3</v>
      </c>
    </row>
    <row r="2175" spans="2:15" x14ac:dyDescent="0.35">
      <c r="B2175">
        <v>35</v>
      </c>
      <c r="C2175" t="e">
        <v>#N/A</v>
      </c>
      <c r="D2175">
        <v>787.54826254826253</v>
      </c>
      <c r="E2175">
        <v>2</v>
      </c>
      <c r="F2175" t="e">
        <v>#N/A</v>
      </c>
      <c r="G2175">
        <v>3</v>
      </c>
      <c r="H2175" t="e">
        <v>#N/A</v>
      </c>
      <c r="I2175" t="e">
        <v>#N/A</v>
      </c>
      <c r="J2175">
        <v>4</v>
      </c>
      <c r="K2175" t="e">
        <v>#N/A</v>
      </c>
      <c r="L2175" t="e">
        <v>#N/A</v>
      </c>
      <c r="M2175">
        <v>13</v>
      </c>
      <c r="N2175">
        <v>3</v>
      </c>
      <c r="O2175">
        <v>3</v>
      </c>
    </row>
    <row r="2176" spans="2:15" x14ac:dyDescent="0.35">
      <c r="B2176">
        <v>35</v>
      </c>
      <c r="C2176" t="e">
        <v>#N/A</v>
      </c>
      <c r="D2176">
        <v>787.54826254826253</v>
      </c>
      <c r="E2176">
        <v>2</v>
      </c>
      <c r="F2176" t="e">
        <v>#N/A</v>
      </c>
      <c r="G2176">
        <v>3</v>
      </c>
      <c r="H2176" t="e">
        <v>#N/A</v>
      </c>
      <c r="I2176" t="e">
        <v>#N/A</v>
      </c>
      <c r="J2176">
        <v>4</v>
      </c>
      <c r="K2176" t="e">
        <v>#N/A</v>
      </c>
      <c r="L2176" t="e">
        <v>#N/A</v>
      </c>
      <c r="M2176">
        <v>13</v>
      </c>
      <c r="N2176">
        <v>3</v>
      </c>
      <c r="O2176">
        <v>3</v>
      </c>
    </row>
    <row r="2177" spans="2:15" x14ac:dyDescent="0.35">
      <c r="B2177">
        <v>35</v>
      </c>
      <c r="C2177" t="e">
        <v>#N/A</v>
      </c>
      <c r="D2177">
        <v>787.54826254826253</v>
      </c>
      <c r="E2177">
        <v>2</v>
      </c>
      <c r="F2177" t="e">
        <v>#N/A</v>
      </c>
      <c r="G2177">
        <v>3</v>
      </c>
      <c r="H2177" t="e">
        <v>#N/A</v>
      </c>
      <c r="I2177" t="e">
        <v>#N/A</v>
      </c>
      <c r="J2177">
        <v>4</v>
      </c>
      <c r="K2177" t="e">
        <v>#N/A</v>
      </c>
      <c r="L2177" t="e">
        <v>#N/A</v>
      </c>
      <c r="M2177">
        <v>13</v>
      </c>
      <c r="N2177">
        <v>3</v>
      </c>
      <c r="O2177">
        <v>3</v>
      </c>
    </row>
    <row r="2178" spans="2:15" x14ac:dyDescent="0.35">
      <c r="B2178">
        <v>35</v>
      </c>
      <c r="C2178" t="e">
        <v>#N/A</v>
      </c>
      <c r="D2178">
        <v>787.54826254826253</v>
      </c>
      <c r="E2178">
        <v>2</v>
      </c>
      <c r="F2178" t="e">
        <v>#N/A</v>
      </c>
      <c r="G2178">
        <v>3</v>
      </c>
      <c r="H2178" t="e">
        <v>#N/A</v>
      </c>
      <c r="I2178" t="e">
        <v>#N/A</v>
      </c>
      <c r="J2178">
        <v>4</v>
      </c>
      <c r="K2178" t="e">
        <v>#N/A</v>
      </c>
      <c r="L2178" t="e">
        <v>#N/A</v>
      </c>
      <c r="M2178">
        <v>13</v>
      </c>
      <c r="N2178">
        <v>3</v>
      </c>
      <c r="O2178">
        <v>3</v>
      </c>
    </row>
    <row r="2179" spans="2:15" x14ac:dyDescent="0.35">
      <c r="B2179">
        <v>35</v>
      </c>
      <c r="C2179" t="e">
        <v>#N/A</v>
      </c>
      <c r="D2179">
        <v>787.54826254826253</v>
      </c>
      <c r="E2179">
        <v>2</v>
      </c>
      <c r="F2179" t="e">
        <v>#N/A</v>
      </c>
      <c r="G2179">
        <v>3</v>
      </c>
      <c r="H2179" t="e">
        <v>#N/A</v>
      </c>
      <c r="I2179" t="e">
        <v>#N/A</v>
      </c>
      <c r="J2179">
        <v>4</v>
      </c>
      <c r="K2179" t="e">
        <v>#N/A</v>
      </c>
      <c r="L2179" t="e">
        <v>#N/A</v>
      </c>
      <c r="M2179">
        <v>13</v>
      </c>
      <c r="N2179">
        <v>3</v>
      </c>
      <c r="O2179">
        <v>3</v>
      </c>
    </row>
    <row r="2180" spans="2:15" x14ac:dyDescent="0.35">
      <c r="B2180">
        <v>35</v>
      </c>
      <c r="C2180" t="e">
        <v>#N/A</v>
      </c>
      <c r="D2180">
        <v>787.54826254826253</v>
      </c>
      <c r="E2180">
        <v>2</v>
      </c>
      <c r="F2180" t="e">
        <v>#N/A</v>
      </c>
      <c r="G2180">
        <v>3</v>
      </c>
      <c r="H2180" t="e">
        <v>#N/A</v>
      </c>
      <c r="I2180" t="e">
        <v>#N/A</v>
      </c>
      <c r="J2180">
        <v>4</v>
      </c>
      <c r="K2180" t="e">
        <v>#N/A</v>
      </c>
      <c r="L2180" t="e">
        <v>#N/A</v>
      </c>
      <c r="M2180">
        <v>13</v>
      </c>
      <c r="N2180">
        <v>3</v>
      </c>
      <c r="O2180">
        <v>3</v>
      </c>
    </row>
    <row r="2181" spans="2:15" x14ac:dyDescent="0.35">
      <c r="B2181">
        <v>35</v>
      </c>
      <c r="C2181" t="e">
        <v>#N/A</v>
      </c>
      <c r="D2181">
        <v>787.54826254826253</v>
      </c>
      <c r="E2181">
        <v>2</v>
      </c>
      <c r="F2181" t="e">
        <v>#N/A</v>
      </c>
      <c r="G2181">
        <v>3</v>
      </c>
      <c r="H2181" t="e">
        <v>#N/A</v>
      </c>
      <c r="I2181" t="e">
        <v>#N/A</v>
      </c>
      <c r="J2181">
        <v>4</v>
      </c>
      <c r="K2181" t="e">
        <v>#N/A</v>
      </c>
      <c r="L2181" t="e">
        <v>#N/A</v>
      </c>
      <c r="M2181">
        <v>13</v>
      </c>
      <c r="N2181">
        <v>3</v>
      </c>
      <c r="O2181">
        <v>3</v>
      </c>
    </row>
    <row r="2182" spans="2:15" x14ac:dyDescent="0.35">
      <c r="B2182">
        <v>35</v>
      </c>
      <c r="C2182" t="e">
        <v>#N/A</v>
      </c>
      <c r="D2182">
        <v>787.54826254826253</v>
      </c>
      <c r="E2182">
        <v>2</v>
      </c>
      <c r="F2182" t="e">
        <v>#N/A</v>
      </c>
      <c r="G2182">
        <v>3</v>
      </c>
      <c r="H2182" t="e">
        <v>#N/A</v>
      </c>
      <c r="I2182" t="e">
        <v>#N/A</v>
      </c>
      <c r="J2182">
        <v>4</v>
      </c>
      <c r="K2182" t="e">
        <v>#N/A</v>
      </c>
      <c r="L2182" t="e">
        <v>#N/A</v>
      </c>
      <c r="M2182">
        <v>13</v>
      </c>
      <c r="N2182">
        <v>3</v>
      </c>
      <c r="O2182">
        <v>3</v>
      </c>
    </row>
    <row r="2183" spans="2:15" x14ac:dyDescent="0.35">
      <c r="B2183">
        <v>35</v>
      </c>
      <c r="C2183" t="e">
        <v>#N/A</v>
      </c>
      <c r="D2183">
        <v>787.54826254826253</v>
      </c>
      <c r="E2183">
        <v>2</v>
      </c>
      <c r="F2183" t="e">
        <v>#N/A</v>
      </c>
      <c r="G2183">
        <v>3</v>
      </c>
      <c r="H2183" t="e">
        <v>#N/A</v>
      </c>
      <c r="I2183" t="e">
        <v>#N/A</v>
      </c>
      <c r="J2183">
        <v>4</v>
      </c>
      <c r="K2183" t="e">
        <v>#N/A</v>
      </c>
      <c r="L2183" t="e">
        <v>#N/A</v>
      </c>
      <c r="M2183">
        <v>13</v>
      </c>
      <c r="N2183">
        <v>3</v>
      </c>
      <c r="O2183">
        <v>3</v>
      </c>
    </row>
    <row r="2184" spans="2:15" x14ac:dyDescent="0.35">
      <c r="B2184">
        <v>35</v>
      </c>
      <c r="C2184" t="e">
        <v>#N/A</v>
      </c>
      <c r="D2184">
        <v>787.54826254826253</v>
      </c>
      <c r="E2184">
        <v>2</v>
      </c>
      <c r="F2184" t="e">
        <v>#N/A</v>
      </c>
      <c r="G2184">
        <v>3</v>
      </c>
      <c r="H2184" t="e">
        <v>#N/A</v>
      </c>
      <c r="I2184" t="e">
        <v>#N/A</v>
      </c>
      <c r="J2184">
        <v>4</v>
      </c>
      <c r="K2184" t="e">
        <v>#N/A</v>
      </c>
      <c r="L2184" t="e">
        <v>#N/A</v>
      </c>
      <c r="M2184">
        <v>13</v>
      </c>
      <c r="N2184">
        <v>3</v>
      </c>
      <c r="O2184">
        <v>3</v>
      </c>
    </row>
    <row r="2185" spans="2:15" x14ac:dyDescent="0.35">
      <c r="B2185">
        <v>35</v>
      </c>
      <c r="C2185" t="e">
        <v>#N/A</v>
      </c>
      <c r="D2185">
        <v>787.54826254826253</v>
      </c>
      <c r="E2185">
        <v>2</v>
      </c>
      <c r="F2185" t="e">
        <v>#N/A</v>
      </c>
      <c r="G2185">
        <v>3</v>
      </c>
      <c r="H2185" t="e">
        <v>#N/A</v>
      </c>
      <c r="I2185" t="e">
        <v>#N/A</v>
      </c>
      <c r="J2185">
        <v>4</v>
      </c>
      <c r="K2185" t="e">
        <v>#N/A</v>
      </c>
      <c r="L2185" t="e">
        <v>#N/A</v>
      </c>
      <c r="M2185">
        <v>13</v>
      </c>
      <c r="N2185">
        <v>3</v>
      </c>
      <c r="O2185">
        <v>3</v>
      </c>
    </row>
    <row r="2186" spans="2:15" x14ac:dyDescent="0.35">
      <c r="B2186">
        <v>35</v>
      </c>
      <c r="C2186" t="e">
        <v>#N/A</v>
      </c>
      <c r="D2186">
        <v>787.54826254826253</v>
      </c>
      <c r="E2186">
        <v>2</v>
      </c>
      <c r="F2186" t="e">
        <v>#N/A</v>
      </c>
      <c r="G2186">
        <v>3</v>
      </c>
      <c r="H2186" t="e">
        <v>#N/A</v>
      </c>
      <c r="I2186" t="e">
        <v>#N/A</v>
      </c>
      <c r="J2186">
        <v>4</v>
      </c>
      <c r="K2186" t="e">
        <v>#N/A</v>
      </c>
      <c r="L2186" t="e">
        <v>#N/A</v>
      </c>
      <c r="M2186">
        <v>13</v>
      </c>
      <c r="N2186">
        <v>3</v>
      </c>
      <c r="O2186">
        <v>3</v>
      </c>
    </row>
    <row r="2187" spans="2:15" x14ac:dyDescent="0.35">
      <c r="B2187">
        <v>35</v>
      </c>
      <c r="C2187" t="e">
        <v>#N/A</v>
      </c>
      <c r="D2187">
        <v>787.54826254826253</v>
      </c>
      <c r="E2187">
        <v>2</v>
      </c>
      <c r="F2187" t="e">
        <v>#N/A</v>
      </c>
      <c r="G2187">
        <v>3</v>
      </c>
      <c r="H2187" t="e">
        <v>#N/A</v>
      </c>
      <c r="I2187" t="e">
        <v>#N/A</v>
      </c>
      <c r="J2187">
        <v>4</v>
      </c>
      <c r="K2187" t="e">
        <v>#N/A</v>
      </c>
      <c r="L2187" t="e">
        <v>#N/A</v>
      </c>
      <c r="M2187">
        <v>13</v>
      </c>
      <c r="N2187">
        <v>3</v>
      </c>
      <c r="O2187">
        <v>3</v>
      </c>
    </row>
    <row r="2188" spans="2:15" x14ac:dyDescent="0.35">
      <c r="B2188">
        <v>35</v>
      </c>
      <c r="C2188" t="e">
        <v>#N/A</v>
      </c>
      <c r="D2188">
        <v>787.54826254826253</v>
      </c>
      <c r="E2188">
        <v>2</v>
      </c>
      <c r="F2188" t="e">
        <v>#N/A</v>
      </c>
      <c r="G2188">
        <v>3</v>
      </c>
      <c r="H2188" t="e">
        <v>#N/A</v>
      </c>
      <c r="I2188" t="e">
        <v>#N/A</v>
      </c>
      <c r="J2188">
        <v>4</v>
      </c>
      <c r="K2188" t="e">
        <v>#N/A</v>
      </c>
      <c r="L2188" t="e">
        <v>#N/A</v>
      </c>
      <c r="M2188">
        <v>13</v>
      </c>
      <c r="N2188">
        <v>3</v>
      </c>
      <c r="O2188">
        <v>3</v>
      </c>
    </row>
    <row r="2189" spans="2:15" x14ac:dyDescent="0.35">
      <c r="B2189">
        <v>35</v>
      </c>
      <c r="C2189" t="e">
        <v>#N/A</v>
      </c>
      <c r="D2189">
        <v>787.54826254826253</v>
      </c>
      <c r="E2189">
        <v>2</v>
      </c>
      <c r="F2189" t="e">
        <v>#N/A</v>
      </c>
      <c r="G2189">
        <v>3</v>
      </c>
      <c r="H2189" t="e">
        <v>#N/A</v>
      </c>
      <c r="I2189" t="e">
        <v>#N/A</v>
      </c>
      <c r="J2189">
        <v>4</v>
      </c>
      <c r="K2189" t="e">
        <v>#N/A</v>
      </c>
      <c r="L2189" t="e">
        <v>#N/A</v>
      </c>
      <c r="M2189">
        <v>13</v>
      </c>
      <c r="N2189">
        <v>3</v>
      </c>
      <c r="O2189">
        <v>3</v>
      </c>
    </row>
    <row r="2190" spans="2:15" x14ac:dyDescent="0.35">
      <c r="B2190">
        <v>35</v>
      </c>
      <c r="C2190" t="e">
        <v>#N/A</v>
      </c>
      <c r="D2190">
        <v>787.54826254826253</v>
      </c>
      <c r="E2190">
        <v>2</v>
      </c>
      <c r="F2190" t="e">
        <v>#N/A</v>
      </c>
      <c r="G2190">
        <v>3</v>
      </c>
      <c r="H2190" t="e">
        <v>#N/A</v>
      </c>
      <c r="I2190" t="e">
        <v>#N/A</v>
      </c>
      <c r="J2190">
        <v>4</v>
      </c>
      <c r="K2190" t="e">
        <v>#N/A</v>
      </c>
      <c r="L2190" t="e">
        <v>#N/A</v>
      </c>
      <c r="M2190">
        <v>13</v>
      </c>
      <c r="N2190">
        <v>3</v>
      </c>
      <c r="O2190">
        <v>3</v>
      </c>
    </row>
    <row r="2191" spans="2:15" x14ac:dyDescent="0.35">
      <c r="B2191">
        <v>35</v>
      </c>
      <c r="C2191" t="e">
        <v>#N/A</v>
      </c>
      <c r="D2191">
        <v>787.54826254826253</v>
      </c>
      <c r="E2191">
        <v>2</v>
      </c>
      <c r="F2191" t="e">
        <v>#N/A</v>
      </c>
      <c r="G2191">
        <v>3</v>
      </c>
      <c r="H2191" t="e">
        <v>#N/A</v>
      </c>
      <c r="I2191" t="e">
        <v>#N/A</v>
      </c>
      <c r="J2191">
        <v>4</v>
      </c>
      <c r="K2191" t="e">
        <v>#N/A</v>
      </c>
      <c r="L2191" t="e">
        <v>#N/A</v>
      </c>
      <c r="M2191">
        <v>13</v>
      </c>
      <c r="N2191">
        <v>3</v>
      </c>
      <c r="O2191">
        <v>3</v>
      </c>
    </row>
    <row r="2192" spans="2:15" x14ac:dyDescent="0.35">
      <c r="B2192">
        <v>35</v>
      </c>
      <c r="C2192" t="e">
        <v>#N/A</v>
      </c>
      <c r="D2192">
        <v>787.54826254826253</v>
      </c>
      <c r="E2192">
        <v>2</v>
      </c>
      <c r="F2192" t="e">
        <v>#N/A</v>
      </c>
      <c r="G2192">
        <v>3</v>
      </c>
      <c r="H2192" t="e">
        <v>#N/A</v>
      </c>
      <c r="I2192" t="e">
        <v>#N/A</v>
      </c>
      <c r="J2192">
        <v>4</v>
      </c>
      <c r="K2192" t="e">
        <v>#N/A</v>
      </c>
      <c r="L2192" t="e">
        <v>#N/A</v>
      </c>
      <c r="M2192">
        <v>13</v>
      </c>
      <c r="N2192">
        <v>3</v>
      </c>
      <c r="O2192">
        <v>3</v>
      </c>
    </row>
    <row r="2193" spans="2:15" x14ac:dyDescent="0.35">
      <c r="B2193">
        <v>35</v>
      </c>
      <c r="C2193" t="e">
        <v>#N/A</v>
      </c>
      <c r="D2193">
        <v>787.54826254826253</v>
      </c>
      <c r="E2193">
        <v>2</v>
      </c>
      <c r="F2193" t="e">
        <v>#N/A</v>
      </c>
      <c r="G2193">
        <v>3</v>
      </c>
      <c r="H2193" t="e">
        <v>#N/A</v>
      </c>
      <c r="I2193" t="e">
        <v>#N/A</v>
      </c>
      <c r="J2193">
        <v>4</v>
      </c>
      <c r="K2193" t="e">
        <v>#N/A</v>
      </c>
      <c r="L2193" t="e">
        <v>#N/A</v>
      </c>
      <c r="M2193">
        <v>13</v>
      </c>
      <c r="N2193">
        <v>3</v>
      </c>
      <c r="O2193">
        <v>3</v>
      </c>
    </row>
    <row r="2194" spans="2:15" x14ac:dyDescent="0.35">
      <c r="B2194">
        <v>35</v>
      </c>
      <c r="C2194" t="e">
        <v>#N/A</v>
      </c>
      <c r="D2194">
        <v>787.54826254826253</v>
      </c>
      <c r="E2194">
        <v>2</v>
      </c>
      <c r="F2194" t="e">
        <v>#N/A</v>
      </c>
      <c r="G2194">
        <v>3</v>
      </c>
      <c r="H2194" t="e">
        <v>#N/A</v>
      </c>
      <c r="I2194" t="e">
        <v>#N/A</v>
      </c>
      <c r="J2194">
        <v>4</v>
      </c>
      <c r="K2194" t="e">
        <v>#N/A</v>
      </c>
      <c r="L2194" t="e">
        <v>#N/A</v>
      </c>
      <c r="M2194">
        <v>13</v>
      </c>
      <c r="N2194">
        <v>3</v>
      </c>
      <c r="O2194">
        <v>3</v>
      </c>
    </row>
    <row r="2195" spans="2:15" x14ac:dyDescent="0.35">
      <c r="B2195">
        <v>35</v>
      </c>
      <c r="C2195" t="e">
        <v>#N/A</v>
      </c>
      <c r="D2195">
        <v>787.54826254826253</v>
      </c>
      <c r="E2195">
        <v>2</v>
      </c>
      <c r="F2195" t="e">
        <v>#N/A</v>
      </c>
      <c r="G2195">
        <v>3</v>
      </c>
      <c r="H2195" t="e">
        <v>#N/A</v>
      </c>
      <c r="I2195" t="e">
        <v>#N/A</v>
      </c>
      <c r="J2195">
        <v>4</v>
      </c>
      <c r="K2195" t="e">
        <v>#N/A</v>
      </c>
      <c r="L2195" t="e">
        <v>#N/A</v>
      </c>
      <c r="M2195">
        <v>13</v>
      </c>
      <c r="N2195">
        <v>3</v>
      </c>
      <c r="O2195">
        <v>3</v>
      </c>
    </row>
    <row r="2196" spans="2:15" x14ac:dyDescent="0.35">
      <c r="B2196">
        <v>35</v>
      </c>
      <c r="C2196" t="e">
        <v>#N/A</v>
      </c>
      <c r="D2196">
        <v>787.54826254826253</v>
      </c>
      <c r="E2196">
        <v>2</v>
      </c>
      <c r="F2196" t="e">
        <v>#N/A</v>
      </c>
      <c r="G2196">
        <v>3</v>
      </c>
      <c r="H2196" t="e">
        <v>#N/A</v>
      </c>
      <c r="I2196" t="e">
        <v>#N/A</v>
      </c>
      <c r="J2196">
        <v>4</v>
      </c>
      <c r="K2196" t="e">
        <v>#N/A</v>
      </c>
      <c r="L2196" t="e">
        <v>#N/A</v>
      </c>
      <c r="M2196">
        <v>13</v>
      </c>
      <c r="N2196">
        <v>3</v>
      </c>
      <c r="O2196">
        <v>3</v>
      </c>
    </row>
    <row r="2197" spans="2:15" x14ac:dyDescent="0.35">
      <c r="B2197">
        <v>35</v>
      </c>
      <c r="C2197" t="e">
        <v>#N/A</v>
      </c>
      <c r="D2197">
        <v>787.54826254826253</v>
      </c>
      <c r="E2197">
        <v>2</v>
      </c>
      <c r="F2197" t="e">
        <v>#N/A</v>
      </c>
      <c r="G2197">
        <v>3</v>
      </c>
      <c r="H2197" t="e">
        <v>#N/A</v>
      </c>
      <c r="I2197" t="e">
        <v>#N/A</v>
      </c>
      <c r="J2197">
        <v>4</v>
      </c>
      <c r="K2197" t="e">
        <v>#N/A</v>
      </c>
      <c r="L2197" t="e">
        <v>#N/A</v>
      </c>
      <c r="M2197">
        <v>13</v>
      </c>
      <c r="N2197">
        <v>3</v>
      </c>
      <c r="O2197">
        <v>3</v>
      </c>
    </row>
    <row r="2198" spans="2:15" x14ac:dyDescent="0.35">
      <c r="B2198">
        <v>35</v>
      </c>
      <c r="C2198" t="e">
        <v>#N/A</v>
      </c>
      <c r="D2198">
        <v>787.54826254826253</v>
      </c>
      <c r="E2198">
        <v>2</v>
      </c>
      <c r="F2198" t="e">
        <v>#N/A</v>
      </c>
      <c r="G2198">
        <v>3</v>
      </c>
      <c r="H2198" t="e">
        <v>#N/A</v>
      </c>
      <c r="I2198" t="e">
        <v>#N/A</v>
      </c>
      <c r="J2198">
        <v>4</v>
      </c>
      <c r="K2198" t="e">
        <v>#N/A</v>
      </c>
      <c r="L2198" t="e">
        <v>#N/A</v>
      </c>
      <c r="M2198">
        <v>13</v>
      </c>
      <c r="N2198">
        <v>3</v>
      </c>
      <c r="O2198">
        <v>3</v>
      </c>
    </row>
    <row r="2199" spans="2:15" x14ac:dyDescent="0.35">
      <c r="B2199">
        <v>35</v>
      </c>
      <c r="C2199" t="e">
        <v>#N/A</v>
      </c>
      <c r="D2199">
        <v>787.54826254826253</v>
      </c>
      <c r="E2199">
        <v>2</v>
      </c>
      <c r="F2199" t="e">
        <v>#N/A</v>
      </c>
      <c r="G2199">
        <v>3</v>
      </c>
      <c r="H2199" t="e">
        <v>#N/A</v>
      </c>
      <c r="I2199" t="e">
        <v>#N/A</v>
      </c>
      <c r="J2199">
        <v>4</v>
      </c>
      <c r="K2199" t="e">
        <v>#N/A</v>
      </c>
      <c r="L2199" t="e">
        <v>#N/A</v>
      </c>
      <c r="M2199">
        <v>13</v>
      </c>
      <c r="N2199">
        <v>3</v>
      </c>
      <c r="O2199">
        <v>3</v>
      </c>
    </row>
    <row r="2200" spans="2:15" x14ac:dyDescent="0.35">
      <c r="B2200">
        <v>35</v>
      </c>
      <c r="C2200" t="e">
        <v>#N/A</v>
      </c>
      <c r="D2200">
        <v>787.54826254826253</v>
      </c>
      <c r="E2200">
        <v>2</v>
      </c>
      <c r="F2200" t="e">
        <v>#N/A</v>
      </c>
      <c r="G2200">
        <v>3</v>
      </c>
      <c r="H2200" t="e">
        <v>#N/A</v>
      </c>
      <c r="I2200" t="e">
        <v>#N/A</v>
      </c>
      <c r="J2200">
        <v>4</v>
      </c>
      <c r="K2200" t="e">
        <v>#N/A</v>
      </c>
      <c r="L2200" t="e">
        <v>#N/A</v>
      </c>
      <c r="M2200">
        <v>13</v>
      </c>
      <c r="N2200">
        <v>3</v>
      </c>
      <c r="O2200">
        <v>3</v>
      </c>
    </row>
    <row r="2201" spans="2:15" x14ac:dyDescent="0.35">
      <c r="B2201">
        <v>35</v>
      </c>
      <c r="C2201" t="e">
        <v>#N/A</v>
      </c>
      <c r="D2201">
        <v>787.54826254826253</v>
      </c>
      <c r="E2201">
        <v>2</v>
      </c>
      <c r="F2201" t="e">
        <v>#N/A</v>
      </c>
      <c r="G2201">
        <v>3</v>
      </c>
      <c r="H2201" t="e">
        <v>#N/A</v>
      </c>
      <c r="I2201" t="e">
        <v>#N/A</v>
      </c>
      <c r="J2201">
        <v>4</v>
      </c>
      <c r="K2201" t="e">
        <v>#N/A</v>
      </c>
      <c r="L2201" t="e">
        <v>#N/A</v>
      </c>
      <c r="M2201">
        <v>13</v>
      </c>
      <c r="N2201">
        <v>3</v>
      </c>
      <c r="O2201">
        <v>3</v>
      </c>
    </row>
    <row r="2202" spans="2:15" x14ac:dyDescent="0.35">
      <c r="B2202">
        <v>35</v>
      </c>
      <c r="C2202" t="e">
        <v>#N/A</v>
      </c>
      <c r="D2202">
        <v>787.54826254826253</v>
      </c>
      <c r="E2202">
        <v>2</v>
      </c>
      <c r="F2202" t="e">
        <v>#N/A</v>
      </c>
      <c r="G2202">
        <v>3</v>
      </c>
      <c r="H2202" t="e">
        <v>#N/A</v>
      </c>
      <c r="I2202" t="e">
        <v>#N/A</v>
      </c>
      <c r="J2202">
        <v>4</v>
      </c>
      <c r="K2202" t="e">
        <v>#N/A</v>
      </c>
      <c r="L2202" t="e">
        <v>#N/A</v>
      </c>
      <c r="M2202">
        <v>13</v>
      </c>
      <c r="N2202">
        <v>3</v>
      </c>
      <c r="O2202">
        <v>3</v>
      </c>
    </row>
    <row r="2203" spans="2:15" x14ac:dyDescent="0.35">
      <c r="B2203">
        <v>35</v>
      </c>
      <c r="C2203" t="e">
        <v>#N/A</v>
      </c>
      <c r="D2203">
        <v>787.54826254826253</v>
      </c>
      <c r="E2203">
        <v>2</v>
      </c>
      <c r="F2203" t="e">
        <v>#N/A</v>
      </c>
      <c r="G2203">
        <v>3</v>
      </c>
      <c r="H2203" t="e">
        <v>#N/A</v>
      </c>
      <c r="I2203" t="e">
        <v>#N/A</v>
      </c>
      <c r="J2203">
        <v>4</v>
      </c>
      <c r="K2203" t="e">
        <v>#N/A</v>
      </c>
      <c r="L2203" t="e">
        <v>#N/A</v>
      </c>
      <c r="M2203">
        <v>13</v>
      </c>
      <c r="N2203">
        <v>3</v>
      </c>
      <c r="O2203">
        <v>3</v>
      </c>
    </row>
    <row r="2204" spans="2:15" x14ac:dyDescent="0.35">
      <c r="B2204">
        <v>35</v>
      </c>
      <c r="C2204" t="e">
        <v>#N/A</v>
      </c>
      <c r="D2204">
        <v>787.54826254826253</v>
      </c>
      <c r="E2204">
        <v>2</v>
      </c>
      <c r="F2204" t="e">
        <v>#N/A</v>
      </c>
      <c r="G2204">
        <v>3</v>
      </c>
      <c r="H2204" t="e">
        <v>#N/A</v>
      </c>
      <c r="I2204" t="e">
        <v>#N/A</v>
      </c>
      <c r="J2204">
        <v>4</v>
      </c>
      <c r="K2204" t="e">
        <v>#N/A</v>
      </c>
      <c r="L2204" t="e">
        <v>#N/A</v>
      </c>
      <c r="M2204">
        <v>13</v>
      </c>
      <c r="N2204">
        <v>3</v>
      </c>
      <c r="O2204">
        <v>3</v>
      </c>
    </row>
    <row r="2205" spans="2:15" x14ac:dyDescent="0.35">
      <c r="B2205">
        <v>35</v>
      </c>
      <c r="C2205" t="e">
        <v>#N/A</v>
      </c>
      <c r="D2205">
        <v>787.54826254826253</v>
      </c>
      <c r="E2205">
        <v>2</v>
      </c>
      <c r="F2205" t="e">
        <v>#N/A</v>
      </c>
      <c r="G2205">
        <v>3</v>
      </c>
      <c r="H2205" t="e">
        <v>#N/A</v>
      </c>
      <c r="I2205" t="e">
        <v>#N/A</v>
      </c>
      <c r="J2205">
        <v>4</v>
      </c>
      <c r="K2205" t="e">
        <v>#N/A</v>
      </c>
      <c r="L2205" t="e">
        <v>#N/A</v>
      </c>
      <c r="M2205">
        <v>13</v>
      </c>
      <c r="N2205">
        <v>3</v>
      </c>
      <c r="O2205">
        <v>3</v>
      </c>
    </row>
    <row r="2206" spans="2:15" x14ac:dyDescent="0.35">
      <c r="B2206">
        <v>35</v>
      </c>
      <c r="C2206" t="e">
        <v>#N/A</v>
      </c>
      <c r="D2206">
        <v>787.54826254826253</v>
      </c>
      <c r="E2206">
        <v>2</v>
      </c>
      <c r="F2206" t="e">
        <v>#N/A</v>
      </c>
      <c r="G2206">
        <v>3</v>
      </c>
      <c r="H2206" t="e">
        <v>#N/A</v>
      </c>
      <c r="I2206" t="e">
        <v>#N/A</v>
      </c>
      <c r="J2206">
        <v>4</v>
      </c>
      <c r="K2206" t="e">
        <v>#N/A</v>
      </c>
      <c r="L2206" t="e">
        <v>#N/A</v>
      </c>
      <c r="M2206">
        <v>13</v>
      </c>
      <c r="N2206">
        <v>3</v>
      </c>
      <c r="O2206">
        <v>3</v>
      </c>
    </row>
    <row r="2207" spans="2:15" x14ac:dyDescent="0.35">
      <c r="B2207">
        <v>35</v>
      </c>
      <c r="C2207" t="e">
        <v>#N/A</v>
      </c>
      <c r="D2207">
        <v>787.54826254826253</v>
      </c>
      <c r="E2207">
        <v>2</v>
      </c>
      <c r="F2207" t="e">
        <v>#N/A</v>
      </c>
      <c r="G2207">
        <v>3</v>
      </c>
      <c r="H2207" t="e">
        <v>#N/A</v>
      </c>
      <c r="I2207" t="e">
        <v>#N/A</v>
      </c>
      <c r="J2207">
        <v>4</v>
      </c>
      <c r="K2207" t="e">
        <v>#N/A</v>
      </c>
      <c r="L2207" t="e">
        <v>#N/A</v>
      </c>
      <c r="M2207">
        <v>13</v>
      </c>
      <c r="N2207">
        <v>3</v>
      </c>
      <c r="O2207">
        <v>3</v>
      </c>
    </row>
    <row r="2208" spans="2:15" x14ac:dyDescent="0.35">
      <c r="B2208">
        <v>35</v>
      </c>
      <c r="C2208" t="e">
        <v>#N/A</v>
      </c>
      <c r="D2208">
        <v>787.54826254826253</v>
      </c>
      <c r="E2208">
        <v>2</v>
      </c>
      <c r="F2208" t="e">
        <v>#N/A</v>
      </c>
      <c r="G2208">
        <v>3</v>
      </c>
      <c r="H2208" t="e">
        <v>#N/A</v>
      </c>
      <c r="I2208" t="e">
        <v>#N/A</v>
      </c>
      <c r="J2208">
        <v>4</v>
      </c>
      <c r="K2208" t="e">
        <v>#N/A</v>
      </c>
      <c r="L2208" t="e">
        <v>#N/A</v>
      </c>
      <c r="M2208">
        <v>13</v>
      </c>
      <c r="N2208">
        <v>3</v>
      </c>
      <c r="O2208">
        <v>3</v>
      </c>
    </row>
    <row r="2209" spans="2:15" x14ac:dyDescent="0.35">
      <c r="B2209">
        <v>35</v>
      </c>
      <c r="C2209" t="e">
        <v>#N/A</v>
      </c>
      <c r="D2209">
        <v>787.54826254826253</v>
      </c>
      <c r="E2209">
        <v>2</v>
      </c>
      <c r="F2209" t="e">
        <v>#N/A</v>
      </c>
      <c r="G2209">
        <v>3</v>
      </c>
      <c r="H2209" t="e">
        <v>#N/A</v>
      </c>
      <c r="I2209" t="e">
        <v>#N/A</v>
      </c>
      <c r="J2209">
        <v>4</v>
      </c>
      <c r="K2209" t="e">
        <v>#N/A</v>
      </c>
      <c r="L2209" t="e">
        <v>#N/A</v>
      </c>
      <c r="M2209">
        <v>13</v>
      </c>
      <c r="N2209">
        <v>3</v>
      </c>
      <c r="O2209">
        <v>3</v>
      </c>
    </row>
    <row r="2210" spans="2:15" x14ac:dyDescent="0.35">
      <c r="B2210">
        <v>35</v>
      </c>
      <c r="C2210" t="e">
        <v>#N/A</v>
      </c>
      <c r="D2210">
        <v>787.54826254826253</v>
      </c>
      <c r="E2210">
        <v>2</v>
      </c>
      <c r="F2210" t="e">
        <v>#N/A</v>
      </c>
      <c r="G2210">
        <v>3</v>
      </c>
      <c r="H2210" t="e">
        <v>#N/A</v>
      </c>
      <c r="I2210" t="e">
        <v>#N/A</v>
      </c>
      <c r="J2210">
        <v>4</v>
      </c>
      <c r="K2210" t="e">
        <v>#N/A</v>
      </c>
      <c r="L2210" t="e">
        <v>#N/A</v>
      </c>
      <c r="M2210">
        <v>13</v>
      </c>
      <c r="N2210">
        <v>3</v>
      </c>
      <c r="O2210">
        <v>3</v>
      </c>
    </row>
    <row r="2211" spans="2:15" x14ac:dyDescent="0.35">
      <c r="B2211">
        <v>35</v>
      </c>
      <c r="C2211" t="e">
        <v>#N/A</v>
      </c>
      <c r="D2211">
        <v>787.54826254826253</v>
      </c>
      <c r="E2211">
        <v>2</v>
      </c>
      <c r="F2211" t="e">
        <v>#N/A</v>
      </c>
      <c r="G2211">
        <v>3</v>
      </c>
      <c r="H2211" t="e">
        <v>#N/A</v>
      </c>
      <c r="I2211" t="e">
        <v>#N/A</v>
      </c>
      <c r="J2211">
        <v>4</v>
      </c>
      <c r="K2211" t="e">
        <v>#N/A</v>
      </c>
      <c r="L2211" t="e">
        <v>#N/A</v>
      </c>
      <c r="M2211">
        <v>13</v>
      </c>
      <c r="N2211">
        <v>3</v>
      </c>
      <c r="O2211">
        <v>3</v>
      </c>
    </row>
    <row r="2212" spans="2:15" x14ac:dyDescent="0.35">
      <c r="B2212">
        <v>35</v>
      </c>
      <c r="C2212" t="e">
        <v>#N/A</v>
      </c>
      <c r="D2212">
        <v>787.54826254826253</v>
      </c>
      <c r="E2212">
        <v>2</v>
      </c>
      <c r="F2212" t="e">
        <v>#N/A</v>
      </c>
      <c r="G2212">
        <v>3</v>
      </c>
      <c r="H2212" t="e">
        <v>#N/A</v>
      </c>
      <c r="I2212" t="e">
        <v>#N/A</v>
      </c>
      <c r="J2212">
        <v>4</v>
      </c>
      <c r="K2212" t="e">
        <v>#N/A</v>
      </c>
      <c r="L2212" t="e">
        <v>#N/A</v>
      </c>
      <c r="M2212">
        <v>13</v>
      </c>
      <c r="N2212">
        <v>3</v>
      </c>
      <c r="O2212">
        <v>3</v>
      </c>
    </row>
    <row r="2213" spans="2:15" x14ac:dyDescent="0.35">
      <c r="B2213">
        <v>35</v>
      </c>
      <c r="C2213" t="e">
        <v>#N/A</v>
      </c>
      <c r="D2213">
        <v>787.54826254826253</v>
      </c>
      <c r="E2213">
        <v>2</v>
      </c>
      <c r="F2213" t="e">
        <v>#N/A</v>
      </c>
      <c r="G2213">
        <v>3</v>
      </c>
      <c r="H2213" t="e">
        <v>#N/A</v>
      </c>
      <c r="I2213" t="e">
        <v>#N/A</v>
      </c>
      <c r="J2213">
        <v>4</v>
      </c>
      <c r="K2213" t="e">
        <v>#N/A</v>
      </c>
      <c r="L2213" t="e">
        <v>#N/A</v>
      </c>
      <c r="M2213">
        <v>13</v>
      </c>
      <c r="N2213">
        <v>3</v>
      </c>
      <c r="O2213">
        <v>3</v>
      </c>
    </row>
    <row r="2214" spans="2:15" x14ac:dyDescent="0.35">
      <c r="B2214">
        <v>35</v>
      </c>
      <c r="C2214" t="e">
        <v>#N/A</v>
      </c>
      <c r="D2214">
        <v>787.54826254826253</v>
      </c>
      <c r="E2214">
        <v>2</v>
      </c>
      <c r="F2214" t="e">
        <v>#N/A</v>
      </c>
      <c r="G2214">
        <v>3</v>
      </c>
      <c r="H2214" t="e">
        <v>#N/A</v>
      </c>
      <c r="I2214" t="e">
        <v>#N/A</v>
      </c>
      <c r="J2214">
        <v>4</v>
      </c>
      <c r="K2214" t="e">
        <v>#N/A</v>
      </c>
      <c r="L2214" t="e">
        <v>#N/A</v>
      </c>
      <c r="M2214">
        <v>13</v>
      </c>
      <c r="N2214">
        <v>3</v>
      </c>
      <c r="O2214">
        <v>3</v>
      </c>
    </row>
    <row r="2215" spans="2:15" x14ac:dyDescent="0.35">
      <c r="B2215">
        <v>35</v>
      </c>
      <c r="C2215" t="e">
        <v>#N/A</v>
      </c>
      <c r="D2215">
        <v>787.54826254826253</v>
      </c>
      <c r="E2215">
        <v>2</v>
      </c>
      <c r="F2215" t="e">
        <v>#N/A</v>
      </c>
      <c r="G2215">
        <v>3</v>
      </c>
      <c r="H2215" t="e">
        <v>#N/A</v>
      </c>
      <c r="I2215" t="e">
        <v>#N/A</v>
      </c>
      <c r="J2215">
        <v>4</v>
      </c>
      <c r="K2215" t="e">
        <v>#N/A</v>
      </c>
      <c r="L2215" t="e">
        <v>#N/A</v>
      </c>
      <c r="M2215">
        <v>13</v>
      </c>
      <c r="N2215">
        <v>3</v>
      </c>
      <c r="O2215">
        <v>3</v>
      </c>
    </row>
    <row r="2216" spans="2:15" x14ac:dyDescent="0.35">
      <c r="B2216">
        <v>35</v>
      </c>
      <c r="C2216" t="e">
        <v>#N/A</v>
      </c>
      <c r="D2216">
        <v>787.54826254826253</v>
      </c>
      <c r="E2216">
        <v>2</v>
      </c>
      <c r="F2216" t="e">
        <v>#N/A</v>
      </c>
      <c r="G2216">
        <v>3</v>
      </c>
      <c r="H2216" t="e">
        <v>#N/A</v>
      </c>
      <c r="I2216" t="e">
        <v>#N/A</v>
      </c>
      <c r="J2216">
        <v>4</v>
      </c>
      <c r="K2216" t="e">
        <v>#N/A</v>
      </c>
      <c r="L2216" t="e">
        <v>#N/A</v>
      </c>
      <c r="M2216">
        <v>13</v>
      </c>
      <c r="N2216">
        <v>3</v>
      </c>
      <c r="O2216">
        <v>3</v>
      </c>
    </row>
    <row r="2217" spans="2:15" x14ac:dyDescent="0.35">
      <c r="B2217">
        <v>35</v>
      </c>
      <c r="C2217" t="e">
        <v>#N/A</v>
      </c>
      <c r="D2217">
        <v>787.54826254826253</v>
      </c>
      <c r="E2217">
        <v>2</v>
      </c>
      <c r="F2217" t="e">
        <v>#N/A</v>
      </c>
      <c r="G2217">
        <v>3</v>
      </c>
      <c r="H2217" t="e">
        <v>#N/A</v>
      </c>
      <c r="I2217" t="e">
        <v>#N/A</v>
      </c>
      <c r="J2217">
        <v>4</v>
      </c>
      <c r="K2217" t="e">
        <v>#N/A</v>
      </c>
      <c r="L2217" t="e">
        <v>#N/A</v>
      </c>
      <c r="M2217">
        <v>13</v>
      </c>
      <c r="N2217">
        <v>3</v>
      </c>
      <c r="O2217">
        <v>3</v>
      </c>
    </row>
    <row r="2218" spans="2:15" x14ac:dyDescent="0.35">
      <c r="B2218">
        <v>35</v>
      </c>
      <c r="C2218" t="e">
        <v>#N/A</v>
      </c>
      <c r="D2218">
        <v>787.54826254826253</v>
      </c>
      <c r="E2218">
        <v>2</v>
      </c>
      <c r="F2218" t="e">
        <v>#N/A</v>
      </c>
      <c r="G2218">
        <v>3</v>
      </c>
      <c r="H2218" t="e">
        <v>#N/A</v>
      </c>
      <c r="I2218" t="e">
        <v>#N/A</v>
      </c>
      <c r="J2218">
        <v>4</v>
      </c>
      <c r="K2218" t="e">
        <v>#N/A</v>
      </c>
      <c r="L2218" t="e">
        <v>#N/A</v>
      </c>
      <c r="M2218">
        <v>13</v>
      </c>
      <c r="N2218">
        <v>3</v>
      </c>
      <c r="O2218">
        <v>3</v>
      </c>
    </row>
    <row r="2219" spans="2:15" x14ac:dyDescent="0.35">
      <c r="B2219">
        <v>35</v>
      </c>
      <c r="C2219" t="e">
        <v>#N/A</v>
      </c>
      <c r="D2219">
        <v>787.54826254826253</v>
      </c>
      <c r="E2219">
        <v>2</v>
      </c>
      <c r="F2219" t="e">
        <v>#N/A</v>
      </c>
      <c r="G2219">
        <v>3</v>
      </c>
      <c r="H2219" t="e">
        <v>#N/A</v>
      </c>
      <c r="I2219" t="e">
        <v>#N/A</v>
      </c>
      <c r="J2219">
        <v>4</v>
      </c>
      <c r="K2219" t="e">
        <v>#N/A</v>
      </c>
      <c r="L2219" t="e">
        <v>#N/A</v>
      </c>
      <c r="M2219">
        <v>13</v>
      </c>
      <c r="N2219">
        <v>3</v>
      </c>
      <c r="O2219">
        <v>3</v>
      </c>
    </row>
    <row r="2220" spans="2:15" x14ac:dyDescent="0.35">
      <c r="B2220">
        <v>35</v>
      </c>
      <c r="C2220" t="e">
        <v>#N/A</v>
      </c>
      <c r="D2220">
        <v>787.54826254826253</v>
      </c>
      <c r="E2220">
        <v>2</v>
      </c>
      <c r="F2220" t="e">
        <v>#N/A</v>
      </c>
      <c r="G2220">
        <v>3</v>
      </c>
      <c r="H2220" t="e">
        <v>#N/A</v>
      </c>
      <c r="I2220" t="e">
        <v>#N/A</v>
      </c>
      <c r="J2220">
        <v>4</v>
      </c>
      <c r="K2220" t="e">
        <v>#N/A</v>
      </c>
      <c r="L2220" t="e">
        <v>#N/A</v>
      </c>
      <c r="M2220">
        <v>13</v>
      </c>
      <c r="N2220">
        <v>3</v>
      </c>
      <c r="O2220">
        <v>3</v>
      </c>
    </row>
    <row r="2221" spans="2:15" x14ac:dyDescent="0.35">
      <c r="B2221">
        <v>35</v>
      </c>
      <c r="C2221" t="e">
        <v>#N/A</v>
      </c>
      <c r="D2221">
        <v>787.54826254826253</v>
      </c>
      <c r="E2221">
        <v>2</v>
      </c>
      <c r="F2221" t="e">
        <v>#N/A</v>
      </c>
      <c r="G2221">
        <v>3</v>
      </c>
      <c r="H2221" t="e">
        <v>#N/A</v>
      </c>
      <c r="I2221" t="e">
        <v>#N/A</v>
      </c>
      <c r="J2221">
        <v>4</v>
      </c>
      <c r="K2221" t="e">
        <v>#N/A</v>
      </c>
      <c r="L2221" t="e">
        <v>#N/A</v>
      </c>
      <c r="M2221">
        <v>13</v>
      </c>
      <c r="N2221">
        <v>3</v>
      </c>
      <c r="O2221">
        <v>3</v>
      </c>
    </row>
    <row r="2222" spans="2:15" x14ac:dyDescent="0.35">
      <c r="B2222">
        <v>35</v>
      </c>
      <c r="C2222" t="e">
        <v>#N/A</v>
      </c>
      <c r="D2222">
        <v>787.54826254826253</v>
      </c>
      <c r="E2222">
        <v>2</v>
      </c>
      <c r="F2222" t="e">
        <v>#N/A</v>
      </c>
      <c r="G2222">
        <v>3</v>
      </c>
      <c r="H2222" t="e">
        <v>#N/A</v>
      </c>
      <c r="I2222" t="e">
        <v>#N/A</v>
      </c>
      <c r="J2222">
        <v>4</v>
      </c>
      <c r="K2222" t="e">
        <v>#N/A</v>
      </c>
      <c r="L2222" t="e">
        <v>#N/A</v>
      </c>
      <c r="M2222">
        <v>13</v>
      </c>
      <c r="N2222">
        <v>3</v>
      </c>
      <c r="O2222">
        <v>3</v>
      </c>
    </row>
    <row r="2223" spans="2:15" x14ac:dyDescent="0.35">
      <c r="B2223">
        <v>35</v>
      </c>
      <c r="C2223" t="e">
        <v>#N/A</v>
      </c>
      <c r="D2223">
        <v>787.54826254826253</v>
      </c>
      <c r="E2223">
        <v>2</v>
      </c>
      <c r="F2223" t="e">
        <v>#N/A</v>
      </c>
      <c r="G2223">
        <v>3</v>
      </c>
      <c r="H2223" t="e">
        <v>#N/A</v>
      </c>
      <c r="I2223" t="e">
        <v>#N/A</v>
      </c>
      <c r="J2223">
        <v>4</v>
      </c>
      <c r="K2223" t="e">
        <v>#N/A</v>
      </c>
      <c r="L2223" t="e">
        <v>#N/A</v>
      </c>
      <c r="M2223">
        <v>13</v>
      </c>
      <c r="N2223">
        <v>3</v>
      </c>
      <c r="O2223">
        <v>3</v>
      </c>
    </row>
    <row r="2224" spans="2:15" x14ac:dyDescent="0.35">
      <c r="B2224">
        <v>35</v>
      </c>
      <c r="C2224" t="e">
        <v>#N/A</v>
      </c>
      <c r="D2224">
        <v>787.54826254826253</v>
      </c>
      <c r="E2224">
        <v>2</v>
      </c>
      <c r="F2224" t="e">
        <v>#N/A</v>
      </c>
      <c r="G2224">
        <v>3</v>
      </c>
      <c r="H2224" t="e">
        <v>#N/A</v>
      </c>
      <c r="I2224" t="e">
        <v>#N/A</v>
      </c>
      <c r="J2224">
        <v>4</v>
      </c>
      <c r="K2224" t="e">
        <v>#N/A</v>
      </c>
      <c r="L2224" t="e">
        <v>#N/A</v>
      </c>
      <c r="M2224">
        <v>13</v>
      </c>
      <c r="N2224">
        <v>3</v>
      </c>
      <c r="O2224">
        <v>3</v>
      </c>
    </row>
    <row r="2225" spans="2:15" x14ac:dyDescent="0.35">
      <c r="B2225">
        <v>35</v>
      </c>
      <c r="C2225" t="e">
        <v>#N/A</v>
      </c>
      <c r="D2225">
        <v>787.54826254826253</v>
      </c>
      <c r="E2225">
        <v>2</v>
      </c>
      <c r="F2225" t="e">
        <v>#N/A</v>
      </c>
      <c r="G2225">
        <v>3</v>
      </c>
      <c r="H2225" t="e">
        <v>#N/A</v>
      </c>
      <c r="I2225" t="e">
        <v>#N/A</v>
      </c>
      <c r="J2225">
        <v>4</v>
      </c>
      <c r="K2225" t="e">
        <v>#N/A</v>
      </c>
      <c r="L2225" t="e">
        <v>#N/A</v>
      </c>
      <c r="M2225">
        <v>13</v>
      </c>
      <c r="N2225">
        <v>3</v>
      </c>
      <c r="O2225">
        <v>3</v>
      </c>
    </row>
    <row r="2226" spans="2:15" x14ac:dyDescent="0.35">
      <c r="B2226">
        <v>35</v>
      </c>
      <c r="C2226" t="e">
        <v>#N/A</v>
      </c>
      <c r="D2226">
        <v>787.54826254826253</v>
      </c>
      <c r="E2226">
        <v>2</v>
      </c>
      <c r="F2226" t="e">
        <v>#N/A</v>
      </c>
      <c r="G2226">
        <v>3</v>
      </c>
      <c r="H2226" t="e">
        <v>#N/A</v>
      </c>
      <c r="I2226" t="e">
        <v>#N/A</v>
      </c>
      <c r="J2226">
        <v>4</v>
      </c>
      <c r="K2226" t="e">
        <v>#N/A</v>
      </c>
      <c r="L2226" t="e">
        <v>#N/A</v>
      </c>
      <c r="M2226">
        <v>13</v>
      </c>
      <c r="N2226">
        <v>3</v>
      </c>
      <c r="O2226">
        <v>3</v>
      </c>
    </row>
    <row r="2227" spans="2:15" x14ac:dyDescent="0.35">
      <c r="B2227">
        <v>35</v>
      </c>
      <c r="C2227" t="e">
        <v>#N/A</v>
      </c>
      <c r="D2227">
        <v>787.54826254826253</v>
      </c>
      <c r="E2227">
        <v>2</v>
      </c>
      <c r="F2227" t="e">
        <v>#N/A</v>
      </c>
      <c r="G2227">
        <v>3</v>
      </c>
      <c r="H2227" t="e">
        <v>#N/A</v>
      </c>
      <c r="I2227" t="e">
        <v>#N/A</v>
      </c>
      <c r="J2227">
        <v>4</v>
      </c>
      <c r="K2227" t="e">
        <v>#N/A</v>
      </c>
      <c r="L2227" t="e">
        <v>#N/A</v>
      </c>
      <c r="M2227">
        <v>13</v>
      </c>
      <c r="N2227">
        <v>3</v>
      </c>
      <c r="O2227">
        <v>3</v>
      </c>
    </row>
    <row r="2228" spans="2:15" x14ac:dyDescent="0.35">
      <c r="B2228">
        <v>35</v>
      </c>
      <c r="C2228" t="e">
        <v>#N/A</v>
      </c>
      <c r="D2228">
        <v>787.54826254826253</v>
      </c>
      <c r="E2228">
        <v>2</v>
      </c>
      <c r="F2228" t="e">
        <v>#N/A</v>
      </c>
      <c r="G2228">
        <v>3</v>
      </c>
      <c r="H2228" t="e">
        <v>#N/A</v>
      </c>
      <c r="I2228" t="e">
        <v>#N/A</v>
      </c>
      <c r="J2228">
        <v>4</v>
      </c>
      <c r="K2228" t="e">
        <v>#N/A</v>
      </c>
      <c r="L2228" t="e">
        <v>#N/A</v>
      </c>
      <c r="M2228">
        <v>13</v>
      </c>
      <c r="N2228">
        <v>3</v>
      </c>
      <c r="O2228">
        <v>3</v>
      </c>
    </row>
    <row r="2229" spans="2:15" x14ac:dyDescent="0.35">
      <c r="B2229">
        <v>35</v>
      </c>
      <c r="C2229" t="e">
        <v>#N/A</v>
      </c>
      <c r="D2229">
        <v>787.54826254826253</v>
      </c>
      <c r="E2229">
        <v>2</v>
      </c>
      <c r="F2229" t="e">
        <v>#N/A</v>
      </c>
      <c r="G2229">
        <v>3</v>
      </c>
      <c r="H2229" t="e">
        <v>#N/A</v>
      </c>
      <c r="I2229" t="e">
        <v>#N/A</v>
      </c>
      <c r="J2229">
        <v>4</v>
      </c>
      <c r="K2229" t="e">
        <v>#N/A</v>
      </c>
      <c r="L2229" t="e">
        <v>#N/A</v>
      </c>
      <c r="M2229">
        <v>13</v>
      </c>
      <c r="N2229">
        <v>3</v>
      </c>
      <c r="O2229">
        <v>3</v>
      </c>
    </row>
    <row r="2230" spans="2:15" x14ac:dyDescent="0.35">
      <c r="B2230">
        <v>35</v>
      </c>
      <c r="C2230" t="e">
        <v>#N/A</v>
      </c>
      <c r="D2230">
        <v>787.54826254826253</v>
      </c>
      <c r="E2230">
        <v>2</v>
      </c>
      <c r="F2230" t="e">
        <v>#N/A</v>
      </c>
      <c r="G2230">
        <v>3</v>
      </c>
      <c r="H2230" t="e">
        <v>#N/A</v>
      </c>
      <c r="I2230" t="e">
        <v>#N/A</v>
      </c>
      <c r="J2230">
        <v>4</v>
      </c>
      <c r="K2230" t="e">
        <v>#N/A</v>
      </c>
      <c r="L2230" t="e">
        <v>#N/A</v>
      </c>
      <c r="M2230">
        <v>13</v>
      </c>
      <c r="N2230">
        <v>3</v>
      </c>
      <c r="O2230">
        <v>3</v>
      </c>
    </row>
    <row r="2231" spans="2:15" x14ac:dyDescent="0.35">
      <c r="B2231">
        <v>35</v>
      </c>
      <c r="C2231" t="e">
        <v>#N/A</v>
      </c>
      <c r="D2231">
        <v>787.54826254826253</v>
      </c>
      <c r="E2231">
        <v>2</v>
      </c>
      <c r="F2231" t="e">
        <v>#N/A</v>
      </c>
      <c r="G2231">
        <v>3</v>
      </c>
      <c r="H2231" t="e">
        <v>#N/A</v>
      </c>
      <c r="I2231" t="e">
        <v>#N/A</v>
      </c>
      <c r="J2231">
        <v>4</v>
      </c>
      <c r="K2231" t="e">
        <v>#N/A</v>
      </c>
      <c r="L2231" t="e">
        <v>#N/A</v>
      </c>
      <c r="M2231">
        <v>13</v>
      </c>
      <c r="N2231">
        <v>3</v>
      </c>
      <c r="O2231">
        <v>3</v>
      </c>
    </row>
    <row r="2232" spans="2:15" x14ac:dyDescent="0.35">
      <c r="B2232">
        <v>35</v>
      </c>
      <c r="C2232" t="e">
        <v>#N/A</v>
      </c>
      <c r="D2232">
        <v>787.54826254826253</v>
      </c>
      <c r="E2232">
        <v>2</v>
      </c>
      <c r="F2232" t="e">
        <v>#N/A</v>
      </c>
      <c r="G2232">
        <v>3</v>
      </c>
      <c r="H2232" t="e">
        <v>#N/A</v>
      </c>
      <c r="I2232" t="e">
        <v>#N/A</v>
      </c>
      <c r="J2232">
        <v>4</v>
      </c>
      <c r="K2232" t="e">
        <v>#N/A</v>
      </c>
      <c r="L2232" t="e">
        <v>#N/A</v>
      </c>
      <c r="M2232">
        <v>13</v>
      </c>
      <c r="N2232">
        <v>3</v>
      </c>
      <c r="O2232">
        <v>3</v>
      </c>
    </row>
    <row r="2233" spans="2:15" x14ac:dyDescent="0.35">
      <c r="B2233">
        <v>35</v>
      </c>
      <c r="C2233" t="e">
        <v>#N/A</v>
      </c>
      <c r="D2233">
        <v>787.54826254826253</v>
      </c>
      <c r="E2233">
        <v>2</v>
      </c>
      <c r="F2233" t="e">
        <v>#N/A</v>
      </c>
      <c r="G2233">
        <v>3</v>
      </c>
      <c r="H2233" t="e">
        <v>#N/A</v>
      </c>
      <c r="I2233" t="e">
        <v>#N/A</v>
      </c>
      <c r="J2233">
        <v>4</v>
      </c>
      <c r="K2233" t="e">
        <v>#N/A</v>
      </c>
      <c r="L2233" t="e">
        <v>#N/A</v>
      </c>
      <c r="M2233">
        <v>13</v>
      </c>
      <c r="N2233">
        <v>3</v>
      </c>
      <c r="O2233">
        <v>3</v>
      </c>
    </row>
    <row r="2234" spans="2:15" x14ac:dyDescent="0.35">
      <c r="B2234">
        <v>35</v>
      </c>
      <c r="C2234" t="e">
        <v>#N/A</v>
      </c>
      <c r="D2234">
        <v>787.54826254826253</v>
      </c>
      <c r="E2234">
        <v>2</v>
      </c>
      <c r="F2234" t="e">
        <v>#N/A</v>
      </c>
      <c r="G2234">
        <v>3</v>
      </c>
      <c r="H2234" t="e">
        <v>#N/A</v>
      </c>
      <c r="I2234" t="e">
        <v>#N/A</v>
      </c>
      <c r="J2234">
        <v>4</v>
      </c>
      <c r="K2234" t="e">
        <v>#N/A</v>
      </c>
      <c r="L2234" t="e">
        <v>#N/A</v>
      </c>
      <c r="M2234">
        <v>13</v>
      </c>
      <c r="N2234">
        <v>3</v>
      </c>
      <c r="O2234">
        <v>3</v>
      </c>
    </row>
    <row r="2235" spans="2:15" x14ac:dyDescent="0.35">
      <c r="B2235">
        <v>35</v>
      </c>
      <c r="C2235" t="e">
        <v>#N/A</v>
      </c>
      <c r="D2235">
        <v>787.54826254826253</v>
      </c>
      <c r="E2235">
        <v>2</v>
      </c>
      <c r="F2235" t="e">
        <v>#N/A</v>
      </c>
      <c r="G2235">
        <v>3</v>
      </c>
      <c r="H2235" t="e">
        <v>#N/A</v>
      </c>
      <c r="I2235" t="e">
        <v>#N/A</v>
      </c>
      <c r="J2235">
        <v>4</v>
      </c>
      <c r="K2235" t="e">
        <v>#N/A</v>
      </c>
      <c r="L2235" t="e">
        <v>#N/A</v>
      </c>
      <c r="M2235">
        <v>13</v>
      </c>
      <c r="N2235">
        <v>3</v>
      </c>
      <c r="O2235">
        <v>3</v>
      </c>
    </row>
    <row r="2236" spans="2:15" x14ac:dyDescent="0.35">
      <c r="B2236">
        <v>35</v>
      </c>
      <c r="C2236" t="e">
        <v>#N/A</v>
      </c>
      <c r="D2236">
        <v>787.54826254826253</v>
      </c>
      <c r="E2236">
        <v>2</v>
      </c>
      <c r="F2236" t="e">
        <v>#N/A</v>
      </c>
      <c r="G2236">
        <v>3</v>
      </c>
      <c r="H2236" t="e">
        <v>#N/A</v>
      </c>
      <c r="I2236" t="e">
        <v>#N/A</v>
      </c>
      <c r="J2236">
        <v>4</v>
      </c>
      <c r="K2236" t="e">
        <v>#N/A</v>
      </c>
      <c r="L2236" t="e">
        <v>#N/A</v>
      </c>
      <c r="M2236">
        <v>13</v>
      </c>
      <c r="N2236">
        <v>3</v>
      </c>
      <c r="O2236">
        <v>3</v>
      </c>
    </row>
    <row r="2237" spans="2:15" x14ac:dyDescent="0.35">
      <c r="B2237">
        <v>35</v>
      </c>
      <c r="C2237" t="e">
        <v>#N/A</v>
      </c>
      <c r="D2237">
        <v>787.54826254826253</v>
      </c>
      <c r="E2237">
        <v>2</v>
      </c>
      <c r="F2237" t="e">
        <v>#N/A</v>
      </c>
      <c r="G2237">
        <v>3</v>
      </c>
      <c r="H2237" t="e">
        <v>#N/A</v>
      </c>
      <c r="I2237" t="e">
        <v>#N/A</v>
      </c>
      <c r="J2237">
        <v>4</v>
      </c>
      <c r="K2237" t="e">
        <v>#N/A</v>
      </c>
      <c r="L2237" t="e">
        <v>#N/A</v>
      </c>
      <c r="M2237">
        <v>13</v>
      </c>
      <c r="N2237">
        <v>3</v>
      </c>
      <c r="O2237">
        <v>3</v>
      </c>
    </row>
    <row r="2238" spans="2:15" x14ac:dyDescent="0.35">
      <c r="B2238">
        <v>35</v>
      </c>
      <c r="C2238" t="e">
        <v>#N/A</v>
      </c>
      <c r="D2238">
        <v>787.54826254826253</v>
      </c>
      <c r="E2238">
        <v>2</v>
      </c>
      <c r="F2238" t="e">
        <v>#N/A</v>
      </c>
      <c r="G2238">
        <v>3</v>
      </c>
      <c r="H2238" t="e">
        <v>#N/A</v>
      </c>
      <c r="I2238" t="e">
        <v>#N/A</v>
      </c>
      <c r="J2238">
        <v>4</v>
      </c>
      <c r="K2238" t="e">
        <v>#N/A</v>
      </c>
      <c r="L2238" t="e">
        <v>#N/A</v>
      </c>
      <c r="M2238">
        <v>13</v>
      </c>
      <c r="N2238">
        <v>3</v>
      </c>
      <c r="O2238">
        <v>3</v>
      </c>
    </row>
    <row r="2239" spans="2:15" x14ac:dyDescent="0.35">
      <c r="B2239">
        <v>35</v>
      </c>
      <c r="C2239" t="e">
        <v>#N/A</v>
      </c>
      <c r="D2239">
        <v>787.54826254826253</v>
      </c>
      <c r="E2239">
        <v>2</v>
      </c>
      <c r="F2239" t="e">
        <v>#N/A</v>
      </c>
      <c r="G2239">
        <v>3</v>
      </c>
      <c r="H2239" t="e">
        <v>#N/A</v>
      </c>
      <c r="I2239" t="e">
        <v>#N/A</v>
      </c>
      <c r="J2239">
        <v>4</v>
      </c>
      <c r="K2239" t="e">
        <v>#N/A</v>
      </c>
      <c r="L2239" t="e">
        <v>#N/A</v>
      </c>
      <c r="M2239">
        <v>13</v>
      </c>
      <c r="N2239">
        <v>3</v>
      </c>
      <c r="O2239">
        <v>3</v>
      </c>
    </row>
    <row r="2240" spans="2:15" x14ac:dyDescent="0.35">
      <c r="B2240">
        <v>35</v>
      </c>
      <c r="C2240" t="e">
        <v>#N/A</v>
      </c>
      <c r="D2240">
        <v>787.54826254826253</v>
      </c>
      <c r="E2240">
        <v>2</v>
      </c>
      <c r="F2240" t="e">
        <v>#N/A</v>
      </c>
      <c r="G2240">
        <v>3</v>
      </c>
      <c r="H2240" t="e">
        <v>#N/A</v>
      </c>
      <c r="I2240" t="e">
        <v>#N/A</v>
      </c>
      <c r="J2240">
        <v>4</v>
      </c>
      <c r="K2240" t="e">
        <v>#N/A</v>
      </c>
      <c r="L2240" t="e">
        <v>#N/A</v>
      </c>
      <c r="M2240">
        <v>13</v>
      </c>
      <c r="N2240">
        <v>3</v>
      </c>
      <c r="O2240">
        <v>3</v>
      </c>
    </row>
    <row r="2241" spans="2:15" x14ac:dyDescent="0.35">
      <c r="B2241">
        <v>35</v>
      </c>
      <c r="C2241" t="e">
        <v>#N/A</v>
      </c>
      <c r="D2241">
        <v>787.54826254826253</v>
      </c>
      <c r="E2241">
        <v>2</v>
      </c>
      <c r="F2241" t="e">
        <v>#N/A</v>
      </c>
      <c r="G2241">
        <v>3</v>
      </c>
      <c r="H2241" t="e">
        <v>#N/A</v>
      </c>
      <c r="I2241" t="e">
        <v>#N/A</v>
      </c>
      <c r="J2241">
        <v>4</v>
      </c>
      <c r="K2241" t="e">
        <v>#N/A</v>
      </c>
      <c r="L2241" t="e">
        <v>#N/A</v>
      </c>
      <c r="M2241">
        <v>13</v>
      </c>
      <c r="N2241">
        <v>3</v>
      </c>
      <c r="O2241">
        <v>3</v>
      </c>
    </row>
    <row r="2242" spans="2:15" x14ac:dyDescent="0.35">
      <c r="B2242">
        <v>35</v>
      </c>
      <c r="C2242" t="e">
        <v>#N/A</v>
      </c>
      <c r="D2242">
        <v>787.54826254826253</v>
      </c>
      <c r="E2242">
        <v>2</v>
      </c>
      <c r="F2242" t="e">
        <v>#N/A</v>
      </c>
      <c r="G2242">
        <v>3</v>
      </c>
      <c r="H2242" t="e">
        <v>#N/A</v>
      </c>
      <c r="I2242" t="e">
        <v>#N/A</v>
      </c>
      <c r="J2242">
        <v>4</v>
      </c>
      <c r="K2242" t="e">
        <v>#N/A</v>
      </c>
      <c r="L2242" t="e">
        <v>#N/A</v>
      </c>
      <c r="M2242">
        <v>13</v>
      </c>
      <c r="N2242">
        <v>3</v>
      </c>
      <c r="O2242">
        <v>3</v>
      </c>
    </row>
    <row r="2243" spans="2:15" x14ac:dyDescent="0.35">
      <c r="B2243">
        <v>35</v>
      </c>
      <c r="C2243" t="e">
        <v>#N/A</v>
      </c>
      <c r="D2243">
        <v>787.54826254826253</v>
      </c>
      <c r="E2243">
        <v>2</v>
      </c>
      <c r="F2243" t="e">
        <v>#N/A</v>
      </c>
      <c r="G2243">
        <v>3</v>
      </c>
      <c r="H2243" t="e">
        <v>#N/A</v>
      </c>
      <c r="I2243" t="e">
        <v>#N/A</v>
      </c>
      <c r="J2243">
        <v>4</v>
      </c>
      <c r="K2243" t="e">
        <v>#N/A</v>
      </c>
      <c r="L2243" t="e">
        <v>#N/A</v>
      </c>
      <c r="M2243">
        <v>13</v>
      </c>
      <c r="N2243">
        <v>3</v>
      </c>
      <c r="O2243">
        <v>3</v>
      </c>
    </row>
    <row r="2244" spans="2:15" x14ac:dyDescent="0.35">
      <c r="B2244">
        <v>35</v>
      </c>
      <c r="C2244" t="e">
        <v>#N/A</v>
      </c>
      <c r="D2244">
        <v>787.54826254826253</v>
      </c>
      <c r="E2244">
        <v>2</v>
      </c>
      <c r="F2244" t="e">
        <v>#N/A</v>
      </c>
      <c r="G2244">
        <v>3</v>
      </c>
      <c r="H2244" t="e">
        <v>#N/A</v>
      </c>
      <c r="I2244" t="e">
        <v>#N/A</v>
      </c>
      <c r="J2244">
        <v>4</v>
      </c>
      <c r="K2244" t="e">
        <v>#N/A</v>
      </c>
      <c r="L2244" t="e">
        <v>#N/A</v>
      </c>
      <c r="M2244">
        <v>13</v>
      </c>
      <c r="N2244">
        <v>3</v>
      </c>
      <c r="O2244">
        <v>3</v>
      </c>
    </row>
    <row r="2245" spans="2:15" x14ac:dyDescent="0.35">
      <c r="B2245">
        <v>35</v>
      </c>
      <c r="C2245" t="e">
        <v>#N/A</v>
      </c>
      <c r="D2245">
        <v>787.54826254826253</v>
      </c>
      <c r="E2245">
        <v>2</v>
      </c>
      <c r="F2245" t="e">
        <v>#N/A</v>
      </c>
      <c r="G2245">
        <v>3</v>
      </c>
      <c r="H2245" t="e">
        <v>#N/A</v>
      </c>
      <c r="I2245" t="e">
        <v>#N/A</v>
      </c>
      <c r="J2245">
        <v>4</v>
      </c>
      <c r="K2245" t="e">
        <v>#N/A</v>
      </c>
      <c r="L2245" t="e">
        <v>#N/A</v>
      </c>
      <c r="M2245">
        <v>13</v>
      </c>
      <c r="N2245">
        <v>3</v>
      </c>
      <c r="O2245">
        <v>3</v>
      </c>
    </row>
    <row r="2246" spans="2:15" x14ac:dyDescent="0.35">
      <c r="B2246">
        <v>35</v>
      </c>
      <c r="C2246" t="e">
        <v>#N/A</v>
      </c>
      <c r="D2246">
        <v>787.54826254826253</v>
      </c>
      <c r="E2246">
        <v>2</v>
      </c>
      <c r="F2246" t="e">
        <v>#N/A</v>
      </c>
      <c r="G2246">
        <v>3</v>
      </c>
      <c r="H2246" t="e">
        <v>#N/A</v>
      </c>
      <c r="I2246" t="e">
        <v>#N/A</v>
      </c>
      <c r="J2246">
        <v>4</v>
      </c>
      <c r="K2246" t="e">
        <v>#N/A</v>
      </c>
      <c r="L2246" t="e">
        <v>#N/A</v>
      </c>
      <c r="M2246">
        <v>13</v>
      </c>
      <c r="N2246">
        <v>3</v>
      </c>
      <c r="O2246">
        <v>3</v>
      </c>
    </row>
    <row r="2247" spans="2:15" x14ac:dyDescent="0.35">
      <c r="B2247">
        <v>35</v>
      </c>
      <c r="C2247" t="e">
        <v>#N/A</v>
      </c>
      <c r="D2247">
        <v>787.54826254826253</v>
      </c>
      <c r="E2247">
        <v>2</v>
      </c>
      <c r="F2247" t="e">
        <v>#N/A</v>
      </c>
      <c r="G2247">
        <v>3</v>
      </c>
      <c r="H2247" t="e">
        <v>#N/A</v>
      </c>
      <c r="I2247" t="e">
        <v>#N/A</v>
      </c>
      <c r="J2247">
        <v>4</v>
      </c>
      <c r="K2247" t="e">
        <v>#N/A</v>
      </c>
      <c r="L2247" t="e">
        <v>#N/A</v>
      </c>
      <c r="M2247">
        <v>13</v>
      </c>
      <c r="N2247">
        <v>3</v>
      </c>
      <c r="O2247">
        <v>3</v>
      </c>
    </row>
    <row r="2248" spans="2:15" x14ac:dyDescent="0.35">
      <c r="B2248">
        <v>35</v>
      </c>
      <c r="C2248" t="e">
        <v>#N/A</v>
      </c>
      <c r="D2248">
        <v>787.54826254826253</v>
      </c>
      <c r="E2248">
        <v>2</v>
      </c>
      <c r="F2248" t="e">
        <v>#N/A</v>
      </c>
      <c r="G2248">
        <v>3</v>
      </c>
      <c r="H2248" t="e">
        <v>#N/A</v>
      </c>
      <c r="I2248" t="e">
        <v>#N/A</v>
      </c>
      <c r="J2248">
        <v>4</v>
      </c>
      <c r="K2248" t="e">
        <v>#N/A</v>
      </c>
      <c r="L2248" t="e">
        <v>#N/A</v>
      </c>
      <c r="M2248">
        <v>13</v>
      </c>
      <c r="N2248">
        <v>3</v>
      </c>
      <c r="O2248">
        <v>3</v>
      </c>
    </row>
    <row r="2249" spans="2:15" x14ac:dyDescent="0.35">
      <c r="B2249">
        <v>35</v>
      </c>
      <c r="C2249" t="e">
        <v>#N/A</v>
      </c>
      <c r="D2249">
        <v>787.54826254826253</v>
      </c>
      <c r="E2249">
        <v>2</v>
      </c>
      <c r="F2249" t="e">
        <v>#N/A</v>
      </c>
      <c r="G2249">
        <v>3</v>
      </c>
      <c r="H2249" t="e">
        <v>#N/A</v>
      </c>
      <c r="I2249" t="e">
        <v>#N/A</v>
      </c>
      <c r="J2249">
        <v>4</v>
      </c>
      <c r="K2249" t="e">
        <v>#N/A</v>
      </c>
      <c r="L2249" t="e">
        <v>#N/A</v>
      </c>
      <c r="M2249">
        <v>13</v>
      </c>
      <c r="N2249">
        <v>3</v>
      </c>
      <c r="O2249">
        <v>3</v>
      </c>
    </row>
    <row r="2250" spans="2:15" x14ac:dyDescent="0.35">
      <c r="B2250">
        <v>35</v>
      </c>
      <c r="C2250" t="e">
        <v>#N/A</v>
      </c>
      <c r="D2250">
        <v>787.54826254826253</v>
      </c>
      <c r="E2250">
        <v>2</v>
      </c>
      <c r="F2250" t="e">
        <v>#N/A</v>
      </c>
      <c r="G2250">
        <v>3</v>
      </c>
      <c r="H2250" t="e">
        <v>#N/A</v>
      </c>
      <c r="I2250" t="e">
        <v>#N/A</v>
      </c>
      <c r="J2250">
        <v>4</v>
      </c>
      <c r="K2250" t="e">
        <v>#N/A</v>
      </c>
      <c r="L2250" t="e">
        <v>#N/A</v>
      </c>
      <c r="M2250">
        <v>13</v>
      </c>
      <c r="N2250">
        <v>3</v>
      </c>
      <c r="O2250">
        <v>3</v>
      </c>
    </row>
    <row r="2251" spans="2:15" x14ac:dyDescent="0.35">
      <c r="B2251">
        <v>35</v>
      </c>
      <c r="C2251" t="e">
        <v>#N/A</v>
      </c>
      <c r="D2251">
        <v>787.54826254826253</v>
      </c>
      <c r="E2251">
        <v>2</v>
      </c>
      <c r="F2251" t="e">
        <v>#N/A</v>
      </c>
      <c r="G2251">
        <v>3</v>
      </c>
      <c r="H2251" t="e">
        <v>#N/A</v>
      </c>
      <c r="I2251" t="e">
        <v>#N/A</v>
      </c>
      <c r="J2251">
        <v>4</v>
      </c>
      <c r="K2251" t="e">
        <v>#N/A</v>
      </c>
      <c r="L2251" t="e">
        <v>#N/A</v>
      </c>
      <c r="M2251">
        <v>13</v>
      </c>
      <c r="N2251">
        <v>3</v>
      </c>
      <c r="O2251">
        <v>3</v>
      </c>
    </row>
    <row r="2252" spans="2:15" x14ac:dyDescent="0.35">
      <c r="B2252">
        <v>35</v>
      </c>
      <c r="C2252" t="e">
        <v>#N/A</v>
      </c>
      <c r="D2252">
        <v>787.54826254826253</v>
      </c>
      <c r="E2252">
        <v>2</v>
      </c>
      <c r="F2252" t="e">
        <v>#N/A</v>
      </c>
      <c r="G2252">
        <v>3</v>
      </c>
      <c r="H2252" t="e">
        <v>#N/A</v>
      </c>
      <c r="I2252" t="e">
        <v>#N/A</v>
      </c>
      <c r="J2252">
        <v>4</v>
      </c>
      <c r="K2252" t="e">
        <v>#N/A</v>
      </c>
      <c r="L2252" t="e">
        <v>#N/A</v>
      </c>
      <c r="M2252">
        <v>13</v>
      </c>
      <c r="N2252">
        <v>3</v>
      </c>
      <c r="O2252">
        <v>3</v>
      </c>
    </row>
    <row r="2253" spans="2:15" x14ac:dyDescent="0.35">
      <c r="B2253">
        <v>35</v>
      </c>
      <c r="C2253" t="e">
        <v>#N/A</v>
      </c>
      <c r="D2253">
        <v>787.54826254826253</v>
      </c>
      <c r="E2253">
        <v>2</v>
      </c>
      <c r="F2253" t="e">
        <v>#N/A</v>
      </c>
      <c r="G2253">
        <v>3</v>
      </c>
      <c r="H2253" t="e">
        <v>#N/A</v>
      </c>
      <c r="I2253" t="e">
        <v>#N/A</v>
      </c>
      <c r="J2253">
        <v>4</v>
      </c>
      <c r="K2253" t="e">
        <v>#N/A</v>
      </c>
      <c r="L2253" t="e">
        <v>#N/A</v>
      </c>
      <c r="M2253">
        <v>13</v>
      </c>
      <c r="N2253">
        <v>3</v>
      </c>
      <c r="O2253">
        <v>3</v>
      </c>
    </row>
    <row r="2254" spans="2:15" x14ac:dyDescent="0.35">
      <c r="B2254">
        <v>35</v>
      </c>
      <c r="C2254" t="e">
        <v>#N/A</v>
      </c>
      <c r="D2254">
        <v>787.54826254826253</v>
      </c>
      <c r="E2254">
        <v>2</v>
      </c>
      <c r="F2254" t="e">
        <v>#N/A</v>
      </c>
      <c r="G2254">
        <v>3</v>
      </c>
      <c r="H2254" t="e">
        <v>#N/A</v>
      </c>
      <c r="I2254" t="e">
        <v>#N/A</v>
      </c>
      <c r="J2254">
        <v>4</v>
      </c>
      <c r="K2254" t="e">
        <v>#N/A</v>
      </c>
      <c r="L2254" t="e">
        <v>#N/A</v>
      </c>
      <c r="M2254">
        <v>13</v>
      </c>
      <c r="N2254">
        <v>3</v>
      </c>
      <c r="O2254">
        <v>3</v>
      </c>
    </row>
    <row r="2255" spans="2:15" x14ac:dyDescent="0.35">
      <c r="B2255">
        <v>35</v>
      </c>
      <c r="C2255" t="e">
        <v>#N/A</v>
      </c>
      <c r="D2255">
        <v>787.54826254826253</v>
      </c>
      <c r="E2255">
        <v>2</v>
      </c>
      <c r="F2255" t="e">
        <v>#N/A</v>
      </c>
      <c r="G2255">
        <v>3</v>
      </c>
      <c r="H2255" t="e">
        <v>#N/A</v>
      </c>
      <c r="I2255" t="e">
        <v>#N/A</v>
      </c>
      <c r="J2255">
        <v>4</v>
      </c>
      <c r="K2255" t="e">
        <v>#N/A</v>
      </c>
      <c r="L2255" t="e">
        <v>#N/A</v>
      </c>
      <c r="M2255">
        <v>13</v>
      </c>
      <c r="N2255">
        <v>3</v>
      </c>
      <c r="O2255">
        <v>3</v>
      </c>
    </row>
    <row r="2256" spans="2:15" x14ac:dyDescent="0.35">
      <c r="B2256">
        <v>35</v>
      </c>
      <c r="C2256" t="e">
        <v>#N/A</v>
      </c>
      <c r="D2256">
        <v>787.54826254826253</v>
      </c>
      <c r="E2256">
        <v>2</v>
      </c>
      <c r="F2256" t="e">
        <v>#N/A</v>
      </c>
      <c r="G2256">
        <v>3</v>
      </c>
      <c r="H2256" t="e">
        <v>#N/A</v>
      </c>
      <c r="I2256" t="e">
        <v>#N/A</v>
      </c>
      <c r="J2256">
        <v>4</v>
      </c>
      <c r="K2256" t="e">
        <v>#N/A</v>
      </c>
      <c r="L2256" t="e">
        <v>#N/A</v>
      </c>
      <c r="M2256">
        <v>13</v>
      </c>
      <c r="N2256">
        <v>3</v>
      </c>
      <c r="O2256">
        <v>3</v>
      </c>
    </row>
    <row r="2257" spans="2:15" x14ac:dyDescent="0.35">
      <c r="B2257">
        <v>35</v>
      </c>
      <c r="C2257" t="e">
        <v>#N/A</v>
      </c>
      <c r="D2257">
        <v>787.54826254826253</v>
      </c>
      <c r="E2257">
        <v>2</v>
      </c>
      <c r="F2257" t="e">
        <v>#N/A</v>
      </c>
      <c r="G2257">
        <v>3</v>
      </c>
      <c r="H2257" t="e">
        <v>#N/A</v>
      </c>
      <c r="I2257" t="e">
        <v>#N/A</v>
      </c>
      <c r="J2257">
        <v>4</v>
      </c>
      <c r="K2257" t="e">
        <v>#N/A</v>
      </c>
      <c r="L2257" t="e">
        <v>#N/A</v>
      </c>
      <c r="M2257">
        <v>13</v>
      </c>
      <c r="N2257">
        <v>3</v>
      </c>
      <c r="O2257">
        <v>3</v>
      </c>
    </row>
    <row r="2258" spans="2:15" x14ac:dyDescent="0.35">
      <c r="B2258">
        <v>35</v>
      </c>
      <c r="C2258" t="e">
        <v>#N/A</v>
      </c>
      <c r="D2258">
        <v>787.54826254826253</v>
      </c>
      <c r="E2258">
        <v>2</v>
      </c>
      <c r="F2258" t="e">
        <v>#N/A</v>
      </c>
      <c r="G2258">
        <v>3</v>
      </c>
      <c r="H2258" t="e">
        <v>#N/A</v>
      </c>
      <c r="I2258" t="e">
        <v>#N/A</v>
      </c>
      <c r="J2258">
        <v>4</v>
      </c>
      <c r="K2258" t="e">
        <v>#N/A</v>
      </c>
      <c r="L2258" t="e">
        <v>#N/A</v>
      </c>
      <c r="M2258">
        <v>13</v>
      </c>
      <c r="N2258">
        <v>3</v>
      </c>
      <c r="O2258">
        <v>3</v>
      </c>
    </row>
    <row r="2259" spans="2:15" x14ac:dyDescent="0.35">
      <c r="B2259">
        <v>35</v>
      </c>
      <c r="C2259" t="e">
        <v>#N/A</v>
      </c>
      <c r="D2259">
        <v>787.54826254826253</v>
      </c>
      <c r="E2259">
        <v>2</v>
      </c>
      <c r="F2259" t="e">
        <v>#N/A</v>
      </c>
      <c r="G2259">
        <v>3</v>
      </c>
      <c r="H2259" t="e">
        <v>#N/A</v>
      </c>
      <c r="I2259" t="e">
        <v>#N/A</v>
      </c>
      <c r="J2259">
        <v>4</v>
      </c>
      <c r="K2259" t="e">
        <v>#N/A</v>
      </c>
      <c r="L2259" t="e">
        <v>#N/A</v>
      </c>
      <c r="M2259">
        <v>13</v>
      </c>
      <c r="N2259">
        <v>3</v>
      </c>
      <c r="O2259">
        <v>3</v>
      </c>
    </row>
    <row r="2260" spans="2:15" x14ac:dyDescent="0.35">
      <c r="B2260">
        <v>35</v>
      </c>
      <c r="C2260" t="e">
        <v>#N/A</v>
      </c>
      <c r="D2260">
        <v>787.54826254826253</v>
      </c>
      <c r="E2260">
        <v>2</v>
      </c>
      <c r="F2260" t="e">
        <v>#N/A</v>
      </c>
      <c r="G2260">
        <v>3</v>
      </c>
      <c r="H2260" t="e">
        <v>#N/A</v>
      </c>
      <c r="I2260" t="e">
        <v>#N/A</v>
      </c>
      <c r="J2260">
        <v>4</v>
      </c>
      <c r="K2260" t="e">
        <v>#N/A</v>
      </c>
      <c r="L2260" t="e">
        <v>#N/A</v>
      </c>
      <c r="M2260">
        <v>13</v>
      </c>
      <c r="N2260">
        <v>3</v>
      </c>
      <c r="O2260">
        <v>3</v>
      </c>
    </row>
    <row r="2261" spans="2:15" x14ac:dyDescent="0.35">
      <c r="B2261">
        <v>35</v>
      </c>
      <c r="C2261" t="e">
        <v>#N/A</v>
      </c>
      <c r="D2261">
        <v>787.54826254826253</v>
      </c>
      <c r="E2261">
        <v>2</v>
      </c>
      <c r="F2261" t="e">
        <v>#N/A</v>
      </c>
      <c r="G2261">
        <v>3</v>
      </c>
      <c r="H2261" t="e">
        <v>#N/A</v>
      </c>
      <c r="I2261" t="e">
        <v>#N/A</v>
      </c>
      <c r="J2261">
        <v>4</v>
      </c>
      <c r="K2261" t="e">
        <v>#N/A</v>
      </c>
      <c r="L2261" t="e">
        <v>#N/A</v>
      </c>
      <c r="M2261">
        <v>13</v>
      </c>
      <c r="N2261">
        <v>3</v>
      </c>
      <c r="O2261">
        <v>3</v>
      </c>
    </row>
    <row r="2262" spans="2:15" x14ac:dyDescent="0.35">
      <c r="B2262">
        <v>35</v>
      </c>
      <c r="C2262" t="e">
        <v>#N/A</v>
      </c>
      <c r="D2262">
        <v>787.54826254826253</v>
      </c>
      <c r="E2262">
        <v>2</v>
      </c>
      <c r="F2262" t="e">
        <v>#N/A</v>
      </c>
      <c r="G2262">
        <v>3</v>
      </c>
      <c r="H2262" t="e">
        <v>#N/A</v>
      </c>
      <c r="I2262" t="e">
        <v>#N/A</v>
      </c>
      <c r="J2262">
        <v>4</v>
      </c>
      <c r="K2262" t="e">
        <v>#N/A</v>
      </c>
      <c r="L2262" t="e">
        <v>#N/A</v>
      </c>
      <c r="M2262">
        <v>13</v>
      </c>
      <c r="N2262">
        <v>3</v>
      </c>
      <c r="O2262">
        <v>3</v>
      </c>
    </row>
    <row r="2263" spans="2:15" x14ac:dyDescent="0.35">
      <c r="B2263">
        <v>35</v>
      </c>
      <c r="C2263" t="e">
        <v>#N/A</v>
      </c>
      <c r="D2263">
        <v>787.54826254826253</v>
      </c>
      <c r="E2263">
        <v>2</v>
      </c>
      <c r="F2263" t="e">
        <v>#N/A</v>
      </c>
      <c r="G2263">
        <v>3</v>
      </c>
      <c r="H2263" t="e">
        <v>#N/A</v>
      </c>
      <c r="I2263" t="e">
        <v>#N/A</v>
      </c>
      <c r="J2263">
        <v>4</v>
      </c>
      <c r="K2263" t="e">
        <v>#N/A</v>
      </c>
      <c r="L2263" t="e">
        <v>#N/A</v>
      </c>
      <c r="M2263">
        <v>13</v>
      </c>
      <c r="N2263">
        <v>3</v>
      </c>
      <c r="O2263">
        <v>3</v>
      </c>
    </row>
    <row r="2264" spans="2:15" x14ac:dyDescent="0.35">
      <c r="B2264">
        <v>35</v>
      </c>
      <c r="C2264" t="e">
        <v>#N/A</v>
      </c>
      <c r="D2264">
        <v>787.54826254826253</v>
      </c>
      <c r="E2264">
        <v>2</v>
      </c>
      <c r="F2264" t="e">
        <v>#N/A</v>
      </c>
      <c r="G2264">
        <v>3</v>
      </c>
      <c r="H2264" t="e">
        <v>#N/A</v>
      </c>
      <c r="I2264" t="e">
        <v>#N/A</v>
      </c>
      <c r="J2264">
        <v>4</v>
      </c>
      <c r="K2264" t="e">
        <v>#N/A</v>
      </c>
      <c r="L2264" t="e">
        <v>#N/A</v>
      </c>
      <c r="M2264">
        <v>13</v>
      </c>
      <c r="N2264">
        <v>3</v>
      </c>
      <c r="O2264">
        <v>3</v>
      </c>
    </row>
    <row r="2265" spans="2:15" x14ac:dyDescent="0.35">
      <c r="B2265">
        <v>35</v>
      </c>
      <c r="C2265" t="e">
        <v>#N/A</v>
      </c>
      <c r="D2265">
        <v>787.54826254826253</v>
      </c>
      <c r="E2265">
        <v>2</v>
      </c>
      <c r="F2265" t="e">
        <v>#N/A</v>
      </c>
      <c r="G2265">
        <v>3</v>
      </c>
      <c r="H2265" t="e">
        <v>#N/A</v>
      </c>
      <c r="I2265" t="e">
        <v>#N/A</v>
      </c>
      <c r="J2265">
        <v>4</v>
      </c>
      <c r="K2265" t="e">
        <v>#N/A</v>
      </c>
      <c r="L2265" t="e">
        <v>#N/A</v>
      </c>
      <c r="M2265">
        <v>13</v>
      </c>
      <c r="N2265">
        <v>3</v>
      </c>
      <c r="O2265">
        <v>3</v>
      </c>
    </row>
    <row r="2266" spans="2:15" x14ac:dyDescent="0.35">
      <c r="B2266">
        <v>35</v>
      </c>
      <c r="C2266" t="e">
        <v>#N/A</v>
      </c>
      <c r="D2266">
        <v>787.54826254826253</v>
      </c>
      <c r="E2266">
        <v>2</v>
      </c>
      <c r="F2266" t="e">
        <v>#N/A</v>
      </c>
      <c r="G2266">
        <v>3</v>
      </c>
      <c r="H2266" t="e">
        <v>#N/A</v>
      </c>
      <c r="I2266" t="e">
        <v>#N/A</v>
      </c>
      <c r="J2266">
        <v>4</v>
      </c>
      <c r="K2266" t="e">
        <v>#N/A</v>
      </c>
      <c r="L2266" t="e">
        <v>#N/A</v>
      </c>
      <c r="M2266">
        <v>13</v>
      </c>
      <c r="N2266">
        <v>3</v>
      </c>
      <c r="O2266">
        <v>3</v>
      </c>
    </row>
    <row r="2267" spans="2:15" x14ac:dyDescent="0.35">
      <c r="B2267">
        <v>35</v>
      </c>
      <c r="C2267" t="e">
        <v>#N/A</v>
      </c>
      <c r="D2267">
        <v>787.54826254826253</v>
      </c>
      <c r="E2267">
        <v>2</v>
      </c>
      <c r="F2267" t="e">
        <v>#N/A</v>
      </c>
      <c r="G2267">
        <v>3</v>
      </c>
      <c r="H2267" t="e">
        <v>#N/A</v>
      </c>
      <c r="I2267" t="e">
        <v>#N/A</v>
      </c>
      <c r="J2267">
        <v>4</v>
      </c>
      <c r="K2267" t="e">
        <v>#N/A</v>
      </c>
      <c r="L2267" t="e">
        <v>#N/A</v>
      </c>
      <c r="M2267">
        <v>13</v>
      </c>
      <c r="N2267">
        <v>3</v>
      </c>
      <c r="O2267">
        <v>3</v>
      </c>
    </row>
    <row r="2268" spans="2:15" x14ac:dyDescent="0.35">
      <c r="B2268">
        <v>35</v>
      </c>
      <c r="C2268" t="e">
        <v>#N/A</v>
      </c>
      <c r="D2268">
        <v>787.54826254826253</v>
      </c>
      <c r="E2268">
        <v>2</v>
      </c>
      <c r="F2268" t="e">
        <v>#N/A</v>
      </c>
      <c r="G2268">
        <v>3</v>
      </c>
      <c r="H2268" t="e">
        <v>#N/A</v>
      </c>
      <c r="I2268" t="e">
        <v>#N/A</v>
      </c>
      <c r="J2268">
        <v>4</v>
      </c>
      <c r="K2268" t="e">
        <v>#N/A</v>
      </c>
      <c r="L2268" t="e">
        <v>#N/A</v>
      </c>
      <c r="M2268">
        <v>13</v>
      </c>
      <c r="N2268">
        <v>3</v>
      </c>
      <c r="O2268">
        <v>3</v>
      </c>
    </row>
    <row r="2269" spans="2:15" x14ac:dyDescent="0.35">
      <c r="B2269">
        <v>35</v>
      </c>
      <c r="C2269" t="e">
        <v>#N/A</v>
      </c>
      <c r="D2269">
        <v>787.54826254826253</v>
      </c>
      <c r="E2269">
        <v>2</v>
      </c>
      <c r="F2269" t="e">
        <v>#N/A</v>
      </c>
      <c r="G2269">
        <v>3</v>
      </c>
      <c r="H2269" t="e">
        <v>#N/A</v>
      </c>
      <c r="I2269" t="e">
        <v>#N/A</v>
      </c>
      <c r="J2269">
        <v>4</v>
      </c>
      <c r="K2269" t="e">
        <v>#N/A</v>
      </c>
      <c r="L2269" t="e">
        <v>#N/A</v>
      </c>
      <c r="M2269">
        <v>13</v>
      </c>
      <c r="N2269">
        <v>3</v>
      </c>
      <c r="O2269">
        <v>3</v>
      </c>
    </row>
    <row r="2270" spans="2:15" x14ac:dyDescent="0.35">
      <c r="B2270">
        <v>35</v>
      </c>
      <c r="C2270" t="e">
        <v>#N/A</v>
      </c>
      <c r="D2270">
        <v>787.54826254826253</v>
      </c>
      <c r="E2270">
        <v>2</v>
      </c>
      <c r="F2270" t="e">
        <v>#N/A</v>
      </c>
      <c r="G2270">
        <v>3</v>
      </c>
      <c r="H2270" t="e">
        <v>#N/A</v>
      </c>
      <c r="I2270" t="e">
        <v>#N/A</v>
      </c>
      <c r="J2270">
        <v>4</v>
      </c>
      <c r="K2270" t="e">
        <v>#N/A</v>
      </c>
      <c r="L2270" t="e">
        <v>#N/A</v>
      </c>
      <c r="M2270">
        <v>13</v>
      </c>
      <c r="N2270">
        <v>3</v>
      </c>
      <c r="O2270">
        <v>3</v>
      </c>
    </row>
    <row r="2271" spans="2:15" x14ac:dyDescent="0.35">
      <c r="B2271">
        <v>35</v>
      </c>
      <c r="C2271" t="e">
        <v>#N/A</v>
      </c>
      <c r="D2271">
        <v>787.54826254826253</v>
      </c>
      <c r="E2271">
        <v>2</v>
      </c>
      <c r="F2271" t="e">
        <v>#N/A</v>
      </c>
      <c r="G2271">
        <v>3</v>
      </c>
      <c r="H2271" t="e">
        <v>#N/A</v>
      </c>
      <c r="I2271" t="e">
        <v>#N/A</v>
      </c>
      <c r="J2271">
        <v>4</v>
      </c>
      <c r="K2271" t="e">
        <v>#N/A</v>
      </c>
      <c r="L2271" t="e">
        <v>#N/A</v>
      </c>
      <c r="M2271">
        <v>13</v>
      </c>
      <c r="N2271">
        <v>3</v>
      </c>
      <c r="O2271">
        <v>3</v>
      </c>
    </row>
    <row r="2272" spans="2:15" x14ac:dyDescent="0.35">
      <c r="B2272">
        <v>35</v>
      </c>
      <c r="C2272" t="e">
        <v>#N/A</v>
      </c>
      <c r="D2272">
        <v>787.54826254826253</v>
      </c>
      <c r="E2272">
        <v>2</v>
      </c>
      <c r="F2272" t="e">
        <v>#N/A</v>
      </c>
      <c r="G2272">
        <v>3</v>
      </c>
      <c r="H2272" t="e">
        <v>#N/A</v>
      </c>
      <c r="I2272" t="e">
        <v>#N/A</v>
      </c>
      <c r="J2272">
        <v>4</v>
      </c>
      <c r="K2272" t="e">
        <v>#N/A</v>
      </c>
      <c r="L2272" t="e">
        <v>#N/A</v>
      </c>
      <c r="M2272">
        <v>13</v>
      </c>
      <c r="N2272">
        <v>3</v>
      </c>
      <c r="O2272">
        <v>3</v>
      </c>
    </row>
    <row r="2273" spans="2:15" x14ac:dyDescent="0.35">
      <c r="B2273">
        <v>35</v>
      </c>
      <c r="C2273" t="e">
        <v>#N/A</v>
      </c>
      <c r="D2273">
        <v>787.54826254826253</v>
      </c>
      <c r="E2273">
        <v>2</v>
      </c>
      <c r="F2273" t="e">
        <v>#N/A</v>
      </c>
      <c r="G2273">
        <v>3</v>
      </c>
      <c r="H2273" t="e">
        <v>#N/A</v>
      </c>
      <c r="I2273" t="e">
        <v>#N/A</v>
      </c>
      <c r="J2273">
        <v>4</v>
      </c>
      <c r="K2273" t="e">
        <v>#N/A</v>
      </c>
      <c r="L2273" t="e">
        <v>#N/A</v>
      </c>
      <c r="M2273">
        <v>13</v>
      </c>
      <c r="N2273">
        <v>3</v>
      </c>
      <c r="O2273">
        <v>3</v>
      </c>
    </row>
    <row r="2274" spans="2:15" x14ac:dyDescent="0.35">
      <c r="B2274">
        <v>35</v>
      </c>
      <c r="C2274" t="e">
        <v>#N/A</v>
      </c>
      <c r="D2274">
        <v>787.54826254826253</v>
      </c>
      <c r="E2274">
        <v>2</v>
      </c>
      <c r="F2274" t="e">
        <v>#N/A</v>
      </c>
      <c r="G2274">
        <v>3</v>
      </c>
      <c r="H2274" t="e">
        <v>#N/A</v>
      </c>
      <c r="I2274" t="e">
        <v>#N/A</v>
      </c>
      <c r="J2274">
        <v>4</v>
      </c>
      <c r="K2274" t="e">
        <v>#N/A</v>
      </c>
      <c r="L2274" t="e">
        <v>#N/A</v>
      </c>
      <c r="M2274">
        <v>13</v>
      </c>
      <c r="N2274">
        <v>3</v>
      </c>
      <c r="O2274">
        <v>3</v>
      </c>
    </row>
    <row r="2275" spans="2:15" x14ac:dyDescent="0.35">
      <c r="B2275">
        <v>35</v>
      </c>
      <c r="C2275" t="e">
        <v>#N/A</v>
      </c>
      <c r="D2275">
        <v>787.54826254826253</v>
      </c>
      <c r="E2275">
        <v>2</v>
      </c>
      <c r="F2275" t="e">
        <v>#N/A</v>
      </c>
      <c r="G2275">
        <v>3</v>
      </c>
      <c r="H2275" t="e">
        <v>#N/A</v>
      </c>
      <c r="I2275" t="e">
        <v>#N/A</v>
      </c>
      <c r="J2275">
        <v>4</v>
      </c>
      <c r="K2275" t="e">
        <v>#N/A</v>
      </c>
      <c r="L2275" t="e">
        <v>#N/A</v>
      </c>
      <c r="M2275">
        <v>13</v>
      </c>
      <c r="N2275">
        <v>3</v>
      </c>
      <c r="O2275">
        <v>3</v>
      </c>
    </row>
    <row r="2276" spans="2:15" x14ac:dyDescent="0.35">
      <c r="B2276">
        <v>35</v>
      </c>
      <c r="C2276" t="e">
        <v>#N/A</v>
      </c>
      <c r="D2276">
        <v>787.54826254826253</v>
      </c>
      <c r="E2276">
        <v>2</v>
      </c>
      <c r="F2276" t="e">
        <v>#N/A</v>
      </c>
      <c r="G2276">
        <v>3</v>
      </c>
      <c r="H2276" t="e">
        <v>#N/A</v>
      </c>
      <c r="I2276" t="e">
        <v>#N/A</v>
      </c>
      <c r="J2276">
        <v>4</v>
      </c>
      <c r="K2276" t="e">
        <v>#N/A</v>
      </c>
      <c r="L2276" t="e">
        <v>#N/A</v>
      </c>
      <c r="M2276">
        <v>13</v>
      </c>
      <c r="N2276">
        <v>3</v>
      </c>
      <c r="O2276">
        <v>3</v>
      </c>
    </row>
    <row r="2277" spans="2:15" x14ac:dyDescent="0.35">
      <c r="B2277">
        <v>35</v>
      </c>
      <c r="C2277" t="e">
        <v>#N/A</v>
      </c>
      <c r="D2277">
        <v>787.54826254826253</v>
      </c>
      <c r="E2277">
        <v>2</v>
      </c>
      <c r="F2277" t="e">
        <v>#N/A</v>
      </c>
      <c r="G2277">
        <v>3</v>
      </c>
      <c r="H2277" t="e">
        <v>#N/A</v>
      </c>
      <c r="I2277" t="e">
        <v>#N/A</v>
      </c>
      <c r="J2277">
        <v>4</v>
      </c>
      <c r="K2277" t="e">
        <v>#N/A</v>
      </c>
      <c r="L2277" t="e">
        <v>#N/A</v>
      </c>
      <c r="M2277">
        <v>13</v>
      </c>
      <c r="N2277">
        <v>3</v>
      </c>
      <c r="O2277">
        <v>3</v>
      </c>
    </row>
    <row r="2278" spans="2:15" x14ac:dyDescent="0.35">
      <c r="B2278">
        <v>35</v>
      </c>
      <c r="C2278" t="e">
        <v>#N/A</v>
      </c>
      <c r="D2278">
        <v>787.54826254826253</v>
      </c>
      <c r="E2278">
        <v>2</v>
      </c>
      <c r="F2278" t="e">
        <v>#N/A</v>
      </c>
      <c r="G2278">
        <v>3</v>
      </c>
      <c r="H2278" t="e">
        <v>#N/A</v>
      </c>
      <c r="I2278" t="e">
        <v>#N/A</v>
      </c>
      <c r="J2278">
        <v>4</v>
      </c>
      <c r="K2278" t="e">
        <v>#N/A</v>
      </c>
      <c r="L2278" t="e">
        <v>#N/A</v>
      </c>
      <c r="M2278">
        <v>13</v>
      </c>
      <c r="N2278">
        <v>3</v>
      </c>
      <c r="O2278">
        <v>3</v>
      </c>
    </row>
    <row r="2279" spans="2:15" x14ac:dyDescent="0.35">
      <c r="B2279">
        <v>35</v>
      </c>
      <c r="C2279" t="e">
        <v>#N/A</v>
      </c>
      <c r="D2279">
        <v>787.54826254826253</v>
      </c>
      <c r="E2279">
        <v>2</v>
      </c>
      <c r="F2279" t="e">
        <v>#N/A</v>
      </c>
      <c r="G2279">
        <v>3</v>
      </c>
      <c r="H2279" t="e">
        <v>#N/A</v>
      </c>
      <c r="I2279" t="e">
        <v>#N/A</v>
      </c>
      <c r="J2279">
        <v>4</v>
      </c>
      <c r="K2279" t="e">
        <v>#N/A</v>
      </c>
      <c r="L2279" t="e">
        <v>#N/A</v>
      </c>
      <c r="M2279">
        <v>13</v>
      </c>
      <c r="N2279">
        <v>3</v>
      </c>
      <c r="O2279">
        <v>3</v>
      </c>
    </row>
    <row r="2280" spans="2:15" x14ac:dyDescent="0.35">
      <c r="B2280">
        <v>35</v>
      </c>
      <c r="C2280" t="e">
        <v>#N/A</v>
      </c>
      <c r="D2280">
        <v>787.54826254826253</v>
      </c>
      <c r="E2280">
        <v>2</v>
      </c>
      <c r="F2280" t="e">
        <v>#N/A</v>
      </c>
      <c r="G2280">
        <v>3</v>
      </c>
      <c r="H2280" t="e">
        <v>#N/A</v>
      </c>
      <c r="I2280" t="e">
        <v>#N/A</v>
      </c>
      <c r="J2280">
        <v>4</v>
      </c>
      <c r="K2280" t="e">
        <v>#N/A</v>
      </c>
      <c r="L2280" t="e">
        <v>#N/A</v>
      </c>
      <c r="M2280">
        <v>13</v>
      </c>
      <c r="N2280">
        <v>3</v>
      </c>
      <c r="O2280">
        <v>3</v>
      </c>
    </row>
    <row r="2281" spans="2:15" x14ac:dyDescent="0.35">
      <c r="B2281">
        <v>35</v>
      </c>
      <c r="C2281" t="e">
        <v>#N/A</v>
      </c>
      <c r="D2281">
        <v>787.54826254826253</v>
      </c>
      <c r="E2281">
        <v>2</v>
      </c>
      <c r="F2281" t="e">
        <v>#N/A</v>
      </c>
      <c r="G2281">
        <v>3</v>
      </c>
      <c r="H2281" t="e">
        <v>#N/A</v>
      </c>
      <c r="I2281" t="e">
        <v>#N/A</v>
      </c>
      <c r="J2281">
        <v>4</v>
      </c>
      <c r="K2281" t="e">
        <v>#N/A</v>
      </c>
      <c r="L2281" t="e">
        <v>#N/A</v>
      </c>
      <c r="M2281">
        <v>13</v>
      </c>
      <c r="N2281">
        <v>3</v>
      </c>
      <c r="O2281">
        <v>3</v>
      </c>
    </row>
    <row r="2282" spans="2:15" x14ac:dyDescent="0.35">
      <c r="B2282">
        <v>35</v>
      </c>
      <c r="C2282" t="e">
        <v>#N/A</v>
      </c>
      <c r="D2282">
        <v>787.54826254826253</v>
      </c>
      <c r="E2282">
        <v>2</v>
      </c>
      <c r="F2282" t="e">
        <v>#N/A</v>
      </c>
      <c r="G2282">
        <v>3</v>
      </c>
      <c r="H2282" t="e">
        <v>#N/A</v>
      </c>
      <c r="I2282" t="e">
        <v>#N/A</v>
      </c>
      <c r="J2282">
        <v>4</v>
      </c>
      <c r="K2282" t="e">
        <v>#N/A</v>
      </c>
      <c r="L2282" t="e">
        <v>#N/A</v>
      </c>
      <c r="M2282">
        <v>13</v>
      </c>
      <c r="N2282">
        <v>3</v>
      </c>
      <c r="O2282">
        <v>3</v>
      </c>
    </row>
    <row r="2283" spans="2:15" x14ac:dyDescent="0.35">
      <c r="B2283">
        <v>35</v>
      </c>
      <c r="C2283" t="e">
        <v>#N/A</v>
      </c>
      <c r="D2283">
        <v>787.54826254826253</v>
      </c>
      <c r="E2283">
        <v>2</v>
      </c>
      <c r="F2283" t="e">
        <v>#N/A</v>
      </c>
      <c r="G2283">
        <v>3</v>
      </c>
      <c r="H2283" t="e">
        <v>#N/A</v>
      </c>
      <c r="I2283" t="e">
        <v>#N/A</v>
      </c>
      <c r="J2283">
        <v>4</v>
      </c>
      <c r="K2283" t="e">
        <v>#N/A</v>
      </c>
      <c r="L2283" t="e">
        <v>#N/A</v>
      </c>
      <c r="M2283">
        <v>13</v>
      </c>
      <c r="N2283">
        <v>3</v>
      </c>
      <c r="O2283">
        <v>3</v>
      </c>
    </row>
    <row r="2284" spans="2:15" x14ac:dyDescent="0.35">
      <c r="B2284">
        <v>35</v>
      </c>
      <c r="C2284" t="e">
        <v>#N/A</v>
      </c>
      <c r="D2284">
        <v>787.54826254826253</v>
      </c>
      <c r="E2284">
        <v>2</v>
      </c>
      <c r="F2284" t="e">
        <v>#N/A</v>
      </c>
      <c r="G2284">
        <v>3</v>
      </c>
      <c r="H2284" t="e">
        <v>#N/A</v>
      </c>
      <c r="I2284" t="e">
        <v>#N/A</v>
      </c>
      <c r="J2284">
        <v>4</v>
      </c>
      <c r="K2284" t="e">
        <v>#N/A</v>
      </c>
      <c r="L2284" t="e">
        <v>#N/A</v>
      </c>
      <c r="M2284">
        <v>13</v>
      </c>
      <c r="N2284">
        <v>3</v>
      </c>
      <c r="O2284">
        <v>3</v>
      </c>
    </row>
    <row r="2285" spans="2:15" x14ac:dyDescent="0.35">
      <c r="B2285">
        <v>35</v>
      </c>
      <c r="C2285" t="e">
        <v>#N/A</v>
      </c>
      <c r="D2285">
        <v>787.54826254826253</v>
      </c>
      <c r="E2285">
        <v>2</v>
      </c>
      <c r="F2285" t="e">
        <v>#N/A</v>
      </c>
      <c r="G2285">
        <v>3</v>
      </c>
      <c r="H2285" t="e">
        <v>#N/A</v>
      </c>
      <c r="I2285" t="e">
        <v>#N/A</v>
      </c>
      <c r="J2285">
        <v>4</v>
      </c>
      <c r="K2285" t="e">
        <v>#N/A</v>
      </c>
      <c r="L2285" t="e">
        <v>#N/A</v>
      </c>
      <c r="M2285">
        <v>13</v>
      </c>
      <c r="N2285">
        <v>3</v>
      </c>
      <c r="O2285">
        <v>3</v>
      </c>
    </row>
    <row r="2286" spans="2:15" x14ac:dyDescent="0.35">
      <c r="B2286">
        <v>35</v>
      </c>
      <c r="C2286" t="e">
        <v>#N/A</v>
      </c>
      <c r="D2286">
        <v>787.54826254826253</v>
      </c>
      <c r="E2286">
        <v>2</v>
      </c>
      <c r="F2286" t="e">
        <v>#N/A</v>
      </c>
      <c r="G2286">
        <v>3</v>
      </c>
      <c r="H2286" t="e">
        <v>#N/A</v>
      </c>
      <c r="I2286" t="e">
        <v>#N/A</v>
      </c>
      <c r="J2286">
        <v>4</v>
      </c>
      <c r="K2286" t="e">
        <v>#N/A</v>
      </c>
      <c r="L2286" t="e">
        <v>#N/A</v>
      </c>
      <c r="M2286">
        <v>13</v>
      </c>
      <c r="N2286">
        <v>3</v>
      </c>
      <c r="O2286">
        <v>3</v>
      </c>
    </row>
    <row r="2287" spans="2:15" x14ac:dyDescent="0.35">
      <c r="B2287">
        <v>35</v>
      </c>
      <c r="C2287" t="e">
        <v>#N/A</v>
      </c>
      <c r="D2287">
        <v>787.54826254826253</v>
      </c>
      <c r="E2287">
        <v>2</v>
      </c>
      <c r="F2287" t="e">
        <v>#N/A</v>
      </c>
      <c r="G2287">
        <v>3</v>
      </c>
      <c r="H2287" t="e">
        <v>#N/A</v>
      </c>
      <c r="I2287" t="e">
        <v>#N/A</v>
      </c>
      <c r="J2287">
        <v>4</v>
      </c>
      <c r="K2287" t="e">
        <v>#N/A</v>
      </c>
      <c r="L2287" t="e">
        <v>#N/A</v>
      </c>
      <c r="M2287">
        <v>13</v>
      </c>
      <c r="N2287">
        <v>3</v>
      </c>
      <c r="O2287">
        <v>3</v>
      </c>
    </row>
    <row r="2288" spans="2:15" x14ac:dyDescent="0.35">
      <c r="B2288">
        <v>35</v>
      </c>
      <c r="C2288" t="e">
        <v>#N/A</v>
      </c>
      <c r="D2288">
        <v>787.54826254826253</v>
      </c>
      <c r="E2288">
        <v>2</v>
      </c>
      <c r="F2288" t="e">
        <v>#N/A</v>
      </c>
      <c r="G2288">
        <v>3</v>
      </c>
      <c r="H2288" t="e">
        <v>#N/A</v>
      </c>
      <c r="I2288" t="e">
        <v>#N/A</v>
      </c>
      <c r="J2288">
        <v>4</v>
      </c>
      <c r="K2288" t="e">
        <v>#N/A</v>
      </c>
      <c r="L2288" t="e">
        <v>#N/A</v>
      </c>
      <c r="M2288">
        <v>13</v>
      </c>
      <c r="N2288">
        <v>3</v>
      </c>
      <c r="O2288">
        <v>3</v>
      </c>
    </row>
    <row r="2289" spans="2:15" x14ac:dyDescent="0.35">
      <c r="B2289">
        <v>35</v>
      </c>
      <c r="C2289" t="e">
        <v>#N/A</v>
      </c>
      <c r="D2289">
        <v>787.54826254826253</v>
      </c>
      <c r="E2289">
        <v>2</v>
      </c>
      <c r="F2289" t="e">
        <v>#N/A</v>
      </c>
      <c r="G2289">
        <v>3</v>
      </c>
      <c r="H2289" t="e">
        <v>#N/A</v>
      </c>
      <c r="I2289" t="e">
        <v>#N/A</v>
      </c>
      <c r="J2289">
        <v>4</v>
      </c>
      <c r="K2289" t="e">
        <v>#N/A</v>
      </c>
      <c r="L2289" t="e">
        <v>#N/A</v>
      </c>
      <c r="M2289">
        <v>13</v>
      </c>
      <c r="N2289">
        <v>3</v>
      </c>
      <c r="O2289">
        <v>3</v>
      </c>
    </row>
    <row r="2290" spans="2:15" x14ac:dyDescent="0.35">
      <c r="B2290">
        <v>35</v>
      </c>
      <c r="C2290" t="e">
        <v>#N/A</v>
      </c>
      <c r="D2290">
        <v>787.54826254826253</v>
      </c>
      <c r="E2290">
        <v>2</v>
      </c>
      <c r="F2290" t="e">
        <v>#N/A</v>
      </c>
      <c r="G2290">
        <v>3</v>
      </c>
      <c r="H2290" t="e">
        <v>#N/A</v>
      </c>
      <c r="I2290" t="e">
        <v>#N/A</v>
      </c>
      <c r="J2290">
        <v>4</v>
      </c>
      <c r="K2290" t="e">
        <v>#N/A</v>
      </c>
      <c r="L2290" t="e">
        <v>#N/A</v>
      </c>
      <c r="M2290">
        <v>13</v>
      </c>
      <c r="N2290">
        <v>3</v>
      </c>
      <c r="O2290">
        <v>3</v>
      </c>
    </row>
    <row r="2291" spans="2:15" x14ac:dyDescent="0.35">
      <c r="B2291">
        <v>35</v>
      </c>
      <c r="C2291" t="e">
        <v>#N/A</v>
      </c>
      <c r="D2291">
        <v>787.54826254826253</v>
      </c>
      <c r="E2291">
        <v>2</v>
      </c>
      <c r="F2291" t="e">
        <v>#N/A</v>
      </c>
      <c r="G2291">
        <v>3</v>
      </c>
      <c r="H2291" t="e">
        <v>#N/A</v>
      </c>
      <c r="I2291" t="e">
        <v>#N/A</v>
      </c>
      <c r="J2291">
        <v>4</v>
      </c>
      <c r="K2291" t="e">
        <v>#N/A</v>
      </c>
      <c r="L2291" t="e">
        <v>#N/A</v>
      </c>
      <c r="M2291">
        <v>13</v>
      </c>
      <c r="N2291">
        <v>3</v>
      </c>
      <c r="O2291">
        <v>3</v>
      </c>
    </row>
    <row r="2292" spans="2:15" x14ac:dyDescent="0.35">
      <c r="B2292">
        <v>35</v>
      </c>
      <c r="C2292" t="e">
        <v>#N/A</v>
      </c>
      <c r="D2292">
        <v>787.54826254826253</v>
      </c>
      <c r="E2292">
        <v>2</v>
      </c>
      <c r="F2292" t="e">
        <v>#N/A</v>
      </c>
      <c r="G2292">
        <v>3</v>
      </c>
      <c r="H2292" t="e">
        <v>#N/A</v>
      </c>
      <c r="I2292" t="e">
        <v>#N/A</v>
      </c>
      <c r="J2292">
        <v>4</v>
      </c>
      <c r="K2292" t="e">
        <v>#N/A</v>
      </c>
      <c r="L2292" t="e">
        <v>#N/A</v>
      </c>
      <c r="M2292">
        <v>13</v>
      </c>
      <c r="N2292">
        <v>3</v>
      </c>
      <c r="O2292">
        <v>3</v>
      </c>
    </row>
    <row r="2293" spans="2:15" x14ac:dyDescent="0.35">
      <c r="B2293">
        <v>35</v>
      </c>
      <c r="C2293" t="e">
        <v>#N/A</v>
      </c>
      <c r="D2293">
        <v>787.54826254826253</v>
      </c>
      <c r="E2293">
        <v>2</v>
      </c>
      <c r="F2293" t="e">
        <v>#N/A</v>
      </c>
      <c r="G2293">
        <v>3</v>
      </c>
      <c r="H2293" t="e">
        <v>#N/A</v>
      </c>
      <c r="I2293" t="e">
        <v>#N/A</v>
      </c>
      <c r="J2293">
        <v>4</v>
      </c>
      <c r="K2293" t="e">
        <v>#N/A</v>
      </c>
      <c r="L2293" t="e">
        <v>#N/A</v>
      </c>
      <c r="M2293">
        <v>13</v>
      </c>
      <c r="N2293">
        <v>3</v>
      </c>
      <c r="O2293">
        <v>3</v>
      </c>
    </row>
    <row r="2294" spans="2:15" x14ac:dyDescent="0.35">
      <c r="B2294">
        <v>35</v>
      </c>
      <c r="C2294" t="e">
        <v>#N/A</v>
      </c>
      <c r="D2294">
        <v>787.54826254826253</v>
      </c>
      <c r="E2294">
        <v>2</v>
      </c>
      <c r="F2294" t="e">
        <v>#N/A</v>
      </c>
      <c r="G2294">
        <v>3</v>
      </c>
      <c r="H2294" t="e">
        <v>#N/A</v>
      </c>
      <c r="I2294" t="e">
        <v>#N/A</v>
      </c>
      <c r="J2294">
        <v>4</v>
      </c>
      <c r="K2294" t="e">
        <v>#N/A</v>
      </c>
      <c r="L2294" t="e">
        <v>#N/A</v>
      </c>
      <c r="M2294">
        <v>13</v>
      </c>
      <c r="N2294">
        <v>3</v>
      </c>
      <c r="O2294">
        <v>3</v>
      </c>
    </row>
    <row r="2295" spans="2:15" x14ac:dyDescent="0.35">
      <c r="B2295">
        <v>35</v>
      </c>
      <c r="C2295" t="e">
        <v>#N/A</v>
      </c>
      <c r="D2295">
        <v>787.54826254826253</v>
      </c>
      <c r="E2295">
        <v>2</v>
      </c>
      <c r="F2295" t="e">
        <v>#N/A</v>
      </c>
      <c r="G2295">
        <v>3</v>
      </c>
      <c r="H2295" t="e">
        <v>#N/A</v>
      </c>
      <c r="I2295" t="e">
        <v>#N/A</v>
      </c>
      <c r="J2295">
        <v>4</v>
      </c>
      <c r="K2295" t="e">
        <v>#N/A</v>
      </c>
      <c r="L2295" t="e">
        <v>#N/A</v>
      </c>
      <c r="M2295">
        <v>13</v>
      </c>
      <c r="N2295">
        <v>3</v>
      </c>
      <c r="O2295">
        <v>3</v>
      </c>
    </row>
    <row r="2296" spans="2:15" x14ac:dyDescent="0.35">
      <c r="B2296">
        <v>35</v>
      </c>
      <c r="C2296" t="e">
        <v>#N/A</v>
      </c>
      <c r="D2296">
        <v>787.54826254826253</v>
      </c>
      <c r="E2296">
        <v>2</v>
      </c>
      <c r="F2296" t="e">
        <v>#N/A</v>
      </c>
      <c r="G2296">
        <v>3</v>
      </c>
      <c r="H2296" t="e">
        <v>#N/A</v>
      </c>
      <c r="I2296" t="e">
        <v>#N/A</v>
      </c>
      <c r="J2296">
        <v>4</v>
      </c>
      <c r="K2296" t="e">
        <v>#N/A</v>
      </c>
      <c r="L2296" t="e">
        <v>#N/A</v>
      </c>
      <c r="M2296">
        <v>13</v>
      </c>
      <c r="N2296">
        <v>3</v>
      </c>
      <c r="O2296">
        <v>3</v>
      </c>
    </row>
    <row r="2297" spans="2:15" x14ac:dyDescent="0.35">
      <c r="B2297">
        <v>35</v>
      </c>
      <c r="C2297" t="e">
        <v>#N/A</v>
      </c>
      <c r="D2297">
        <v>787.54826254826253</v>
      </c>
      <c r="E2297">
        <v>2</v>
      </c>
      <c r="F2297" t="e">
        <v>#N/A</v>
      </c>
      <c r="G2297">
        <v>3</v>
      </c>
      <c r="H2297" t="e">
        <v>#N/A</v>
      </c>
      <c r="I2297" t="e">
        <v>#N/A</v>
      </c>
      <c r="J2297">
        <v>4</v>
      </c>
      <c r="K2297" t="e">
        <v>#N/A</v>
      </c>
      <c r="L2297" t="e">
        <v>#N/A</v>
      </c>
      <c r="M2297">
        <v>13</v>
      </c>
      <c r="N2297">
        <v>3</v>
      </c>
      <c r="O2297">
        <v>3</v>
      </c>
    </row>
    <row r="2298" spans="2:15" x14ac:dyDescent="0.35">
      <c r="B2298">
        <v>35</v>
      </c>
      <c r="C2298" t="e">
        <v>#N/A</v>
      </c>
      <c r="D2298">
        <v>787.54826254826253</v>
      </c>
      <c r="E2298">
        <v>2</v>
      </c>
      <c r="F2298" t="e">
        <v>#N/A</v>
      </c>
      <c r="G2298">
        <v>3</v>
      </c>
      <c r="H2298" t="e">
        <v>#N/A</v>
      </c>
      <c r="I2298" t="e">
        <v>#N/A</v>
      </c>
      <c r="J2298">
        <v>4</v>
      </c>
      <c r="K2298" t="e">
        <v>#N/A</v>
      </c>
      <c r="L2298" t="e">
        <v>#N/A</v>
      </c>
      <c r="M2298">
        <v>13</v>
      </c>
      <c r="N2298">
        <v>3</v>
      </c>
      <c r="O2298">
        <v>3</v>
      </c>
    </row>
    <row r="2299" spans="2:15" x14ac:dyDescent="0.35">
      <c r="B2299">
        <v>35</v>
      </c>
      <c r="C2299" t="e">
        <v>#N/A</v>
      </c>
      <c r="D2299">
        <v>787.54826254826253</v>
      </c>
      <c r="E2299">
        <v>2</v>
      </c>
      <c r="F2299" t="e">
        <v>#N/A</v>
      </c>
      <c r="G2299">
        <v>3</v>
      </c>
      <c r="H2299" t="e">
        <v>#N/A</v>
      </c>
      <c r="I2299" t="e">
        <v>#N/A</v>
      </c>
      <c r="J2299">
        <v>4</v>
      </c>
      <c r="K2299" t="e">
        <v>#N/A</v>
      </c>
      <c r="L2299" t="e">
        <v>#N/A</v>
      </c>
      <c r="M2299">
        <v>13</v>
      </c>
      <c r="N2299">
        <v>3</v>
      </c>
      <c r="O2299">
        <v>3</v>
      </c>
    </row>
    <row r="2300" spans="2:15" x14ac:dyDescent="0.35">
      <c r="B2300">
        <v>35</v>
      </c>
      <c r="C2300" t="e">
        <v>#N/A</v>
      </c>
      <c r="D2300">
        <v>787.54826254826253</v>
      </c>
      <c r="E2300">
        <v>2</v>
      </c>
      <c r="F2300" t="e">
        <v>#N/A</v>
      </c>
      <c r="G2300">
        <v>3</v>
      </c>
      <c r="H2300" t="e">
        <v>#N/A</v>
      </c>
      <c r="I2300" t="e">
        <v>#N/A</v>
      </c>
      <c r="J2300">
        <v>4</v>
      </c>
      <c r="K2300" t="e">
        <v>#N/A</v>
      </c>
      <c r="L2300" t="e">
        <v>#N/A</v>
      </c>
      <c r="M2300">
        <v>13</v>
      </c>
      <c r="N2300">
        <v>3</v>
      </c>
      <c r="O2300">
        <v>3</v>
      </c>
    </row>
    <row r="2301" spans="2:15" x14ac:dyDescent="0.35">
      <c r="B2301">
        <v>35</v>
      </c>
      <c r="C2301" t="e">
        <v>#N/A</v>
      </c>
      <c r="D2301">
        <v>787.54826254826253</v>
      </c>
      <c r="E2301">
        <v>2</v>
      </c>
      <c r="F2301" t="e">
        <v>#N/A</v>
      </c>
      <c r="G2301">
        <v>3</v>
      </c>
      <c r="H2301" t="e">
        <v>#N/A</v>
      </c>
      <c r="I2301" t="e">
        <v>#N/A</v>
      </c>
      <c r="J2301">
        <v>4</v>
      </c>
      <c r="K2301" t="e">
        <v>#N/A</v>
      </c>
      <c r="L2301" t="e">
        <v>#N/A</v>
      </c>
      <c r="M2301">
        <v>13</v>
      </c>
      <c r="N2301">
        <v>3</v>
      </c>
      <c r="O2301">
        <v>3</v>
      </c>
    </row>
    <row r="2302" spans="2:15" x14ac:dyDescent="0.35">
      <c r="B2302">
        <v>35</v>
      </c>
      <c r="C2302" t="e">
        <v>#N/A</v>
      </c>
      <c r="D2302">
        <v>787.54826254826253</v>
      </c>
      <c r="E2302">
        <v>2</v>
      </c>
      <c r="F2302" t="e">
        <v>#N/A</v>
      </c>
      <c r="G2302">
        <v>3</v>
      </c>
      <c r="H2302" t="e">
        <v>#N/A</v>
      </c>
      <c r="I2302" t="e">
        <v>#N/A</v>
      </c>
      <c r="J2302">
        <v>4</v>
      </c>
      <c r="K2302" t="e">
        <v>#N/A</v>
      </c>
      <c r="L2302" t="e">
        <v>#N/A</v>
      </c>
      <c r="M2302">
        <v>13</v>
      </c>
      <c r="N2302">
        <v>3</v>
      </c>
      <c r="O2302">
        <v>3</v>
      </c>
    </row>
    <row r="2303" spans="2:15" x14ac:dyDescent="0.35">
      <c r="B2303">
        <v>35</v>
      </c>
      <c r="C2303" t="e">
        <v>#N/A</v>
      </c>
      <c r="D2303">
        <v>787.54826254826253</v>
      </c>
      <c r="E2303">
        <v>2</v>
      </c>
      <c r="F2303" t="e">
        <v>#N/A</v>
      </c>
      <c r="G2303">
        <v>3</v>
      </c>
      <c r="H2303" t="e">
        <v>#N/A</v>
      </c>
      <c r="I2303" t="e">
        <v>#N/A</v>
      </c>
      <c r="J2303">
        <v>4</v>
      </c>
      <c r="K2303" t="e">
        <v>#N/A</v>
      </c>
      <c r="L2303" t="e">
        <v>#N/A</v>
      </c>
      <c r="M2303">
        <v>13</v>
      </c>
      <c r="N2303">
        <v>3</v>
      </c>
      <c r="O2303">
        <v>3</v>
      </c>
    </row>
    <row r="2304" spans="2:15" x14ac:dyDescent="0.35">
      <c r="B2304">
        <v>35</v>
      </c>
      <c r="C2304" t="e">
        <v>#N/A</v>
      </c>
      <c r="D2304">
        <v>787.54826254826253</v>
      </c>
      <c r="E2304">
        <v>2</v>
      </c>
      <c r="F2304" t="e">
        <v>#N/A</v>
      </c>
      <c r="G2304">
        <v>3</v>
      </c>
      <c r="H2304" t="e">
        <v>#N/A</v>
      </c>
      <c r="I2304" t="e">
        <v>#N/A</v>
      </c>
      <c r="J2304">
        <v>4</v>
      </c>
      <c r="K2304" t="e">
        <v>#N/A</v>
      </c>
      <c r="L2304" t="e">
        <v>#N/A</v>
      </c>
      <c r="M2304">
        <v>13</v>
      </c>
      <c r="N2304">
        <v>3</v>
      </c>
      <c r="O2304">
        <v>3</v>
      </c>
    </row>
    <row r="2305" spans="2:15" x14ac:dyDescent="0.35">
      <c r="B2305">
        <v>35</v>
      </c>
      <c r="C2305" t="e">
        <v>#N/A</v>
      </c>
      <c r="D2305">
        <v>787.54826254826253</v>
      </c>
      <c r="E2305">
        <v>2</v>
      </c>
      <c r="F2305" t="e">
        <v>#N/A</v>
      </c>
      <c r="G2305">
        <v>3</v>
      </c>
      <c r="H2305" t="e">
        <v>#N/A</v>
      </c>
      <c r="I2305" t="e">
        <v>#N/A</v>
      </c>
      <c r="J2305">
        <v>4</v>
      </c>
      <c r="K2305" t="e">
        <v>#N/A</v>
      </c>
      <c r="L2305" t="e">
        <v>#N/A</v>
      </c>
      <c r="M2305">
        <v>13</v>
      </c>
      <c r="N2305">
        <v>3</v>
      </c>
      <c r="O2305">
        <v>3</v>
      </c>
    </row>
    <row r="2306" spans="2:15" x14ac:dyDescent="0.35">
      <c r="B2306">
        <v>35</v>
      </c>
      <c r="C2306" t="e">
        <v>#N/A</v>
      </c>
      <c r="D2306">
        <v>787.54826254826253</v>
      </c>
      <c r="E2306">
        <v>2</v>
      </c>
      <c r="F2306" t="e">
        <v>#N/A</v>
      </c>
      <c r="G2306">
        <v>3</v>
      </c>
      <c r="H2306" t="e">
        <v>#N/A</v>
      </c>
      <c r="I2306" t="e">
        <v>#N/A</v>
      </c>
      <c r="J2306">
        <v>4</v>
      </c>
      <c r="K2306" t="e">
        <v>#N/A</v>
      </c>
      <c r="L2306" t="e">
        <v>#N/A</v>
      </c>
      <c r="M2306">
        <v>13</v>
      </c>
      <c r="N2306">
        <v>3</v>
      </c>
      <c r="O2306">
        <v>3</v>
      </c>
    </row>
    <row r="2307" spans="2:15" x14ac:dyDescent="0.35">
      <c r="B2307">
        <v>35</v>
      </c>
      <c r="C2307" t="e">
        <v>#N/A</v>
      </c>
      <c r="D2307">
        <v>787.54826254826253</v>
      </c>
      <c r="E2307">
        <v>2</v>
      </c>
      <c r="F2307" t="e">
        <v>#N/A</v>
      </c>
      <c r="G2307">
        <v>3</v>
      </c>
      <c r="H2307" t="e">
        <v>#N/A</v>
      </c>
      <c r="I2307" t="e">
        <v>#N/A</v>
      </c>
      <c r="J2307">
        <v>4</v>
      </c>
      <c r="K2307" t="e">
        <v>#N/A</v>
      </c>
      <c r="L2307" t="e">
        <v>#N/A</v>
      </c>
      <c r="M2307">
        <v>13</v>
      </c>
      <c r="N2307">
        <v>3</v>
      </c>
      <c r="O2307">
        <v>3</v>
      </c>
    </row>
    <row r="2308" spans="2:15" x14ac:dyDescent="0.35">
      <c r="B2308">
        <v>35</v>
      </c>
      <c r="C2308" t="e">
        <v>#N/A</v>
      </c>
      <c r="D2308">
        <v>787.54826254826253</v>
      </c>
      <c r="E2308">
        <v>2</v>
      </c>
      <c r="F2308" t="e">
        <v>#N/A</v>
      </c>
      <c r="G2308">
        <v>3</v>
      </c>
      <c r="H2308" t="e">
        <v>#N/A</v>
      </c>
      <c r="I2308" t="e">
        <v>#N/A</v>
      </c>
      <c r="J2308">
        <v>4</v>
      </c>
      <c r="K2308" t="e">
        <v>#N/A</v>
      </c>
      <c r="L2308" t="e">
        <v>#N/A</v>
      </c>
      <c r="M2308">
        <v>13</v>
      </c>
      <c r="N2308">
        <v>3</v>
      </c>
      <c r="O2308">
        <v>3</v>
      </c>
    </row>
    <row r="2309" spans="2:15" x14ac:dyDescent="0.35">
      <c r="B2309">
        <v>35</v>
      </c>
      <c r="C2309" t="e">
        <v>#N/A</v>
      </c>
      <c r="D2309">
        <v>787.54826254826253</v>
      </c>
      <c r="E2309">
        <v>2</v>
      </c>
      <c r="F2309" t="e">
        <v>#N/A</v>
      </c>
      <c r="G2309">
        <v>3</v>
      </c>
      <c r="H2309" t="e">
        <v>#N/A</v>
      </c>
      <c r="I2309" t="e">
        <v>#N/A</v>
      </c>
      <c r="J2309">
        <v>4</v>
      </c>
      <c r="K2309" t="e">
        <v>#N/A</v>
      </c>
      <c r="L2309" t="e">
        <v>#N/A</v>
      </c>
      <c r="M2309">
        <v>13</v>
      </c>
      <c r="N2309">
        <v>3</v>
      </c>
      <c r="O2309">
        <v>3</v>
      </c>
    </row>
    <row r="2310" spans="2:15" x14ac:dyDescent="0.35">
      <c r="B2310">
        <v>35</v>
      </c>
      <c r="C2310" t="e">
        <v>#N/A</v>
      </c>
      <c r="D2310">
        <v>787.54826254826253</v>
      </c>
      <c r="E2310">
        <v>2</v>
      </c>
      <c r="F2310" t="e">
        <v>#N/A</v>
      </c>
      <c r="G2310">
        <v>3</v>
      </c>
      <c r="H2310" t="e">
        <v>#N/A</v>
      </c>
      <c r="I2310" t="e">
        <v>#N/A</v>
      </c>
      <c r="J2310">
        <v>4</v>
      </c>
      <c r="K2310" t="e">
        <v>#N/A</v>
      </c>
      <c r="L2310" t="e">
        <v>#N/A</v>
      </c>
      <c r="M2310">
        <v>13</v>
      </c>
      <c r="N2310">
        <v>3</v>
      </c>
      <c r="O2310">
        <v>3</v>
      </c>
    </row>
    <row r="2311" spans="2:15" x14ac:dyDescent="0.35">
      <c r="B2311">
        <v>35</v>
      </c>
      <c r="C2311" t="e">
        <v>#N/A</v>
      </c>
      <c r="D2311">
        <v>787.54826254826253</v>
      </c>
      <c r="E2311">
        <v>2</v>
      </c>
      <c r="F2311" t="e">
        <v>#N/A</v>
      </c>
      <c r="G2311">
        <v>3</v>
      </c>
      <c r="H2311" t="e">
        <v>#N/A</v>
      </c>
      <c r="I2311" t="e">
        <v>#N/A</v>
      </c>
      <c r="J2311">
        <v>4</v>
      </c>
      <c r="K2311" t="e">
        <v>#N/A</v>
      </c>
      <c r="L2311" t="e">
        <v>#N/A</v>
      </c>
      <c r="M2311">
        <v>13</v>
      </c>
      <c r="N2311">
        <v>3</v>
      </c>
      <c r="O2311">
        <v>3</v>
      </c>
    </row>
    <row r="2312" spans="2:15" x14ac:dyDescent="0.35">
      <c r="B2312">
        <v>35</v>
      </c>
      <c r="C2312" t="e">
        <v>#N/A</v>
      </c>
      <c r="D2312">
        <v>787.54826254826253</v>
      </c>
      <c r="E2312">
        <v>2</v>
      </c>
      <c r="F2312" t="e">
        <v>#N/A</v>
      </c>
      <c r="G2312">
        <v>3</v>
      </c>
      <c r="H2312" t="e">
        <v>#N/A</v>
      </c>
      <c r="I2312" t="e">
        <v>#N/A</v>
      </c>
      <c r="J2312">
        <v>4</v>
      </c>
      <c r="K2312" t="e">
        <v>#N/A</v>
      </c>
      <c r="L2312" t="e">
        <v>#N/A</v>
      </c>
      <c r="M2312">
        <v>13</v>
      </c>
      <c r="N2312">
        <v>3</v>
      </c>
      <c r="O2312">
        <v>3</v>
      </c>
    </row>
    <row r="2313" spans="2:15" x14ac:dyDescent="0.35">
      <c r="B2313">
        <v>35</v>
      </c>
      <c r="C2313" t="e">
        <v>#N/A</v>
      </c>
      <c r="D2313">
        <v>787.54826254826253</v>
      </c>
      <c r="E2313">
        <v>2</v>
      </c>
      <c r="F2313" t="e">
        <v>#N/A</v>
      </c>
      <c r="G2313">
        <v>3</v>
      </c>
      <c r="H2313" t="e">
        <v>#N/A</v>
      </c>
      <c r="I2313" t="e">
        <v>#N/A</v>
      </c>
      <c r="J2313">
        <v>4</v>
      </c>
      <c r="K2313" t="e">
        <v>#N/A</v>
      </c>
      <c r="L2313" t="e">
        <v>#N/A</v>
      </c>
      <c r="M2313">
        <v>13</v>
      </c>
      <c r="N2313">
        <v>3</v>
      </c>
      <c r="O2313">
        <v>3</v>
      </c>
    </row>
    <row r="2314" spans="2:15" x14ac:dyDescent="0.35">
      <c r="B2314">
        <v>35</v>
      </c>
      <c r="C2314" t="e">
        <v>#N/A</v>
      </c>
      <c r="D2314">
        <v>787.54826254826253</v>
      </c>
      <c r="E2314">
        <v>2</v>
      </c>
      <c r="F2314" t="e">
        <v>#N/A</v>
      </c>
      <c r="G2314">
        <v>3</v>
      </c>
      <c r="H2314" t="e">
        <v>#N/A</v>
      </c>
      <c r="I2314" t="e">
        <v>#N/A</v>
      </c>
      <c r="J2314">
        <v>4</v>
      </c>
      <c r="K2314" t="e">
        <v>#N/A</v>
      </c>
      <c r="L2314" t="e">
        <v>#N/A</v>
      </c>
      <c r="M2314">
        <v>13</v>
      </c>
      <c r="N2314">
        <v>3</v>
      </c>
      <c r="O2314">
        <v>3</v>
      </c>
    </row>
    <row r="2315" spans="2:15" x14ac:dyDescent="0.35">
      <c r="B2315">
        <v>35</v>
      </c>
      <c r="C2315" t="e">
        <v>#N/A</v>
      </c>
      <c r="D2315">
        <v>787.54826254826253</v>
      </c>
      <c r="E2315">
        <v>2</v>
      </c>
      <c r="F2315" t="e">
        <v>#N/A</v>
      </c>
      <c r="G2315">
        <v>3</v>
      </c>
      <c r="H2315" t="e">
        <v>#N/A</v>
      </c>
      <c r="I2315" t="e">
        <v>#N/A</v>
      </c>
      <c r="J2315">
        <v>4</v>
      </c>
      <c r="K2315" t="e">
        <v>#N/A</v>
      </c>
      <c r="L2315" t="e">
        <v>#N/A</v>
      </c>
      <c r="M2315">
        <v>13</v>
      </c>
      <c r="N2315">
        <v>3</v>
      </c>
      <c r="O2315">
        <v>3</v>
      </c>
    </row>
    <row r="2316" spans="2:15" x14ac:dyDescent="0.35">
      <c r="B2316">
        <v>35</v>
      </c>
      <c r="C2316" t="e">
        <v>#N/A</v>
      </c>
      <c r="D2316">
        <v>787.54826254826253</v>
      </c>
      <c r="E2316">
        <v>2</v>
      </c>
      <c r="F2316" t="e">
        <v>#N/A</v>
      </c>
      <c r="G2316">
        <v>3</v>
      </c>
      <c r="H2316" t="e">
        <v>#N/A</v>
      </c>
      <c r="I2316" t="e">
        <v>#N/A</v>
      </c>
      <c r="J2316">
        <v>4</v>
      </c>
      <c r="K2316" t="e">
        <v>#N/A</v>
      </c>
      <c r="L2316" t="e">
        <v>#N/A</v>
      </c>
      <c r="M2316">
        <v>13</v>
      </c>
      <c r="N2316">
        <v>3</v>
      </c>
      <c r="O2316">
        <v>3</v>
      </c>
    </row>
    <row r="2317" spans="2:15" x14ac:dyDescent="0.35">
      <c r="B2317">
        <v>35</v>
      </c>
      <c r="C2317" t="e">
        <v>#N/A</v>
      </c>
      <c r="D2317">
        <v>787.54826254826253</v>
      </c>
      <c r="E2317">
        <v>2</v>
      </c>
      <c r="F2317" t="e">
        <v>#N/A</v>
      </c>
      <c r="G2317">
        <v>3</v>
      </c>
      <c r="H2317" t="e">
        <v>#N/A</v>
      </c>
      <c r="I2317" t="e">
        <v>#N/A</v>
      </c>
      <c r="J2317">
        <v>4</v>
      </c>
      <c r="K2317" t="e">
        <v>#N/A</v>
      </c>
      <c r="L2317" t="e">
        <v>#N/A</v>
      </c>
      <c r="M2317">
        <v>13</v>
      </c>
      <c r="N2317">
        <v>3</v>
      </c>
      <c r="O2317">
        <v>3</v>
      </c>
    </row>
    <row r="2318" spans="2:15" x14ac:dyDescent="0.35">
      <c r="B2318">
        <v>35</v>
      </c>
      <c r="C2318" t="e">
        <v>#N/A</v>
      </c>
      <c r="D2318">
        <v>787.54826254826253</v>
      </c>
      <c r="E2318">
        <v>2</v>
      </c>
      <c r="F2318" t="e">
        <v>#N/A</v>
      </c>
      <c r="G2318">
        <v>3</v>
      </c>
      <c r="H2318" t="e">
        <v>#N/A</v>
      </c>
      <c r="I2318" t="e">
        <v>#N/A</v>
      </c>
      <c r="J2318">
        <v>4</v>
      </c>
      <c r="K2318" t="e">
        <v>#N/A</v>
      </c>
      <c r="L2318" t="e">
        <v>#N/A</v>
      </c>
      <c r="M2318">
        <v>13</v>
      </c>
      <c r="N2318">
        <v>3</v>
      </c>
      <c r="O2318">
        <v>3</v>
      </c>
    </row>
    <row r="2319" spans="2:15" x14ac:dyDescent="0.35">
      <c r="B2319">
        <v>35</v>
      </c>
      <c r="C2319" t="e">
        <v>#N/A</v>
      </c>
      <c r="D2319">
        <v>787.54826254826253</v>
      </c>
      <c r="E2319">
        <v>2</v>
      </c>
      <c r="F2319" t="e">
        <v>#N/A</v>
      </c>
      <c r="G2319">
        <v>3</v>
      </c>
      <c r="H2319" t="e">
        <v>#N/A</v>
      </c>
      <c r="I2319" t="e">
        <v>#N/A</v>
      </c>
      <c r="J2319">
        <v>4</v>
      </c>
      <c r="K2319" t="e">
        <v>#N/A</v>
      </c>
      <c r="L2319" t="e">
        <v>#N/A</v>
      </c>
      <c r="M2319">
        <v>13</v>
      </c>
      <c r="N2319">
        <v>3</v>
      </c>
      <c r="O2319">
        <v>3</v>
      </c>
    </row>
    <row r="2320" spans="2:15" x14ac:dyDescent="0.35">
      <c r="B2320">
        <v>35</v>
      </c>
      <c r="C2320" t="e">
        <v>#N/A</v>
      </c>
      <c r="D2320">
        <v>787.54826254826253</v>
      </c>
      <c r="E2320">
        <v>2</v>
      </c>
      <c r="F2320" t="e">
        <v>#N/A</v>
      </c>
      <c r="G2320">
        <v>3</v>
      </c>
      <c r="H2320" t="e">
        <v>#N/A</v>
      </c>
      <c r="I2320" t="e">
        <v>#N/A</v>
      </c>
      <c r="J2320">
        <v>4</v>
      </c>
      <c r="K2320" t="e">
        <v>#N/A</v>
      </c>
      <c r="L2320" t="e">
        <v>#N/A</v>
      </c>
      <c r="M2320">
        <v>13</v>
      </c>
      <c r="N2320">
        <v>3</v>
      </c>
      <c r="O2320">
        <v>3</v>
      </c>
    </row>
    <row r="2321" spans="2:15" x14ac:dyDescent="0.35">
      <c r="B2321">
        <v>35</v>
      </c>
      <c r="C2321" t="e">
        <v>#N/A</v>
      </c>
      <c r="D2321">
        <v>787.54826254826253</v>
      </c>
      <c r="E2321">
        <v>2</v>
      </c>
      <c r="F2321" t="e">
        <v>#N/A</v>
      </c>
      <c r="G2321">
        <v>3</v>
      </c>
      <c r="H2321" t="e">
        <v>#N/A</v>
      </c>
      <c r="I2321" t="e">
        <v>#N/A</v>
      </c>
      <c r="J2321">
        <v>4</v>
      </c>
      <c r="K2321" t="e">
        <v>#N/A</v>
      </c>
      <c r="L2321" t="e">
        <v>#N/A</v>
      </c>
      <c r="M2321">
        <v>13</v>
      </c>
      <c r="N2321">
        <v>3</v>
      </c>
      <c r="O2321">
        <v>3</v>
      </c>
    </row>
    <row r="2322" spans="2:15" x14ac:dyDescent="0.35">
      <c r="B2322">
        <v>35</v>
      </c>
      <c r="C2322" t="e">
        <v>#N/A</v>
      </c>
      <c r="D2322">
        <v>787.54826254826253</v>
      </c>
      <c r="E2322">
        <v>2</v>
      </c>
      <c r="F2322" t="e">
        <v>#N/A</v>
      </c>
      <c r="G2322">
        <v>3</v>
      </c>
      <c r="H2322" t="e">
        <v>#N/A</v>
      </c>
      <c r="I2322" t="e">
        <v>#N/A</v>
      </c>
      <c r="J2322">
        <v>4</v>
      </c>
      <c r="K2322" t="e">
        <v>#N/A</v>
      </c>
      <c r="L2322" t="e">
        <v>#N/A</v>
      </c>
      <c r="M2322">
        <v>13</v>
      </c>
      <c r="N2322">
        <v>3</v>
      </c>
      <c r="O2322">
        <v>3</v>
      </c>
    </row>
    <row r="2323" spans="2:15" x14ac:dyDescent="0.35">
      <c r="B2323">
        <v>35</v>
      </c>
      <c r="C2323" t="e">
        <v>#N/A</v>
      </c>
      <c r="D2323">
        <v>787.54826254826253</v>
      </c>
      <c r="E2323">
        <v>2</v>
      </c>
      <c r="F2323" t="e">
        <v>#N/A</v>
      </c>
      <c r="G2323">
        <v>3</v>
      </c>
      <c r="H2323" t="e">
        <v>#N/A</v>
      </c>
      <c r="I2323" t="e">
        <v>#N/A</v>
      </c>
      <c r="J2323">
        <v>4</v>
      </c>
      <c r="K2323" t="e">
        <v>#N/A</v>
      </c>
      <c r="L2323" t="e">
        <v>#N/A</v>
      </c>
      <c r="M2323">
        <v>13</v>
      </c>
      <c r="N2323">
        <v>3</v>
      </c>
      <c r="O2323">
        <v>3</v>
      </c>
    </row>
    <row r="2324" spans="2:15" x14ac:dyDescent="0.35">
      <c r="B2324">
        <v>35</v>
      </c>
      <c r="C2324" t="e">
        <v>#N/A</v>
      </c>
      <c r="D2324">
        <v>787.54826254826253</v>
      </c>
      <c r="E2324">
        <v>2</v>
      </c>
      <c r="F2324" t="e">
        <v>#N/A</v>
      </c>
      <c r="G2324">
        <v>3</v>
      </c>
      <c r="H2324" t="e">
        <v>#N/A</v>
      </c>
      <c r="I2324" t="e">
        <v>#N/A</v>
      </c>
      <c r="J2324">
        <v>4</v>
      </c>
      <c r="K2324" t="e">
        <v>#N/A</v>
      </c>
      <c r="L2324" t="e">
        <v>#N/A</v>
      </c>
      <c r="M2324">
        <v>13</v>
      </c>
      <c r="N2324">
        <v>3</v>
      </c>
      <c r="O2324">
        <v>3</v>
      </c>
    </row>
    <row r="2325" spans="2:15" x14ac:dyDescent="0.35">
      <c r="B2325">
        <v>35</v>
      </c>
      <c r="C2325" t="e">
        <v>#N/A</v>
      </c>
      <c r="D2325">
        <v>787.54826254826253</v>
      </c>
      <c r="E2325">
        <v>2</v>
      </c>
      <c r="F2325" t="e">
        <v>#N/A</v>
      </c>
      <c r="G2325">
        <v>3</v>
      </c>
      <c r="H2325" t="e">
        <v>#N/A</v>
      </c>
      <c r="I2325" t="e">
        <v>#N/A</v>
      </c>
      <c r="J2325">
        <v>4</v>
      </c>
      <c r="K2325" t="e">
        <v>#N/A</v>
      </c>
      <c r="L2325" t="e">
        <v>#N/A</v>
      </c>
      <c r="M2325">
        <v>13</v>
      </c>
      <c r="N2325">
        <v>3</v>
      </c>
      <c r="O2325">
        <v>3</v>
      </c>
    </row>
    <row r="2326" spans="2:15" x14ac:dyDescent="0.35">
      <c r="B2326">
        <v>35</v>
      </c>
      <c r="C2326" t="e">
        <v>#N/A</v>
      </c>
      <c r="D2326">
        <v>787.54826254826253</v>
      </c>
      <c r="E2326">
        <v>2</v>
      </c>
      <c r="F2326" t="e">
        <v>#N/A</v>
      </c>
      <c r="G2326">
        <v>3</v>
      </c>
      <c r="H2326" t="e">
        <v>#N/A</v>
      </c>
      <c r="I2326" t="e">
        <v>#N/A</v>
      </c>
      <c r="J2326">
        <v>4</v>
      </c>
      <c r="K2326" t="e">
        <v>#N/A</v>
      </c>
      <c r="L2326" t="e">
        <v>#N/A</v>
      </c>
      <c r="M2326">
        <v>13</v>
      </c>
      <c r="N2326">
        <v>3</v>
      </c>
      <c r="O2326">
        <v>3</v>
      </c>
    </row>
    <row r="2327" spans="2:15" x14ac:dyDescent="0.35">
      <c r="B2327">
        <v>35</v>
      </c>
      <c r="C2327" t="e">
        <v>#N/A</v>
      </c>
      <c r="D2327">
        <v>787.54826254826253</v>
      </c>
      <c r="E2327">
        <v>2</v>
      </c>
      <c r="F2327" t="e">
        <v>#N/A</v>
      </c>
      <c r="G2327">
        <v>3</v>
      </c>
      <c r="H2327" t="e">
        <v>#N/A</v>
      </c>
      <c r="I2327" t="e">
        <v>#N/A</v>
      </c>
      <c r="J2327">
        <v>4</v>
      </c>
      <c r="K2327" t="e">
        <v>#N/A</v>
      </c>
      <c r="L2327" t="e">
        <v>#N/A</v>
      </c>
      <c r="M2327">
        <v>13</v>
      </c>
      <c r="N2327">
        <v>3</v>
      </c>
      <c r="O2327">
        <v>3</v>
      </c>
    </row>
    <row r="2328" spans="2:15" x14ac:dyDescent="0.35">
      <c r="B2328">
        <v>35</v>
      </c>
      <c r="C2328" t="e">
        <v>#N/A</v>
      </c>
      <c r="D2328">
        <v>787.54826254826253</v>
      </c>
      <c r="E2328">
        <v>2</v>
      </c>
      <c r="F2328" t="e">
        <v>#N/A</v>
      </c>
      <c r="G2328">
        <v>3</v>
      </c>
      <c r="H2328" t="e">
        <v>#N/A</v>
      </c>
      <c r="I2328" t="e">
        <v>#N/A</v>
      </c>
      <c r="J2328">
        <v>4</v>
      </c>
      <c r="K2328" t="e">
        <v>#N/A</v>
      </c>
      <c r="L2328" t="e">
        <v>#N/A</v>
      </c>
      <c r="M2328">
        <v>13</v>
      </c>
      <c r="N2328">
        <v>3</v>
      </c>
      <c r="O2328">
        <v>3</v>
      </c>
    </row>
    <row r="2329" spans="2:15" x14ac:dyDescent="0.35">
      <c r="B2329">
        <v>35</v>
      </c>
      <c r="C2329" t="e">
        <v>#N/A</v>
      </c>
      <c r="D2329">
        <v>787.54826254826253</v>
      </c>
      <c r="E2329">
        <v>2</v>
      </c>
      <c r="F2329" t="e">
        <v>#N/A</v>
      </c>
      <c r="G2329">
        <v>3</v>
      </c>
      <c r="H2329" t="e">
        <v>#N/A</v>
      </c>
      <c r="I2329" t="e">
        <v>#N/A</v>
      </c>
      <c r="J2329">
        <v>4</v>
      </c>
      <c r="K2329" t="e">
        <v>#N/A</v>
      </c>
      <c r="L2329" t="e">
        <v>#N/A</v>
      </c>
      <c r="M2329">
        <v>13</v>
      </c>
      <c r="N2329">
        <v>3</v>
      </c>
      <c r="O2329">
        <v>3</v>
      </c>
    </row>
    <row r="2330" spans="2:15" x14ac:dyDescent="0.35">
      <c r="B2330">
        <v>35</v>
      </c>
      <c r="C2330" t="e">
        <v>#N/A</v>
      </c>
      <c r="D2330">
        <v>787.54826254826253</v>
      </c>
      <c r="E2330">
        <v>2</v>
      </c>
      <c r="F2330" t="e">
        <v>#N/A</v>
      </c>
      <c r="G2330">
        <v>3</v>
      </c>
      <c r="H2330" t="e">
        <v>#N/A</v>
      </c>
      <c r="I2330" t="e">
        <v>#N/A</v>
      </c>
      <c r="J2330">
        <v>4</v>
      </c>
      <c r="K2330" t="e">
        <v>#N/A</v>
      </c>
      <c r="L2330" t="e">
        <v>#N/A</v>
      </c>
      <c r="M2330">
        <v>13</v>
      </c>
      <c r="N2330">
        <v>3</v>
      </c>
      <c r="O2330">
        <v>3</v>
      </c>
    </row>
    <row r="2331" spans="2:15" x14ac:dyDescent="0.35">
      <c r="B2331">
        <v>35</v>
      </c>
      <c r="C2331" t="e">
        <v>#N/A</v>
      </c>
      <c r="D2331">
        <v>787.54826254826253</v>
      </c>
      <c r="E2331">
        <v>2</v>
      </c>
      <c r="F2331" t="e">
        <v>#N/A</v>
      </c>
      <c r="G2331">
        <v>3</v>
      </c>
      <c r="H2331" t="e">
        <v>#N/A</v>
      </c>
      <c r="I2331" t="e">
        <v>#N/A</v>
      </c>
      <c r="J2331">
        <v>4</v>
      </c>
      <c r="K2331" t="e">
        <v>#N/A</v>
      </c>
      <c r="L2331" t="e">
        <v>#N/A</v>
      </c>
      <c r="M2331">
        <v>13</v>
      </c>
      <c r="N2331">
        <v>3</v>
      </c>
      <c r="O2331">
        <v>3</v>
      </c>
    </row>
    <row r="2332" spans="2:15" x14ac:dyDescent="0.35">
      <c r="B2332">
        <v>35</v>
      </c>
      <c r="C2332" t="e">
        <v>#N/A</v>
      </c>
      <c r="D2332">
        <v>787.54826254826253</v>
      </c>
      <c r="E2332">
        <v>2</v>
      </c>
      <c r="F2332" t="e">
        <v>#N/A</v>
      </c>
      <c r="G2332">
        <v>3</v>
      </c>
      <c r="H2332" t="e">
        <v>#N/A</v>
      </c>
      <c r="I2332" t="e">
        <v>#N/A</v>
      </c>
      <c r="J2332">
        <v>4</v>
      </c>
      <c r="K2332" t="e">
        <v>#N/A</v>
      </c>
      <c r="L2332" t="e">
        <v>#N/A</v>
      </c>
      <c r="M2332">
        <v>13</v>
      </c>
      <c r="N2332">
        <v>3</v>
      </c>
      <c r="O2332">
        <v>3</v>
      </c>
    </row>
    <row r="2333" spans="2:15" x14ac:dyDescent="0.35">
      <c r="B2333">
        <v>35</v>
      </c>
      <c r="C2333" t="e">
        <v>#N/A</v>
      </c>
      <c r="D2333">
        <v>787.54826254826253</v>
      </c>
      <c r="E2333">
        <v>2</v>
      </c>
      <c r="F2333" t="e">
        <v>#N/A</v>
      </c>
      <c r="G2333">
        <v>3</v>
      </c>
      <c r="H2333" t="e">
        <v>#N/A</v>
      </c>
      <c r="I2333" t="e">
        <v>#N/A</v>
      </c>
      <c r="J2333">
        <v>4</v>
      </c>
      <c r="K2333" t="e">
        <v>#N/A</v>
      </c>
      <c r="L2333" t="e">
        <v>#N/A</v>
      </c>
      <c r="M2333">
        <v>13</v>
      </c>
      <c r="N2333">
        <v>3</v>
      </c>
      <c r="O2333">
        <v>3</v>
      </c>
    </row>
    <row r="2334" spans="2:15" x14ac:dyDescent="0.35">
      <c r="B2334">
        <v>35</v>
      </c>
      <c r="C2334" t="e">
        <v>#N/A</v>
      </c>
      <c r="D2334">
        <v>787.54826254826253</v>
      </c>
      <c r="E2334">
        <v>2</v>
      </c>
      <c r="F2334" t="e">
        <v>#N/A</v>
      </c>
      <c r="G2334">
        <v>3</v>
      </c>
      <c r="H2334" t="e">
        <v>#N/A</v>
      </c>
      <c r="I2334" t="e">
        <v>#N/A</v>
      </c>
      <c r="J2334">
        <v>4</v>
      </c>
      <c r="K2334" t="e">
        <v>#N/A</v>
      </c>
      <c r="L2334" t="e">
        <v>#N/A</v>
      </c>
      <c r="M2334">
        <v>13</v>
      </c>
      <c r="N2334">
        <v>3</v>
      </c>
      <c r="O2334">
        <v>3</v>
      </c>
    </row>
    <row r="2335" spans="2:15" x14ac:dyDescent="0.35">
      <c r="B2335">
        <v>35</v>
      </c>
      <c r="C2335" t="e">
        <v>#N/A</v>
      </c>
      <c r="D2335">
        <v>787.54826254826253</v>
      </c>
      <c r="E2335">
        <v>2</v>
      </c>
      <c r="F2335" t="e">
        <v>#N/A</v>
      </c>
      <c r="G2335">
        <v>3</v>
      </c>
      <c r="H2335" t="e">
        <v>#N/A</v>
      </c>
      <c r="I2335" t="e">
        <v>#N/A</v>
      </c>
      <c r="J2335">
        <v>4</v>
      </c>
      <c r="K2335" t="e">
        <v>#N/A</v>
      </c>
      <c r="L2335" t="e">
        <v>#N/A</v>
      </c>
      <c r="M2335">
        <v>13</v>
      </c>
      <c r="N2335">
        <v>3</v>
      </c>
      <c r="O2335">
        <v>3</v>
      </c>
    </row>
    <row r="2336" spans="2:15" x14ac:dyDescent="0.35">
      <c r="B2336">
        <v>35</v>
      </c>
      <c r="C2336" t="e">
        <v>#N/A</v>
      </c>
      <c r="D2336">
        <v>787.54826254826253</v>
      </c>
      <c r="E2336">
        <v>2</v>
      </c>
      <c r="F2336" t="e">
        <v>#N/A</v>
      </c>
      <c r="G2336">
        <v>3</v>
      </c>
      <c r="H2336" t="e">
        <v>#N/A</v>
      </c>
      <c r="I2336" t="e">
        <v>#N/A</v>
      </c>
      <c r="J2336">
        <v>4</v>
      </c>
      <c r="K2336" t="e">
        <v>#N/A</v>
      </c>
      <c r="L2336" t="e">
        <v>#N/A</v>
      </c>
      <c r="M2336">
        <v>13</v>
      </c>
      <c r="N2336">
        <v>3</v>
      </c>
      <c r="O2336">
        <v>3</v>
      </c>
    </row>
    <row r="2337" spans="2:15" x14ac:dyDescent="0.35">
      <c r="B2337">
        <v>35</v>
      </c>
      <c r="C2337" t="e">
        <v>#N/A</v>
      </c>
      <c r="D2337">
        <v>787.54826254826253</v>
      </c>
      <c r="E2337">
        <v>2</v>
      </c>
      <c r="F2337" t="e">
        <v>#N/A</v>
      </c>
      <c r="G2337">
        <v>3</v>
      </c>
      <c r="H2337" t="e">
        <v>#N/A</v>
      </c>
      <c r="I2337" t="e">
        <v>#N/A</v>
      </c>
      <c r="J2337">
        <v>4</v>
      </c>
      <c r="K2337" t="e">
        <v>#N/A</v>
      </c>
      <c r="L2337" t="e">
        <v>#N/A</v>
      </c>
      <c r="M2337">
        <v>13</v>
      </c>
      <c r="N2337">
        <v>3</v>
      </c>
      <c r="O2337">
        <v>3</v>
      </c>
    </row>
    <row r="2338" spans="2:15" x14ac:dyDescent="0.35">
      <c r="B2338">
        <v>35</v>
      </c>
      <c r="C2338" t="e">
        <v>#N/A</v>
      </c>
      <c r="D2338">
        <v>787.54826254826253</v>
      </c>
      <c r="E2338">
        <v>2</v>
      </c>
      <c r="F2338" t="e">
        <v>#N/A</v>
      </c>
      <c r="G2338">
        <v>3</v>
      </c>
      <c r="H2338" t="e">
        <v>#N/A</v>
      </c>
      <c r="I2338" t="e">
        <v>#N/A</v>
      </c>
      <c r="J2338">
        <v>4</v>
      </c>
      <c r="K2338" t="e">
        <v>#N/A</v>
      </c>
      <c r="L2338" t="e">
        <v>#N/A</v>
      </c>
      <c r="M2338">
        <v>13</v>
      </c>
      <c r="N2338">
        <v>3</v>
      </c>
      <c r="O2338">
        <v>3</v>
      </c>
    </row>
    <row r="2339" spans="2:15" x14ac:dyDescent="0.35">
      <c r="B2339">
        <v>35</v>
      </c>
      <c r="C2339" t="e">
        <v>#N/A</v>
      </c>
      <c r="D2339">
        <v>787.54826254826253</v>
      </c>
      <c r="E2339">
        <v>2</v>
      </c>
      <c r="F2339" t="e">
        <v>#N/A</v>
      </c>
      <c r="G2339">
        <v>3</v>
      </c>
      <c r="H2339" t="e">
        <v>#N/A</v>
      </c>
      <c r="I2339" t="e">
        <v>#N/A</v>
      </c>
      <c r="J2339">
        <v>4</v>
      </c>
      <c r="K2339" t="e">
        <v>#N/A</v>
      </c>
      <c r="L2339" t="e">
        <v>#N/A</v>
      </c>
      <c r="M2339">
        <v>13</v>
      </c>
      <c r="N2339">
        <v>3</v>
      </c>
      <c r="O2339">
        <v>3</v>
      </c>
    </row>
    <row r="2340" spans="2:15" x14ac:dyDescent="0.35">
      <c r="B2340">
        <v>35</v>
      </c>
      <c r="C2340" t="e">
        <v>#N/A</v>
      </c>
      <c r="D2340">
        <v>787.54826254826253</v>
      </c>
      <c r="E2340">
        <v>2</v>
      </c>
      <c r="F2340" t="e">
        <v>#N/A</v>
      </c>
      <c r="G2340">
        <v>3</v>
      </c>
      <c r="H2340" t="e">
        <v>#N/A</v>
      </c>
      <c r="I2340" t="e">
        <v>#N/A</v>
      </c>
      <c r="J2340">
        <v>4</v>
      </c>
      <c r="K2340" t="e">
        <v>#N/A</v>
      </c>
      <c r="L2340" t="e">
        <v>#N/A</v>
      </c>
      <c r="M2340">
        <v>13</v>
      </c>
      <c r="N2340">
        <v>3</v>
      </c>
      <c r="O2340">
        <v>3</v>
      </c>
    </row>
    <row r="2341" spans="2:15" x14ac:dyDescent="0.35">
      <c r="B2341">
        <v>35</v>
      </c>
      <c r="C2341" t="e">
        <v>#N/A</v>
      </c>
      <c r="D2341">
        <v>787.54826254826253</v>
      </c>
      <c r="E2341">
        <v>2</v>
      </c>
      <c r="F2341" t="e">
        <v>#N/A</v>
      </c>
      <c r="G2341">
        <v>3</v>
      </c>
      <c r="H2341" t="e">
        <v>#N/A</v>
      </c>
      <c r="I2341" t="e">
        <v>#N/A</v>
      </c>
      <c r="J2341">
        <v>4</v>
      </c>
      <c r="K2341" t="e">
        <v>#N/A</v>
      </c>
      <c r="L2341" t="e">
        <v>#N/A</v>
      </c>
      <c r="M2341">
        <v>13</v>
      </c>
      <c r="N2341">
        <v>3</v>
      </c>
      <c r="O2341">
        <v>3</v>
      </c>
    </row>
    <row r="2342" spans="2:15" x14ac:dyDescent="0.35">
      <c r="B2342">
        <v>35</v>
      </c>
      <c r="C2342" t="e">
        <v>#N/A</v>
      </c>
      <c r="D2342">
        <v>787.54826254826253</v>
      </c>
      <c r="E2342">
        <v>2</v>
      </c>
      <c r="F2342" t="e">
        <v>#N/A</v>
      </c>
      <c r="G2342">
        <v>3</v>
      </c>
      <c r="H2342" t="e">
        <v>#N/A</v>
      </c>
      <c r="I2342" t="e">
        <v>#N/A</v>
      </c>
      <c r="J2342">
        <v>4</v>
      </c>
      <c r="K2342" t="e">
        <v>#N/A</v>
      </c>
      <c r="L2342" t="e">
        <v>#N/A</v>
      </c>
      <c r="M2342">
        <v>13</v>
      </c>
      <c r="N2342">
        <v>3</v>
      </c>
      <c r="O2342">
        <v>3</v>
      </c>
    </row>
    <row r="2343" spans="2:15" x14ac:dyDescent="0.35">
      <c r="B2343">
        <v>35</v>
      </c>
      <c r="C2343" t="e">
        <v>#N/A</v>
      </c>
      <c r="D2343">
        <v>787.54826254826253</v>
      </c>
      <c r="E2343">
        <v>2</v>
      </c>
      <c r="F2343" t="e">
        <v>#N/A</v>
      </c>
      <c r="G2343">
        <v>3</v>
      </c>
      <c r="H2343" t="e">
        <v>#N/A</v>
      </c>
      <c r="I2343" t="e">
        <v>#N/A</v>
      </c>
      <c r="J2343">
        <v>4</v>
      </c>
      <c r="K2343" t="e">
        <v>#N/A</v>
      </c>
      <c r="L2343" t="e">
        <v>#N/A</v>
      </c>
      <c r="M2343">
        <v>13</v>
      </c>
      <c r="N2343">
        <v>3</v>
      </c>
      <c r="O2343">
        <v>3</v>
      </c>
    </row>
    <row r="2344" spans="2:15" x14ac:dyDescent="0.35">
      <c r="B2344">
        <v>35</v>
      </c>
      <c r="C2344" t="e">
        <v>#N/A</v>
      </c>
      <c r="D2344">
        <v>787.54826254826253</v>
      </c>
      <c r="E2344">
        <v>2</v>
      </c>
      <c r="F2344" t="e">
        <v>#N/A</v>
      </c>
      <c r="G2344">
        <v>3</v>
      </c>
      <c r="H2344" t="e">
        <v>#N/A</v>
      </c>
      <c r="I2344" t="e">
        <v>#N/A</v>
      </c>
      <c r="J2344">
        <v>4</v>
      </c>
      <c r="K2344" t="e">
        <v>#N/A</v>
      </c>
      <c r="L2344" t="e">
        <v>#N/A</v>
      </c>
      <c r="M2344">
        <v>13</v>
      </c>
      <c r="N2344">
        <v>3</v>
      </c>
      <c r="O2344">
        <v>3</v>
      </c>
    </row>
  </sheetData>
  <conditionalFormatting sqref="B2:O2">
    <cfRule type="cellIs" dxfId="4" priority="1" operator="greaterThan">
      <formula>0</formula>
    </cfRule>
    <cfRule type="cellIs" dxfId="3" priority="2" operator="greaterThan">
      <formula>"&gt;0"</formula>
    </cfRule>
  </conditionalFormatting>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8874EA-97FB-485A-B1B4-7E0452E27B59}">
  <dimension ref="A3:J65"/>
  <sheetViews>
    <sheetView topLeftCell="A67" workbookViewId="0">
      <selection activeCell="A3" sqref="A3"/>
    </sheetView>
  </sheetViews>
  <sheetFormatPr defaultRowHeight="14.5" x14ac:dyDescent="0.35"/>
  <cols>
    <col min="1" max="1" width="25.1796875" bestFit="1" customWidth="1"/>
    <col min="2" max="2" width="17.26953125" bestFit="1" customWidth="1"/>
    <col min="3" max="3" width="3.6328125" bestFit="1" customWidth="1"/>
    <col min="9" max="9" width="17.26953125" bestFit="1" customWidth="1"/>
    <col min="10" max="10" width="22.90625" bestFit="1" customWidth="1"/>
  </cols>
  <sheetData>
    <row r="3" spans="1:10" x14ac:dyDescent="0.35">
      <c r="A3" s="2" t="s">
        <v>1</v>
      </c>
      <c r="B3" t="s">
        <v>51</v>
      </c>
      <c r="I3" s="2" t="s">
        <v>1</v>
      </c>
      <c r="J3" t="s">
        <v>51</v>
      </c>
    </row>
    <row r="4" spans="1:10" x14ac:dyDescent="0.35">
      <c r="A4" t="s">
        <v>18</v>
      </c>
      <c r="B4" s="66">
        <v>1233</v>
      </c>
      <c r="I4" t="s">
        <v>18</v>
      </c>
      <c r="J4">
        <v>1233</v>
      </c>
    </row>
    <row r="5" spans="1:10" x14ac:dyDescent="0.35">
      <c r="A5" t="s">
        <v>14</v>
      </c>
      <c r="B5" s="66">
        <v>237</v>
      </c>
      <c r="I5" t="s">
        <v>14</v>
      </c>
      <c r="J5">
        <v>237</v>
      </c>
    </row>
    <row r="12" spans="1:10" x14ac:dyDescent="0.35">
      <c r="A12" s="2" t="s">
        <v>52</v>
      </c>
      <c r="B12" s="2" t="s">
        <v>1</v>
      </c>
    </row>
    <row r="13" spans="1:10" x14ac:dyDescent="0.35">
      <c r="A13" s="2" t="s">
        <v>0</v>
      </c>
      <c r="B13" t="s">
        <v>18</v>
      </c>
      <c r="C13" t="s">
        <v>14</v>
      </c>
    </row>
    <row r="14" spans="1:10" x14ac:dyDescent="0.35">
      <c r="A14" t="s">
        <v>53</v>
      </c>
      <c r="B14" s="66">
        <v>151</v>
      </c>
      <c r="C14" s="66">
        <v>59</v>
      </c>
    </row>
    <row r="15" spans="1:10" x14ac:dyDescent="0.35">
      <c r="A15" t="s">
        <v>54</v>
      </c>
      <c r="B15" s="66">
        <v>525</v>
      </c>
      <c r="C15" s="66">
        <v>113</v>
      </c>
    </row>
    <row r="16" spans="1:10" x14ac:dyDescent="0.35">
      <c r="A16" t="s">
        <v>55</v>
      </c>
      <c r="B16" s="66">
        <v>368</v>
      </c>
      <c r="C16" s="66">
        <v>38</v>
      </c>
    </row>
    <row r="17" spans="1:3" x14ac:dyDescent="0.35">
      <c r="A17" t="s">
        <v>56</v>
      </c>
      <c r="B17" s="66">
        <v>165</v>
      </c>
      <c r="C17" s="66">
        <v>22</v>
      </c>
    </row>
    <row r="18" spans="1:3" x14ac:dyDescent="0.35">
      <c r="A18" t="s">
        <v>57</v>
      </c>
      <c r="B18" s="66">
        <v>24</v>
      </c>
      <c r="C18" s="66">
        <v>5</v>
      </c>
    </row>
    <row r="27" spans="1:3" x14ac:dyDescent="0.35">
      <c r="A27" s="2" t="s">
        <v>72</v>
      </c>
      <c r="B27" s="2" t="s">
        <v>1</v>
      </c>
    </row>
    <row r="28" spans="1:3" x14ac:dyDescent="0.35">
      <c r="A28" s="2" t="s">
        <v>2</v>
      </c>
      <c r="B28" t="s">
        <v>18</v>
      </c>
      <c r="C28" t="s">
        <v>14</v>
      </c>
    </row>
    <row r="29" spans="1:3" x14ac:dyDescent="0.35">
      <c r="A29" s="4" t="s">
        <v>58</v>
      </c>
      <c r="B29" s="66">
        <v>88</v>
      </c>
      <c r="C29" s="66">
        <v>12</v>
      </c>
    </row>
    <row r="30" spans="1:3" x14ac:dyDescent="0.35">
      <c r="A30" s="4" t="s">
        <v>59</v>
      </c>
      <c r="B30" s="66">
        <v>57</v>
      </c>
      <c r="C30" s="66">
        <v>14</v>
      </c>
    </row>
    <row r="31" spans="1:3" x14ac:dyDescent="0.35">
      <c r="A31" s="4" t="s">
        <v>60</v>
      </c>
      <c r="B31" s="66">
        <v>63</v>
      </c>
      <c r="C31" s="66">
        <v>21</v>
      </c>
    </row>
    <row r="32" spans="1:3" x14ac:dyDescent="0.35">
      <c r="A32" s="4" t="s">
        <v>61</v>
      </c>
      <c r="B32" s="66">
        <v>74</v>
      </c>
      <c r="C32" s="66">
        <v>14</v>
      </c>
    </row>
    <row r="33" spans="1:3" x14ac:dyDescent="0.35">
      <c r="A33" s="4" t="s">
        <v>62</v>
      </c>
      <c r="B33" s="66">
        <v>89</v>
      </c>
      <c r="C33" s="66">
        <v>16</v>
      </c>
    </row>
    <row r="34" spans="1:3" x14ac:dyDescent="0.35">
      <c r="A34" s="4" t="s">
        <v>63</v>
      </c>
      <c r="B34" s="66">
        <v>80</v>
      </c>
      <c r="C34" s="66">
        <v>18</v>
      </c>
    </row>
    <row r="35" spans="1:3" x14ac:dyDescent="0.35">
      <c r="A35" s="4" t="s">
        <v>64</v>
      </c>
      <c r="B35" s="66">
        <v>230</v>
      </c>
      <c r="C35" s="66">
        <v>48</v>
      </c>
    </row>
    <row r="36" spans="1:3" x14ac:dyDescent="0.35">
      <c r="A36" s="4" t="s">
        <v>65</v>
      </c>
      <c r="B36" s="66">
        <v>126</v>
      </c>
      <c r="C36" s="66">
        <v>20</v>
      </c>
    </row>
    <row r="37" spans="1:3" x14ac:dyDescent="0.35">
      <c r="A37" s="4" t="s">
        <v>66</v>
      </c>
      <c r="B37" s="66">
        <v>79</v>
      </c>
      <c r="C37" s="66">
        <v>14</v>
      </c>
    </row>
    <row r="38" spans="1:3" x14ac:dyDescent="0.35">
      <c r="A38" s="4" t="s">
        <v>67</v>
      </c>
      <c r="B38" s="66">
        <v>60</v>
      </c>
      <c r="C38" s="66">
        <v>12</v>
      </c>
    </row>
    <row r="39" spans="1:3" x14ac:dyDescent="0.35">
      <c r="A39" s="4" t="s">
        <v>68</v>
      </c>
      <c r="B39" s="66">
        <v>82</v>
      </c>
      <c r="C39" s="66">
        <v>11</v>
      </c>
    </row>
    <row r="40" spans="1:3" x14ac:dyDescent="0.35">
      <c r="A40" s="4" t="s">
        <v>69</v>
      </c>
      <c r="B40" s="66">
        <v>78</v>
      </c>
      <c r="C40" s="66">
        <v>10</v>
      </c>
    </row>
    <row r="41" spans="1:3" x14ac:dyDescent="0.35">
      <c r="A41" s="4" t="s">
        <v>70</v>
      </c>
      <c r="B41" s="66">
        <v>65</v>
      </c>
      <c r="C41" s="66">
        <v>13</v>
      </c>
    </row>
    <row r="42" spans="1:3" x14ac:dyDescent="0.35">
      <c r="A42" s="4" t="s">
        <v>71</v>
      </c>
      <c r="B42" s="66">
        <v>62</v>
      </c>
      <c r="C42" s="66">
        <v>14</v>
      </c>
    </row>
    <row r="45" spans="1:3" x14ac:dyDescent="0.35">
      <c r="A45" s="2" t="s">
        <v>73</v>
      </c>
      <c r="B45" s="2" t="s">
        <v>1</v>
      </c>
    </row>
    <row r="46" spans="1:3" x14ac:dyDescent="0.35">
      <c r="A46" s="2" t="s">
        <v>7</v>
      </c>
      <c r="B46" t="s">
        <v>18</v>
      </c>
      <c r="C46" t="s">
        <v>14</v>
      </c>
    </row>
    <row r="47" spans="1:3" x14ac:dyDescent="0.35">
      <c r="A47" t="s">
        <v>28</v>
      </c>
      <c r="B47" s="66">
        <v>78</v>
      </c>
      <c r="C47" s="66">
        <v>2</v>
      </c>
    </row>
    <row r="48" spans="1:3" x14ac:dyDescent="0.35">
      <c r="A48" t="s">
        <v>29</v>
      </c>
      <c r="B48" s="66">
        <v>40</v>
      </c>
      <c r="C48" s="66">
        <v>12</v>
      </c>
    </row>
    <row r="49" spans="1:3" x14ac:dyDescent="0.35">
      <c r="A49" t="s">
        <v>24</v>
      </c>
      <c r="B49" s="66">
        <v>135</v>
      </c>
      <c r="C49" s="66">
        <v>10</v>
      </c>
    </row>
    <row r="50" spans="1:3" x14ac:dyDescent="0.35">
      <c r="A50" t="s">
        <v>20</v>
      </c>
      <c r="B50" s="66">
        <v>245</v>
      </c>
      <c r="C50" s="66">
        <v>47</v>
      </c>
    </row>
    <row r="51" spans="1:3" x14ac:dyDescent="0.35">
      <c r="A51" t="s">
        <v>22</v>
      </c>
      <c r="B51" s="66">
        <v>197</v>
      </c>
      <c r="C51" s="66">
        <v>62</v>
      </c>
    </row>
    <row r="52" spans="1:3" x14ac:dyDescent="0.35">
      <c r="A52" t="s">
        <v>26</v>
      </c>
      <c r="B52" s="66">
        <v>97</v>
      </c>
      <c r="C52" s="66">
        <v>5</v>
      </c>
    </row>
    <row r="53" spans="1:3" x14ac:dyDescent="0.35">
      <c r="A53" t="s">
        <v>25</v>
      </c>
      <c r="B53" s="66">
        <v>122</v>
      </c>
      <c r="C53" s="66">
        <v>9</v>
      </c>
    </row>
    <row r="54" spans="1:3" x14ac:dyDescent="0.35">
      <c r="A54" t="s">
        <v>16</v>
      </c>
      <c r="B54" s="66">
        <v>269</v>
      </c>
      <c r="C54" s="66">
        <v>57</v>
      </c>
    </row>
    <row r="55" spans="1:3" x14ac:dyDescent="0.35">
      <c r="A55" t="s">
        <v>27</v>
      </c>
      <c r="B55" s="66">
        <v>50</v>
      </c>
      <c r="C55" s="66">
        <v>33</v>
      </c>
    </row>
    <row r="61" spans="1:3" x14ac:dyDescent="0.35">
      <c r="A61" s="2" t="s">
        <v>74</v>
      </c>
      <c r="B61" s="2" t="s">
        <v>1</v>
      </c>
    </row>
    <row r="62" spans="1:3" x14ac:dyDescent="0.35">
      <c r="A62" s="2" t="s">
        <v>9</v>
      </c>
      <c r="B62" t="s">
        <v>18</v>
      </c>
      <c r="C62" t="s">
        <v>14</v>
      </c>
    </row>
    <row r="63" spans="1:3" x14ac:dyDescent="0.35">
      <c r="A63" t="s">
        <v>23</v>
      </c>
      <c r="B63" s="66">
        <v>294</v>
      </c>
      <c r="C63" s="66">
        <v>33</v>
      </c>
    </row>
    <row r="64" spans="1:3" x14ac:dyDescent="0.35">
      <c r="A64" t="s">
        <v>21</v>
      </c>
      <c r="B64" s="66">
        <v>589</v>
      </c>
      <c r="C64" s="66">
        <v>84</v>
      </c>
    </row>
    <row r="65" spans="1:3" x14ac:dyDescent="0.35">
      <c r="A65" t="s">
        <v>17</v>
      </c>
      <c r="B65" s="66">
        <v>350</v>
      </c>
      <c r="C65" s="66">
        <v>120</v>
      </c>
    </row>
  </sheetData>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6ACB3-6F1A-4464-ADD0-51EC52EE7EEF}">
  <dimension ref="A1:H14"/>
  <sheetViews>
    <sheetView workbookViewId="0">
      <selection activeCell="G24" sqref="G24"/>
    </sheetView>
  </sheetViews>
  <sheetFormatPr defaultRowHeight="14.5" x14ac:dyDescent="0.35"/>
  <cols>
    <col min="1" max="1" width="15" bestFit="1" customWidth="1"/>
    <col min="4" max="4" width="17.08984375" bestFit="1" customWidth="1"/>
    <col min="7" max="7" width="19.54296875" bestFit="1" customWidth="1"/>
  </cols>
  <sheetData>
    <row r="1" spans="1:8" ht="15" thickBot="1" x14ac:dyDescent="0.4"/>
    <row r="2" spans="1:8" ht="15" thickBot="1" x14ac:dyDescent="0.4">
      <c r="A2" s="6" t="s">
        <v>1</v>
      </c>
      <c r="D2" s="6" t="s">
        <v>6</v>
      </c>
      <c r="G2" s="6" t="s">
        <v>7</v>
      </c>
    </row>
    <row r="3" spans="1:8" x14ac:dyDescent="0.35">
      <c r="A3" s="2" t="s">
        <v>41</v>
      </c>
      <c r="D3" s="2" t="s">
        <v>41</v>
      </c>
      <c r="G3" s="2" t="s">
        <v>41</v>
      </c>
    </row>
    <row r="4" spans="1:8" x14ac:dyDescent="0.35">
      <c r="A4" s="3" t="s">
        <v>18</v>
      </c>
      <c r="B4">
        <v>0</v>
      </c>
      <c r="D4" s="3" t="s">
        <v>15</v>
      </c>
      <c r="E4">
        <v>1</v>
      </c>
      <c r="G4" s="3" t="s">
        <v>28</v>
      </c>
      <c r="H4">
        <v>1</v>
      </c>
    </row>
    <row r="5" spans="1:8" x14ac:dyDescent="0.35">
      <c r="A5" s="3" t="s">
        <v>14</v>
      </c>
      <c r="B5">
        <v>1</v>
      </c>
      <c r="D5" s="3" t="s">
        <v>19</v>
      </c>
      <c r="E5">
        <v>2</v>
      </c>
      <c r="G5" s="3" t="s">
        <v>29</v>
      </c>
      <c r="H5">
        <v>2</v>
      </c>
    </row>
    <row r="6" spans="1:8" x14ac:dyDescent="0.35">
      <c r="A6" s="3" t="s">
        <v>42</v>
      </c>
      <c r="D6" s="3" t="s">
        <v>42</v>
      </c>
      <c r="G6" s="3" t="s">
        <v>24</v>
      </c>
      <c r="H6">
        <v>3</v>
      </c>
    </row>
    <row r="7" spans="1:8" x14ac:dyDescent="0.35">
      <c r="G7" s="3" t="s">
        <v>20</v>
      </c>
      <c r="H7">
        <v>4</v>
      </c>
    </row>
    <row r="8" spans="1:8" ht="15" thickBot="1" x14ac:dyDescent="0.4">
      <c r="G8" s="3" t="s">
        <v>22</v>
      </c>
      <c r="H8">
        <v>5</v>
      </c>
    </row>
    <row r="9" spans="1:8" ht="15" thickBot="1" x14ac:dyDescent="0.4">
      <c r="A9" s="6" t="s">
        <v>9</v>
      </c>
      <c r="D9" s="6" t="s">
        <v>10</v>
      </c>
      <c r="G9" s="3" t="s">
        <v>26</v>
      </c>
      <c r="H9">
        <v>6</v>
      </c>
    </row>
    <row r="10" spans="1:8" x14ac:dyDescent="0.35">
      <c r="A10" s="2" t="s">
        <v>41</v>
      </c>
      <c r="D10" s="2" t="s">
        <v>41</v>
      </c>
      <c r="G10" s="3" t="s">
        <v>25</v>
      </c>
      <c r="H10">
        <v>7</v>
      </c>
    </row>
    <row r="11" spans="1:8" x14ac:dyDescent="0.35">
      <c r="A11" s="3" t="s">
        <v>23</v>
      </c>
      <c r="B11">
        <v>3</v>
      </c>
      <c r="D11" s="3" t="s">
        <v>18</v>
      </c>
      <c r="E11">
        <v>0</v>
      </c>
      <c r="G11" s="3" t="s">
        <v>16</v>
      </c>
      <c r="H11">
        <v>8</v>
      </c>
    </row>
    <row r="12" spans="1:8" x14ac:dyDescent="0.35">
      <c r="A12" s="3" t="s">
        <v>21</v>
      </c>
      <c r="B12">
        <v>2</v>
      </c>
      <c r="D12" s="3" t="s">
        <v>14</v>
      </c>
      <c r="E12">
        <v>1</v>
      </c>
      <c r="G12" s="3" t="s">
        <v>27</v>
      </c>
      <c r="H12">
        <v>9</v>
      </c>
    </row>
    <row r="13" spans="1:8" x14ac:dyDescent="0.35">
      <c r="A13" s="3" t="s">
        <v>17</v>
      </c>
      <c r="B13">
        <v>1</v>
      </c>
      <c r="D13" s="3" t="s">
        <v>42</v>
      </c>
      <c r="G13" s="3" t="s">
        <v>42</v>
      </c>
    </row>
    <row r="14" spans="1:8" x14ac:dyDescent="0.35">
      <c r="A14" s="3" t="s">
        <v>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9F41E6-E9F6-4844-B64A-7AB7E90200DF}">
  <dimension ref="B2:O1472"/>
  <sheetViews>
    <sheetView zoomScale="75" workbookViewId="0">
      <selection activeCell="A7" sqref="A7"/>
    </sheetView>
  </sheetViews>
  <sheetFormatPr defaultRowHeight="14.5" x14ac:dyDescent="0.35"/>
  <cols>
    <col min="2" max="2" width="6.1796875" bestFit="1" customWidth="1"/>
    <col min="3" max="3" width="19.54296875" bestFit="1" customWidth="1"/>
    <col min="4" max="4" width="12.26953125" bestFit="1" customWidth="1"/>
    <col min="5" max="5" width="13.08984375" bestFit="1" customWidth="1"/>
    <col min="6" max="6" width="18.1796875" bestFit="1" customWidth="1"/>
    <col min="7" max="7" width="9.26953125" customWidth="1"/>
    <col min="8" max="8" width="19.54296875" customWidth="1"/>
    <col min="9" max="9" width="16.453125" bestFit="1" customWidth="1"/>
    <col min="10" max="10" width="14.453125" customWidth="1"/>
    <col min="11" max="11" width="19.36328125" customWidth="1"/>
    <col min="12" max="12" width="16.36328125" bestFit="1" customWidth="1"/>
    <col min="13" max="13" width="13.7265625" bestFit="1" customWidth="1"/>
    <col min="14" max="14" width="18.08984375" bestFit="1" customWidth="1"/>
    <col min="15" max="15" width="17.26953125" customWidth="1"/>
  </cols>
  <sheetData>
    <row r="2" spans="2:15" ht="15" thickBot="1" x14ac:dyDescent="0.4">
      <c r="B2" s="1" t="s">
        <v>0</v>
      </c>
      <c r="C2" s="1" t="s">
        <v>2</v>
      </c>
      <c r="D2" s="1" t="s">
        <v>3</v>
      </c>
      <c r="E2" s="1" t="s">
        <v>4</v>
      </c>
      <c r="F2" s="1" t="s">
        <v>5</v>
      </c>
      <c r="G2" s="1" t="s">
        <v>6</v>
      </c>
      <c r="H2" s="1" t="s">
        <v>7</v>
      </c>
      <c r="I2" s="1" t="s">
        <v>8</v>
      </c>
      <c r="J2" s="1" t="s">
        <v>9</v>
      </c>
      <c r="K2" s="1" t="s">
        <v>10</v>
      </c>
      <c r="L2" s="1" t="s">
        <v>11</v>
      </c>
      <c r="M2" s="1" t="s">
        <v>12</v>
      </c>
      <c r="N2" s="1" t="s">
        <v>13</v>
      </c>
      <c r="O2" s="1" t="s">
        <v>1</v>
      </c>
    </row>
    <row r="3" spans="2:15" x14ac:dyDescent="0.35">
      <c r="B3">
        <v>41</v>
      </c>
      <c r="C3" s="4">
        <v>1102</v>
      </c>
      <c r="D3">
        <v>1</v>
      </c>
      <c r="E3">
        <v>1</v>
      </c>
      <c r="F3">
        <v>2</v>
      </c>
      <c r="G3">
        <v>1</v>
      </c>
      <c r="H3">
        <v>8</v>
      </c>
      <c r="I3">
        <v>4</v>
      </c>
      <c r="J3">
        <v>1</v>
      </c>
      <c r="K3">
        <v>1</v>
      </c>
      <c r="L3" s="4">
        <v>11</v>
      </c>
      <c r="M3">
        <v>1</v>
      </c>
      <c r="N3">
        <v>1</v>
      </c>
      <c r="O3">
        <v>1</v>
      </c>
    </row>
    <row r="4" spans="2:15" x14ac:dyDescent="0.35">
      <c r="B4">
        <v>49</v>
      </c>
      <c r="C4" s="4">
        <v>279</v>
      </c>
      <c r="D4">
        <v>8</v>
      </c>
      <c r="E4">
        <v>2</v>
      </c>
      <c r="F4">
        <v>3</v>
      </c>
      <c r="G4">
        <v>2</v>
      </c>
      <c r="H4">
        <v>4</v>
      </c>
      <c r="I4">
        <v>2</v>
      </c>
      <c r="J4">
        <v>2</v>
      </c>
      <c r="K4">
        <v>0</v>
      </c>
      <c r="L4" s="4">
        <v>23</v>
      </c>
      <c r="M4">
        <v>4</v>
      </c>
      <c r="N4">
        <v>3</v>
      </c>
      <c r="O4">
        <v>0</v>
      </c>
    </row>
    <row r="5" spans="2:15" x14ac:dyDescent="0.35">
      <c r="B5">
        <v>37</v>
      </c>
      <c r="C5" s="4">
        <v>776.33181818181822</v>
      </c>
      <c r="D5">
        <v>2</v>
      </c>
      <c r="E5">
        <v>4</v>
      </c>
      <c r="F5">
        <v>4</v>
      </c>
      <c r="G5">
        <v>2</v>
      </c>
      <c r="H5">
        <v>5</v>
      </c>
      <c r="I5">
        <v>3</v>
      </c>
      <c r="J5">
        <v>1</v>
      </c>
      <c r="K5">
        <v>1</v>
      </c>
      <c r="L5" s="4">
        <v>15</v>
      </c>
      <c r="M5">
        <v>2</v>
      </c>
      <c r="N5">
        <v>3</v>
      </c>
      <c r="O5">
        <v>1</v>
      </c>
    </row>
    <row r="6" spans="2:15" x14ac:dyDescent="0.35">
      <c r="B6">
        <v>33</v>
      </c>
      <c r="C6" s="4">
        <v>773.53418803418799</v>
      </c>
      <c r="D6">
        <v>3</v>
      </c>
      <c r="E6">
        <v>5</v>
      </c>
      <c r="F6">
        <v>4</v>
      </c>
      <c r="G6">
        <v>1</v>
      </c>
      <c r="H6">
        <v>4</v>
      </c>
      <c r="I6">
        <v>3</v>
      </c>
      <c r="J6">
        <v>2</v>
      </c>
      <c r="K6">
        <v>1</v>
      </c>
      <c r="L6" s="4">
        <v>11</v>
      </c>
      <c r="M6">
        <v>3</v>
      </c>
      <c r="N6">
        <v>3</v>
      </c>
      <c r="O6">
        <v>0</v>
      </c>
    </row>
    <row r="7" spans="2:15" x14ac:dyDescent="0.35">
      <c r="B7">
        <v>27</v>
      </c>
      <c r="C7" s="4">
        <v>591</v>
      </c>
      <c r="D7">
        <v>2</v>
      </c>
      <c r="E7">
        <v>7</v>
      </c>
      <c r="F7">
        <v>1</v>
      </c>
      <c r="G7">
        <v>2</v>
      </c>
      <c r="H7">
        <v>5</v>
      </c>
      <c r="I7">
        <v>2</v>
      </c>
      <c r="J7">
        <v>2</v>
      </c>
      <c r="K7">
        <v>0</v>
      </c>
      <c r="L7" s="4">
        <v>15.173076923076923</v>
      </c>
      <c r="M7">
        <v>4</v>
      </c>
      <c r="N7">
        <v>3</v>
      </c>
      <c r="O7">
        <v>0</v>
      </c>
    </row>
    <row r="8" spans="2:15" x14ac:dyDescent="0.35">
      <c r="B8">
        <v>32</v>
      </c>
      <c r="C8" s="4">
        <v>1005</v>
      </c>
      <c r="D8">
        <v>2</v>
      </c>
      <c r="E8">
        <v>8</v>
      </c>
      <c r="F8">
        <v>4</v>
      </c>
      <c r="G8">
        <v>2</v>
      </c>
      <c r="H8">
        <v>5</v>
      </c>
      <c r="I8">
        <v>4</v>
      </c>
      <c r="J8">
        <v>1</v>
      </c>
      <c r="K8">
        <v>0</v>
      </c>
      <c r="L8" s="4">
        <v>15.173076923076923</v>
      </c>
      <c r="M8">
        <v>3</v>
      </c>
      <c r="N8">
        <v>2</v>
      </c>
      <c r="O8">
        <v>0</v>
      </c>
    </row>
    <row r="9" spans="2:15" x14ac:dyDescent="0.35">
      <c r="B9">
        <v>59</v>
      </c>
      <c r="C9" s="4">
        <v>1324</v>
      </c>
      <c r="D9">
        <v>3</v>
      </c>
      <c r="E9">
        <v>10</v>
      </c>
      <c r="F9">
        <v>3</v>
      </c>
      <c r="G9">
        <v>1</v>
      </c>
      <c r="H9">
        <v>5</v>
      </c>
      <c r="I9">
        <v>1</v>
      </c>
      <c r="J9">
        <v>2</v>
      </c>
      <c r="K9">
        <v>1</v>
      </c>
      <c r="L9" s="4">
        <v>15.173076923076923</v>
      </c>
      <c r="M9">
        <v>1</v>
      </c>
      <c r="N9">
        <v>2</v>
      </c>
      <c r="O9">
        <v>0</v>
      </c>
    </row>
    <row r="10" spans="2:15" x14ac:dyDescent="0.35">
      <c r="B10">
        <v>30</v>
      </c>
      <c r="C10" s="4">
        <v>776.33181818181822</v>
      </c>
      <c r="D10">
        <v>24</v>
      </c>
      <c r="E10">
        <v>11</v>
      </c>
      <c r="F10">
        <v>4</v>
      </c>
      <c r="G10">
        <v>2</v>
      </c>
      <c r="H10">
        <v>5</v>
      </c>
      <c r="I10">
        <v>3</v>
      </c>
      <c r="J10">
        <v>3</v>
      </c>
      <c r="K10">
        <v>0</v>
      </c>
      <c r="L10" s="4">
        <v>22</v>
      </c>
      <c r="M10">
        <v>2</v>
      </c>
      <c r="N10">
        <v>3</v>
      </c>
      <c r="O10">
        <v>0</v>
      </c>
    </row>
    <row r="11" spans="2:15" x14ac:dyDescent="0.35">
      <c r="B11">
        <v>38</v>
      </c>
      <c r="C11" s="4">
        <v>216</v>
      </c>
      <c r="D11">
        <v>23</v>
      </c>
      <c r="E11">
        <v>12</v>
      </c>
      <c r="F11">
        <v>4</v>
      </c>
      <c r="G11">
        <v>2</v>
      </c>
      <c r="H11">
        <v>3</v>
      </c>
      <c r="I11">
        <v>3</v>
      </c>
      <c r="J11">
        <v>1</v>
      </c>
      <c r="K11">
        <v>0</v>
      </c>
      <c r="L11" s="4">
        <v>15.345132743362832</v>
      </c>
      <c r="M11">
        <v>2</v>
      </c>
      <c r="N11">
        <v>3</v>
      </c>
      <c r="O11">
        <v>0</v>
      </c>
    </row>
    <row r="12" spans="2:15" x14ac:dyDescent="0.35">
      <c r="B12">
        <v>36</v>
      </c>
      <c r="C12" s="4">
        <v>1299</v>
      </c>
      <c r="D12">
        <v>27</v>
      </c>
      <c r="E12">
        <v>13</v>
      </c>
      <c r="F12">
        <v>3</v>
      </c>
      <c r="G12">
        <v>2</v>
      </c>
      <c r="H12">
        <v>7</v>
      </c>
      <c r="I12">
        <v>3</v>
      </c>
      <c r="J12">
        <v>2</v>
      </c>
      <c r="K12">
        <v>0</v>
      </c>
      <c r="L12" s="4">
        <v>13</v>
      </c>
      <c r="M12">
        <v>2</v>
      </c>
      <c r="N12">
        <v>2</v>
      </c>
      <c r="O12">
        <v>0</v>
      </c>
    </row>
    <row r="13" spans="2:15" x14ac:dyDescent="0.35">
      <c r="B13">
        <v>35</v>
      </c>
      <c r="C13" s="4">
        <v>776.33181818181822</v>
      </c>
      <c r="D13">
        <v>16</v>
      </c>
      <c r="E13">
        <v>14</v>
      </c>
      <c r="F13">
        <v>1</v>
      </c>
      <c r="G13">
        <v>2</v>
      </c>
      <c r="H13">
        <v>5</v>
      </c>
      <c r="I13">
        <v>2</v>
      </c>
      <c r="J13">
        <v>2</v>
      </c>
      <c r="K13">
        <v>0</v>
      </c>
      <c r="L13" s="4">
        <v>15.173076923076923</v>
      </c>
      <c r="M13">
        <v>3</v>
      </c>
      <c r="N13">
        <v>3</v>
      </c>
      <c r="O13">
        <v>0</v>
      </c>
    </row>
    <row r="14" spans="2:15" x14ac:dyDescent="0.35">
      <c r="B14">
        <v>29</v>
      </c>
      <c r="C14" s="4">
        <v>153</v>
      </c>
      <c r="D14">
        <v>15</v>
      </c>
      <c r="E14">
        <v>15</v>
      </c>
      <c r="F14">
        <v>4</v>
      </c>
      <c r="G14">
        <v>1</v>
      </c>
      <c r="H14">
        <v>5</v>
      </c>
      <c r="I14">
        <v>3</v>
      </c>
      <c r="J14">
        <v>1</v>
      </c>
      <c r="K14">
        <v>1</v>
      </c>
      <c r="L14" s="4">
        <v>15.173076923076923</v>
      </c>
      <c r="M14">
        <v>4</v>
      </c>
      <c r="N14">
        <v>3</v>
      </c>
      <c r="O14">
        <v>0</v>
      </c>
    </row>
    <row r="15" spans="2:15" x14ac:dyDescent="0.35">
      <c r="B15">
        <v>31</v>
      </c>
      <c r="C15" s="4">
        <v>670</v>
      </c>
      <c r="D15">
        <v>26</v>
      </c>
      <c r="E15">
        <v>16</v>
      </c>
      <c r="F15">
        <v>1</v>
      </c>
      <c r="G15">
        <v>2</v>
      </c>
      <c r="H15">
        <v>4</v>
      </c>
      <c r="I15">
        <v>3</v>
      </c>
      <c r="J15">
        <v>3</v>
      </c>
      <c r="K15">
        <v>0</v>
      </c>
      <c r="L15" s="4">
        <v>15.375527426160337</v>
      </c>
      <c r="M15">
        <v>4</v>
      </c>
      <c r="N15">
        <v>2</v>
      </c>
      <c r="O15">
        <v>0</v>
      </c>
    </row>
    <row r="16" spans="2:15" x14ac:dyDescent="0.35">
      <c r="B16">
        <v>34</v>
      </c>
      <c r="C16" s="4">
        <v>776.33181818181822</v>
      </c>
      <c r="D16">
        <v>19</v>
      </c>
      <c r="E16">
        <v>18</v>
      </c>
      <c r="F16">
        <v>2</v>
      </c>
      <c r="G16">
        <v>2</v>
      </c>
      <c r="H16">
        <v>5</v>
      </c>
      <c r="I16">
        <v>4</v>
      </c>
      <c r="J16">
        <v>3</v>
      </c>
      <c r="K16">
        <v>0</v>
      </c>
      <c r="L16" s="4">
        <v>11</v>
      </c>
      <c r="M16">
        <v>3</v>
      </c>
      <c r="N16">
        <v>3</v>
      </c>
      <c r="O16">
        <v>0</v>
      </c>
    </row>
    <row r="17" spans="2:15" x14ac:dyDescent="0.35">
      <c r="B17">
        <v>28</v>
      </c>
      <c r="C17" s="4">
        <v>103</v>
      </c>
      <c r="D17">
        <v>24</v>
      </c>
      <c r="E17">
        <v>19</v>
      </c>
      <c r="F17">
        <v>3</v>
      </c>
      <c r="G17">
        <v>2</v>
      </c>
      <c r="H17">
        <v>5</v>
      </c>
      <c r="I17">
        <v>3</v>
      </c>
      <c r="J17">
        <v>1</v>
      </c>
      <c r="K17">
        <v>1</v>
      </c>
      <c r="L17" s="4">
        <v>14</v>
      </c>
      <c r="M17">
        <v>2</v>
      </c>
      <c r="N17">
        <v>3</v>
      </c>
      <c r="O17">
        <v>1</v>
      </c>
    </row>
    <row r="18" spans="2:15" x14ac:dyDescent="0.35">
      <c r="B18">
        <v>29</v>
      </c>
      <c r="C18" s="4">
        <v>805.3360655737705</v>
      </c>
      <c r="D18">
        <v>21</v>
      </c>
      <c r="E18">
        <v>20</v>
      </c>
      <c r="F18">
        <v>2</v>
      </c>
      <c r="G18">
        <v>1</v>
      </c>
      <c r="H18">
        <v>3</v>
      </c>
      <c r="I18">
        <v>1</v>
      </c>
      <c r="J18">
        <v>3</v>
      </c>
      <c r="K18">
        <v>0</v>
      </c>
      <c r="L18" s="4">
        <v>15.345132743362832</v>
      </c>
      <c r="M18">
        <v>3</v>
      </c>
      <c r="N18">
        <v>3</v>
      </c>
      <c r="O18">
        <v>0</v>
      </c>
    </row>
    <row r="19" spans="2:15" x14ac:dyDescent="0.35">
      <c r="B19">
        <v>32</v>
      </c>
      <c r="C19" s="4">
        <v>334</v>
      </c>
      <c r="D19">
        <v>5</v>
      </c>
      <c r="E19">
        <v>21</v>
      </c>
      <c r="F19">
        <v>1</v>
      </c>
      <c r="G19">
        <v>2</v>
      </c>
      <c r="H19">
        <v>4</v>
      </c>
      <c r="I19">
        <v>2</v>
      </c>
      <c r="J19">
        <v>3</v>
      </c>
      <c r="K19">
        <v>1</v>
      </c>
      <c r="L19" s="4">
        <v>15.375527426160337</v>
      </c>
      <c r="M19">
        <v>4</v>
      </c>
      <c r="N19">
        <v>2</v>
      </c>
      <c r="O19">
        <v>0</v>
      </c>
    </row>
    <row r="20" spans="2:15" x14ac:dyDescent="0.35">
      <c r="B20">
        <v>22</v>
      </c>
      <c r="C20" s="4">
        <v>1123</v>
      </c>
      <c r="D20">
        <v>16</v>
      </c>
      <c r="E20">
        <v>22</v>
      </c>
      <c r="F20">
        <v>4</v>
      </c>
      <c r="G20">
        <v>2</v>
      </c>
      <c r="H20">
        <v>5</v>
      </c>
      <c r="I20">
        <v>4</v>
      </c>
      <c r="J20">
        <v>3</v>
      </c>
      <c r="K20">
        <v>1</v>
      </c>
      <c r="L20" s="4">
        <v>13</v>
      </c>
      <c r="M20">
        <v>2</v>
      </c>
      <c r="N20">
        <v>2</v>
      </c>
      <c r="O20">
        <v>0</v>
      </c>
    </row>
    <row r="21" spans="2:15" x14ac:dyDescent="0.35">
      <c r="B21">
        <v>53</v>
      </c>
      <c r="C21" s="4">
        <v>1219</v>
      </c>
      <c r="D21">
        <v>2</v>
      </c>
      <c r="E21">
        <v>23</v>
      </c>
      <c r="F21">
        <v>1</v>
      </c>
      <c r="G21">
        <v>1</v>
      </c>
      <c r="H21">
        <v>6</v>
      </c>
      <c r="I21">
        <v>4</v>
      </c>
      <c r="J21">
        <v>2</v>
      </c>
      <c r="K21">
        <v>0</v>
      </c>
      <c r="L21" s="4">
        <v>16</v>
      </c>
      <c r="M21">
        <v>3</v>
      </c>
      <c r="N21">
        <v>3</v>
      </c>
      <c r="O21">
        <v>0</v>
      </c>
    </row>
    <row r="22" spans="2:15" x14ac:dyDescent="0.35">
      <c r="B22">
        <v>38</v>
      </c>
      <c r="C22" s="4">
        <v>773.53418803418799</v>
      </c>
      <c r="D22">
        <v>2</v>
      </c>
      <c r="E22">
        <v>24</v>
      </c>
      <c r="F22">
        <v>4</v>
      </c>
      <c r="G22">
        <v>2</v>
      </c>
      <c r="H22">
        <v>4</v>
      </c>
      <c r="I22">
        <v>4</v>
      </c>
      <c r="J22">
        <v>1</v>
      </c>
      <c r="K22">
        <v>1</v>
      </c>
      <c r="L22" s="4">
        <v>11</v>
      </c>
      <c r="M22">
        <v>3</v>
      </c>
      <c r="N22">
        <v>3</v>
      </c>
      <c r="O22">
        <v>0</v>
      </c>
    </row>
    <row r="23" spans="2:15" x14ac:dyDescent="0.35">
      <c r="B23">
        <v>24</v>
      </c>
      <c r="C23" s="4">
        <v>673</v>
      </c>
      <c r="D23">
        <v>11</v>
      </c>
      <c r="E23">
        <v>26</v>
      </c>
      <c r="F23">
        <v>1</v>
      </c>
      <c r="G23">
        <v>1</v>
      </c>
      <c r="H23">
        <v>3</v>
      </c>
      <c r="I23">
        <v>3</v>
      </c>
      <c r="J23">
        <v>3</v>
      </c>
      <c r="K23">
        <v>0</v>
      </c>
      <c r="L23" s="4">
        <v>18</v>
      </c>
      <c r="M23">
        <v>4</v>
      </c>
      <c r="N23">
        <v>2</v>
      </c>
      <c r="O23">
        <v>0</v>
      </c>
    </row>
    <row r="24" spans="2:15" x14ac:dyDescent="0.35">
      <c r="B24">
        <v>36</v>
      </c>
      <c r="C24" s="4">
        <v>1218</v>
      </c>
      <c r="D24">
        <v>9</v>
      </c>
      <c r="E24">
        <v>27</v>
      </c>
      <c r="F24">
        <v>3</v>
      </c>
      <c r="G24">
        <v>2</v>
      </c>
      <c r="H24">
        <v>9</v>
      </c>
      <c r="I24">
        <v>1</v>
      </c>
      <c r="J24">
        <v>1</v>
      </c>
      <c r="K24">
        <v>0</v>
      </c>
      <c r="L24" s="4">
        <v>23</v>
      </c>
      <c r="M24">
        <v>2</v>
      </c>
      <c r="N24">
        <v>3</v>
      </c>
      <c r="O24">
        <v>1</v>
      </c>
    </row>
    <row r="25" spans="2:15" x14ac:dyDescent="0.35">
      <c r="B25">
        <v>34</v>
      </c>
      <c r="C25" s="4">
        <v>776.57377049180332</v>
      </c>
      <c r="D25">
        <v>7</v>
      </c>
      <c r="E25">
        <v>28</v>
      </c>
      <c r="F25">
        <v>1</v>
      </c>
      <c r="G25">
        <v>1</v>
      </c>
      <c r="H25">
        <v>1</v>
      </c>
      <c r="I25">
        <v>2</v>
      </c>
      <c r="J25">
        <v>1</v>
      </c>
      <c r="K25">
        <v>0</v>
      </c>
      <c r="L25" s="4">
        <v>11</v>
      </c>
      <c r="M25">
        <v>3</v>
      </c>
      <c r="N25">
        <v>3</v>
      </c>
      <c r="O25">
        <v>0</v>
      </c>
    </row>
    <row r="26" spans="2:15" x14ac:dyDescent="0.35">
      <c r="B26">
        <v>21</v>
      </c>
      <c r="C26" s="4">
        <v>773.53418803418799</v>
      </c>
      <c r="D26">
        <v>15</v>
      </c>
      <c r="E26">
        <v>30</v>
      </c>
      <c r="F26">
        <v>3</v>
      </c>
      <c r="G26">
        <v>2</v>
      </c>
      <c r="H26">
        <v>4</v>
      </c>
      <c r="I26">
        <v>4</v>
      </c>
      <c r="J26">
        <v>1</v>
      </c>
      <c r="K26">
        <v>0</v>
      </c>
      <c r="L26" s="4">
        <v>14</v>
      </c>
      <c r="M26">
        <v>4</v>
      </c>
      <c r="N26">
        <v>3</v>
      </c>
      <c r="O26">
        <v>0</v>
      </c>
    </row>
    <row r="27" spans="2:15" x14ac:dyDescent="0.35">
      <c r="B27">
        <v>34</v>
      </c>
      <c r="C27" s="4">
        <v>699</v>
      </c>
      <c r="D27">
        <v>6</v>
      </c>
      <c r="E27">
        <v>31</v>
      </c>
      <c r="F27">
        <v>2</v>
      </c>
      <c r="G27">
        <v>2</v>
      </c>
      <c r="H27">
        <v>4</v>
      </c>
      <c r="I27">
        <v>1</v>
      </c>
      <c r="J27">
        <v>1</v>
      </c>
      <c r="K27">
        <v>0</v>
      </c>
      <c r="L27" s="4">
        <v>11</v>
      </c>
      <c r="M27">
        <v>3</v>
      </c>
      <c r="N27">
        <v>3</v>
      </c>
      <c r="O27">
        <v>1</v>
      </c>
    </row>
    <row r="28" spans="2:15" x14ac:dyDescent="0.35">
      <c r="B28">
        <v>53</v>
      </c>
      <c r="C28" s="4">
        <v>1282</v>
      </c>
      <c r="D28">
        <v>5</v>
      </c>
      <c r="E28">
        <v>32</v>
      </c>
      <c r="F28">
        <v>3</v>
      </c>
      <c r="G28">
        <v>1</v>
      </c>
      <c r="H28">
        <v>6</v>
      </c>
      <c r="I28">
        <v>3</v>
      </c>
      <c r="J28">
        <v>3</v>
      </c>
      <c r="K28">
        <v>0</v>
      </c>
      <c r="L28" s="4">
        <v>11</v>
      </c>
      <c r="M28">
        <v>4</v>
      </c>
      <c r="N28">
        <v>2</v>
      </c>
      <c r="O28">
        <v>0</v>
      </c>
    </row>
    <row r="29" spans="2:15" x14ac:dyDescent="0.35">
      <c r="B29">
        <v>32</v>
      </c>
      <c r="C29" s="4">
        <v>1125</v>
      </c>
      <c r="D29">
        <v>16</v>
      </c>
      <c r="E29">
        <v>33</v>
      </c>
      <c r="F29">
        <v>2</v>
      </c>
      <c r="G29">
        <v>1</v>
      </c>
      <c r="H29">
        <v>4</v>
      </c>
      <c r="I29">
        <v>1</v>
      </c>
      <c r="J29">
        <v>1</v>
      </c>
      <c r="K29">
        <v>1</v>
      </c>
      <c r="L29" s="4">
        <v>22</v>
      </c>
      <c r="M29">
        <v>2</v>
      </c>
      <c r="N29">
        <v>3</v>
      </c>
      <c r="O29">
        <v>1</v>
      </c>
    </row>
    <row r="30" spans="2:15" x14ac:dyDescent="0.35">
      <c r="B30">
        <v>42</v>
      </c>
      <c r="C30" s="4">
        <v>691</v>
      </c>
      <c r="D30">
        <v>8</v>
      </c>
      <c r="E30">
        <v>35</v>
      </c>
      <c r="F30">
        <v>3</v>
      </c>
      <c r="G30">
        <v>2</v>
      </c>
      <c r="H30">
        <v>8</v>
      </c>
      <c r="I30">
        <v>2</v>
      </c>
      <c r="J30">
        <v>2</v>
      </c>
      <c r="K30">
        <v>0</v>
      </c>
      <c r="L30" s="4">
        <v>11</v>
      </c>
      <c r="M30">
        <v>4</v>
      </c>
      <c r="N30">
        <v>3</v>
      </c>
      <c r="O30">
        <v>0</v>
      </c>
    </row>
    <row r="31" spans="2:15" x14ac:dyDescent="0.35">
      <c r="B31">
        <v>44</v>
      </c>
      <c r="C31" s="4">
        <v>477</v>
      </c>
      <c r="D31">
        <v>7</v>
      </c>
      <c r="E31">
        <v>36</v>
      </c>
      <c r="F31">
        <v>1</v>
      </c>
      <c r="G31">
        <v>1</v>
      </c>
      <c r="H31">
        <v>7</v>
      </c>
      <c r="I31">
        <v>4</v>
      </c>
      <c r="J31">
        <v>2</v>
      </c>
      <c r="K31">
        <v>0</v>
      </c>
      <c r="L31" s="4">
        <v>14</v>
      </c>
      <c r="M31">
        <v>4</v>
      </c>
      <c r="N31">
        <v>3</v>
      </c>
      <c r="O31">
        <v>0</v>
      </c>
    </row>
    <row r="32" spans="2:15" x14ac:dyDescent="0.35">
      <c r="B32">
        <v>46</v>
      </c>
      <c r="C32" s="4">
        <v>705</v>
      </c>
      <c r="D32">
        <v>2</v>
      </c>
      <c r="E32">
        <v>38</v>
      </c>
      <c r="F32">
        <v>2</v>
      </c>
      <c r="G32">
        <v>1</v>
      </c>
      <c r="H32">
        <v>6</v>
      </c>
      <c r="I32">
        <v>1</v>
      </c>
      <c r="J32">
        <v>1</v>
      </c>
      <c r="K32">
        <v>0</v>
      </c>
      <c r="L32" s="4">
        <v>12</v>
      </c>
      <c r="M32">
        <v>4</v>
      </c>
      <c r="N32">
        <v>2</v>
      </c>
      <c r="O32">
        <v>0</v>
      </c>
    </row>
    <row r="33" spans="2:15" x14ac:dyDescent="0.35">
      <c r="B33">
        <v>33</v>
      </c>
      <c r="C33" s="4">
        <v>924</v>
      </c>
      <c r="D33">
        <v>2</v>
      </c>
      <c r="E33">
        <v>39</v>
      </c>
      <c r="F33">
        <v>3</v>
      </c>
      <c r="G33">
        <v>2</v>
      </c>
      <c r="H33">
        <v>5</v>
      </c>
      <c r="I33">
        <v>4</v>
      </c>
      <c r="J33">
        <v>1</v>
      </c>
      <c r="K33">
        <v>0</v>
      </c>
      <c r="L33" s="4">
        <v>11</v>
      </c>
      <c r="M33">
        <v>4</v>
      </c>
      <c r="N33">
        <v>3</v>
      </c>
      <c r="O33">
        <v>0</v>
      </c>
    </row>
    <row r="34" spans="2:15" x14ac:dyDescent="0.35">
      <c r="B34">
        <v>44</v>
      </c>
      <c r="C34" s="4">
        <v>1459</v>
      </c>
      <c r="D34">
        <v>10</v>
      </c>
      <c r="E34">
        <v>40</v>
      </c>
      <c r="F34">
        <v>4</v>
      </c>
      <c r="G34">
        <v>2</v>
      </c>
      <c r="H34">
        <v>7</v>
      </c>
      <c r="I34">
        <v>4</v>
      </c>
      <c r="J34">
        <v>2</v>
      </c>
      <c r="K34">
        <v>1</v>
      </c>
      <c r="L34" s="4">
        <v>13</v>
      </c>
      <c r="M34">
        <v>4</v>
      </c>
      <c r="N34">
        <v>4</v>
      </c>
      <c r="O34">
        <v>0</v>
      </c>
    </row>
    <row r="35" spans="2:15" x14ac:dyDescent="0.35">
      <c r="B35">
        <v>30</v>
      </c>
      <c r="C35" s="4">
        <v>125</v>
      </c>
      <c r="D35">
        <v>9</v>
      </c>
      <c r="E35">
        <v>41</v>
      </c>
      <c r="F35">
        <v>4</v>
      </c>
      <c r="G35">
        <v>2</v>
      </c>
      <c r="H35">
        <v>5</v>
      </c>
      <c r="I35">
        <v>3</v>
      </c>
      <c r="J35">
        <v>1</v>
      </c>
      <c r="K35">
        <v>0</v>
      </c>
      <c r="L35" s="4">
        <v>13</v>
      </c>
      <c r="M35">
        <v>1</v>
      </c>
      <c r="N35">
        <v>3</v>
      </c>
      <c r="O35">
        <v>0</v>
      </c>
    </row>
    <row r="36" spans="2:15" x14ac:dyDescent="0.35">
      <c r="B36">
        <v>39</v>
      </c>
      <c r="C36" s="4">
        <v>895</v>
      </c>
      <c r="D36">
        <v>5</v>
      </c>
      <c r="E36">
        <v>42</v>
      </c>
      <c r="F36">
        <v>4</v>
      </c>
      <c r="G36">
        <v>2</v>
      </c>
      <c r="H36">
        <v>9</v>
      </c>
      <c r="I36">
        <v>4</v>
      </c>
      <c r="J36">
        <v>2</v>
      </c>
      <c r="K36">
        <v>0</v>
      </c>
      <c r="L36" s="4">
        <v>14</v>
      </c>
      <c r="M36">
        <v>3</v>
      </c>
      <c r="N36">
        <v>4</v>
      </c>
      <c r="O36">
        <v>1</v>
      </c>
    </row>
    <row r="37" spans="2:15" x14ac:dyDescent="0.35">
      <c r="B37">
        <v>24</v>
      </c>
      <c r="C37" s="4">
        <v>813</v>
      </c>
      <c r="D37">
        <v>1</v>
      </c>
      <c r="E37">
        <v>45</v>
      </c>
      <c r="F37">
        <v>2</v>
      </c>
      <c r="G37">
        <v>2</v>
      </c>
      <c r="H37">
        <v>4</v>
      </c>
      <c r="I37">
        <v>4</v>
      </c>
      <c r="J37">
        <v>2</v>
      </c>
      <c r="K37">
        <v>1</v>
      </c>
      <c r="L37" s="4">
        <v>15.375527426160337</v>
      </c>
      <c r="M37">
        <v>1</v>
      </c>
      <c r="N37">
        <v>2</v>
      </c>
      <c r="O37">
        <v>1</v>
      </c>
    </row>
    <row r="38" spans="2:15" x14ac:dyDescent="0.35">
      <c r="B38">
        <v>43</v>
      </c>
      <c r="C38" s="4">
        <v>773.53418803418799</v>
      </c>
      <c r="D38">
        <v>2</v>
      </c>
      <c r="E38">
        <v>46</v>
      </c>
      <c r="F38">
        <v>4</v>
      </c>
      <c r="G38">
        <v>1</v>
      </c>
      <c r="H38">
        <v>4</v>
      </c>
      <c r="I38">
        <v>3</v>
      </c>
      <c r="J38">
        <v>3</v>
      </c>
      <c r="K38">
        <v>0</v>
      </c>
      <c r="L38" s="4">
        <v>15.375527426160337</v>
      </c>
      <c r="M38">
        <v>4</v>
      </c>
      <c r="N38">
        <v>2</v>
      </c>
      <c r="O38">
        <v>0</v>
      </c>
    </row>
    <row r="39" spans="2:15" x14ac:dyDescent="0.35">
      <c r="B39">
        <v>50</v>
      </c>
      <c r="C39" s="4">
        <v>803.12121212121212</v>
      </c>
      <c r="D39">
        <v>3</v>
      </c>
      <c r="E39">
        <v>47</v>
      </c>
      <c r="F39">
        <v>1</v>
      </c>
      <c r="G39">
        <v>2</v>
      </c>
      <c r="H39">
        <v>9</v>
      </c>
      <c r="I39">
        <v>3</v>
      </c>
      <c r="J39">
        <v>2</v>
      </c>
      <c r="K39">
        <v>1</v>
      </c>
      <c r="L39" s="4">
        <v>14</v>
      </c>
      <c r="M39">
        <v>3</v>
      </c>
      <c r="N39">
        <v>3</v>
      </c>
      <c r="O39">
        <v>1</v>
      </c>
    </row>
    <row r="40" spans="2:15" x14ac:dyDescent="0.35">
      <c r="B40">
        <v>35</v>
      </c>
      <c r="C40" s="4">
        <v>890</v>
      </c>
      <c r="D40">
        <v>2</v>
      </c>
      <c r="E40">
        <v>49</v>
      </c>
      <c r="F40">
        <v>4</v>
      </c>
      <c r="G40">
        <v>1</v>
      </c>
      <c r="H40">
        <v>9</v>
      </c>
      <c r="I40">
        <v>4</v>
      </c>
      <c r="J40">
        <v>2</v>
      </c>
      <c r="K40">
        <v>0</v>
      </c>
      <c r="L40" s="4">
        <v>13</v>
      </c>
      <c r="M40">
        <v>1</v>
      </c>
      <c r="N40">
        <v>3</v>
      </c>
      <c r="O40">
        <v>0</v>
      </c>
    </row>
    <row r="41" spans="2:15" x14ac:dyDescent="0.35">
      <c r="B41">
        <v>36</v>
      </c>
      <c r="C41" s="4">
        <v>852</v>
      </c>
      <c r="D41">
        <v>5</v>
      </c>
      <c r="E41">
        <v>51</v>
      </c>
      <c r="F41">
        <v>2</v>
      </c>
      <c r="G41">
        <v>1</v>
      </c>
      <c r="H41">
        <v>4</v>
      </c>
      <c r="I41">
        <v>1</v>
      </c>
      <c r="J41">
        <v>2</v>
      </c>
      <c r="K41">
        <v>1</v>
      </c>
      <c r="L41" s="4">
        <v>14</v>
      </c>
      <c r="M41">
        <v>4</v>
      </c>
      <c r="N41">
        <v>4</v>
      </c>
      <c r="O41">
        <v>0</v>
      </c>
    </row>
    <row r="42" spans="2:15" x14ac:dyDescent="0.35">
      <c r="B42">
        <v>33</v>
      </c>
      <c r="C42" s="4">
        <v>1141</v>
      </c>
      <c r="D42">
        <v>1</v>
      </c>
      <c r="E42">
        <v>52</v>
      </c>
      <c r="F42">
        <v>3</v>
      </c>
      <c r="G42">
        <v>1</v>
      </c>
      <c r="H42">
        <v>8</v>
      </c>
      <c r="I42">
        <v>1</v>
      </c>
      <c r="J42">
        <v>2</v>
      </c>
      <c r="K42">
        <v>0</v>
      </c>
      <c r="L42" s="4">
        <v>19</v>
      </c>
      <c r="M42">
        <v>1</v>
      </c>
      <c r="N42">
        <v>3</v>
      </c>
      <c r="O42">
        <v>0</v>
      </c>
    </row>
    <row r="43" spans="2:15" x14ac:dyDescent="0.35">
      <c r="B43">
        <v>35</v>
      </c>
      <c r="C43" s="4">
        <v>464</v>
      </c>
      <c r="D43">
        <v>4</v>
      </c>
      <c r="E43">
        <v>53</v>
      </c>
      <c r="F43">
        <v>3</v>
      </c>
      <c r="G43">
        <v>2</v>
      </c>
      <c r="H43">
        <v>5</v>
      </c>
      <c r="I43">
        <v>4</v>
      </c>
      <c r="J43">
        <v>3</v>
      </c>
      <c r="K43">
        <v>0</v>
      </c>
      <c r="L43" s="4">
        <v>12</v>
      </c>
      <c r="M43">
        <v>3</v>
      </c>
      <c r="N43">
        <v>3</v>
      </c>
      <c r="O43">
        <v>0</v>
      </c>
    </row>
    <row r="44" spans="2:15" x14ac:dyDescent="0.35">
      <c r="B44">
        <v>27</v>
      </c>
      <c r="C44" s="4">
        <v>1240</v>
      </c>
      <c r="D44">
        <v>2</v>
      </c>
      <c r="E44">
        <v>54</v>
      </c>
      <c r="F44">
        <v>4</v>
      </c>
      <c r="G44">
        <v>1</v>
      </c>
      <c r="H44">
        <v>5</v>
      </c>
      <c r="I44">
        <v>1</v>
      </c>
      <c r="J44">
        <v>3</v>
      </c>
      <c r="K44">
        <v>0</v>
      </c>
      <c r="L44" s="4">
        <v>13</v>
      </c>
      <c r="M44">
        <v>4</v>
      </c>
      <c r="N44">
        <v>3</v>
      </c>
      <c r="O44">
        <v>0</v>
      </c>
    </row>
    <row r="45" spans="2:15" x14ac:dyDescent="0.35">
      <c r="B45">
        <v>26</v>
      </c>
      <c r="C45" s="4">
        <v>1357</v>
      </c>
      <c r="D45">
        <v>25</v>
      </c>
      <c r="E45">
        <v>55</v>
      </c>
      <c r="F45">
        <v>1</v>
      </c>
      <c r="G45">
        <v>2</v>
      </c>
      <c r="H45">
        <v>5</v>
      </c>
      <c r="I45">
        <v>3</v>
      </c>
      <c r="J45">
        <v>1</v>
      </c>
      <c r="K45">
        <v>0</v>
      </c>
      <c r="L45" s="4">
        <v>12</v>
      </c>
      <c r="M45">
        <v>3</v>
      </c>
      <c r="N45">
        <v>2</v>
      </c>
      <c r="O45">
        <v>1</v>
      </c>
    </row>
    <row r="46" spans="2:15" x14ac:dyDescent="0.35">
      <c r="B46">
        <v>27</v>
      </c>
      <c r="C46" s="4">
        <v>994</v>
      </c>
      <c r="D46">
        <v>8</v>
      </c>
      <c r="E46">
        <v>56</v>
      </c>
      <c r="F46">
        <v>4</v>
      </c>
      <c r="G46">
        <v>2</v>
      </c>
      <c r="H46">
        <v>8</v>
      </c>
      <c r="I46">
        <v>3</v>
      </c>
      <c r="J46">
        <v>1</v>
      </c>
      <c r="K46">
        <v>0</v>
      </c>
      <c r="L46" s="4">
        <v>15</v>
      </c>
      <c r="M46">
        <v>4</v>
      </c>
      <c r="N46">
        <v>3</v>
      </c>
      <c r="O46">
        <v>0</v>
      </c>
    </row>
    <row r="47" spans="2:15" x14ac:dyDescent="0.35">
      <c r="B47">
        <v>30</v>
      </c>
      <c r="C47" s="4">
        <v>721</v>
      </c>
      <c r="D47">
        <v>1</v>
      </c>
      <c r="E47">
        <v>57</v>
      </c>
      <c r="F47">
        <v>3</v>
      </c>
      <c r="G47">
        <v>1</v>
      </c>
      <c r="H47">
        <v>5</v>
      </c>
      <c r="I47">
        <v>4</v>
      </c>
      <c r="J47">
        <v>1</v>
      </c>
      <c r="K47">
        <v>0</v>
      </c>
      <c r="L47" s="4">
        <v>23</v>
      </c>
      <c r="M47">
        <v>4</v>
      </c>
      <c r="N47">
        <v>3</v>
      </c>
      <c r="O47">
        <v>0</v>
      </c>
    </row>
    <row r="48" spans="2:15" x14ac:dyDescent="0.35">
      <c r="B48">
        <v>41</v>
      </c>
      <c r="C48" s="4">
        <v>1360</v>
      </c>
      <c r="D48">
        <v>12</v>
      </c>
      <c r="E48">
        <v>58</v>
      </c>
      <c r="F48">
        <v>2</v>
      </c>
      <c r="G48">
        <v>1</v>
      </c>
      <c r="H48">
        <v>1</v>
      </c>
      <c r="I48">
        <v>3</v>
      </c>
      <c r="J48">
        <v>2</v>
      </c>
      <c r="K48">
        <v>0</v>
      </c>
      <c r="L48" s="4">
        <v>12</v>
      </c>
      <c r="M48">
        <v>4</v>
      </c>
      <c r="N48">
        <v>3</v>
      </c>
      <c r="O48">
        <v>1</v>
      </c>
    </row>
    <row r="49" spans="2:15" x14ac:dyDescent="0.35">
      <c r="B49">
        <v>34</v>
      </c>
      <c r="C49" s="4">
        <v>1065</v>
      </c>
      <c r="D49">
        <v>23</v>
      </c>
      <c r="E49">
        <v>60</v>
      </c>
      <c r="F49">
        <v>2</v>
      </c>
      <c r="G49">
        <v>2</v>
      </c>
      <c r="H49">
        <v>8</v>
      </c>
      <c r="I49">
        <v>3</v>
      </c>
      <c r="J49">
        <v>1</v>
      </c>
      <c r="K49">
        <v>0</v>
      </c>
      <c r="L49" s="4">
        <v>20</v>
      </c>
      <c r="M49">
        <v>3</v>
      </c>
      <c r="N49">
        <v>3</v>
      </c>
      <c r="O49">
        <v>0</v>
      </c>
    </row>
    <row r="50" spans="2:15" x14ac:dyDescent="0.35">
      <c r="B50">
        <v>37</v>
      </c>
      <c r="C50" s="4">
        <v>408</v>
      </c>
      <c r="D50">
        <v>19</v>
      </c>
      <c r="E50">
        <v>61</v>
      </c>
      <c r="F50">
        <v>2</v>
      </c>
      <c r="G50">
        <v>2</v>
      </c>
      <c r="H50">
        <v>4</v>
      </c>
      <c r="I50">
        <v>2</v>
      </c>
      <c r="J50">
        <v>2</v>
      </c>
      <c r="K50">
        <v>0</v>
      </c>
      <c r="L50" s="4">
        <v>21</v>
      </c>
      <c r="M50">
        <v>1</v>
      </c>
      <c r="N50">
        <v>3</v>
      </c>
      <c r="O50">
        <v>0</v>
      </c>
    </row>
    <row r="51" spans="2:15" x14ac:dyDescent="0.35">
      <c r="B51">
        <v>46</v>
      </c>
      <c r="C51" s="4">
        <v>787.54826254826253</v>
      </c>
      <c r="D51">
        <v>5</v>
      </c>
      <c r="E51">
        <v>62</v>
      </c>
      <c r="F51">
        <v>1</v>
      </c>
      <c r="G51">
        <v>2</v>
      </c>
      <c r="H51">
        <v>8</v>
      </c>
      <c r="I51">
        <v>4</v>
      </c>
      <c r="J51">
        <v>1</v>
      </c>
      <c r="K51">
        <v>1</v>
      </c>
      <c r="L51" s="4">
        <v>21</v>
      </c>
      <c r="M51">
        <v>3</v>
      </c>
      <c r="N51">
        <v>3</v>
      </c>
      <c r="O51">
        <v>0</v>
      </c>
    </row>
    <row r="52" spans="2:15" x14ac:dyDescent="0.35">
      <c r="B52">
        <v>35</v>
      </c>
      <c r="C52" s="4">
        <v>1229</v>
      </c>
      <c r="D52">
        <v>8</v>
      </c>
      <c r="E52">
        <v>63</v>
      </c>
      <c r="F52">
        <v>4</v>
      </c>
      <c r="G52">
        <v>2</v>
      </c>
      <c r="H52">
        <v>5</v>
      </c>
      <c r="I52">
        <v>4</v>
      </c>
      <c r="J52">
        <v>2</v>
      </c>
      <c r="K52">
        <v>0</v>
      </c>
      <c r="L52" s="4">
        <v>19</v>
      </c>
      <c r="M52">
        <v>4</v>
      </c>
      <c r="N52">
        <v>3</v>
      </c>
      <c r="O52">
        <v>0</v>
      </c>
    </row>
    <row r="53" spans="2:15" x14ac:dyDescent="0.35">
      <c r="B53">
        <v>48</v>
      </c>
      <c r="C53" s="4">
        <v>626</v>
      </c>
      <c r="D53">
        <v>1</v>
      </c>
      <c r="E53">
        <v>64</v>
      </c>
      <c r="F53">
        <v>1</v>
      </c>
      <c r="G53">
        <v>2</v>
      </c>
      <c r="H53">
        <v>5</v>
      </c>
      <c r="I53">
        <v>3</v>
      </c>
      <c r="J53">
        <v>1</v>
      </c>
      <c r="K53">
        <v>1</v>
      </c>
      <c r="L53" s="4">
        <v>13</v>
      </c>
      <c r="M53">
        <v>4</v>
      </c>
      <c r="N53">
        <v>3</v>
      </c>
      <c r="O53">
        <v>1</v>
      </c>
    </row>
    <row r="54" spans="2:15" x14ac:dyDescent="0.35">
      <c r="B54">
        <v>28</v>
      </c>
      <c r="C54" s="4">
        <v>776.33181818181822</v>
      </c>
      <c r="D54">
        <v>5</v>
      </c>
      <c r="E54">
        <v>65</v>
      </c>
      <c r="F54">
        <v>3</v>
      </c>
      <c r="G54">
        <v>2</v>
      </c>
      <c r="H54">
        <v>5</v>
      </c>
      <c r="I54">
        <v>3</v>
      </c>
      <c r="J54">
        <v>1</v>
      </c>
      <c r="K54">
        <v>1</v>
      </c>
      <c r="L54" s="4">
        <v>13</v>
      </c>
      <c r="M54">
        <v>3</v>
      </c>
      <c r="N54">
        <v>2</v>
      </c>
      <c r="O54">
        <v>1</v>
      </c>
    </row>
    <row r="55" spans="2:15" x14ac:dyDescent="0.35">
      <c r="B55">
        <v>44</v>
      </c>
      <c r="C55" s="4">
        <v>1488</v>
      </c>
      <c r="D55">
        <v>1</v>
      </c>
      <c r="E55">
        <v>68</v>
      </c>
      <c r="F55">
        <v>2</v>
      </c>
      <c r="G55">
        <v>1</v>
      </c>
      <c r="H55">
        <v>8</v>
      </c>
      <c r="I55">
        <v>1</v>
      </c>
      <c r="J55">
        <v>3</v>
      </c>
      <c r="K55">
        <v>1</v>
      </c>
      <c r="L55" s="4">
        <v>21</v>
      </c>
      <c r="M55">
        <v>3</v>
      </c>
      <c r="N55">
        <v>2</v>
      </c>
      <c r="O55">
        <v>0</v>
      </c>
    </row>
    <row r="56" spans="2:15" x14ac:dyDescent="0.35">
      <c r="B56">
        <v>35</v>
      </c>
      <c r="C56" s="4">
        <v>1097</v>
      </c>
      <c r="D56">
        <v>11</v>
      </c>
      <c r="E56">
        <v>70</v>
      </c>
      <c r="F56">
        <v>3</v>
      </c>
      <c r="G56">
        <v>2</v>
      </c>
      <c r="H56">
        <v>7</v>
      </c>
      <c r="I56">
        <v>1</v>
      </c>
      <c r="J56">
        <v>2</v>
      </c>
      <c r="K56">
        <v>1</v>
      </c>
      <c r="L56" s="4">
        <v>13</v>
      </c>
      <c r="M56">
        <v>3</v>
      </c>
      <c r="N56">
        <v>3</v>
      </c>
      <c r="O56">
        <v>0</v>
      </c>
    </row>
    <row r="57" spans="2:15" x14ac:dyDescent="0.35">
      <c r="B57">
        <v>26</v>
      </c>
      <c r="C57" s="4">
        <v>1443</v>
      </c>
      <c r="D57">
        <v>23</v>
      </c>
      <c r="E57">
        <v>72</v>
      </c>
      <c r="F57">
        <v>3</v>
      </c>
      <c r="G57">
        <v>1</v>
      </c>
      <c r="H57">
        <v>8</v>
      </c>
      <c r="I57">
        <v>4</v>
      </c>
      <c r="J57">
        <v>2</v>
      </c>
      <c r="K57">
        <v>1</v>
      </c>
      <c r="L57" s="4">
        <v>19</v>
      </c>
      <c r="M57">
        <v>3</v>
      </c>
      <c r="N57">
        <v>2</v>
      </c>
      <c r="O57">
        <v>0</v>
      </c>
    </row>
    <row r="58" spans="2:15" x14ac:dyDescent="0.35">
      <c r="B58">
        <v>33</v>
      </c>
      <c r="C58" s="4">
        <v>515</v>
      </c>
      <c r="D58">
        <v>1</v>
      </c>
      <c r="E58">
        <v>73</v>
      </c>
      <c r="F58">
        <v>1</v>
      </c>
      <c r="G58">
        <v>1</v>
      </c>
      <c r="H58">
        <v>1</v>
      </c>
      <c r="I58">
        <v>4</v>
      </c>
      <c r="J58">
        <v>1</v>
      </c>
      <c r="K58">
        <v>1</v>
      </c>
      <c r="L58" s="4">
        <v>12</v>
      </c>
      <c r="M58">
        <v>3</v>
      </c>
      <c r="N58">
        <v>3</v>
      </c>
      <c r="O58">
        <v>0</v>
      </c>
    </row>
    <row r="59" spans="2:15" x14ac:dyDescent="0.35">
      <c r="B59">
        <v>35</v>
      </c>
      <c r="C59" s="4">
        <v>853</v>
      </c>
      <c r="D59">
        <v>18</v>
      </c>
      <c r="E59">
        <v>74</v>
      </c>
      <c r="F59">
        <v>2</v>
      </c>
      <c r="G59">
        <v>2</v>
      </c>
      <c r="H59">
        <v>8</v>
      </c>
      <c r="I59">
        <v>1</v>
      </c>
      <c r="J59">
        <v>2</v>
      </c>
      <c r="K59">
        <v>0</v>
      </c>
      <c r="L59" s="4">
        <v>22</v>
      </c>
      <c r="M59">
        <v>4</v>
      </c>
      <c r="N59">
        <v>2</v>
      </c>
      <c r="O59">
        <v>0</v>
      </c>
    </row>
    <row r="60" spans="2:15" x14ac:dyDescent="0.35">
      <c r="B60">
        <v>35</v>
      </c>
      <c r="C60" s="4">
        <v>1142</v>
      </c>
      <c r="D60">
        <v>23</v>
      </c>
      <c r="E60">
        <v>75</v>
      </c>
      <c r="F60">
        <v>3</v>
      </c>
      <c r="G60">
        <v>1</v>
      </c>
      <c r="H60">
        <v>5</v>
      </c>
      <c r="I60">
        <v>1</v>
      </c>
      <c r="J60">
        <v>2</v>
      </c>
      <c r="K60">
        <v>1</v>
      </c>
      <c r="L60" s="4">
        <v>15</v>
      </c>
      <c r="M60">
        <v>3</v>
      </c>
      <c r="N60">
        <v>3</v>
      </c>
      <c r="O60">
        <v>0</v>
      </c>
    </row>
    <row r="61" spans="2:15" x14ac:dyDescent="0.35">
      <c r="B61">
        <v>31</v>
      </c>
      <c r="C61" s="4">
        <v>655</v>
      </c>
      <c r="D61">
        <v>7</v>
      </c>
      <c r="E61">
        <v>76</v>
      </c>
      <c r="F61">
        <v>4</v>
      </c>
      <c r="G61">
        <v>2</v>
      </c>
      <c r="H61">
        <v>5</v>
      </c>
      <c r="I61">
        <v>4</v>
      </c>
      <c r="J61">
        <v>3</v>
      </c>
      <c r="K61">
        <v>0</v>
      </c>
      <c r="L61" s="4">
        <v>22</v>
      </c>
      <c r="M61">
        <v>4</v>
      </c>
      <c r="N61">
        <v>2</v>
      </c>
      <c r="O61">
        <v>0</v>
      </c>
    </row>
    <row r="62" spans="2:15" x14ac:dyDescent="0.35">
      <c r="B62">
        <v>37</v>
      </c>
      <c r="C62" s="4">
        <v>1115</v>
      </c>
      <c r="D62">
        <v>1</v>
      </c>
      <c r="E62">
        <v>77</v>
      </c>
      <c r="F62">
        <v>1</v>
      </c>
      <c r="G62">
        <v>2</v>
      </c>
      <c r="H62">
        <v>3</v>
      </c>
      <c r="I62">
        <v>3</v>
      </c>
      <c r="J62">
        <v>3</v>
      </c>
      <c r="K62">
        <v>0</v>
      </c>
      <c r="L62" s="4">
        <v>18</v>
      </c>
      <c r="M62">
        <v>3</v>
      </c>
      <c r="N62">
        <v>4</v>
      </c>
      <c r="O62">
        <v>0</v>
      </c>
    </row>
    <row r="63" spans="2:15" x14ac:dyDescent="0.35">
      <c r="B63">
        <v>32</v>
      </c>
      <c r="C63" s="4">
        <v>427</v>
      </c>
      <c r="D63">
        <v>1</v>
      </c>
      <c r="E63">
        <v>78</v>
      </c>
      <c r="F63">
        <v>1</v>
      </c>
      <c r="G63">
        <v>2</v>
      </c>
      <c r="H63">
        <v>3</v>
      </c>
      <c r="I63">
        <v>4</v>
      </c>
      <c r="J63">
        <v>2</v>
      </c>
      <c r="K63">
        <v>1</v>
      </c>
      <c r="L63" s="4">
        <v>22</v>
      </c>
      <c r="M63">
        <v>2</v>
      </c>
      <c r="N63">
        <v>3</v>
      </c>
      <c r="O63">
        <v>0</v>
      </c>
    </row>
    <row r="64" spans="2:15" x14ac:dyDescent="0.35">
      <c r="B64">
        <v>38</v>
      </c>
      <c r="C64" s="4">
        <v>776.33181818181822</v>
      </c>
      <c r="D64">
        <v>29</v>
      </c>
      <c r="E64">
        <v>79</v>
      </c>
      <c r="F64">
        <v>4</v>
      </c>
      <c r="G64">
        <v>1</v>
      </c>
      <c r="H64">
        <v>5</v>
      </c>
      <c r="I64">
        <v>4</v>
      </c>
      <c r="J64">
        <v>1</v>
      </c>
      <c r="K64">
        <v>0</v>
      </c>
      <c r="L64" s="4">
        <v>11</v>
      </c>
      <c r="M64">
        <v>4</v>
      </c>
      <c r="N64">
        <v>3</v>
      </c>
      <c r="O64">
        <v>0</v>
      </c>
    </row>
    <row r="65" spans="2:15" x14ac:dyDescent="0.35">
      <c r="B65">
        <v>50</v>
      </c>
      <c r="C65" s="4">
        <v>989</v>
      </c>
      <c r="D65">
        <v>7</v>
      </c>
      <c r="E65">
        <v>80</v>
      </c>
      <c r="F65">
        <v>2</v>
      </c>
      <c r="G65">
        <v>1</v>
      </c>
      <c r="H65">
        <v>1</v>
      </c>
      <c r="I65">
        <v>3</v>
      </c>
      <c r="J65">
        <v>3</v>
      </c>
      <c r="K65">
        <v>1</v>
      </c>
      <c r="L65" s="4">
        <v>12</v>
      </c>
      <c r="M65">
        <v>4</v>
      </c>
      <c r="N65">
        <v>2</v>
      </c>
      <c r="O65">
        <v>0</v>
      </c>
    </row>
    <row r="66" spans="2:15" x14ac:dyDescent="0.35">
      <c r="B66">
        <v>59</v>
      </c>
      <c r="C66" s="4">
        <v>1435</v>
      </c>
      <c r="D66">
        <v>25</v>
      </c>
      <c r="E66">
        <v>81</v>
      </c>
      <c r="F66">
        <v>1</v>
      </c>
      <c r="G66">
        <v>1</v>
      </c>
      <c r="H66">
        <v>8</v>
      </c>
      <c r="I66">
        <v>1</v>
      </c>
      <c r="J66">
        <v>1</v>
      </c>
      <c r="K66">
        <v>0</v>
      </c>
      <c r="L66" s="4">
        <v>11</v>
      </c>
      <c r="M66">
        <v>4</v>
      </c>
      <c r="N66">
        <v>2</v>
      </c>
      <c r="O66">
        <v>0</v>
      </c>
    </row>
    <row r="67" spans="2:15" x14ac:dyDescent="0.35">
      <c r="B67">
        <v>36</v>
      </c>
      <c r="C67" s="4">
        <v>1223</v>
      </c>
      <c r="D67">
        <v>8</v>
      </c>
      <c r="E67">
        <v>83</v>
      </c>
      <c r="F67">
        <v>3</v>
      </c>
      <c r="G67">
        <v>1</v>
      </c>
      <c r="H67">
        <v>7</v>
      </c>
      <c r="I67">
        <v>3</v>
      </c>
      <c r="J67">
        <v>3</v>
      </c>
      <c r="K67">
        <v>0</v>
      </c>
      <c r="L67" s="4">
        <v>15.69811320754717</v>
      </c>
      <c r="M67">
        <v>2</v>
      </c>
      <c r="N67">
        <v>3</v>
      </c>
      <c r="O67">
        <v>0</v>
      </c>
    </row>
    <row r="68" spans="2:15" x14ac:dyDescent="0.35">
      <c r="B68">
        <v>55</v>
      </c>
      <c r="C68" s="4">
        <v>836</v>
      </c>
      <c r="D68">
        <v>8</v>
      </c>
      <c r="E68">
        <v>84</v>
      </c>
      <c r="F68">
        <v>4</v>
      </c>
      <c r="G68">
        <v>1</v>
      </c>
      <c r="H68">
        <v>6</v>
      </c>
      <c r="I68">
        <v>3</v>
      </c>
      <c r="J68">
        <v>3</v>
      </c>
      <c r="K68">
        <v>1</v>
      </c>
      <c r="L68" s="4">
        <v>15.049382716049383</v>
      </c>
      <c r="M68">
        <v>3</v>
      </c>
      <c r="N68">
        <v>3</v>
      </c>
      <c r="O68">
        <v>0</v>
      </c>
    </row>
    <row r="69" spans="2:15" x14ac:dyDescent="0.35">
      <c r="B69">
        <v>36</v>
      </c>
      <c r="C69" s="4">
        <v>1195</v>
      </c>
      <c r="D69">
        <v>11</v>
      </c>
      <c r="E69">
        <v>85</v>
      </c>
      <c r="F69">
        <v>2</v>
      </c>
      <c r="G69">
        <v>2</v>
      </c>
      <c r="H69">
        <v>3</v>
      </c>
      <c r="I69">
        <v>2</v>
      </c>
      <c r="J69">
        <v>1</v>
      </c>
      <c r="K69">
        <v>0</v>
      </c>
      <c r="L69" s="4">
        <v>15.345132743362832</v>
      </c>
      <c r="M69">
        <v>3</v>
      </c>
      <c r="N69">
        <v>3</v>
      </c>
      <c r="O69">
        <v>0</v>
      </c>
    </row>
    <row r="70" spans="2:15" x14ac:dyDescent="0.35">
      <c r="B70">
        <v>45</v>
      </c>
      <c r="C70" s="4">
        <v>1339</v>
      </c>
      <c r="D70">
        <v>7</v>
      </c>
      <c r="E70">
        <v>86</v>
      </c>
      <c r="F70">
        <v>2</v>
      </c>
      <c r="G70">
        <v>2</v>
      </c>
      <c r="H70">
        <v>4</v>
      </c>
      <c r="I70">
        <v>1</v>
      </c>
      <c r="J70">
        <v>3</v>
      </c>
      <c r="K70">
        <v>0</v>
      </c>
      <c r="L70" s="4">
        <v>15.375527426160337</v>
      </c>
      <c r="M70">
        <v>3</v>
      </c>
      <c r="N70">
        <v>3</v>
      </c>
      <c r="O70">
        <v>0</v>
      </c>
    </row>
    <row r="71" spans="2:15" x14ac:dyDescent="0.35">
      <c r="B71">
        <v>35</v>
      </c>
      <c r="C71" s="4">
        <v>664</v>
      </c>
      <c r="D71">
        <v>1</v>
      </c>
      <c r="E71">
        <v>88</v>
      </c>
      <c r="F71">
        <v>2</v>
      </c>
      <c r="G71">
        <v>2</v>
      </c>
      <c r="H71">
        <v>4</v>
      </c>
      <c r="I71">
        <v>1</v>
      </c>
      <c r="J71">
        <v>2</v>
      </c>
      <c r="K71">
        <v>0</v>
      </c>
      <c r="L71" s="4">
        <v>15.375527426160337</v>
      </c>
      <c r="M71">
        <v>4</v>
      </c>
      <c r="N71">
        <v>2</v>
      </c>
      <c r="O71">
        <v>0</v>
      </c>
    </row>
    <row r="72" spans="2:15" x14ac:dyDescent="0.35">
      <c r="B72">
        <v>36</v>
      </c>
      <c r="C72" s="4">
        <v>318</v>
      </c>
      <c r="D72">
        <v>9</v>
      </c>
      <c r="E72">
        <v>90</v>
      </c>
      <c r="F72">
        <v>4</v>
      </c>
      <c r="G72">
        <v>2</v>
      </c>
      <c r="H72">
        <v>4</v>
      </c>
      <c r="I72">
        <v>3</v>
      </c>
      <c r="J72">
        <v>2</v>
      </c>
      <c r="K72">
        <v>1</v>
      </c>
      <c r="L72" s="4">
        <v>15.375527426160337</v>
      </c>
      <c r="M72">
        <v>1</v>
      </c>
      <c r="N72">
        <v>2</v>
      </c>
      <c r="O72">
        <v>1</v>
      </c>
    </row>
    <row r="73" spans="2:15" x14ac:dyDescent="0.35">
      <c r="B73">
        <v>59</v>
      </c>
      <c r="C73" s="4">
        <v>1225</v>
      </c>
      <c r="D73">
        <v>1</v>
      </c>
      <c r="E73">
        <v>91</v>
      </c>
      <c r="F73">
        <v>1</v>
      </c>
      <c r="G73">
        <v>1</v>
      </c>
      <c r="H73">
        <v>8</v>
      </c>
      <c r="I73">
        <v>3</v>
      </c>
      <c r="J73">
        <v>1</v>
      </c>
      <c r="K73">
        <v>0</v>
      </c>
      <c r="L73" s="4">
        <v>14.945945945945946</v>
      </c>
      <c r="M73">
        <v>4</v>
      </c>
      <c r="N73">
        <v>2</v>
      </c>
      <c r="O73">
        <v>0</v>
      </c>
    </row>
    <row r="74" spans="2:15" x14ac:dyDescent="0.35">
      <c r="B74">
        <v>29</v>
      </c>
      <c r="C74" s="4">
        <v>1328</v>
      </c>
      <c r="D74">
        <v>2</v>
      </c>
      <c r="E74">
        <v>94</v>
      </c>
      <c r="F74">
        <v>3</v>
      </c>
      <c r="G74">
        <v>2</v>
      </c>
      <c r="H74">
        <v>4</v>
      </c>
      <c r="I74">
        <v>2</v>
      </c>
      <c r="J74">
        <v>2</v>
      </c>
      <c r="K74">
        <v>0</v>
      </c>
      <c r="L74" s="4">
        <v>15.375527426160337</v>
      </c>
      <c r="M74">
        <v>4</v>
      </c>
      <c r="N74">
        <v>3</v>
      </c>
      <c r="O74">
        <v>0</v>
      </c>
    </row>
    <row r="75" spans="2:15" x14ac:dyDescent="0.35">
      <c r="B75">
        <v>31</v>
      </c>
      <c r="C75" s="4">
        <v>1082</v>
      </c>
      <c r="D75">
        <v>1</v>
      </c>
      <c r="E75">
        <v>95</v>
      </c>
      <c r="F75">
        <v>3</v>
      </c>
      <c r="G75">
        <v>2</v>
      </c>
      <c r="H75">
        <v>4</v>
      </c>
      <c r="I75">
        <v>2</v>
      </c>
      <c r="J75">
        <v>1</v>
      </c>
      <c r="K75">
        <v>0</v>
      </c>
      <c r="L75" s="4">
        <v>17</v>
      </c>
      <c r="M75">
        <v>2</v>
      </c>
      <c r="N75">
        <v>3</v>
      </c>
      <c r="O75">
        <v>0</v>
      </c>
    </row>
    <row r="76" spans="2:15" x14ac:dyDescent="0.35">
      <c r="B76">
        <v>32</v>
      </c>
      <c r="C76" s="4">
        <v>548</v>
      </c>
      <c r="D76">
        <v>1</v>
      </c>
      <c r="E76">
        <v>96</v>
      </c>
      <c r="F76">
        <v>2</v>
      </c>
      <c r="G76">
        <v>2</v>
      </c>
      <c r="H76">
        <v>4</v>
      </c>
      <c r="I76">
        <v>2</v>
      </c>
      <c r="J76">
        <v>2</v>
      </c>
      <c r="K76">
        <v>0</v>
      </c>
      <c r="L76" s="4">
        <v>17</v>
      </c>
      <c r="M76">
        <v>2</v>
      </c>
      <c r="N76">
        <v>3</v>
      </c>
      <c r="O76">
        <v>0</v>
      </c>
    </row>
    <row r="77" spans="2:15" x14ac:dyDescent="0.35">
      <c r="B77">
        <v>36</v>
      </c>
      <c r="C77" s="4">
        <v>132</v>
      </c>
      <c r="D77">
        <v>6</v>
      </c>
      <c r="E77">
        <v>97</v>
      </c>
      <c r="F77">
        <v>2</v>
      </c>
      <c r="G77">
        <v>1</v>
      </c>
      <c r="H77">
        <v>5</v>
      </c>
      <c r="I77">
        <v>4</v>
      </c>
      <c r="J77">
        <v>2</v>
      </c>
      <c r="K77">
        <v>0</v>
      </c>
      <c r="L77" s="4">
        <v>12</v>
      </c>
      <c r="M77">
        <v>2</v>
      </c>
      <c r="N77">
        <v>3</v>
      </c>
      <c r="O77">
        <v>0</v>
      </c>
    </row>
    <row r="78" spans="2:15" x14ac:dyDescent="0.35">
      <c r="B78">
        <v>31</v>
      </c>
      <c r="C78" s="4">
        <v>746</v>
      </c>
      <c r="D78">
        <v>8</v>
      </c>
      <c r="E78">
        <v>98</v>
      </c>
      <c r="F78">
        <v>3</v>
      </c>
      <c r="G78">
        <v>1</v>
      </c>
      <c r="H78">
        <v>3</v>
      </c>
      <c r="I78">
        <v>4</v>
      </c>
      <c r="J78">
        <v>1</v>
      </c>
      <c r="K78">
        <v>0</v>
      </c>
      <c r="L78" s="4">
        <v>23</v>
      </c>
      <c r="M78">
        <v>4</v>
      </c>
      <c r="N78">
        <v>3</v>
      </c>
      <c r="O78">
        <v>0</v>
      </c>
    </row>
    <row r="79" spans="2:15" x14ac:dyDescent="0.35">
      <c r="B79">
        <v>35</v>
      </c>
      <c r="C79" s="4">
        <v>787.54826254826253</v>
      </c>
      <c r="D79">
        <v>1</v>
      </c>
      <c r="E79">
        <v>100</v>
      </c>
      <c r="F79">
        <v>3</v>
      </c>
      <c r="G79">
        <v>2</v>
      </c>
      <c r="H79">
        <v>8</v>
      </c>
      <c r="I79">
        <v>1</v>
      </c>
      <c r="J79">
        <v>1</v>
      </c>
      <c r="K79">
        <v>0</v>
      </c>
      <c r="L79" s="4">
        <v>14</v>
      </c>
      <c r="M79">
        <v>2</v>
      </c>
      <c r="N79">
        <v>3</v>
      </c>
      <c r="O79">
        <v>0</v>
      </c>
    </row>
    <row r="80" spans="2:15" x14ac:dyDescent="0.35">
      <c r="B80">
        <v>45</v>
      </c>
      <c r="C80" s="4">
        <v>193</v>
      </c>
      <c r="D80">
        <v>6</v>
      </c>
      <c r="E80">
        <v>101</v>
      </c>
      <c r="F80">
        <v>4</v>
      </c>
      <c r="G80">
        <v>2</v>
      </c>
      <c r="H80">
        <v>1</v>
      </c>
      <c r="I80">
        <v>1</v>
      </c>
      <c r="J80">
        <v>2</v>
      </c>
      <c r="K80">
        <v>1</v>
      </c>
      <c r="L80" s="4">
        <v>14</v>
      </c>
      <c r="M80">
        <v>2</v>
      </c>
      <c r="N80">
        <v>4</v>
      </c>
      <c r="O80">
        <v>0</v>
      </c>
    </row>
    <row r="81" spans="2:15" x14ac:dyDescent="0.35">
      <c r="B81">
        <v>37</v>
      </c>
      <c r="C81" s="4">
        <v>776.57377049180332</v>
      </c>
      <c r="D81">
        <v>7</v>
      </c>
      <c r="E81">
        <v>102</v>
      </c>
      <c r="F81">
        <v>1</v>
      </c>
      <c r="G81">
        <v>2</v>
      </c>
      <c r="H81">
        <v>1</v>
      </c>
      <c r="I81">
        <v>3</v>
      </c>
      <c r="J81">
        <v>1</v>
      </c>
      <c r="K81">
        <v>0</v>
      </c>
      <c r="L81" s="4">
        <v>13</v>
      </c>
      <c r="M81">
        <v>1</v>
      </c>
      <c r="N81">
        <v>4</v>
      </c>
      <c r="O81">
        <v>0</v>
      </c>
    </row>
    <row r="82" spans="2:15" x14ac:dyDescent="0.35">
      <c r="B82">
        <v>46</v>
      </c>
      <c r="C82" s="4">
        <v>945</v>
      </c>
      <c r="D82">
        <v>5</v>
      </c>
      <c r="E82">
        <v>103</v>
      </c>
      <c r="F82">
        <v>2</v>
      </c>
      <c r="G82">
        <v>2</v>
      </c>
      <c r="H82">
        <v>2</v>
      </c>
      <c r="I82">
        <v>2</v>
      </c>
      <c r="J82">
        <v>3</v>
      </c>
      <c r="K82">
        <v>1</v>
      </c>
      <c r="L82" s="4">
        <v>22</v>
      </c>
      <c r="M82">
        <v>4</v>
      </c>
      <c r="N82">
        <v>3</v>
      </c>
      <c r="O82">
        <v>0</v>
      </c>
    </row>
    <row r="83" spans="2:15" x14ac:dyDescent="0.35">
      <c r="B83">
        <v>30</v>
      </c>
      <c r="C83" s="4">
        <v>852</v>
      </c>
      <c r="D83">
        <v>1</v>
      </c>
      <c r="E83">
        <v>104</v>
      </c>
      <c r="F83">
        <v>4</v>
      </c>
      <c r="G83">
        <v>2</v>
      </c>
      <c r="H83">
        <v>5</v>
      </c>
      <c r="I83">
        <v>4</v>
      </c>
      <c r="J83">
        <v>2</v>
      </c>
      <c r="K83">
        <v>1</v>
      </c>
      <c r="L83" s="4">
        <v>12</v>
      </c>
      <c r="M83">
        <v>3</v>
      </c>
      <c r="N83">
        <v>2</v>
      </c>
      <c r="O83">
        <v>0</v>
      </c>
    </row>
    <row r="84" spans="2:15" x14ac:dyDescent="0.35">
      <c r="B84">
        <v>35</v>
      </c>
      <c r="C84" s="4">
        <v>773.53418803418799</v>
      </c>
      <c r="D84">
        <v>1</v>
      </c>
      <c r="E84">
        <v>105</v>
      </c>
      <c r="F84">
        <v>2</v>
      </c>
      <c r="G84">
        <v>2</v>
      </c>
      <c r="H84">
        <v>4</v>
      </c>
      <c r="I84">
        <v>3</v>
      </c>
      <c r="J84">
        <v>1</v>
      </c>
      <c r="K84">
        <v>0</v>
      </c>
      <c r="L84" s="4">
        <v>18</v>
      </c>
      <c r="M84">
        <v>1</v>
      </c>
      <c r="N84">
        <v>3</v>
      </c>
      <c r="O84">
        <v>0</v>
      </c>
    </row>
    <row r="85" spans="2:15" x14ac:dyDescent="0.35">
      <c r="B85">
        <v>55</v>
      </c>
      <c r="C85" s="4">
        <v>787.54826254826253</v>
      </c>
      <c r="D85">
        <v>1</v>
      </c>
      <c r="E85">
        <v>106</v>
      </c>
      <c r="F85">
        <v>1</v>
      </c>
      <c r="G85">
        <v>2</v>
      </c>
      <c r="H85">
        <v>8</v>
      </c>
      <c r="I85">
        <v>4</v>
      </c>
      <c r="J85">
        <v>2</v>
      </c>
      <c r="K85">
        <v>0</v>
      </c>
      <c r="L85" s="4">
        <v>14</v>
      </c>
      <c r="M85">
        <v>4</v>
      </c>
      <c r="N85">
        <v>3</v>
      </c>
      <c r="O85">
        <v>0</v>
      </c>
    </row>
    <row r="86" spans="2:15" x14ac:dyDescent="0.35">
      <c r="B86">
        <v>38</v>
      </c>
      <c r="C86" s="4">
        <v>773.53418803418799</v>
      </c>
      <c r="D86">
        <v>6</v>
      </c>
      <c r="E86">
        <v>107</v>
      </c>
      <c r="F86">
        <v>2</v>
      </c>
      <c r="G86">
        <v>1</v>
      </c>
      <c r="H86">
        <v>4</v>
      </c>
      <c r="I86">
        <v>4</v>
      </c>
      <c r="J86">
        <v>3</v>
      </c>
      <c r="K86">
        <v>1</v>
      </c>
      <c r="L86" s="4">
        <v>12</v>
      </c>
      <c r="M86">
        <v>4</v>
      </c>
      <c r="N86">
        <v>3</v>
      </c>
      <c r="O86">
        <v>0</v>
      </c>
    </row>
    <row r="87" spans="2:15" x14ac:dyDescent="0.35">
      <c r="B87">
        <v>34</v>
      </c>
      <c r="C87" s="4">
        <v>1153</v>
      </c>
      <c r="D87">
        <v>1</v>
      </c>
      <c r="E87">
        <v>110</v>
      </c>
      <c r="F87">
        <v>1</v>
      </c>
      <c r="G87">
        <v>2</v>
      </c>
      <c r="H87">
        <v>3</v>
      </c>
      <c r="I87">
        <v>2</v>
      </c>
      <c r="J87">
        <v>2</v>
      </c>
      <c r="K87">
        <v>0</v>
      </c>
      <c r="L87" s="4">
        <v>15</v>
      </c>
      <c r="M87">
        <v>3</v>
      </c>
      <c r="N87">
        <v>3</v>
      </c>
      <c r="O87">
        <v>0</v>
      </c>
    </row>
    <row r="88" spans="2:15" x14ac:dyDescent="0.35">
      <c r="B88">
        <v>56</v>
      </c>
      <c r="C88" s="4">
        <v>1400</v>
      </c>
      <c r="D88">
        <v>7</v>
      </c>
      <c r="E88">
        <v>112</v>
      </c>
      <c r="F88">
        <v>4</v>
      </c>
      <c r="G88">
        <v>2</v>
      </c>
      <c r="H88">
        <v>3</v>
      </c>
      <c r="I88">
        <v>4</v>
      </c>
      <c r="J88">
        <v>1</v>
      </c>
      <c r="K88">
        <v>0</v>
      </c>
      <c r="L88" s="4">
        <v>11</v>
      </c>
      <c r="M88">
        <v>1</v>
      </c>
      <c r="N88">
        <v>2</v>
      </c>
      <c r="O88">
        <v>0</v>
      </c>
    </row>
    <row r="89" spans="2:15" x14ac:dyDescent="0.35">
      <c r="B89">
        <v>23</v>
      </c>
      <c r="C89" s="4">
        <v>541</v>
      </c>
      <c r="D89">
        <v>2</v>
      </c>
      <c r="E89">
        <v>113</v>
      </c>
      <c r="F89">
        <v>3</v>
      </c>
      <c r="G89">
        <v>2</v>
      </c>
      <c r="H89">
        <v>9</v>
      </c>
      <c r="I89">
        <v>1</v>
      </c>
      <c r="J89">
        <v>3</v>
      </c>
      <c r="K89">
        <v>0</v>
      </c>
      <c r="L89" s="4">
        <v>13</v>
      </c>
      <c r="M89">
        <v>3</v>
      </c>
      <c r="N89">
        <v>3</v>
      </c>
      <c r="O89">
        <v>0</v>
      </c>
    </row>
    <row r="90" spans="2:15" x14ac:dyDescent="0.35">
      <c r="B90">
        <v>51</v>
      </c>
      <c r="C90" s="4">
        <v>432</v>
      </c>
      <c r="D90">
        <v>9</v>
      </c>
      <c r="E90">
        <v>116</v>
      </c>
      <c r="F90">
        <v>4</v>
      </c>
      <c r="G90">
        <v>2</v>
      </c>
      <c r="H90">
        <v>5</v>
      </c>
      <c r="I90">
        <v>4</v>
      </c>
      <c r="J90">
        <v>2</v>
      </c>
      <c r="K90">
        <v>0</v>
      </c>
      <c r="L90" s="4">
        <v>23</v>
      </c>
      <c r="M90">
        <v>2</v>
      </c>
      <c r="N90">
        <v>3</v>
      </c>
      <c r="O90">
        <v>0</v>
      </c>
    </row>
    <row r="91" spans="2:15" x14ac:dyDescent="0.35">
      <c r="B91">
        <v>30</v>
      </c>
      <c r="C91" s="4">
        <v>288</v>
      </c>
      <c r="D91">
        <v>2</v>
      </c>
      <c r="E91">
        <v>117</v>
      </c>
      <c r="F91">
        <v>3</v>
      </c>
      <c r="G91">
        <v>2</v>
      </c>
      <c r="H91">
        <v>7</v>
      </c>
      <c r="I91">
        <v>4</v>
      </c>
      <c r="J91">
        <v>2</v>
      </c>
      <c r="K91">
        <v>0</v>
      </c>
      <c r="L91" s="4">
        <v>19</v>
      </c>
      <c r="M91">
        <v>1</v>
      </c>
      <c r="N91">
        <v>3</v>
      </c>
      <c r="O91">
        <v>0</v>
      </c>
    </row>
    <row r="92" spans="2:15" x14ac:dyDescent="0.35">
      <c r="B92">
        <v>46</v>
      </c>
      <c r="C92" s="4">
        <v>669</v>
      </c>
      <c r="D92">
        <v>9</v>
      </c>
      <c r="E92">
        <v>118</v>
      </c>
      <c r="F92">
        <v>3</v>
      </c>
      <c r="G92">
        <v>2</v>
      </c>
      <c r="H92">
        <v>8</v>
      </c>
      <c r="I92">
        <v>4</v>
      </c>
      <c r="J92">
        <v>1</v>
      </c>
      <c r="K92">
        <v>0</v>
      </c>
      <c r="L92" s="4">
        <v>16</v>
      </c>
      <c r="M92">
        <v>4</v>
      </c>
      <c r="N92">
        <v>3</v>
      </c>
      <c r="O92">
        <v>1</v>
      </c>
    </row>
    <row r="93" spans="2:15" x14ac:dyDescent="0.35">
      <c r="B93">
        <v>40</v>
      </c>
      <c r="C93" s="4">
        <v>530</v>
      </c>
      <c r="D93">
        <v>1</v>
      </c>
      <c r="E93">
        <v>119</v>
      </c>
      <c r="F93">
        <v>3</v>
      </c>
      <c r="G93">
        <v>2</v>
      </c>
      <c r="H93">
        <v>7</v>
      </c>
      <c r="I93">
        <v>2</v>
      </c>
      <c r="J93">
        <v>2</v>
      </c>
      <c r="K93">
        <v>0</v>
      </c>
      <c r="L93" s="4">
        <v>22</v>
      </c>
      <c r="M93">
        <v>4</v>
      </c>
      <c r="N93">
        <v>2</v>
      </c>
      <c r="O93">
        <v>0</v>
      </c>
    </row>
    <row r="94" spans="2:15" x14ac:dyDescent="0.35">
      <c r="B94">
        <v>51</v>
      </c>
      <c r="C94" s="4">
        <v>632</v>
      </c>
      <c r="D94">
        <v>21</v>
      </c>
      <c r="E94">
        <v>120</v>
      </c>
      <c r="F94">
        <v>3</v>
      </c>
      <c r="G94">
        <v>2</v>
      </c>
      <c r="H94">
        <v>8</v>
      </c>
      <c r="I94">
        <v>4</v>
      </c>
      <c r="J94">
        <v>1</v>
      </c>
      <c r="K94">
        <v>1</v>
      </c>
      <c r="L94" s="4">
        <v>22</v>
      </c>
      <c r="M94">
        <v>4</v>
      </c>
      <c r="N94">
        <v>1</v>
      </c>
      <c r="O94">
        <v>0</v>
      </c>
    </row>
    <row r="95" spans="2:15" x14ac:dyDescent="0.35">
      <c r="B95">
        <v>30</v>
      </c>
      <c r="C95" s="4">
        <v>1334</v>
      </c>
      <c r="D95">
        <v>4</v>
      </c>
      <c r="E95">
        <v>121</v>
      </c>
      <c r="F95">
        <v>3</v>
      </c>
      <c r="G95">
        <v>1</v>
      </c>
      <c r="H95">
        <v>8</v>
      </c>
      <c r="I95">
        <v>2</v>
      </c>
      <c r="J95">
        <v>3</v>
      </c>
      <c r="K95">
        <v>1</v>
      </c>
      <c r="L95" s="4">
        <v>12</v>
      </c>
      <c r="M95">
        <v>2</v>
      </c>
      <c r="N95">
        <v>2</v>
      </c>
      <c r="O95">
        <v>0</v>
      </c>
    </row>
    <row r="96" spans="2:15" x14ac:dyDescent="0.35">
      <c r="B96">
        <v>46</v>
      </c>
      <c r="C96" s="4">
        <v>638</v>
      </c>
      <c r="D96">
        <v>1</v>
      </c>
      <c r="E96">
        <v>124</v>
      </c>
      <c r="F96">
        <v>3</v>
      </c>
      <c r="G96">
        <v>2</v>
      </c>
      <c r="H96">
        <v>7</v>
      </c>
      <c r="I96">
        <v>1</v>
      </c>
      <c r="J96">
        <v>2</v>
      </c>
      <c r="K96">
        <v>1</v>
      </c>
      <c r="L96" s="4">
        <v>13</v>
      </c>
      <c r="M96">
        <v>3</v>
      </c>
      <c r="N96">
        <v>2</v>
      </c>
      <c r="O96">
        <v>0</v>
      </c>
    </row>
    <row r="97" spans="2:15" x14ac:dyDescent="0.35">
      <c r="B97">
        <v>32</v>
      </c>
      <c r="C97" s="4">
        <v>787.54826254826253</v>
      </c>
      <c r="D97">
        <v>6</v>
      </c>
      <c r="E97">
        <v>125</v>
      </c>
      <c r="F97">
        <v>2</v>
      </c>
      <c r="G97">
        <v>2</v>
      </c>
      <c r="H97">
        <v>8</v>
      </c>
      <c r="I97">
        <v>3</v>
      </c>
      <c r="J97">
        <v>1</v>
      </c>
      <c r="K97">
        <v>0</v>
      </c>
      <c r="L97" s="4">
        <v>16</v>
      </c>
      <c r="M97">
        <v>1</v>
      </c>
      <c r="N97">
        <v>3</v>
      </c>
      <c r="O97">
        <v>0</v>
      </c>
    </row>
    <row r="98" spans="2:15" x14ac:dyDescent="0.35">
      <c r="B98">
        <v>54</v>
      </c>
      <c r="C98" s="4">
        <v>1217</v>
      </c>
      <c r="D98">
        <v>2</v>
      </c>
      <c r="E98">
        <v>126</v>
      </c>
      <c r="F98">
        <v>1</v>
      </c>
      <c r="G98">
        <v>1</v>
      </c>
      <c r="H98">
        <v>1</v>
      </c>
      <c r="I98">
        <v>3</v>
      </c>
      <c r="J98">
        <v>2</v>
      </c>
      <c r="K98">
        <v>0</v>
      </c>
      <c r="L98" s="4">
        <v>12</v>
      </c>
      <c r="M98">
        <v>1</v>
      </c>
      <c r="N98">
        <v>1</v>
      </c>
      <c r="O98">
        <v>0</v>
      </c>
    </row>
    <row r="99" spans="2:15" x14ac:dyDescent="0.35">
      <c r="B99">
        <v>24</v>
      </c>
      <c r="C99" s="4">
        <v>1353</v>
      </c>
      <c r="D99">
        <v>3</v>
      </c>
      <c r="E99">
        <v>128</v>
      </c>
      <c r="F99">
        <v>1</v>
      </c>
      <c r="G99">
        <v>1</v>
      </c>
      <c r="H99">
        <v>8</v>
      </c>
      <c r="I99">
        <v>3</v>
      </c>
      <c r="J99">
        <v>2</v>
      </c>
      <c r="K99">
        <v>0</v>
      </c>
      <c r="L99" s="4">
        <v>14.945945945945946</v>
      </c>
      <c r="M99">
        <v>1</v>
      </c>
      <c r="N99">
        <v>2</v>
      </c>
      <c r="O99">
        <v>0</v>
      </c>
    </row>
    <row r="100" spans="2:15" x14ac:dyDescent="0.35">
      <c r="B100">
        <v>28</v>
      </c>
      <c r="C100" s="4">
        <v>787.54826254826253</v>
      </c>
      <c r="D100">
        <v>4</v>
      </c>
      <c r="E100">
        <v>129</v>
      </c>
      <c r="F100">
        <v>2</v>
      </c>
      <c r="G100">
        <v>2</v>
      </c>
      <c r="H100">
        <v>8</v>
      </c>
      <c r="I100">
        <v>3</v>
      </c>
      <c r="J100">
        <v>2</v>
      </c>
      <c r="K100">
        <v>0</v>
      </c>
      <c r="L100" s="4">
        <v>15</v>
      </c>
      <c r="M100">
        <v>2</v>
      </c>
      <c r="N100">
        <v>4</v>
      </c>
      <c r="O100">
        <v>0</v>
      </c>
    </row>
    <row r="101" spans="2:15" x14ac:dyDescent="0.35">
      <c r="B101">
        <v>58</v>
      </c>
      <c r="C101" s="4">
        <v>682</v>
      </c>
      <c r="D101">
        <v>10</v>
      </c>
      <c r="E101">
        <v>131</v>
      </c>
      <c r="F101">
        <v>4</v>
      </c>
      <c r="G101">
        <v>2</v>
      </c>
      <c r="H101">
        <v>8</v>
      </c>
      <c r="I101">
        <v>3</v>
      </c>
      <c r="J101">
        <v>1</v>
      </c>
      <c r="K101">
        <v>0</v>
      </c>
      <c r="L101" s="4">
        <v>14.945945945945946</v>
      </c>
      <c r="M101">
        <v>3</v>
      </c>
      <c r="N101">
        <v>2</v>
      </c>
      <c r="O101">
        <v>0</v>
      </c>
    </row>
    <row r="102" spans="2:15" x14ac:dyDescent="0.35">
      <c r="B102">
        <v>44</v>
      </c>
      <c r="C102" s="4">
        <v>489</v>
      </c>
      <c r="D102">
        <v>23</v>
      </c>
      <c r="E102">
        <v>132</v>
      </c>
      <c r="F102">
        <v>2</v>
      </c>
      <c r="G102">
        <v>2</v>
      </c>
      <c r="H102">
        <v>5</v>
      </c>
      <c r="I102">
        <v>2</v>
      </c>
      <c r="J102">
        <v>2</v>
      </c>
      <c r="K102">
        <v>0</v>
      </c>
      <c r="L102" s="4">
        <v>12</v>
      </c>
      <c r="M102">
        <v>3</v>
      </c>
      <c r="N102">
        <v>4</v>
      </c>
      <c r="O102">
        <v>0</v>
      </c>
    </row>
    <row r="103" spans="2:15" x14ac:dyDescent="0.35">
      <c r="B103">
        <v>37</v>
      </c>
      <c r="C103" s="4">
        <v>735.95555555555552</v>
      </c>
      <c r="D103">
        <v>6</v>
      </c>
      <c r="E103">
        <v>133</v>
      </c>
      <c r="F103">
        <v>3</v>
      </c>
      <c r="G103">
        <v>2</v>
      </c>
      <c r="H103">
        <v>2</v>
      </c>
      <c r="I103">
        <v>1</v>
      </c>
      <c r="J103">
        <v>3</v>
      </c>
      <c r="K103">
        <v>1</v>
      </c>
      <c r="L103" s="4">
        <v>22</v>
      </c>
      <c r="M103">
        <v>4</v>
      </c>
      <c r="N103">
        <v>3</v>
      </c>
      <c r="O103">
        <v>1</v>
      </c>
    </row>
    <row r="104" spans="2:15" x14ac:dyDescent="0.35">
      <c r="B104">
        <v>32</v>
      </c>
      <c r="C104" s="4">
        <v>827</v>
      </c>
      <c r="D104">
        <v>1</v>
      </c>
      <c r="E104">
        <v>134</v>
      </c>
      <c r="F104">
        <v>4</v>
      </c>
      <c r="G104">
        <v>2</v>
      </c>
      <c r="H104">
        <v>4</v>
      </c>
      <c r="I104">
        <v>1</v>
      </c>
      <c r="J104">
        <v>1</v>
      </c>
      <c r="K104">
        <v>0</v>
      </c>
      <c r="L104" s="4">
        <v>13</v>
      </c>
      <c r="M104">
        <v>4</v>
      </c>
      <c r="N104">
        <v>3</v>
      </c>
      <c r="O104">
        <v>0</v>
      </c>
    </row>
    <row r="105" spans="2:15" x14ac:dyDescent="0.35">
      <c r="B105">
        <v>20</v>
      </c>
      <c r="C105" s="4">
        <v>871</v>
      </c>
      <c r="D105">
        <v>6</v>
      </c>
      <c r="E105">
        <v>137</v>
      </c>
      <c r="F105">
        <v>4</v>
      </c>
      <c r="G105">
        <v>1</v>
      </c>
      <c r="H105">
        <v>5</v>
      </c>
      <c r="I105">
        <v>4</v>
      </c>
      <c r="J105">
        <v>1</v>
      </c>
      <c r="K105">
        <v>1</v>
      </c>
      <c r="L105" s="4">
        <v>18</v>
      </c>
      <c r="M105">
        <v>2</v>
      </c>
      <c r="N105">
        <v>3</v>
      </c>
      <c r="O105">
        <v>1</v>
      </c>
    </row>
    <row r="106" spans="2:15" x14ac:dyDescent="0.35">
      <c r="B106">
        <v>34</v>
      </c>
      <c r="C106" s="4">
        <v>773.53418803418799</v>
      </c>
      <c r="D106">
        <v>6</v>
      </c>
      <c r="E106">
        <v>138</v>
      </c>
      <c r="F106">
        <v>1</v>
      </c>
      <c r="G106">
        <v>1</v>
      </c>
      <c r="H106">
        <v>4</v>
      </c>
      <c r="I106">
        <v>3</v>
      </c>
      <c r="J106">
        <v>1</v>
      </c>
      <c r="K106">
        <v>0</v>
      </c>
      <c r="L106" s="4">
        <v>14</v>
      </c>
      <c r="M106">
        <v>3</v>
      </c>
      <c r="N106">
        <v>3</v>
      </c>
      <c r="O106">
        <v>0</v>
      </c>
    </row>
    <row r="107" spans="2:15" x14ac:dyDescent="0.35">
      <c r="B107">
        <v>37</v>
      </c>
      <c r="C107" s="4">
        <v>1040</v>
      </c>
      <c r="D107">
        <v>2</v>
      </c>
      <c r="E107">
        <v>139</v>
      </c>
      <c r="F107">
        <v>3</v>
      </c>
      <c r="G107">
        <v>2</v>
      </c>
      <c r="H107">
        <v>7</v>
      </c>
      <c r="I107">
        <v>4</v>
      </c>
      <c r="J107">
        <v>3</v>
      </c>
      <c r="K107">
        <v>0</v>
      </c>
      <c r="L107" s="4">
        <v>14</v>
      </c>
      <c r="M107">
        <v>4</v>
      </c>
      <c r="N107">
        <v>4</v>
      </c>
      <c r="O107">
        <v>0</v>
      </c>
    </row>
    <row r="108" spans="2:15" x14ac:dyDescent="0.35">
      <c r="B108">
        <v>59</v>
      </c>
      <c r="C108" s="4">
        <v>1420</v>
      </c>
      <c r="D108">
        <v>2</v>
      </c>
      <c r="E108">
        <v>140</v>
      </c>
      <c r="F108">
        <v>3</v>
      </c>
      <c r="G108">
        <v>1</v>
      </c>
      <c r="H108">
        <v>6</v>
      </c>
      <c r="I108">
        <v>4</v>
      </c>
      <c r="J108">
        <v>2</v>
      </c>
      <c r="K108">
        <v>0</v>
      </c>
      <c r="L108" s="4">
        <v>21</v>
      </c>
      <c r="M108">
        <v>4</v>
      </c>
      <c r="N108">
        <v>3</v>
      </c>
      <c r="O108">
        <v>0</v>
      </c>
    </row>
    <row r="109" spans="2:15" x14ac:dyDescent="0.35">
      <c r="B109">
        <v>50</v>
      </c>
      <c r="C109" s="4">
        <v>776.57377049180332</v>
      </c>
      <c r="D109">
        <v>1</v>
      </c>
      <c r="E109">
        <v>141</v>
      </c>
      <c r="F109">
        <v>1</v>
      </c>
      <c r="G109">
        <v>1</v>
      </c>
      <c r="H109">
        <v>1</v>
      </c>
      <c r="I109">
        <v>2</v>
      </c>
      <c r="J109">
        <v>2</v>
      </c>
      <c r="K109">
        <v>1</v>
      </c>
      <c r="L109" s="4">
        <v>19</v>
      </c>
      <c r="M109">
        <v>1</v>
      </c>
      <c r="N109">
        <v>2</v>
      </c>
      <c r="O109">
        <v>0</v>
      </c>
    </row>
    <row r="110" spans="2:15" x14ac:dyDescent="0.35">
      <c r="B110">
        <v>25</v>
      </c>
      <c r="C110" s="4">
        <v>787.54826254826253</v>
      </c>
      <c r="D110">
        <v>5</v>
      </c>
      <c r="E110">
        <v>142</v>
      </c>
      <c r="F110">
        <v>3</v>
      </c>
      <c r="G110">
        <v>2</v>
      </c>
      <c r="H110">
        <v>8</v>
      </c>
      <c r="I110">
        <v>3</v>
      </c>
      <c r="J110">
        <v>1</v>
      </c>
      <c r="K110">
        <v>1</v>
      </c>
      <c r="L110" s="4">
        <v>11</v>
      </c>
      <c r="M110">
        <v>4</v>
      </c>
      <c r="N110">
        <v>3</v>
      </c>
      <c r="O110">
        <v>1</v>
      </c>
    </row>
    <row r="111" spans="2:15" x14ac:dyDescent="0.35">
      <c r="B111">
        <v>25</v>
      </c>
      <c r="C111" s="4">
        <v>1280</v>
      </c>
      <c r="D111">
        <v>7</v>
      </c>
      <c r="E111">
        <v>143</v>
      </c>
      <c r="F111">
        <v>4</v>
      </c>
      <c r="G111">
        <v>2</v>
      </c>
      <c r="H111">
        <v>4</v>
      </c>
      <c r="I111">
        <v>4</v>
      </c>
      <c r="J111">
        <v>2</v>
      </c>
      <c r="K111">
        <v>0</v>
      </c>
      <c r="L111" s="4">
        <v>11</v>
      </c>
      <c r="M111">
        <v>3</v>
      </c>
      <c r="N111">
        <v>3</v>
      </c>
      <c r="O111">
        <v>0</v>
      </c>
    </row>
    <row r="112" spans="2:15" x14ac:dyDescent="0.35">
      <c r="B112">
        <v>22</v>
      </c>
      <c r="C112" s="4">
        <v>534</v>
      </c>
      <c r="D112">
        <v>15</v>
      </c>
      <c r="E112">
        <v>144</v>
      </c>
      <c r="F112">
        <v>2</v>
      </c>
      <c r="G112">
        <v>1</v>
      </c>
      <c r="H112">
        <v>5</v>
      </c>
      <c r="I112">
        <v>4</v>
      </c>
      <c r="J112">
        <v>1</v>
      </c>
      <c r="K112">
        <v>0</v>
      </c>
      <c r="L112" s="4">
        <v>15</v>
      </c>
      <c r="M112">
        <v>3</v>
      </c>
      <c r="N112">
        <v>3</v>
      </c>
      <c r="O112">
        <v>0</v>
      </c>
    </row>
    <row r="113" spans="2:15" x14ac:dyDescent="0.35">
      <c r="B113">
        <v>51</v>
      </c>
      <c r="C113" s="4">
        <v>1456</v>
      </c>
      <c r="D113">
        <v>1</v>
      </c>
      <c r="E113">
        <v>145</v>
      </c>
      <c r="F113">
        <v>1</v>
      </c>
      <c r="G113">
        <v>1</v>
      </c>
      <c r="H113">
        <v>7</v>
      </c>
      <c r="I113">
        <v>1</v>
      </c>
      <c r="J113">
        <v>1</v>
      </c>
      <c r="K113">
        <v>0</v>
      </c>
      <c r="L113" s="4">
        <v>20</v>
      </c>
      <c r="M113">
        <v>3</v>
      </c>
      <c r="N113">
        <v>2</v>
      </c>
      <c r="O113">
        <v>0</v>
      </c>
    </row>
    <row r="114" spans="2:15" x14ac:dyDescent="0.35">
      <c r="B114">
        <v>34</v>
      </c>
      <c r="C114" s="4">
        <v>658</v>
      </c>
      <c r="D114">
        <v>7</v>
      </c>
      <c r="E114">
        <v>147</v>
      </c>
      <c r="F114">
        <v>1</v>
      </c>
      <c r="G114">
        <v>2</v>
      </c>
      <c r="H114">
        <v>5</v>
      </c>
      <c r="I114">
        <v>3</v>
      </c>
      <c r="J114">
        <v>1</v>
      </c>
      <c r="K114">
        <v>1</v>
      </c>
      <c r="L114" s="4">
        <v>24</v>
      </c>
      <c r="M114">
        <v>4</v>
      </c>
      <c r="N114">
        <v>3</v>
      </c>
      <c r="O114">
        <v>1</v>
      </c>
    </row>
    <row r="115" spans="2:15" x14ac:dyDescent="0.35">
      <c r="B115">
        <v>54</v>
      </c>
      <c r="C115" s="4">
        <v>142</v>
      </c>
      <c r="D115">
        <v>26</v>
      </c>
      <c r="E115">
        <v>148</v>
      </c>
      <c r="F115">
        <v>4</v>
      </c>
      <c r="G115">
        <v>1</v>
      </c>
      <c r="H115">
        <v>6</v>
      </c>
      <c r="I115">
        <v>4</v>
      </c>
      <c r="J115">
        <v>1</v>
      </c>
      <c r="K115">
        <v>1</v>
      </c>
      <c r="L115" s="4">
        <v>15.049382716049383</v>
      </c>
      <c r="M115">
        <v>3</v>
      </c>
      <c r="N115">
        <v>3</v>
      </c>
      <c r="O115">
        <v>0</v>
      </c>
    </row>
    <row r="116" spans="2:15" x14ac:dyDescent="0.35">
      <c r="B116">
        <v>24</v>
      </c>
      <c r="C116" s="4">
        <v>776.33181818181822</v>
      </c>
      <c r="D116">
        <v>18</v>
      </c>
      <c r="E116">
        <v>150</v>
      </c>
      <c r="F116">
        <v>2</v>
      </c>
      <c r="G116">
        <v>2</v>
      </c>
      <c r="H116">
        <v>5</v>
      </c>
      <c r="I116">
        <v>3</v>
      </c>
      <c r="J116">
        <v>2</v>
      </c>
      <c r="K116">
        <v>0</v>
      </c>
      <c r="L116" s="4">
        <v>12</v>
      </c>
      <c r="M116">
        <v>3</v>
      </c>
      <c r="N116">
        <v>3</v>
      </c>
      <c r="O116">
        <v>0</v>
      </c>
    </row>
    <row r="117" spans="2:15" x14ac:dyDescent="0.35">
      <c r="B117">
        <v>34</v>
      </c>
      <c r="C117" s="4">
        <v>1031</v>
      </c>
      <c r="D117">
        <v>6</v>
      </c>
      <c r="E117">
        <v>151</v>
      </c>
      <c r="F117">
        <v>3</v>
      </c>
      <c r="G117">
        <v>1</v>
      </c>
      <c r="H117">
        <v>4</v>
      </c>
      <c r="I117">
        <v>2</v>
      </c>
      <c r="J117">
        <v>3</v>
      </c>
      <c r="K117">
        <v>0</v>
      </c>
      <c r="L117" s="4">
        <v>15</v>
      </c>
      <c r="M117">
        <v>3</v>
      </c>
      <c r="N117">
        <v>3</v>
      </c>
      <c r="O117">
        <v>0</v>
      </c>
    </row>
    <row r="118" spans="2:15" x14ac:dyDescent="0.35">
      <c r="B118">
        <v>37</v>
      </c>
      <c r="C118" s="4">
        <v>1189</v>
      </c>
      <c r="D118">
        <v>3</v>
      </c>
      <c r="E118">
        <v>152</v>
      </c>
      <c r="F118">
        <v>3</v>
      </c>
      <c r="G118">
        <v>2</v>
      </c>
      <c r="H118">
        <v>8</v>
      </c>
      <c r="I118">
        <v>4</v>
      </c>
      <c r="J118">
        <v>1</v>
      </c>
      <c r="K118">
        <v>0</v>
      </c>
      <c r="L118" s="4">
        <v>12</v>
      </c>
      <c r="M118">
        <v>1</v>
      </c>
      <c r="N118">
        <v>3</v>
      </c>
      <c r="O118">
        <v>0</v>
      </c>
    </row>
    <row r="119" spans="2:15" x14ac:dyDescent="0.35">
      <c r="B119">
        <v>34</v>
      </c>
      <c r="C119" s="4">
        <v>1354</v>
      </c>
      <c r="D119">
        <v>5</v>
      </c>
      <c r="E119">
        <v>153</v>
      </c>
      <c r="F119">
        <v>3</v>
      </c>
      <c r="G119">
        <v>1</v>
      </c>
      <c r="H119">
        <v>6</v>
      </c>
      <c r="I119">
        <v>1</v>
      </c>
      <c r="J119">
        <v>1</v>
      </c>
      <c r="K119">
        <v>0</v>
      </c>
      <c r="L119" s="4">
        <v>12</v>
      </c>
      <c r="M119">
        <v>4</v>
      </c>
      <c r="N119">
        <v>3</v>
      </c>
      <c r="O119">
        <v>0</v>
      </c>
    </row>
    <row r="120" spans="2:15" x14ac:dyDescent="0.35">
      <c r="B120">
        <v>36</v>
      </c>
      <c r="C120" s="4">
        <v>787.54826254826253</v>
      </c>
      <c r="D120">
        <v>11</v>
      </c>
      <c r="E120">
        <v>154</v>
      </c>
      <c r="F120">
        <v>2</v>
      </c>
      <c r="G120">
        <v>1</v>
      </c>
      <c r="H120">
        <v>8</v>
      </c>
      <c r="I120">
        <v>4</v>
      </c>
      <c r="J120">
        <v>2</v>
      </c>
      <c r="K120">
        <v>0</v>
      </c>
      <c r="L120" s="4">
        <v>14</v>
      </c>
      <c r="M120">
        <v>3</v>
      </c>
      <c r="N120">
        <v>3</v>
      </c>
      <c r="O120">
        <v>0</v>
      </c>
    </row>
    <row r="121" spans="2:15" x14ac:dyDescent="0.35">
      <c r="B121">
        <v>36</v>
      </c>
      <c r="C121" s="4">
        <v>922</v>
      </c>
      <c r="D121">
        <v>3</v>
      </c>
      <c r="E121">
        <v>155</v>
      </c>
      <c r="F121">
        <v>1</v>
      </c>
      <c r="G121">
        <v>1</v>
      </c>
      <c r="H121">
        <v>5</v>
      </c>
      <c r="I121">
        <v>4</v>
      </c>
      <c r="J121">
        <v>3</v>
      </c>
      <c r="K121">
        <v>0</v>
      </c>
      <c r="L121" s="4">
        <v>22</v>
      </c>
      <c r="M121">
        <v>1</v>
      </c>
      <c r="N121">
        <v>3</v>
      </c>
      <c r="O121">
        <v>0</v>
      </c>
    </row>
    <row r="122" spans="2:15" x14ac:dyDescent="0.35">
      <c r="B122">
        <v>43</v>
      </c>
      <c r="C122" s="4">
        <v>394</v>
      </c>
      <c r="D122">
        <v>26</v>
      </c>
      <c r="E122">
        <v>158</v>
      </c>
      <c r="F122">
        <v>3</v>
      </c>
      <c r="G122">
        <v>2</v>
      </c>
      <c r="H122">
        <v>6</v>
      </c>
      <c r="I122">
        <v>4</v>
      </c>
      <c r="J122">
        <v>2</v>
      </c>
      <c r="K122">
        <v>1</v>
      </c>
      <c r="L122" s="4">
        <v>12</v>
      </c>
      <c r="M122">
        <v>4</v>
      </c>
      <c r="N122">
        <v>4</v>
      </c>
      <c r="O122">
        <v>0</v>
      </c>
    </row>
    <row r="123" spans="2:15" x14ac:dyDescent="0.35">
      <c r="B123">
        <v>30</v>
      </c>
      <c r="C123" s="4">
        <v>773.53418803418799</v>
      </c>
      <c r="D123">
        <v>23</v>
      </c>
      <c r="E123">
        <v>159</v>
      </c>
      <c r="F123">
        <v>1</v>
      </c>
      <c r="G123">
        <v>2</v>
      </c>
      <c r="H123">
        <v>4</v>
      </c>
      <c r="I123">
        <v>3</v>
      </c>
      <c r="J123">
        <v>3</v>
      </c>
      <c r="K123">
        <v>0</v>
      </c>
      <c r="L123" s="4">
        <v>25</v>
      </c>
      <c r="M123">
        <v>3</v>
      </c>
      <c r="N123">
        <v>2</v>
      </c>
      <c r="O123">
        <v>0</v>
      </c>
    </row>
    <row r="124" spans="2:15" x14ac:dyDescent="0.35">
      <c r="B124">
        <v>33</v>
      </c>
      <c r="C124" s="4">
        <v>750</v>
      </c>
      <c r="D124">
        <v>22</v>
      </c>
      <c r="E124">
        <v>160</v>
      </c>
      <c r="F124">
        <v>3</v>
      </c>
      <c r="G124">
        <v>2</v>
      </c>
      <c r="H124">
        <v>8</v>
      </c>
      <c r="I124">
        <v>2</v>
      </c>
      <c r="J124">
        <v>2</v>
      </c>
      <c r="K124">
        <v>0</v>
      </c>
      <c r="L124" s="4">
        <v>13</v>
      </c>
      <c r="M124">
        <v>1</v>
      </c>
      <c r="N124">
        <v>4</v>
      </c>
      <c r="O124">
        <v>0</v>
      </c>
    </row>
    <row r="125" spans="2:15" x14ac:dyDescent="0.35">
      <c r="B125">
        <v>56</v>
      </c>
      <c r="C125" s="4">
        <v>441</v>
      </c>
      <c r="D125">
        <v>14</v>
      </c>
      <c r="E125">
        <v>161</v>
      </c>
      <c r="F125">
        <v>2</v>
      </c>
      <c r="G125">
        <v>1</v>
      </c>
      <c r="H125">
        <v>4</v>
      </c>
      <c r="I125">
        <v>2</v>
      </c>
      <c r="J125">
        <v>2</v>
      </c>
      <c r="K125">
        <v>1</v>
      </c>
      <c r="L125" s="4">
        <v>18</v>
      </c>
      <c r="M125">
        <v>1</v>
      </c>
      <c r="N125">
        <v>3</v>
      </c>
      <c r="O125">
        <v>1</v>
      </c>
    </row>
    <row r="126" spans="2:15" x14ac:dyDescent="0.35">
      <c r="B126">
        <v>51</v>
      </c>
      <c r="C126" s="4">
        <v>776.57377049180332</v>
      </c>
      <c r="D126">
        <v>6</v>
      </c>
      <c r="E126">
        <v>162</v>
      </c>
      <c r="F126">
        <v>1</v>
      </c>
      <c r="G126">
        <v>2</v>
      </c>
      <c r="H126">
        <v>1</v>
      </c>
      <c r="I126">
        <v>3</v>
      </c>
      <c r="J126">
        <v>1</v>
      </c>
      <c r="K126">
        <v>0</v>
      </c>
      <c r="L126" s="4">
        <v>13</v>
      </c>
      <c r="M126">
        <v>3</v>
      </c>
      <c r="N126">
        <v>3</v>
      </c>
      <c r="O126">
        <v>0</v>
      </c>
    </row>
    <row r="127" spans="2:15" x14ac:dyDescent="0.35">
      <c r="B127">
        <v>31</v>
      </c>
      <c r="C127" s="4">
        <v>249</v>
      </c>
      <c r="D127">
        <v>6</v>
      </c>
      <c r="E127">
        <v>163</v>
      </c>
      <c r="F127">
        <v>2</v>
      </c>
      <c r="G127">
        <v>2</v>
      </c>
      <c r="H127">
        <v>8</v>
      </c>
      <c r="I127">
        <v>3</v>
      </c>
      <c r="J127">
        <v>2</v>
      </c>
      <c r="K127">
        <v>1</v>
      </c>
      <c r="L127" s="4">
        <v>18</v>
      </c>
      <c r="M127">
        <v>2</v>
      </c>
      <c r="N127">
        <v>2</v>
      </c>
      <c r="O127">
        <v>1</v>
      </c>
    </row>
    <row r="128" spans="2:15" x14ac:dyDescent="0.35">
      <c r="B128">
        <v>26</v>
      </c>
      <c r="C128" s="4">
        <v>773.53418803418799</v>
      </c>
      <c r="D128">
        <v>6</v>
      </c>
      <c r="E128">
        <v>164</v>
      </c>
      <c r="F128">
        <v>3</v>
      </c>
      <c r="G128">
        <v>1</v>
      </c>
      <c r="H128">
        <v>4</v>
      </c>
      <c r="I128">
        <v>2</v>
      </c>
      <c r="J128">
        <v>2</v>
      </c>
      <c r="K128">
        <v>0</v>
      </c>
      <c r="L128" s="4">
        <v>19</v>
      </c>
      <c r="M128">
        <v>3</v>
      </c>
      <c r="N128">
        <v>2</v>
      </c>
      <c r="O128">
        <v>0</v>
      </c>
    </row>
    <row r="129" spans="2:15" x14ac:dyDescent="0.35">
      <c r="B129">
        <v>58</v>
      </c>
      <c r="C129" s="4">
        <v>843.5826086956522</v>
      </c>
      <c r="D129">
        <v>23</v>
      </c>
      <c r="E129">
        <v>165</v>
      </c>
      <c r="F129">
        <v>4</v>
      </c>
      <c r="G129">
        <v>1</v>
      </c>
      <c r="H129">
        <v>7</v>
      </c>
      <c r="I129">
        <v>4</v>
      </c>
      <c r="J129">
        <v>2</v>
      </c>
      <c r="K129">
        <v>0</v>
      </c>
      <c r="L129" s="4">
        <v>12</v>
      </c>
      <c r="M129">
        <v>4</v>
      </c>
      <c r="N129">
        <v>2</v>
      </c>
      <c r="O129">
        <v>1</v>
      </c>
    </row>
    <row r="130" spans="2:15" x14ac:dyDescent="0.35">
      <c r="B130">
        <v>19</v>
      </c>
      <c r="C130" s="4">
        <v>528</v>
      </c>
      <c r="D130">
        <v>22</v>
      </c>
      <c r="E130">
        <v>167</v>
      </c>
      <c r="F130">
        <v>4</v>
      </c>
      <c r="G130">
        <v>2</v>
      </c>
      <c r="H130">
        <v>9</v>
      </c>
      <c r="I130">
        <v>3</v>
      </c>
      <c r="J130">
        <v>1</v>
      </c>
      <c r="K130">
        <v>1</v>
      </c>
      <c r="L130" s="4">
        <v>19</v>
      </c>
      <c r="M130">
        <v>4</v>
      </c>
      <c r="N130">
        <v>2</v>
      </c>
      <c r="O130">
        <v>1</v>
      </c>
    </row>
    <row r="131" spans="2:15" x14ac:dyDescent="0.35">
      <c r="B131">
        <v>22</v>
      </c>
      <c r="C131" s="4">
        <v>594</v>
      </c>
      <c r="D131">
        <v>2</v>
      </c>
      <c r="E131">
        <v>169</v>
      </c>
      <c r="F131">
        <v>3</v>
      </c>
      <c r="G131">
        <v>2</v>
      </c>
      <c r="H131">
        <v>5</v>
      </c>
      <c r="I131">
        <v>4</v>
      </c>
      <c r="J131">
        <v>2</v>
      </c>
      <c r="K131">
        <v>0</v>
      </c>
      <c r="L131" s="4">
        <v>14</v>
      </c>
      <c r="M131">
        <v>3</v>
      </c>
      <c r="N131">
        <v>3</v>
      </c>
      <c r="O131">
        <v>0</v>
      </c>
    </row>
    <row r="132" spans="2:15" x14ac:dyDescent="0.35">
      <c r="B132">
        <v>49</v>
      </c>
      <c r="C132" s="4">
        <v>470</v>
      </c>
      <c r="D132">
        <v>20</v>
      </c>
      <c r="E132">
        <v>170</v>
      </c>
      <c r="F132">
        <v>3</v>
      </c>
      <c r="G132">
        <v>1</v>
      </c>
      <c r="H132">
        <v>3</v>
      </c>
      <c r="I132">
        <v>1</v>
      </c>
      <c r="J132">
        <v>2</v>
      </c>
      <c r="K132">
        <v>0</v>
      </c>
      <c r="L132" s="4">
        <v>14</v>
      </c>
      <c r="M132">
        <v>3</v>
      </c>
      <c r="N132">
        <v>2</v>
      </c>
      <c r="O132">
        <v>0</v>
      </c>
    </row>
    <row r="133" spans="2:15" x14ac:dyDescent="0.35">
      <c r="B133">
        <v>43</v>
      </c>
      <c r="C133" s="4">
        <v>957</v>
      </c>
      <c r="D133">
        <v>28</v>
      </c>
      <c r="E133">
        <v>171</v>
      </c>
      <c r="F133">
        <v>2</v>
      </c>
      <c r="G133">
        <v>1</v>
      </c>
      <c r="H133">
        <v>4</v>
      </c>
      <c r="I133">
        <v>3</v>
      </c>
      <c r="J133">
        <v>1</v>
      </c>
      <c r="K133">
        <v>0</v>
      </c>
      <c r="L133" s="4">
        <v>12</v>
      </c>
      <c r="M133">
        <v>4</v>
      </c>
      <c r="N133">
        <v>3</v>
      </c>
      <c r="O133">
        <v>0</v>
      </c>
    </row>
    <row r="134" spans="2:15" x14ac:dyDescent="0.35">
      <c r="B134">
        <v>50</v>
      </c>
      <c r="C134" s="4">
        <v>787.54826254826253</v>
      </c>
      <c r="D134">
        <v>12</v>
      </c>
      <c r="E134">
        <v>174</v>
      </c>
      <c r="F134">
        <v>3</v>
      </c>
      <c r="G134">
        <v>1</v>
      </c>
      <c r="H134">
        <v>8</v>
      </c>
      <c r="I134">
        <v>4</v>
      </c>
      <c r="J134">
        <v>1</v>
      </c>
      <c r="K134">
        <v>0</v>
      </c>
      <c r="L134" s="4">
        <v>11</v>
      </c>
      <c r="M134">
        <v>4</v>
      </c>
      <c r="N134">
        <v>3</v>
      </c>
      <c r="O134">
        <v>0</v>
      </c>
    </row>
    <row r="135" spans="2:15" x14ac:dyDescent="0.35">
      <c r="B135">
        <v>31</v>
      </c>
      <c r="C135" s="4">
        <v>787.54826254826253</v>
      </c>
      <c r="D135">
        <v>20</v>
      </c>
      <c r="E135">
        <v>175</v>
      </c>
      <c r="F135">
        <v>2</v>
      </c>
      <c r="G135">
        <v>1</v>
      </c>
      <c r="H135">
        <v>8</v>
      </c>
      <c r="I135">
        <v>3</v>
      </c>
      <c r="J135">
        <v>2</v>
      </c>
      <c r="K135">
        <v>1</v>
      </c>
      <c r="L135" s="4">
        <v>11</v>
      </c>
      <c r="M135">
        <v>3</v>
      </c>
      <c r="N135">
        <v>3</v>
      </c>
      <c r="O135">
        <v>1</v>
      </c>
    </row>
    <row r="136" spans="2:15" x14ac:dyDescent="0.35">
      <c r="B136">
        <v>41</v>
      </c>
      <c r="C136" s="4">
        <v>802</v>
      </c>
      <c r="D136">
        <v>9</v>
      </c>
      <c r="E136">
        <v>176</v>
      </c>
      <c r="F136">
        <v>3</v>
      </c>
      <c r="G136">
        <v>2</v>
      </c>
      <c r="H136">
        <v>8</v>
      </c>
      <c r="I136">
        <v>3</v>
      </c>
      <c r="J136">
        <v>3</v>
      </c>
      <c r="K136">
        <v>1</v>
      </c>
      <c r="L136" s="4">
        <v>13</v>
      </c>
      <c r="M136">
        <v>3</v>
      </c>
      <c r="N136">
        <v>3</v>
      </c>
      <c r="O136">
        <v>0</v>
      </c>
    </row>
    <row r="137" spans="2:15" x14ac:dyDescent="0.35">
      <c r="B137">
        <v>26</v>
      </c>
      <c r="C137" s="4">
        <v>735.95555555555552</v>
      </c>
      <c r="D137">
        <v>25</v>
      </c>
      <c r="E137">
        <v>177</v>
      </c>
      <c r="F137">
        <v>3</v>
      </c>
      <c r="G137">
        <v>1</v>
      </c>
      <c r="H137">
        <v>2</v>
      </c>
      <c r="I137">
        <v>3</v>
      </c>
      <c r="J137">
        <v>2</v>
      </c>
      <c r="K137">
        <v>0</v>
      </c>
      <c r="L137" s="4">
        <v>23</v>
      </c>
      <c r="M137">
        <v>4</v>
      </c>
      <c r="N137">
        <v>3</v>
      </c>
      <c r="O137">
        <v>0</v>
      </c>
    </row>
    <row r="138" spans="2:15" x14ac:dyDescent="0.35">
      <c r="B138">
        <v>36</v>
      </c>
      <c r="C138" s="4">
        <v>805.3360655737705</v>
      </c>
      <c r="D138">
        <v>6</v>
      </c>
      <c r="E138">
        <v>178</v>
      </c>
      <c r="F138">
        <v>2</v>
      </c>
      <c r="G138">
        <v>2</v>
      </c>
      <c r="H138">
        <v>3</v>
      </c>
      <c r="I138">
        <v>2</v>
      </c>
      <c r="J138">
        <v>3</v>
      </c>
      <c r="K138">
        <v>0</v>
      </c>
      <c r="L138" s="4">
        <v>20</v>
      </c>
      <c r="M138">
        <v>4</v>
      </c>
      <c r="N138">
        <v>3</v>
      </c>
      <c r="O138">
        <v>0</v>
      </c>
    </row>
    <row r="139" spans="2:15" x14ac:dyDescent="0.35">
      <c r="B139">
        <v>51</v>
      </c>
      <c r="C139" s="4">
        <v>1150</v>
      </c>
      <c r="D139">
        <v>8</v>
      </c>
      <c r="E139">
        <v>179</v>
      </c>
      <c r="F139">
        <v>1</v>
      </c>
      <c r="G139">
        <v>2</v>
      </c>
      <c r="H139">
        <v>3</v>
      </c>
      <c r="I139">
        <v>4</v>
      </c>
      <c r="J139">
        <v>1</v>
      </c>
      <c r="K139">
        <v>0</v>
      </c>
      <c r="L139" s="4">
        <v>15</v>
      </c>
      <c r="M139">
        <v>4</v>
      </c>
      <c r="N139">
        <v>3</v>
      </c>
      <c r="O139">
        <v>1</v>
      </c>
    </row>
    <row r="140" spans="2:15" x14ac:dyDescent="0.35">
      <c r="B140">
        <v>39</v>
      </c>
      <c r="C140" s="4">
        <v>787.54826254826253</v>
      </c>
      <c r="D140">
        <v>4</v>
      </c>
      <c r="E140">
        <v>182</v>
      </c>
      <c r="F140">
        <v>4</v>
      </c>
      <c r="G140">
        <v>1</v>
      </c>
      <c r="H140">
        <v>8</v>
      </c>
      <c r="I140">
        <v>3</v>
      </c>
      <c r="J140">
        <v>2</v>
      </c>
      <c r="K140">
        <v>0</v>
      </c>
      <c r="L140" s="4">
        <v>14.945945945945946</v>
      </c>
      <c r="M140">
        <v>3</v>
      </c>
      <c r="N140">
        <v>4</v>
      </c>
      <c r="O140">
        <v>0</v>
      </c>
    </row>
    <row r="141" spans="2:15" x14ac:dyDescent="0.35">
      <c r="B141">
        <v>25</v>
      </c>
      <c r="C141" s="4">
        <v>787.54826254826253</v>
      </c>
      <c r="D141">
        <v>28</v>
      </c>
      <c r="E141">
        <v>183</v>
      </c>
      <c r="F141">
        <v>1</v>
      </c>
      <c r="G141">
        <v>2</v>
      </c>
      <c r="H141">
        <v>8</v>
      </c>
      <c r="I141">
        <v>3</v>
      </c>
      <c r="J141">
        <v>2</v>
      </c>
      <c r="K141">
        <v>0</v>
      </c>
      <c r="L141" s="4">
        <v>18</v>
      </c>
      <c r="M141">
        <v>4</v>
      </c>
      <c r="N141">
        <v>3</v>
      </c>
      <c r="O141">
        <v>0</v>
      </c>
    </row>
    <row r="142" spans="2:15" x14ac:dyDescent="0.35">
      <c r="B142">
        <v>30</v>
      </c>
      <c r="C142" s="4">
        <v>1240</v>
      </c>
      <c r="D142">
        <v>9</v>
      </c>
      <c r="E142">
        <v>184</v>
      </c>
      <c r="F142">
        <v>3</v>
      </c>
      <c r="G142">
        <v>2</v>
      </c>
      <c r="H142">
        <v>2</v>
      </c>
      <c r="I142">
        <v>4</v>
      </c>
      <c r="J142">
        <v>2</v>
      </c>
      <c r="K142">
        <v>1</v>
      </c>
      <c r="L142" s="4">
        <v>19</v>
      </c>
      <c r="M142">
        <v>4</v>
      </c>
      <c r="N142">
        <v>1</v>
      </c>
      <c r="O142">
        <v>0</v>
      </c>
    </row>
    <row r="143" spans="2:15" x14ac:dyDescent="0.35">
      <c r="B143">
        <v>32</v>
      </c>
      <c r="C143" s="4">
        <v>776.33181818181822</v>
      </c>
      <c r="D143">
        <v>9</v>
      </c>
      <c r="E143">
        <v>190</v>
      </c>
      <c r="F143">
        <v>1</v>
      </c>
      <c r="G143">
        <v>1</v>
      </c>
      <c r="H143">
        <v>5</v>
      </c>
      <c r="I143">
        <v>1</v>
      </c>
      <c r="J143">
        <v>1</v>
      </c>
      <c r="K143">
        <v>0</v>
      </c>
      <c r="L143" s="4">
        <v>22</v>
      </c>
      <c r="M143">
        <v>1</v>
      </c>
      <c r="N143">
        <v>4</v>
      </c>
      <c r="O143">
        <v>1</v>
      </c>
    </row>
    <row r="144" spans="2:15" x14ac:dyDescent="0.35">
      <c r="B144">
        <v>45</v>
      </c>
      <c r="C144" s="4">
        <v>773.53418803418799</v>
      </c>
      <c r="D144">
        <v>29</v>
      </c>
      <c r="E144">
        <v>192</v>
      </c>
      <c r="F144">
        <v>3</v>
      </c>
      <c r="G144">
        <v>2</v>
      </c>
      <c r="H144">
        <v>4</v>
      </c>
      <c r="I144">
        <v>4</v>
      </c>
      <c r="J144">
        <v>1</v>
      </c>
      <c r="K144">
        <v>0</v>
      </c>
      <c r="L144" s="4">
        <v>13</v>
      </c>
      <c r="M144">
        <v>2</v>
      </c>
      <c r="N144">
        <v>2</v>
      </c>
      <c r="O144">
        <v>0</v>
      </c>
    </row>
    <row r="145" spans="2:15" x14ac:dyDescent="0.35">
      <c r="B145">
        <v>38</v>
      </c>
      <c r="C145" s="4">
        <v>364</v>
      </c>
      <c r="D145">
        <v>3</v>
      </c>
      <c r="E145">
        <v>193</v>
      </c>
      <c r="F145">
        <v>4</v>
      </c>
      <c r="G145">
        <v>1</v>
      </c>
      <c r="H145">
        <v>4</v>
      </c>
      <c r="I145">
        <v>3</v>
      </c>
      <c r="J145">
        <v>1</v>
      </c>
      <c r="K145">
        <v>1</v>
      </c>
      <c r="L145" s="4">
        <v>20</v>
      </c>
      <c r="M145">
        <v>2</v>
      </c>
      <c r="N145">
        <v>3</v>
      </c>
      <c r="O145">
        <v>0</v>
      </c>
    </row>
    <row r="146" spans="2:15" x14ac:dyDescent="0.35">
      <c r="B146">
        <v>30</v>
      </c>
      <c r="C146" s="4">
        <v>438</v>
      </c>
      <c r="D146">
        <v>18</v>
      </c>
      <c r="E146">
        <v>194</v>
      </c>
      <c r="F146">
        <v>1</v>
      </c>
      <c r="G146">
        <v>1</v>
      </c>
      <c r="H146">
        <v>4</v>
      </c>
      <c r="I146">
        <v>3</v>
      </c>
      <c r="J146">
        <v>1</v>
      </c>
      <c r="K146">
        <v>0</v>
      </c>
      <c r="L146" s="4">
        <v>14</v>
      </c>
      <c r="M146">
        <v>3</v>
      </c>
      <c r="N146">
        <v>2</v>
      </c>
      <c r="O146">
        <v>0</v>
      </c>
    </row>
    <row r="147" spans="2:15" x14ac:dyDescent="0.35">
      <c r="B147">
        <v>32</v>
      </c>
      <c r="C147" s="4">
        <v>689</v>
      </c>
      <c r="D147">
        <v>9</v>
      </c>
      <c r="E147">
        <v>195</v>
      </c>
      <c r="F147">
        <v>4</v>
      </c>
      <c r="G147">
        <v>2</v>
      </c>
      <c r="H147">
        <v>8</v>
      </c>
      <c r="I147">
        <v>4</v>
      </c>
      <c r="J147">
        <v>3</v>
      </c>
      <c r="K147">
        <v>0</v>
      </c>
      <c r="L147" s="4">
        <v>17</v>
      </c>
      <c r="M147">
        <v>4</v>
      </c>
      <c r="N147">
        <v>4</v>
      </c>
      <c r="O147">
        <v>0</v>
      </c>
    </row>
    <row r="148" spans="2:15" x14ac:dyDescent="0.35">
      <c r="B148">
        <v>30</v>
      </c>
      <c r="C148" s="4">
        <v>773.53418803418799</v>
      </c>
      <c r="D148">
        <v>5</v>
      </c>
      <c r="E148">
        <v>197</v>
      </c>
      <c r="F148">
        <v>4</v>
      </c>
      <c r="G148">
        <v>1</v>
      </c>
      <c r="H148">
        <v>4</v>
      </c>
      <c r="I148">
        <v>1</v>
      </c>
      <c r="J148">
        <v>3</v>
      </c>
      <c r="K148">
        <v>0</v>
      </c>
      <c r="L148" s="4">
        <v>14</v>
      </c>
      <c r="M148">
        <v>4</v>
      </c>
      <c r="N148">
        <v>3</v>
      </c>
      <c r="O148">
        <v>0</v>
      </c>
    </row>
    <row r="149" spans="2:15" x14ac:dyDescent="0.35">
      <c r="B149">
        <v>30</v>
      </c>
      <c r="C149" s="4">
        <v>1427</v>
      </c>
      <c r="D149">
        <v>2</v>
      </c>
      <c r="E149">
        <v>198</v>
      </c>
      <c r="F149">
        <v>2</v>
      </c>
      <c r="G149">
        <v>2</v>
      </c>
      <c r="H149">
        <v>5</v>
      </c>
      <c r="I149">
        <v>4</v>
      </c>
      <c r="J149">
        <v>1</v>
      </c>
      <c r="K149">
        <v>0</v>
      </c>
      <c r="L149" s="4">
        <v>13</v>
      </c>
      <c r="M149">
        <v>4</v>
      </c>
      <c r="N149">
        <v>3</v>
      </c>
      <c r="O149">
        <v>0</v>
      </c>
    </row>
    <row r="150" spans="2:15" x14ac:dyDescent="0.35">
      <c r="B150">
        <v>41</v>
      </c>
      <c r="C150" s="4">
        <v>857</v>
      </c>
      <c r="D150">
        <v>10</v>
      </c>
      <c r="E150">
        <v>199</v>
      </c>
      <c r="F150">
        <v>4</v>
      </c>
      <c r="G150">
        <v>2</v>
      </c>
      <c r="H150">
        <v>6</v>
      </c>
      <c r="I150">
        <v>1</v>
      </c>
      <c r="J150">
        <v>3</v>
      </c>
      <c r="K150">
        <v>0</v>
      </c>
      <c r="L150" s="4">
        <v>13</v>
      </c>
      <c r="M150">
        <v>2</v>
      </c>
      <c r="N150">
        <v>2</v>
      </c>
      <c r="O150">
        <v>0</v>
      </c>
    </row>
    <row r="151" spans="2:15" x14ac:dyDescent="0.35">
      <c r="B151">
        <v>41</v>
      </c>
      <c r="C151" s="4">
        <v>933</v>
      </c>
      <c r="D151">
        <v>9</v>
      </c>
      <c r="E151">
        <v>200</v>
      </c>
      <c r="F151">
        <v>3</v>
      </c>
      <c r="G151">
        <v>2</v>
      </c>
      <c r="H151">
        <v>5</v>
      </c>
      <c r="I151">
        <v>1</v>
      </c>
      <c r="J151">
        <v>2</v>
      </c>
      <c r="K151">
        <v>0</v>
      </c>
      <c r="L151" s="4">
        <v>21</v>
      </c>
      <c r="M151">
        <v>4</v>
      </c>
      <c r="N151">
        <v>3</v>
      </c>
      <c r="O151">
        <v>0</v>
      </c>
    </row>
    <row r="152" spans="2:15" x14ac:dyDescent="0.35">
      <c r="B152">
        <v>19</v>
      </c>
      <c r="C152" s="4">
        <v>1181</v>
      </c>
      <c r="D152">
        <v>3</v>
      </c>
      <c r="E152">
        <v>201</v>
      </c>
      <c r="F152">
        <v>2</v>
      </c>
      <c r="G152">
        <v>1</v>
      </c>
      <c r="H152">
        <v>5</v>
      </c>
      <c r="I152">
        <v>2</v>
      </c>
      <c r="J152">
        <v>1</v>
      </c>
      <c r="K152">
        <v>0</v>
      </c>
      <c r="L152" s="4">
        <v>14</v>
      </c>
      <c r="M152">
        <v>4</v>
      </c>
      <c r="N152">
        <v>3</v>
      </c>
      <c r="O152">
        <v>0</v>
      </c>
    </row>
    <row r="153" spans="2:15" x14ac:dyDescent="0.35">
      <c r="B153">
        <v>40</v>
      </c>
      <c r="C153" s="4">
        <v>1395</v>
      </c>
      <c r="D153">
        <v>26</v>
      </c>
      <c r="E153">
        <v>202</v>
      </c>
      <c r="F153">
        <v>2</v>
      </c>
      <c r="G153">
        <v>1</v>
      </c>
      <c r="H153">
        <v>4</v>
      </c>
      <c r="I153">
        <v>2</v>
      </c>
      <c r="J153">
        <v>3</v>
      </c>
      <c r="K153">
        <v>0</v>
      </c>
      <c r="L153" s="4">
        <v>11</v>
      </c>
      <c r="M153">
        <v>1</v>
      </c>
      <c r="N153">
        <v>3</v>
      </c>
      <c r="O153">
        <v>0</v>
      </c>
    </row>
    <row r="154" spans="2:15" x14ac:dyDescent="0.35">
      <c r="B154">
        <v>35</v>
      </c>
      <c r="C154" s="4">
        <v>662</v>
      </c>
      <c r="D154">
        <v>1</v>
      </c>
      <c r="E154">
        <v>204</v>
      </c>
      <c r="F154">
        <v>3</v>
      </c>
      <c r="G154">
        <v>2</v>
      </c>
      <c r="H154">
        <v>8</v>
      </c>
      <c r="I154">
        <v>2</v>
      </c>
      <c r="J154">
        <v>2</v>
      </c>
      <c r="K154">
        <v>0</v>
      </c>
      <c r="L154" s="4">
        <v>13</v>
      </c>
      <c r="M154">
        <v>1</v>
      </c>
      <c r="N154">
        <v>3</v>
      </c>
      <c r="O154">
        <v>0</v>
      </c>
    </row>
    <row r="155" spans="2:15" x14ac:dyDescent="0.35">
      <c r="B155">
        <v>53</v>
      </c>
      <c r="C155" s="4">
        <v>1436</v>
      </c>
      <c r="D155">
        <v>6</v>
      </c>
      <c r="E155">
        <v>205</v>
      </c>
      <c r="F155">
        <v>2</v>
      </c>
      <c r="G155">
        <v>2</v>
      </c>
      <c r="H155">
        <v>9</v>
      </c>
      <c r="I155">
        <v>3</v>
      </c>
      <c r="J155">
        <v>2</v>
      </c>
      <c r="K155">
        <v>1</v>
      </c>
      <c r="L155" s="4">
        <v>20</v>
      </c>
      <c r="M155">
        <v>4</v>
      </c>
      <c r="N155">
        <v>1</v>
      </c>
      <c r="O155">
        <v>0</v>
      </c>
    </row>
    <row r="156" spans="2:15" x14ac:dyDescent="0.35">
      <c r="B156">
        <v>45</v>
      </c>
      <c r="C156" s="4">
        <v>194</v>
      </c>
      <c r="D156">
        <v>9</v>
      </c>
      <c r="E156">
        <v>206</v>
      </c>
      <c r="F156">
        <v>2</v>
      </c>
      <c r="G156">
        <v>2</v>
      </c>
      <c r="H156">
        <v>5</v>
      </c>
      <c r="I156">
        <v>2</v>
      </c>
      <c r="J156">
        <v>3</v>
      </c>
      <c r="K156">
        <v>0</v>
      </c>
      <c r="L156" s="4">
        <v>18</v>
      </c>
      <c r="M156">
        <v>3</v>
      </c>
      <c r="N156">
        <v>1</v>
      </c>
      <c r="O156">
        <v>0</v>
      </c>
    </row>
    <row r="157" spans="2:15" x14ac:dyDescent="0.35">
      <c r="B157">
        <v>32</v>
      </c>
      <c r="C157" s="4">
        <v>967</v>
      </c>
      <c r="D157">
        <v>8</v>
      </c>
      <c r="E157">
        <v>207</v>
      </c>
      <c r="F157">
        <v>2</v>
      </c>
      <c r="G157">
        <v>1</v>
      </c>
      <c r="H157">
        <v>8</v>
      </c>
      <c r="I157">
        <v>4</v>
      </c>
      <c r="J157">
        <v>1</v>
      </c>
      <c r="K157">
        <v>0</v>
      </c>
      <c r="L157" s="4">
        <v>14</v>
      </c>
      <c r="M157">
        <v>4</v>
      </c>
      <c r="N157">
        <v>3</v>
      </c>
      <c r="O157">
        <v>0</v>
      </c>
    </row>
    <row r="158" spans="2:15" x14ac:dyDescent="0.35">
      <c r="B158">
        <v>29</v>
      </c>
      <c r="C158" s="4">
        <v>1496</v>
      </c>
      <c r="D158">
        <v>1</v>
      </c>
      <c r="E158">
        <v>208</v>
      </c>
      <c r="F158">
        <v>4</v>
      </c>
      <c r="G158">
        <v>2</v>
      </c>
      <c r="H158">
        <v>3</v>
      </c>
      <c r="I158">
        <v>3</v>
      </c>
      <c r="J158">
        <v>2</v>
      </c>
      <c r="K158">
        <v>0</v>
      </c>
      <c r="L158" s="4">
        <v>13</v>
      </c>
      <c r="M158">
        <v>1</v>
      </c>
      <c r="N158">
        <v>3</v>
      </c>
      <c r="O158">
        <v>0</v>
      </c>
    </row>
    <row r="159" spans="2:15" x14ac:dyDescent="0.35">
      <c r="B159">
        <v>51</v>
      </c>
      <c r="C159" s="4">
        <v>1169</v>
      </c>
      <c r="D159">
        <v>7</v>
      </c>
      <c r="E159">
        <v>211</v>
      </c>
      <c r="F159">
        <v>2</v>
      </c>
      <c r="G159">
        <v>2</v>
      </c>
      <c r="H159">
        <v>3</v>
      </c>
      <c r="I159">
        <v>3</v>
      </c>
      <c r="J159">
        <v>2</v>
      </c>
      <c r="K159">
        <v>0</v>
      </c>
      <c r="L159" s="4">
        <v>15.345132743362832</v>
      </c>
      <c r="M159">
        <v>3</v>
      </c>
      <c r="N159">
        <v>3</v>
      </c>
      <c r="O159">
        <v>0</v>
      </c>
    </row>
    <row r="160" spans="2:15" x14ac:dyDescent="0.35">
      <c r="B160">
        <v>58</v>
      </c>
      <c r="C160" s="4">
        <v>1145</v>
      </c>
      <c r="D160">
        <v>9</v>
      </c>
      <c r="E160">
        <v>214</v>
      </c>
      <c r="F160">
        <v>2</v>
      </c>
      <c r="G160">
        <v>1</v>
      </c>
      <c r="H160">
        <v>4</v>
      </c>
      <c r="I160">
        <v>2</v>
      </c>
      <c r="J160">
        <v>2</v>
      </c>
      <c r="K160">
        <v>1</v>
      </c>
      <c r="L160" s="4">
        <v>20</v>
      </c>
      <c r="M160">
        <v>2</v>
      </c>
      <c r="N160">
        <v>2</v>
      </c>
      <c r="O160">
        <v>0</v>
      </c>
    </row>
    <row r="161" spans="2:15" x14ac:dyDescent="0.35">
      <c r="B161">
        <v>40</v>
      </c>
      <c r="C161" s="4">
        <v>630</v>
      </c>
      <c r="D161">
        <v>4</v>
      </c>
      <c r="E161">
        <v>215</v>
      </c>
      <c r="F161">
        <v>3</v>
      </c>
      <c r="G161">
        <v>2</v>
      </c>
      <c r="H161">
        <v>8</v>
      </c>
      <c r="I161">
        <v>4</v>
      </c>
      <c r="J161">
        <v>2</v>
      </c>
      <c r="K161">
        <v>0</v>
      </c>
      <c r="L161" s="4">
        <v>11</v>
      </c>
      <c r="M161">
        <v>1</v>
      </c>
      <c r="N161">
        <v>2</v>
      </c>
      <c r="O161">
        <v>0</v>
      </c>
    </row>
    <row r="162" spans="2:15" x14ac:dyDescent="0.35">
      <c r="B162">
        <v>34</v>
      </c>
      <c r="C162" s="4">
        <v>303</v>
      </c>
      <c r="D162">
        <v>2</v>
      </c>
      <c r="E162">
        <v>216</v>
      </c>
      <c r="F162">
        <v>3</v>
      </c>
      <c r="G162">
        <v>1</v>
      </c>
      <c r="H162">
        <v>9</v>
      </c>
      <c r="I162">
        <v>3</v>
      </c>
      <c r="J162">
        <v>2</v>
      </c>
      <c r="K162">
        <v>0</v>
      </c>
      <c r="L162" s="4">
        <v>18</v>
      </c>
      <c r="M162">
        <v>4</v>
      </c>
      <c r="N162">
        <v>3</v>
      </c>
      <c r="O162">
        <v>0</v>
      </c>
    </row>
    <row r="163" spans="2:15" x14ac:dyDescent="0.35">
      <c r="B163">
        <v>22</v>
      </c>
      <c r="C163" s="4">
        <v>1256</v>
      </c>
      <c r="D163">
        <v>19</v>
      </c>
      <c r="E163">
        <v>217</v>
      </c>
      <c r="F163">
        <v>3</v>
      </c>
      <c r="G163">
        <v>2</v>
      </c>
      <c r="H163">
        <v>4</v>
      </c>
      <c r="I163">
        <v>4</v>
      </c>
      <c r="J163">
        <v>2</v>
      </c>
      <c r="K163">
        <v>0</v>
      </c>
      <c r="L163" s="4">
        <v>24</v>
      </c>
      <c r="M163">
        <v>1</v>
      </c>
      <c r="N163">
        <v>3</v>
      </c>
      <c r="O163">
        <v>0</v>
      </c>
    </row>
    <row r="164" spans="2:15" x14ac:dyDescent="0.35">
      <c r="B164">
        <v>27</v>
      </c>
      <c r="C164" s="4">
        <v>691</v>
      </c>
      <c r="D164">
        <v>9</v>
      </c>
      <c r="E164">
        <v>218</v>
      </c>
      <c r="F164">
        <v>4</v>
      </c>
      <c r="G164">
        <v>2</v>
      </c>
      <c r="H164">
        <v>4</v>
      </c>
      <c r="I164">
        <v>2</v>
      </c>
      <c r="J164">
        <v>3</v>
      </c>
      <c r="K164">
        <v>0</v>
      </c>
      <c r="L164" s="4">
        <v>18</v>
      </c>
      <c r="M164">
        <v>4</v>
      </c>
      <c r="N164">
        <v>1</v>
      </c>
      <c r="O164">
        <v>0</v>
      </c>
    </row>
    <row r="165" spans="2:15" x14ac:dyDescent="0.35">
      <c r="B165">
        <v>28</v>
      </c>
      <c r="C165" s="4">
        <v>440</v>
      </c>
      <c r="D165">
        <v>21</v>
      </c>
      <c r="E165">
        <v>221</v>
      </c>
      <c r="F165">
        <v>3</v>
      </c>
      <c r="G165">
        <v>2</v>
      </c>
      <c r="H165">
        <v>4</v>
      </c>
      <c r="I165">
        <v>4</v>
      </c>
      <c r="J165">
        <v>2</v>
      </c>
      <c r="K165">
        <v>0</v>
      </c>
      <c r="L165" s="4">
        <v>11</v>
      </c>
      <c r="M165">
        <v>3</v>
      </c>
      <c r="N165">
        <v>1</v>
      </c>
      <c r="O165">
        <v>0</v>
      </c>
    </row>
    <row r="166" spans="2:15" x14ac:dyDescent="0.35">
      <c r="B166">
        <v>57</v>
      </c>
      <c r="C166" s="4">
        <v>334</v>
      </c>
      <c r="D166">
        <v>24</v>
      </c>
      <c r="E166">
        <v>223</v>
      </c>
      <c r="F166">
        <v>3</v>
      </c>
      <c r="G166">
        <v>2</v>
      </c>
      <c r="H166">
        <v>7</v>
      </c>
      <c r="I166">
        <v>4</v>
      </c>
      <c r="J166">
        <v>3</v>
      </c>
      <c r="K166">
        <v>1</v>
      </c>
      <c r="L166" s="4">
        <v>16</v>
      </c>
      <c r="M166">
        <v>2</v>
      </c>
      <c r="N166">
        <v>1</v>
      </c>
      <c r="O166">
        <v>0</v>
      </c>
    </row>
    <row r="167" spans="2:15" x14ac:dyDescent="0.35">
      <c r="B167">
        <v>27</v>
      </c>
      <c r="C167" s="4">
        <v>773.53418803418799</v>
      </c>
      <c r="D167">
        <v>3</v>
      </c>
      <c r="E167">
        <v>224</v>
      </c>
      <c r="F167">
        <v>3</v>
      </c>
      <c r="G167">
        <v>2</v>
      </c>
      <c r="H167">
        <v>4</v>
      </c>
      <c r="I167">
        <v>3</v>
      </c>
      <c r="J167">
        <v>3</v>
      </c>
      <c r="K167">
        <v>1</v>
      </c>
      <c r="L167" s="4">
        <v>15</v>
      </c>
      <c r="M167">
        <v>4</v>
      </c>
      <c r="N167">
        <v>2</v>
      </c>
      <c r="O167">
        <v>0</v>
      </c>
    </row>
    <row r="168" spans="2:15" x14ac:dyDescent="0.35">
      <c r="B168">
        <v>50</v>
      </c>
      <c r="C168" s="4">
        <v>1452</v>
      </c>
      <c r="D168">
        <v>11</v>
      </c>
      <c r="E168">
        <v>226</v>
      </c>
      <c r="F168">
        <v>3</v>
      </c>
      <c r="G168">
        <v>1</v>
      </c>
      <c r="H168">
        <v>6</v>
      </c>
      <c r="I168">
        <v>2</v>
      </c>
      <c r="J168">
        <v>1</v>
      </c>
      <c r="K168">
        <v>0</v>
      </c>
      <c r="L168" s="4">
        <v>15</v>
      </c>
      <c r="M168">
        <v>2</v>
      </c>
      <c r="N168">
        <v>3</v>
      </c>
      <c r="O168">
        <v>0</v>
      </c>
    </row>
    <row r="169" spans="2:15" x14ac:dyDescent="0.35">
      <c r="B169">
        <v>41</v>
      </c>
      <c r="C169" s="4">
        <v>465</v>
      </c>
      <c r="D169">
        <v>14</v>
      </c>
      <c r="E169">
        <v>227</v>
      </c>
      <c r="F169">
        <v>1</v>
      </c>
      <c r="G169">
        <v>2</v>
      </c>
      <c r="H169">
        <v>4</v>
      </c>
      <c r="I169">
        <v>3</v>
      </c>
      <c r="J169">
        <v>3</v>
      </c>
      <c r="K169">
        <v>0</v>
      </c>
      <c r="L169" s="4">
        <v>12</v>
      </c>
      <c r="M169">
        <v>1</v>
      </c>
      <c r="N169">
        <v>3</v>
      </c>
      <c r="O169">
        <v>0</v>
      </c>
    </row>
    <row r="170" spans="2:15" x14ac:dyDescent="0.35">
      <c r="B170">
        <v>30</v>
      </c>
      <c r="C170" s="4">
        <v>1339</v>
      </c>
      <c r="D170">
        <v>5</v>
      </c>
      <c r="E170">
        <v>228</v>
      </c>
      <c r="F170">
        <v>2</v>
      </c>
      <c r="G170">
        <v>1</v>
      </c>
      <c r="H170">
        <v>8</v>
      </c>
      <c r="I170">
        <v>4</v>
      </c>
      <c r="J170">
        <v>2</v>
      </c>
      <c r="K170">
        <v>0</v>
      </c>
      <c r="L170" s="4">
        <v>12</v>
      </c>
      <c r="M170">
        <v>3</v>
      </c>
      <c r="N170">
        <v>3</v>
      </c>
      <c r="O170">
        <v>0</v>
      </c>
    </row>
    <row r="171" spans="2:15" x14ac:dyDescent="0.35">
      <c r="B171">
        <v>38</v>
      </c>
      <c r="C171" s="4">
        <v>702</v>
      </c>
      <c r="D171">
        <v>1</v>
      </c>
      <c r="E171">
        <v>230</v>
      </c>
      <c r="F171">
        <v>1</v>
      </c>
      <c r="G171">
        <v>1</v>
      </c>
      <c r="H171">
        <v>8</v>
      </c>
      <c r="I171">
        <v>4</v>
      </c>
      <c r="J171">
        <v>1</v>
      </c>
      <c r="K171">
        <v>0</v>
      </c>
      <c r="L171" s="4">
        <v>22</v>
      </c>
      <c r="M171">
        <v>3</v>
      </c>
      <c r="N171">
        <v>4</v>
      </c>
      <c r="O171">
        <v>0</v>
      </c>
    </row>
    <row r="172" spans="2:15" x14ac:dyDescent="0.35">
      <c r="B172">
        <v>32</v>
      </c>
      <c r="C172" s="4">
        <v>120</v>
      </c>
      <c r="D172">
        <v>6</v>
      </c>
      <c r="E172">
        <v>231</v>
      </c>
      <c r="F172">
        <v>3</v>
      </c>
      <c r="G172">
        <v>2</v>
      </c>
      <c r="H172">
        <v>4</v>
      </c>
      <c r="I172">
        <v>3</v>
      </c>
      <c r="J172">
        <v>1</v>
      </c>
      <c r="K172">
        <v>0</v>
      </c>
      <c r="L172" s="4">
        <v>15.375527426160337</v>
      </c>
      <c r="M172">
        <v>1</v>
      </c>
      <c r="N172">
        <v>3</v>
      </c>
      <c r="O172">
        <v>0</v>
      </c>
    </row>
    <row r="173" spans="2:15" x14ac:dyDescent="0.35">
      <c r="B173">
        <v>27</v>
      </c>
      <c r="C173" s="4">
        <v>1157</v>
      </c>
      <c r="D173">
        <v>17</v>
      </c>
      <c r="E173">
        <v>233</v>
      </c>
      <c r="F173">
        <v>3</v>
      </c>
      <c r="G173">
        <v>2</v>
      </c>
      <c r="H173">
        <v>4</v>
      </c>
      <c r="I173">
        <v>2</v>
      </c>
      <c r="J173">
        <v>2</v>
      </c>
      <c r="K173">
        <v>1</v>
      </c>
      <c r="L173" s="4">
        <v>16</v>
      </c>
      <c r="M173">
        <v>4</v>
      </c>
      <c r="N173">
        <v>2</v>
      </c>
      <c r="O173">
        <v>0</v>
      </c>
    </row>
    <row r="174" spans="2:15" x14ac:dyDescent="0.35">
      <c r="B174">
        <v>19</v>
      </c>
      <c r="C174" s="4">
        <v>803.12121212121212</v>
      </c>
      <c r="D174">
        <v>1</v>
      </c>
      <c r="E174">
        <v>235</v>
      </c>
      <c r="F174">
        <v>3</v>
      </c>
      <c r="G174">
        <v>1</v>
      </c>
      <c r="H174">
        <v>9</v>
      </c>
      <c r="I174">
        <v>1</v>
      </c>
      <c r="J174">
        <v>1</v>
      </c>
      <c r="K174">
        <v>0</v>
      </c>
      <c r="L174" s="4">
        <v>21</v>
      </c>
      <c r="M174">
        <v>1</v>
      </c>
      <c r="N174">
        <v>4</v>
      </c>
      <c r="O174">
        <v>1</v>
      </c>
    </row>
    <row r="175" spans="2:15" x14ac:dyDescent="0.35">
      <c r="B175">
        <v>36</v>
      </c>
      <c r="C175" s="4">
        <v>1480</v>
      </c>
      <c r="D175">
        <v>3</v>
      </c>
      <c r="E175">
        <v>238</v>
      </c>
      <c r="F175">
        <v>4</v>
      </c>
      <c r="G175">
        <v>2</v>
      </c>
      <c r="H175">
        <v>5</v>
      </c>
      <c r="I175">
        <v>2</v>
      </c>
      <c r="J175">
        <v>1</v>
      </c>
      <c r="K175">
        <v>0</v>
      </c>
      <c r="L175" s="4">
        <v>12</v>
      </c>
      <c r="M175">
        <v>3</v>
      </c>
      <c r="N175">
        <v>2</v>
      </c>
      <c r="O175">
        <v>0</v>
      </c>
    </row>
    <row r="176" spans="2:15" x14ac:dyDescent="0.35">
      <c r="B176">
        <v>30</v>
      </c>
      <c r="C176" s="4">
        <v>111</v>
      </c>
      <c r="D176">
        <v>9</v>
      </c>
      <c r="E176">
        <v>239</v>
      </c>
      <c r="F176">
        <v>3</v>
      </c>
      <c r="G176">
        <v>2</v>
      </c>
      <c r="H176">
        <v>5</v>
      </c>
      <c r="I176">
        <v>1</v>
      </c>
      <c r="J176">
        <v>3</v>
      </c>
      <c r="K176">
        <v>0</v>
      </c>
      <c r="L176" s="4">
        <v>11</v>
      </c>
      <c r="M176">
        <v>3</v>
      </c>
      <c r="N176">
        <v>3</v>
      </c>
      <c r="O176">
        <v>0</v>
      </c>
    </row>
    <row r="177" spans="2:15" x14ac:dyDescent="0.35">
      <c r="B177">
        <v>45</v>
      </c>
      <c r="C177" s="4">
        <v>787.54826254826253</v>
      </c>
      <c r="D177">
        <v>4</v>
      </c>
      <c r="E177">
        <v>240</v>
      </c>
      <c r="F177">
        <v>3</v>
      </c>
      <c r="G177">
        <v>1</v>
      </c>
      <c r="H177">
        <v>8</v>
      </c>
      <c r="I177">
        <v>1</v>
      </c>
      <c r="J177">
        <v>3</v>
      </c>
      <c r="K177">
        <v>1</v>
      </c>
      <c r="L177" s="4">
        <v>11</v>
      </c>
      <c r="M177">
        <v>1</v>
      </c>
      <c r="N177">
        <v>4</v>
      </c>
      <c r="O177">
        <v>0</v>
      </c>
    </row>
    <row r="178" spans="2:15" x14ac:dyDescent="0.35">
      <c r="B178">
        <v>56</v>
      </c>
      <c r="C178" s="4">
        <v>713</v>
      </c>
      <c r="D178">
        <v>8</v>
      </c>
      <c r="E178">
        <v>241</v>
      </c>
      <c r="F178">
        <v>3</v>
      </c>
      <c r="G178">
        <v>1</v>
      </c>
      <c r="H178">
        <v>4</v>
      </c>
      <c r="I178">
        <v>1</v>
      </c>
      <c r="J178">
        <v>3</v>
      </c>
      <c r="K178">
        <v>1</v>
      </c>
      <c r="L178" s="4">
        <v>18</v>
      </c>
      <c r="M178">
        <v>3</v>
      </c>
      <c r="N178">
        <v>3</v>
      </c>
      <c r="O178">
        <v>0</v>
      </c>
    </row>
    <row r="179" spans="2:15" x14ac:dyDescent="0.35">
      <c r="B179">
        <v>33</v>
      </c>
      <c r="C179" s="4">
        <v>134</v>
      </c>
      <c r="D179">
        <v>2</v>
      </c>
      <c r="E179">
        <v>242</v>
      </c>
      <c r="F179">
        <v>3</v>
      </c>
      <c r="G179">
        <v>2</v>
      </c>
      <c r="H179">
        <v>4</v>
      </c>
      <c r="I179">
        <v>4</v>
      </c>
      <c r="J179">
        <v>1</v>
      </c>
      <c r="K179">
        <v>0</v>
      </c>
      <c r="L179" s="4">
        <v>14</v>
      </c>
      <c r="M179">
        <v>1</v>
      </c>
      <c r="N179">
        <v>4</v>
      </c>
      <c r="O179">
        <v>0</v>
      </c>
    </row>
    <row r="180" spans="2:15" x14ac:dyDescent="0.35">
      <c r="B180">
        <v>19</v>
      </c>
      <c r="C180" s="4">
        <v>303</v>
      </c>
      <c r="D180">
        <v>2</v>
      </c>
      <c r="E180">
        <v>243</v>
      </c>
      <c r="F180">
        <v>2</v>
      </c>
      <c r="G180">
        <v>2</v>
      </c>
      <c r="H180">
        <v>5</v>
      </c>
      <c r="I180">
        <v>4</v>
      </c>
      <c r="J180">
        <v>1</v>
      </c>
      <c r="K180">
        <v>0</v>
      </c>
      <c r="L180" s="4">
        <v>22</v>
      </c>
      <c r="M180">
        <v>3</v>
      </c>
      <c r="N180">
        <v>2</v>
      </c>
      <c r="O180">
        <v>1</v>
      </c>
    </row>
    <row r="181" spans="2:15" x14ac:dyDescent="0.35">
      <c r="B181">
        <v>46</v>
      </c>
      <c r="C181" s="4">
        <v>526</v>
      </c>
      <c r="D181">
        <v>1</v>
      </c>
      <c r="E181">
        <v>244</v>
      </c>
      <c r="F181">
        <v>2</v>
      </c>
      <c r="G181">
        <v>1</v>
      </c>
      <c r="H181">
        <v>8</v>
      </c>
      <c r="I181">
        <v>1</v>
      </c>
      <c r="J181">
        <v>3</v>
      </c>
      <c r="K181">
        <v>0</v>
      </c>
      <c r="L181" s="4">
        <v>25</v>
      </c>
      <c r="M181">
        <v>3</v>
      </c>
      <c r="N181">
        <v>3</v>
      </c>
      <c r="O181">
        <v>0</v>
      </c>
    </row>
    <row r="182" spans="2:15" x14ac:dyDescent="0.35">
      <c r="B182">
        <v>38</v>
      </c>
      <c r="C182" s="4">
        <v>1380</v>
      </c>
      <c r="D182">
        <v>9</v>
      </c>
      <c r="E182">
        <v>245</v>
      </c>
      <c r="F182">
        <v>3</v>
      </c>
      <c r="G182">
        <v>1</v>
      </c>
      <c r="H182">
        <v>5</v>
      </c>
      <c r="I182">
        <v>4</v>
      </c>
      <c r="J182">
        <v>1</v>
      </c>
      <c r="K182">
        <v>0</v>
      </c>
      <c r="L182" s="4">
        <v>12</v>
      </c>
      <c r="M182">
        <v>3</v>
      </c>
      <c r="N182">
        <v>3</v>
      </c>
      <c r="O182">
        <v>0</v>
      </c>
    </row>
    <row r="183" spans="2:15" x14ac:dyDescent="0.35">
      <c r="B183">
        <v>31</v>
      </c>
      <c r="C183" s="4">
        <v>140</v>
      </c>
      <c r="D183">
        <v>12</v>
      </c>
      <c r="E183">
        <v>246</v>
      </c>
      <c r="F183">
        <v>3</v>
      </c>
      <c r="G183">
        <v>1</v>
      </c>
      <c r="H183">
        <v>4</v>
      </c>
      <c r="I183">
        <v>4</v>
      </c>
      <c r="J183">
        <v>2</v>
      </c>
      <c r="K183">
        <v>1</v>
      </c>
      <c r="L183" s="4">
        <v>23</v>
      </c>
      <c r="M183">
        <v>3</v>
      </c>
      <c r="N183">
        <v>3</v>
      </c>
      <c r="O183">
        <v>0</v>
      </c>
    </row>
    <row r="184" spans="2:15" x14ac:dyDescent="0.35">
      <c r="B184">
        <v>34</v>
      </c>
      <c r="C184" s="4">
        <v>629</v>
      </c>
      <c r="D184">
        <v>27</v>
      </c>
      <c r="E184">
        <v>247</v>
      </c>
      <c r="F184">
        <v>4</v>
      </c>
      <c r="G184">
        <v>1</v>
      </c>
      <c r="H184">
        <v>4</v>
      </c>
      <c r="I184">
        <v>2</v>
      </c>
      <c r="J184">
        <v>1</v>
      </c>
      <c r="K184">
        <v>0</v>
      </c>
      <c r="L184" s="4">
        <v>15.375527426160337</v>
      </c>
      <c r="M184">
        <v>4</v>
      </c>
      <c r="N184">
        <v>3</v>
      </c>
      <c r="O184">
        <v>0</v>
      </c>
    </row>
    <row r="185" spans="2:15" x14ac:dyDescent="0.35">
      <c r="B185">
        <v>41</v>
      </c>
      <c r="C185" s="4">
        <v>1356</v>
      </c>
      <c r="D185">
        <v>20</v>
      </c>
      <c r="E185">
        <v>248</v>
      </c>
      <c r="F185">
        <v>2</v>
      </c>
      <c r="G185">
        <v>1</v>
      </c>
      <c r="H185">
        <v>9</v>
      </c>
      <c r="I185">
        <v>2</v>
      </c>
      <c r="J185">
        <v>1</v>
      </c>
      <c r="K185">
        <v>1</v>
      </c>
      <c r="L185" s="4">
        <v>22</v>
      </c>
      <c r="M185">
        <v>4</v>
      </c>
      <c r="N185">
        <v>2</v>
      </c>
      <c r="O185">
        <v>1</v>
      </c>
    </row>
    <row r="186" spans="2:15" x14ac:dyDescent="0.35">
      <c r="B186">
        <v>50</v>
      </c>
      <c r="C186" s="4">
        <v>328</v>
      </c>
      <c r="D186">
        <v>1</v>
      </c>
      <c r="E186">
        <v>249</v>
      </c>
      <c r="F186">
        <v>3</v>
      </c>
      <c r="G186">
        <v>2</v>
      </c>
      <c r="H186">
        <v>5</v>
      </c>
      <c r="I186">
        <v>3</v>
      </c>
      <c r="J186">
        <v>2</v>
      </c>
      <c r="K186">
        <v>0</v>
      </c>
      <c r="L186" s="4">
        <v>15</v>
      </c>
      <c r="M186">
        <v>4</v>
      </c>
      <c r="N186">
        <v>2</v>
      </c>
      <c r="O186">
        <v>0</v>
      </c>
    </row>
    <row r="187" spans="2:15" x14ac:dyDescent="0.35">
      <c r="B187">
        <v>53</v>
      </c>
      <c r="C187" s="4">
        <v>1084</v>
      </c>
      <c r="D187">
        <v>13</v>
      </c>
      <c r="E187">
        <v>250</v>
      </c>
      <c r="F187">
        <v>4</v>
      </c>
      <c r="G187">
        <v>1</v>
      </c>
      <c r="H187">
        <v>3</v>
      </c>
      <c r="I187">
        <v>1</v>
      </c>
      <c r="J187">
        <v>3</v>
      </c>
      <c r="K187">
        <v>0</v>
      </c>
      <c r="L187" s="4">
        <v>11</v>
      </c>
      <c r="M187">
        <v>3</v>
      </c>
      <c r="N187">
        <v>3</v>
      </c>
      <c r="O187">
        <v>0</v>
      </c>
    </row>
    <row r="188" spans="2:15" x14ac:dyDescent="0.35">
      <c r="B188">
        <v>33</v>
      </c>
      <c r="C188" s="4">
        <v>931</v>
      </c>
      <c r="D188">
        <v>14</v>
      </c>
      <c r="E188">
        <v>252</v>
      </c>
      <c r="F188">
        <v>4</v>
      </c>
      <c r="G188">
        <v>1</v>
      </c>
      <c r="H188">
        <v>4</v>
      </c>
      <c r="I188">
        <v>2</v>
      </c>
      <c r="J188">
        <v>2</v>
      </c>
      <c r="K188">
        <v>0</v>
      </c>
      <c r="L188" s="4">
        <v>13</v>
      </c>
      <c r="M188">
        <v>4</v>
      </c>
      <c r="N188">
        <v>3</v>
      </c>
      <c r="O188">
        <v>0</v>
      </c>
    </row>
    <row r="189" spans="2:15" x14ac:dyDescent="0.35">
      <c r="B189">
        <v>40</v>
      </c>
      <c r="C189" s="4">
        <v>989</v>
      </c>
      <c r="D189">
        <v>4</v>
      </c>
      <c r="E189">
        <v>253</v>
      </c>
      <c r="F189">
        <v>4</v>
      </c>
      <c r="G189">
        <v>1</v>
      </c>
      <c r="H189">
        <v>6</v>
      </c>
      <c r="I189">
        <v>3</v>
      </c>
      <c r="J189">
        <v>2</v>
      </c>
      <c r="K189">
        <v>0</v>
      </c>
      <c r="L189" s="4">
        <v>14</v>
      </c>
      <c r="M189">
        <v>2</v>
      </c>
      <c r="N189">
        <v>3</v>
      </c>
      <c r="O189">
        <v>0</v>
      </c>
    </row>
    <row r="190" spans="2:15" x14ac:dyDescent="0.35">
      <c r="B190">
        <v>55</v>
      </c>
      <c r="C190" s="4">
        <v>692</v>
      </c>
      <c r="D190">
        <v>14</v>
      </c>
      <c r="E190">
        <v>254</v>
      </c>
      <c r="F190">
        <v>3</v>
      </c>
      <c r="G190">
        <v>2</v>
      </c>
      <c r="H190">
        <v>1</v>
      </c>
      <c r="I190">
        <v>2</v>
      </c>
      <c r="J190">
        <v>1</v>
      </c>
      <c r="K190">
        <v>0</v>
      </c>
      <c r="L190" s="4">
        <v>11</v>
      </c>
      <c r="M190">
        <v>4</v>
      </c>
      <c r="N190">
        <v>3</v>
      </c>
      <c r="O190">
        <v>0</v>
      </c>
    </row>
    <row r="191" spans="2:15" x14ac:dyDescent="0.35">
      <c r="B191">
        <v>34</v>
      </c>
      <c r="C191" s="4">
        <v>805.3360655737705</v>
      </c>
      <c r="D191">
        <v>2</v>
      </c>
      <c r="E191">
        <v>256</v>
      </c>
      <c r="F191">
        <v>4</v>
      </c>
      <c r="G191">
        <v>2</v>
      </c>
      <c r="H191">
        <v>3</v>
      </c>
      <c r="I191">
        <v>3</v>
      </c>
      <c r="J191">
        <v>2</v>
      </c>
      <c r="K191">
        <v>0</v>
      </c>
      <c r="L191" s="4">
        <v>17</v>
      </c>
      <c r="M191">
        <v>3</v>
      </c>
      <c r="N191">
        <v>2</v>
      </c>
      <c r="O191">
        <v>0</v>
      </c>
    </row>
    <row r="192" spans="2:15" x14ac:dyDescent="0.35">
      <c r="B192">
        <v>51</v>
      </c>
      <c r="C192" s="4">
        <v>313</v>
      </c>
      <c r="D192">
        <v>3</v>
      </c>
      <c r="E192">
        <v>258</v>
      </c>
      <c r="F192">
        <v>4</v>
      </c>
      <c r="G192">
        <v>1</v>
      </c>
      <c r="H192">
        <v>7</v>
      </c>
      <c r="I192">
        <v>2</v>
      </c>
      <c r="J192">
        <v>1</v>
      </c>
      <c r="K192">
        <v>0</v>
      </c>
      <c r="L192" s="4">
        <v>18</v>
      </c>
      <c r="M192">
        <v>3</v>
      </c>
      <c r="N192">
        <v>3</v>
      </c>
      <c r="O192">
        <v>0</v>
      </c>
    </row>
    <row r="193" spans="2:15" x14ac:dyDescent="0.35">
      <c r="B193">
        <v>52</v>
      </c>
      <c r="C193" s="4">
        <v>699</v>
      </c>
      <c r="D193">
        <v>1</v>
      </c>
      <c r="E193">
        <v>259</v>
      </c>
      <c r="F193">
        <v>3</v>
      </c>
      <c r="G193">
        <v>2</v>
      </c>
      <c r="H193">
        <v>6</v>
      </c>
      <c r="I193">
        <v>3</v>
      </c>
      <c r="J193">
        <v>2</v>
      </c>
      <c r="K193">
        <v>0</v>
      </c>
      <c r="L193" s="4">
        <v>15.049382716049383</v>
      </c>
      <c r="M193">
        <v>1</v>
      </c>
      <c r="N193">
        <v>3</v>
      </c>
      <c r="O193">
        <v>0</v>
      </c>
    </row>
    <row r="194" spans="2:15" x14ac:dyDescent="0.35">
      <c r="B194">
        <v>27</v>
      </c>
      <c r="C194" s="4">
        <v>894</v>
      </c>
      <c r="D194">
        <v>9</v>
      </c>
      <c r="E194">
        <v>260</v>
      </c>
      <c r="F194">
        <v>4</v>
      </c>
      <c r="G194">
        <v>1</v>
      </c>
      <c r="H194">
        <v>4</v>
      </c>
      <c r="I194">
        <v>2</v>
      </c>
      <c r="J194">
        <v>1</v>
      </c>
      <c r="K194">
        <v>0</v>
      </c>
      <c r="L194" s="4">
        <v>15.375527426160337</v>
      </c>
      <c r="M194">
        <v>4</v>
      </c>
      <c r="N194">
        <v>2</v>
      </c>
      <c r="O194">
        <v>0</v>
      </c>
    </row>
    <row r="195" spans="2:15" x14ac:dyDescent="0.35">
      <c r="B195">
        <v>35</v>
      </c>
      <c r="C195" s="4">
        <v>556</v>
      </c>
      <c r="D195">
        <v>23</v>
      </c>
      <c r="E195">
        <v>261</v>
      </c>
      <c r="F195">
        <v>2</v>
      </c>
      <c r="G195">
        <v>2</v>
      </c>
      <c r="H195">
        <v>3</v>
      </c>
      <c r="I195">
        <v>3</v>
      </c>
      <c r="J195">
        <v>2</v>
      </c>
      <c r="K195">
        <v>1</v>
      </c>
      <c r="L195" s="4">
        <v>15.345132743362832</v>
      </c>
      <c r="M195">
        <v>1</v>
      </c>
      <c r="N195">
        <v>3</v>
      </c>
      <c r="O195">
        <v>1</v>
      </c>
    </row>
    <row r="196" spans="2:15" x14ac:dyDescent="0.35">
      <c r="B196">
        <v>43</v>
      </c>
      <c r="C196" s="4">
        <v>1344</v>
      </c>
      <c r="D196">
        <v>7</v>
      </c>
      <c r="E196">
        <v>262</v>
      </c>
      <c r="F196">
        <v>4</v>
      </c>
      <c r="G196">
        <v>2</v>
      </c>
      <c r="H196">
        <v>4</v>
      </c>
      <c r="I196">
        <v>4</v>
      </c>
      <c r="J196">
        <v>3</v>
      </c>
      <c r="K196">
        <v>0</v>
      </c>
      <c r="L196" s="4">
        <v>15.375527426160337</v>
      </c>
      <c r="M196">
        <v>4</v>
      </c>
      <c r="N196">
        <v>4</v>
      </c>
      <c r="O196">
        <v>0</v>
      </c>
    </row>
    <row r="197" spans="2:15" x14ac:dyDescent="0.35">
      <c r="B197">
        <v>45</v>
      </c>
      <c r="C197" s="4">
        <v>1195</v>
      </c>
      <c r="D197">
        <v>2</v>
      </c>
      <c r="E197">
        <v>264</v>
      </c>
      <c r="F197">
        <v>1</v>
      </c>
      <c r="G197">
        <v>2</v>
      </c>
      <c r="H197">
        <v>6</v>
      </c>
      <c r="I197">
        <v>4</v>
      </c>
      <c r="J197">
        <v>2</v>
      </c>
      <c r="K197">
        <v>0</v>
      </c>
      <c r="L197" s="4">
        <v>15.049382716049383</v>
      </c>
      <c r="M197">
        <v>4</v>
      </c>
      <c r="N197">
        <v>3</v>
      </c>
      <c r="O197">
        <v>0</v>
      </c>
    </row>
    <row r="198" spans="2:15" x14ac:dyDescent="0.35">
      <c r="B198">
        <v>37</v>
      </c>
      <c r="C198" s="4">
        <v>290</v>
      </c>
      <c r="D198">
        <v>21</v>
      </c>
      <c r="E198">
        <v>267</v>
      </c>
      <c r="F198">
        <v>2</v>
      </c>
      <c r="G198">
        <v>2</v>
      </c>
      <c r="H198">
        <v>4</v>
      </c>
      <c r="I198">
        <v>1</v>
      </c>
      <c r="J198">
        <v>2</v>
      </c>
      <c r="K198">
        <v>1</v>
      </c>
      <c r="L198" s="4">
        <v>15.375527426160337</v>
      </c>
      <c r="M198">
        <v>1</v>
      </c>
      <c r="N198">
        <v>2</v>
      </c>
      <c r="O198">
        <v>0</v>
      </c>
    </row>
    <row r="199" spans="2:15" x14ac:dyDescent="0.35">
      <c r="B199">
        <v>35</v>
      </c>
      <c r="C199" s="4">
        <v>138</v>
      </c>
      <c r="D199">
        <v>2</v>
      </c>
      <c r="E199">
        <v>269</v>
      </c>
      <c r="F199">
        <v>2</v>
      </c>
      <c r="G199">
        <v>1</v>
      </c>
      <c r="H199">
        <v>5</v>
      </c>
      <c r="I199">
        <v>2</v>
      </c>
      <c r="J199">
        <v>1</v>
      </c>
      <c r="K199">
        <v>0</v>
      </c>
      <c r="L199" s="4">
        <v>11</v>
      </c>
      <c r="M199">
        <v>4</v>
      </c>
      <c r="N199">
        <v>3</v>
      </c>
      <c r="O199">
        <v>0</v>
      </c>
    </row>
    <row r="200" spans="2:15" x14ac:dyDescent="0.35">
      <c r="B200">
        <v>42</v>
      </c>
      <c r="C200" s="4">
        <v>926</v>
      </c>
      <c r="D200">
        <v>21</v>
      </c>
      <c r="E200">
        <v>270</v>
      </c>
      <c r="F200">
        <v>3</v>
      </c>
      <c r="G200">
        <v>1</v>
      </c>
      <c r="H200">
        <v>3</v>
      </c>
      <c r="I200">
        <v>3</v>
      </c>
      <c r="J200">
        <v>3</v>
      </c>
      <c r="K200">
        <v>0</v>
      </c>
      <c r="L200" s="4">
        <v>15.345132743362832</v>
      </c>
      <c r="M200">
        <v>2</v>
      </c>
      <c r="N200">
        <v>3</v>
      </c>
      <c r="O200">
        <v>0</v>
      </c>
    </row>
    <row r="201" spans="2:15" x14ac:dyDescent="0.35">
      <c r="B201">
        <v>38</v>
      </c>
      <c r="C201" s="4">
        <v>1261</v>
      </c>
      <c r="D201">
        <v>2</v>
      </c>
      <c r="E201">
        <v>271</v>
      </c>
      <c r="F201">
        <v>4</v>
      </c>
      <c r="G201">
        <v>2</v>
      </c>
      <c r="H201">
        <v>3</v>
      </c>
      <c r="I201">
        <v>3</v>
      </c>
      <c r="J201">
        <v>2</v>
      </c>
      <c r="K201">
        <v>0</v>
      </c>
      <c r="L201" s="4">
        <v>15.345132743362832</v>
      </c>
      <c r="M201">
        <v>2</v>
      </c>
      <c r="N201">
        <v>3</v>
      </c>
      <c r="O201">
        <v>0</v>
      </c>
    </row>
    <row r="202" spans="2:15" x14ac:dyDescent="0.35">
      <c r="B202">
        <v>38</v>
      </c>
      <c r="C202" s="4">
        <v>1084</v>
      </c>
      <c r="D202">
        <v>29</v>
      </c>
      <c r="E202">
        <v>273</v>
      </c>
      <c r="F202">
        <v>4</v>
      </c>
      <c r="G202">
        <v>2</v>
      </c>
      <c r="H202">
        <v>3</v>
      </c>
      <c r="I202">
        <v>4</v>
      </c>
      <c r="J202">
        <v>2</v>
      </c>
      <c r="K202">
        <v>0</v>
      </c>
      <c r="L202" s="4">
        <v>15.345132743362832</v>
      </c>
      <c r="M202">
        <v>1</v>
      </c>
      <c r="N202">
        <v>1</v>
      </c>
      <c r="O202">
        <v>0</v>
      </c>
    </row>
    <row r="203" spans="2:15" x14ac:dyDescent="0.35">
      <c r="B203">
        <v>27</v>
      </c>
      <c r="C203" s="4">
        <v>805.3360655737705</v>
      </c>
      <c r="D203">
        <v>1</v>
      </c>
      <c r="E203">
        <v>274</v>
      </c>
      <c r="F203">
        <v>3</v>
      </c>
      <c r="G203">
        <v>2</v>
      </c>
      <c r="H203">
        <v>3</v>
      </c>
      <c r="I203">
        <v>1</v>
      </c>
      <c r="J203">
        <v>2</v>
      </c>
      <c r="K203">
        <v>0</v>
      </c>
      <c r="L203" s="4">
        <v>15.345132743362832</v>
      </c>
      <c r="M203">
        <v>3</v>
      </c>
      <c r="N203">
        <v>3</v>
      </c>
      <c r="O203">
        <v>0</v>
      </c>
    </row>
    <row r="204" spans="2:15" x14ac:dyDescent="0.35">
      <c r="B204">
        <v>49</v>
      </c>
      <c r="C204" s="4">
        <v>1002</v>
      </c>
      <c r="D204">
        <v>18</v>
      </c>
      <c r="E204">
        <v>275</v>
      </c>
      <c r="F204">
        <v>4</v>
      </c>
      <c r="G204">
        <v>2</v>
      </c>
      <c r="H204">
        <v>3</v>
      </c>
      <c r="I204">
        <v>4</v>
      </c>
      <c r="J204">
        <v>3</v>
      </c>
      <c r="K204">
        <v>1</v>
      </c>
      <c r="L204" s="4">
        <v>15</v>
      </c>
      <c r="M204">
        <v>1</v>
      </c>
      <c r="N204">
        <v>3</v>
      </c>
      <c r="O204">
        <v>0</v>
      </c>
    </row>
    <row r="205" spans="2:15" x14ac:dyDescent="0.35">
      <c r="B205">
        <v>34</v>
      </c>
      <c r="C205" s="4">
        <v>878</v>
      </c>
      <c r="D205">
        <v>10</v>
      </c>
      <c r="E205">
        <v>277</v>
      </c>
      <c r="F205">
        <v>4</v>
      </c>
      <c r="G205">
        <v>2</v>
      </c>
      <c r="H205">
        <v>4</v>
      </c>
      <c r="I205">
        <v>3</v>
      </c>
      <c r="J205">
        <v>3</v>
      </c>
      <c r="K205">
        <v>1</v>
      </c>
      <c r="L205" s="4">
        <v>17</v>
      </c>
      <c r="M205">
        <v>4</v>
      </c>
      <c r="N205">
        <v>4</v>
      </c>
      <c r="O205">
        <v>0</v>
      </c>
    </row>
    <row r="206" spans="2:15" x14ac:dyDescent="0.35">
      <c r="B206">
        <v>40</v>
      </c>
      <c r="C206" s="4">
        <v>776.33181818181822</v>
      </c>
      <c r="D206">
        <v>19</v>
      </c>
      <c r="E206">
        <v>281</v>
      </c>
      <c r="F206">
        <v>3</v>
      </c>
      <c r="G206">
        <v>2</v>
      </c>
      <c r="H206">
        <v>5</v>
      </c>
      <c r="I206">
        <v>4</v>
      </c>
      <c r="J206">
        <v>2</v>
      </c>
      <c r="K206">
        <v>1</v>
      </c>
      <c r="L206" s="4">
        <v>15</v>
      </c>
      <c r="M206">
        <v>3</v>
      </c>
      <c r="N206">
        <v>4</v>
      </c>
      <c r="O206">
        <v>0</v>
      </c>
    </row>
    <row r="207" spans="2:15" x14ac:dyDescent="0.35">
      <c r="B207">
        <v>38</v>
      </c>
      <c r="C207" s="4">
        <v>1180</v>
      </c>
      <c r="D207">
        <v>29</v>
      </c>
      <c r="E207">
        <v>282</v>
      </c>
      <c r="F207">
        <v>2</v>
      </c>
      <c r="G207">
        <v>2</v>
      </c>
      <c r="H207">
        <v>7</v>
      </c>
      <c r="I207">
        <v>1</v>
      </c>
      <c r="J207">
        <v>2</v>
      </c>
      <c r="K207">
        <v>1</v>
      </c>
      <c r="L207" s="4">
        <v>19</v>
      </c>
      <c r="M207">
        <v>2</v>
      </c>
      <c r="N207">
        <v>3</v>
      </c>
      <c r="O207">
        <v>1</v>
      </c>
    </row>
    <row r="208" spans="2:15" x14ac:dyDescent="0.35">
      <c r="B208">
        <v>29</v>
      </c>
      <c r="C208" s="4">
        <v>121</v>
      </c>
      <c r="D208">
        <v>27</v>
      </c>
      <c r="E208">
        <v>283</v>
      </c>
      <c r="F208">
        <v>2</v>
      </c>
      <c r="G208">
        <v>1</v>
      </c>
      <c r="H208">
        <v>8</v>
      </c>
      <c r="I208">
        <v>4</v>
      </c>
      <c r="J208">
        <v>2</v>
      </c>
      <c r="K208">
        <v>0</v>
      </c>
      <c r="L208" s="4">
        <v>14.945945945945946</v>
      </c>
      <c r="M208">
        <v>4</v>
      </c>
      <c r="N208">
        <v>2</v>
      </c>
      <c r="O208">
        <v>1</v>
      </c>
    </row>
    <row r="209" spans="2:15" x14ac:dyDescent="0.35">
      <c r="B209">
        <v>22</v>
      </c>
      <c r="C209" s="4">
        <v>1136</v>
      </c>
      <c r="D209">
        <v>5</v>
      </c>
      <c r="E209">
        <v>284</v>
      </c>
      <c r="F209">
        <v>4</v>
      </c>
      <c r="G209">
        <v>2</v>
      </c>
      <c r="H209">
        <v>4</v>
      </c>
      <c r="I209">
        <v>2</v>
      </c>
      <c r="J209">
        <v>3</v>
      </c>
      <c r="K209">
        <v>1</v>
      </c>
      <c r="L209" s="4">
        <v>15.375527426160337</v>
      </c>
      <c r="M209">
        <v>1</v>
      </c>
      <c r="N209">
        <v>2</v>
      </c>
      <c r="O209">
        <v>0</v>
      </c>
    </row>
    <row r="210" spans="2:15" x14ac:dyDescent="0.35">
      <c r="B210">
        <v>36</v>
      </c>
      <c r="C210" s="4">
        <v>635</v>
      </c>
      <c r="D210">
        <v>18</v>
      </c>
      <c r="E210">
        <v>286</v>
      </c>
      <c r="F210">
        <v>2</v>
      </c>
      <c r="G210">
        <v>1</v>
      </c>
      <c r="H210">
        <v>5</v>
      </c>
      <c r="I210">
        <v>4</v>
      </c>
      <c r="J210">
        <v>1</v>
      </c>
      <c r="K210">
        <v>0</v>
      </c>
      <c r="L210" s="4">
        <v>15.173076923076923</v>
      </c>
      <c r="M210">
        <v>1</v>
      </c>
      <c r="N210">
        <v>3</v>
      </c>
      <c r="O210">
        <v>0</v>
      </c>
    </row>
    <row r="211" spans="2:15" x14ac:dyDescent="0.35">
      <c r="B211">
        <v>40</v>
      </c>
      <c r="C211" s="4">
        <v>1151</v>
      </c>
      <c r="D211">
        <v>9</v>
      </c>
      <c r="E211">
        <v>287</v>
      </c>
      <c r="F211">
        <v>4</v>
      </c>
      <c r="G211">
        <v>2</v>
      </c>
      <c r="H211">
        <v>7</v>
      </c>
      <c r="I211">
        <v>4</v>
      </c>
      <c r="J211">
        <v>2</v>
      </c>
      <c r="K211">
        <v>0</v>
      </c>
      <c r="L211" s="4">
        <v>15.69811320754717</v>
      </c>
      <c r="M211">
        <v>4</v>
      </c>
      <c r="N211">
        <v>1</v>
      </c>
      <c r="O211">
        <v>0</v>
      </c>
    </row>
    <row r="212" spans="2:15" x14ac:dyDescent="0.35">
      <c r="B212">
        <v>46</v>
      </c>
      <c r="C212" s="4">
        <v>644</v>
      </c>
      <c r="D212">
        <v>1</v>
      </c>
      <c r="E212">
        <v>288</v>
      </c>
      <c r="F212">
        <v>4</v>
      </c>
      <c r="G212">
        <v>2</v>
      </c>
      <c r="H212">
        <v>7</v>
      </c>
      <c r="I212">
        <v>1</v>
      </c>
      <c r="J212">
        <v>3</v>
      </c>
      <c r="K212">
        <v>0</v>
      </c>
      <c r="L212" s="4">
        <v>15.69811320754717</v>
      </c>
      <c r="M212">
        <v>3</v>
      </c>
      <c r="N212">
        <v>3</v>
      </c>
      <c r="O212">
        <v>0</v>
      </c>
    </row>
    <row r="213" spans="2:15" x14ac:dyDescent="0.35">
      <c r="B213">
        <v>32</v>
      </c>
      <c r="C213" s="4">
        <v>787.54826254826253</v>
      </c>
      <c r="D213">
        <v>4</v>
      </c>
      <c r="E213">
        <v>291</v>
      </c>
      <c r="F213">
        <v>4</v>
      </c>
      <c r="G213">
        <v>2</v>
      </c>
      <c r="H213">
        <v>8</v>
      </c>
      <c r="I213">
        <v>4</v>
      </c>
      <c r="J213">
        <v>2</v>
      </c>
      <c r="K213">
        <v>0</v>
      </c>
      <c r="L213" s="4">
        <v>11</v>
      </c>
      <c r="M213">
        <v>3</v>
      </c>
      <c r="N213">
        <v>2</v>
      </c>
      <c r="O213">
        <v>1</v>
      </c>
    </row>
    <row r="214" spans="2:15" x14ac:dyDescent="0.35">
      <c r="B214">
        <v>30</v>
      </c>
      <c r="C214" s="4">
        <v>829</v>
      </c>
      <c r="D214">
        <v>1</v>
      </c>
      <c r="E214">
        <v>292</v>
      </c>
      <c r="F214">
        <v>3</v>
      </c>
      <c r="G214">
        <v>2</v>
      </c>
      <c r="H214">
        <v>3</v>
      </c>
      <c r="I214">
        <v>3</v>
      </c>
      <c r="J214">
        <v>1</v>
      </c>
      <c r="K214">
        <v>0</v>
      </c>
      <c r="L214" s="4">
        <v>22</v>
      </c>
      <c r="M214">
        <v>3</v>
      </c>
      <c r="N214">
        <v>3</v>
      </c>
      <c r="O214">
        <v>0</v>
      </c>
    </row>
    <row r="215" spans="2:15" x14ac:dyDescent="0.35">
      <c r="B215">
        <v>27</v>
      </c>
      <c r="C215" s="4">
        <v>787.54826254826253</v>
      </c>
      <c r="D215">
        <v>20</v>
      </c>
      <c r="E215">
        <v>293</v>
      </c>
      <c r="F215">
        <v>4</v>
      </c>
      <c r="G215">
        <v>1</v>
      </c>
      <c r="H215">
        <v>8</v>
      </c>
      <c r="I215">
        <v>3</v>
      </c>
      <c r="J215">
        <v>1</v>
      </c>
      <c r="K215">
        <v>0</v>
      </c>
      <c r="L215" s="4">
        <v>14</v>
      </c>
      <c r="M215">
        <v>4</v>
      </c>
      <c r="N215">
        <v>3</v>
      </c>
      <c r="O215">
        <v>0</v>
      </c>
    </row>
    <row r="216" spans="2:15" x14ac:dyDescent="0.35">
      <c r="B216">
        <v>51</v>
      </c>
      <c r="C216" s="4">
        <v>1469</v>
      </c>
      <c r="D216">
        <v>8</v>
      </c>
      <c r="E216">
        <v>296</v>
      </c>
      <c r="F216">
        <v>2</v>
      </c>
      <c r="G216">
        <v>2</v>
      </c>
      <c r="H216">
        <v>1</v>
      </c>
      <c r="I216">
        <v>2</v>
      </c>
      <c r="J216">
        <v>2</v>
      </c>
      <c r="K216">
        <v>0</v>
      </c>
      <c r="L216" s="4">
        <v>16</v>
      </c>
      <c r="M216">
        <v>4</v>
      </c>
      <c r="N216">
        <v>1</v>
      </c>
      <c r="O216">
        <v>0</v>
      </c>
    </row>
    <row r="217" spans="2:15" x14ac:dyDescent="0.35">
      <c r="B217">
        <v>30</v>
      </c>
      <c r="C217" s="4">
        <v>1005</v>
      </c>
      <c r="D217">
        <v>3</v>
      </c>
      <c r="E217">
        <v>297</v>
      </c>
      <c r="F217">
        <v>4</v>
      </c>
      <c r="G217">
        <v>1</v>
      </c>
      <c r="H217">
        <v>4</v>
      </c>
      <c r="I217">
        <v>1</v>
      </c>
      <c r="J217">
        <v>1</v>
      </c>
      <c r="K217">
        <v>1</v>
      </c>
      <c r="L217" s="4">
        <v>11</v>
      </c>
      <c r="M217">
        <v>3</v>
      </c>
      <c r="N217">
        <v>3</v>
      </c>
      <c r="O217">
        <v>1</v>
      </c>
    </row>
    <row r="218" spans="2:15" x14ac:dyDescent="0.35">
      <c r="B218">
        <v>41</v>
      </c>
      <c r="C218" s="4">
        <v>896</v>
      </c>
      <c r="D218">
        <v>6</v>
      </c>
      <c r="E218">
        <v>298</v>
      </c>
      <c r="F218">
        <v>4</v>
      </c>
      <c r="G218">
        <v>1</v>
      </c>
      <c r="H218">
        <v>6</v>
      </c>
      <c r="I218">
        <v>4</v>
      </c>
      <c r="J218">
        <v>1</v>
      </c>
      <c r="K218">
        <v>1</v>
      </c>
      <c r="L218" s="4">
        <v>18</v>
      </c>
      <c r="M218">
        <v>3</v>
      </c>
      <c r="N218">
        <v>3</v>
      </c>
      <c r="O218">
        <v>0</v>
      </c>
    </row>
    <row r="219" spans="2:15" x14ac:dyDescent="0.35">
      <c r="B219">
        <v>30</v>
      </c>
      <c r="C219" s="4">
        <v>334</v>
      </c>
      <c r="D219">
        <v>26</v>
      </c>
      <c r="E219">
        <v>299</v>
      </c>
      <c r="F219">
        <v>3</v>
      </c>
      <c r="G219">
        <v>1</v>
      </c>
      <c r="H219">
        <v>8</v>
      </c>
      <c r="I219">
        <v>1</v>
      </c>
      <c r="J219">
        <v>1</v>
      </c>
      <c r="K219">
        <v>0</v>
      </c>
      <c r="L219" s="4">
        <v>15</v>
      </c>
      <c r="M219">
        <v>3</v>
      </c>
      <c r="N219">
        <v>2</v>
      </c>
      <c r="O219">
        <v>1</v>
      </c>
    </row>
    <row r="220" spans="2:15" x14ac:dyDescent="0.35">
      <c r="B220">
        <v>29</v>
      </c>
      <c r="C220" s="4">
        <v>992</v>
      </c>
      <c r="D220">
        <v>1</v>
      </c>
      <c r="E220">
        <v>300</v>
      </c>
      <c r="F220">
        <v>3</v>
      </c>
      <c r="G220">
        <v>2</v>
      </c>
      <c r="H220">
        <v>4</v>
      </c>
      <c r="I220">
        <v>3</v>
      </c>
      <c r="J220">
        <v>1</v>
      </c>
      <c r="K220">
        <v>0</v>
      </c>
      <c r="L220" s="4">
        <v>14</v>
      </c>
      <c r="M220">
        <v>4</v>
      </c>
      <c r="N220">
        <v>2</v>
      </c>
      <c r="O220">
        <v>1</v>
      </c>
    </row>
    <row r="221" spans="2:15" x14ac:dyDescent="0.35">
      <c r="B221">
        <v>45</v>
      </c>
      <c r="C221" s="4">
        <v>1052</v>
      </c>
      <c r="D221">
        <v>6</v>
      </c>
      <c r="E221">
        <v>302</v>
      </c>
      <c r="F221">
        <v>4</v>
      </c>
      <c r="G221">
        <v>1</v>
      </c>
      <c r="H221">
        <v>8</v>
      </c>
      <c r="I221">
        <v>4</v>
      </c>
      <c r="J221">
        <v>1</v>
      </c>
      <c r="K221">
        <v>0</v>
      </c>
      <c r="L221" s="4">
        <v>12</v>
      </c>
      <c r="M221">
        <v>4</v>
      </c>
      <c r="N221">
        <v>3</v>
      </c>
      <c r="O221">
        <v>0</v>
      </c>
    </row>
    <row r="222" spans="2:15" x14ac:dyDescent="0.35">
      <c r="B222">
        <v>54</v>
      </c>
      <c r="C222" s="4">
        <v>1147</v>
      </c>
      <c r="D222">
        <v>3</v>
      </c>
      <c r="E222">
        <v>303</v>
      </c>
      <c r="F222">
        <v>4</v>
      </c>
      <c r="G222">
        <v>1</v>
      </c>
      <c r="H222">
        <v>8</v>
      </c>
      <c r="I222">
        <v>1</v>
      </c>
      <c r="J222">
        <v>2</v>
      </c>
      <c r="K222">
        <v>0</v>
      </c>
      <c r="L222" s="4">
        <v>14</v>
      </c>
      <c r="M222">
        <v>4</v>
      </c>
      <c r="N222">
        <v>3</v>
      </c>
      <c r="O222">
        <v>0</v>
      </c>
    </row>
    <row r="223" spans="2:15" x14ac:dyDescent="0.35">
      <c r="B223">
        <v>36</v>
      </c>
      <c r="C223" s="4">
        <v>1396</v>
      </c>
      <c r="D223">
        <v>5</v>
      </c>
      <c r="E223">
        <v>304</v>
      </c>
      <c r="F223">
        <v>4</v>
      </c>
      <c r="G223">
        <v>2</v>
      </c>
      <c r="H223">
        <v>5</v>
      </c>
      <c r="I223">
        <v>2</v>
      </c>
      <c r="J223">
        <v>1</v>
      </c>
      <c r="K223">
        <v>0</v>
      </c>
      <c r="L223" s="4">
        <v>16</v>
      </c>
      <c r="M223">
        <v>4</v>
      </c>
      <c r="N223">
        <v>4</v>
      </c>
      <c r="O223">
        <v>0</v>
      </c>
    </row>
    <row r="224" spans="2:15" x14ac:dyDescent="0.35">
      <c r="B224">
        <v>33</v>
      </c>
      <c r="C224" s="4">
        <v>147</v>
      </c>
      <c r="D224">
        <v>4</v>
      </c>
      <c r="E224">
        <v>305</v>
      </c>
      <c r="F224">
        <v>3</v>
      </c>
      <c r="G224">
        <v>1</v>
      </c>
      <c r="H224">
        <v>4</v>
      </c>
      <c r="I224">
        <v>2</v>
      </c>
      <c r="J224">
        <v>2</v>
      </c>
      <c r="K224">
        <v>0</v>
      </c>
      <c r="L224" s="4">
        <v>21</v>
      </c>
      <c r="M224">
        <v>4</v>
      </c>
      <c r="N224">
        <v>3</v>
      </c>
      <c r="O224">
        <v>0</v>
      </c>
    </row>
    <row r="225" spans="2:15" x14ac:dyDescent="0.35">
      <c r="B225">
        <v>37</v>
      </c>
      <c r="C225" s="4">
        <v>663</v>
      </c>
      <c r="D225">
        <v>11</v>
      </c>
      <c r="E225">
        <v>306</v>
      </c>
      <c r="F225">
        <v>2</v>
      </c>
      <c r="G225">
        <v>2</v>
      </c>
      <c r="H225">
        <v>1</v>
      </c>
      <c r="I225">
        <v>4</v>
      </c>
      <c r="J225">
        <v>3</v>
      </c>
      <c r="K225">
        <v>1</v>
      </c>
      <c r="L225" s="4">
        <v>14</v>
      </c>
      <c r="M225">
        <v>3</v>
      </c>
      <c r="N225">
        <v>3</v>
      </c>
      <c r="O225">
        <v>0</v>
      </c>
    </row>
    <row r="226" spans="2:15" x14ac:dyDescent="0.35">
      <c r="B226">
        <v>38</v>
      </c>
      <c r="C226" s="4">
        <v>119</v>
      </c>
      <c r="D226">
        <v>3</v>
      </c>
      <c r="E226">
        <v>307</v>
      </c>
      <c r="F226">
        <v>1</v>
      </c>
      <c r="G226">
        <v>2</v>
      </c>
      <c r="H226">
        <v>8</v>
      </c>
      <c r="I226">
        <v>3</v>
      </c>
      <c r="J226">
        <v>3</v>
      </c>
      <c r="K226">
        <v>0</v>
      </c>
      <c r="L226" s="4">
        <v>12</v>
      </c>
      <c r="M226">
        <v>3</v>
      </c>
      <c r="N226">
        <v>2</v>
      </c>
      <c r="O226">
        <v>0</v>
      </c>
    </row>
    <row r="227" spans="2:15" x14ac:dyDescent="0.35">
      <c r="B227">
        <v>31</v>
      </c>
      <c r="C227" s="4">
        <v>979</v>
      </c>
      <c r="D227">
        <v>1</v>
      </c>
      <c r="E227">
        <v>308</v>
      </c>
      <c r="F227">
        <v>3</v>
      </c>
      <c r="G227">
        <v>2</v>
      </c>
      <c r="H227">
        <v>3</v>
      </c>
      <c r="I227">
        <v>3</v>
      </c>
      <c r="J227">
        <v>2</v>
      </c>
      <c r="K227">
        <v>0</v>
      </c>
      <c r="L227" s="4">
        <v>12</v>
      </c>
      <c r="M227">
        <v>4</v>
      </c>
      <c r="N227">
        <v>3</v>
      </c>
      <c r="O227">
        <v>0</v>
      </c>
    </row>
    <row r="228" spans="2:15" x14ac:dyDescent="0.35">
      <c r="B228">
        <v>59</v>
      </c>
      <c r="C228" s="4">
        <v>142</v>
      </c>
      <c r="D228">
        <v>3</v>
      </c>
      <c r="E228">
        <v>309</v>
      </c>
      <c r="F228">
        <v>3</v>
      </c>
      <c r="G228">
        <v>2</v>
      </c>
      <c r="H228">
        <v>4</v>
      </c>
      <c r="I228">
        <v>4</v>
      </c>
      <c r="J228">
        <v>2</v>
      </c>
      <c r="K228">
        <v>0</v>
      </c>
      <c r="L228" s="4">
        <v>17</v>
      </c>
      <c r="M228">
        <v>1</v>
      </c>
      <c r="N228">
        <v>3</v>
      </c>
      <c r="O228">
        <v>0</v>
      </c>
    </row>
    <row r="229" spans="2:15" x14ac:dyDescent="0.35">
      <c r="B229">
        <v>37</v>
      </c>
      <c r="C229" s="4">
        <v>319</v>
      </c>
      <c r="D229">
        <v>4</v>
      </c>
      <c r="E229">
        <v>311</v>
      </c>
      <c r="F229">
        <v>1</v>
      </c>
      <c r="G229">
        <v>2</v>
      </c>
      <c r="H229">
        <v>9</v>
      </c>
      <c r="I229">
        <v>4</v>
      </c>
      <c r="J229">
        <v>3</v>
      </c>
      <c r="K229">
        <v>0</v>
      </c>
      <c r="L229" s="4">
        <v>17</v>
      </c>
      <c r="M229">
        <v>3</v>
      </c>
      <c r="N229">
        <v>3</v>
      </c>
      <c r="O229">
        <v>0</v>
      </c>
    </row>
    <row r="230" spans="2:15" x14ac:dyDescent="0.35">
      <c r="B230">
        <v>29</v>
      </c>
      <c r="C230" s="4">
        <v>787.54826254826253</v>
      </c>
      <c r="D230">
        <v>1</v>
      </c>
      <c r="E230">
        <v>312</v>
      </c>
      <c r="F230">
        <v>2</v>
      </c>
      <c r="G230">
        <v>1</v>
      </c>
      <c r="H230">
        <v>8</v>
      </c>
      <c r="I230">
        <v>4</v>
      </c>
      <c r="J230">
        <v>2</v>
      </c>
      <c r="K230">
        <v>0</v>
      </c>
      <c r="L230" s="4">
        <v>14</v>
      </c>
      <c r="M230">
        <v>4</v>
      </c>
      <c r="N230">
        <v>3</v>
      </c>
      <c r="O230">
        <v>0</v>
      </c>
    </row>
    <row r="231" spans="2:15" x14ac:dyDescent="0.35">
      <c r="B231">
        <v>35</v>
      </c>
      <c r="C231" s="4">
        <v>944</v>
      </c>
      <c r="D231">
        <v>1</v>
      </c>
      <c r="E231">
        <v>314</v>
      </c>
      <c r="F231">
        <v>3</v>
      </c>
      <c r="G231">
        <v>1</v>
      </c>
      <c r="H231">
        <v>8</v>
      </c>
      <c r="I231">
        <v>3</v>
      </c>
      <c r="J231">
        <v>1</v>
      </c>
      <c r="K231">
        <v>0</v>
      </c>
      <c r="L231" s="4">
        <v>14</v>
      </c>
      <c r="M231">
        <v>1</v>
      </c>
      <c r="N231">
        <v>4</v>
      </c>
      <c r="O231">
        <v>0</v>
      </c>
    </row>
    <row r="232" spans="2:15" x14ac:dyDescent="0.35">
      <c r="B232">
        <v>29</v>
      </c>
      <c r="C232" s="4">
        <v>773.53418803418799</v>
      </c>
      <c r="D232">
        <v>18</v>
      </c>
      <c r="E232">
        <v>315</v>
      </c>
      <c r="F232">
        <v>3</v>
      </c>
      <c r="G232">
        <v>2</v>
      </c>
      <c r="H232">
        <v>4</v>
      </c>
      <c r="I232">
        <v>4</v>
      </c>
      <c r="J232">
        <v>1</v>
      </c>
      <c r="K232">
        <v>1</v>
      </c>
      <c r="L232" s="4">
        <v>13</v>
      </c>
      <c r="M232">
        <v>3</v>
      </c>
      <c r="N232">
        <v>2</v>
      </c>
      <c r="O232">
        <v>1</v>
      </c>
    </row>
    <row r="233" spans="2:15" x14ac:dyDescent="0.35">
      <c r="B233">
        <v>52</v>
      </c>
      <c r="C233" s="4">
        <v>1323</v>
      </c>
      <c r="D233">
        <v>2</v>
      </c>
      <c r="E233">
        <v>316</v>
      </c>
      <c r="F233">
        <v>3</v>
      </c>
      <c r="G233">
        <v>1</v>
      </c>
      <c r="H233">
        <v>5</v>
      </c>
      <c r="I233">
        <v>4</v>
      </c>
      <c r="J233">
        <v>1</v>
      </c>
      <c r="K233">
        <v>0</v>
      </c>
      <c r="L233" s="4">
        <v>15</v>
      </c>
      <c r="M233">
        <v>2</v>
      </c>
      <c r="N233">
        <v>2</v>
      </c>
      <c r="O233">
        <v>0</v>
      </c>
    </row>
    <row r="234" spans="2:15" x14ac:dyDescent="0.35">
      <c r="B234">
        <v>42</v>
      </c>
      <c r="C234" s="4">
        <v>532</v>
      </c>
      <c r="D234">
        <v>4</v>
      </c>
      <c r="E234">
        <v>319</v>
      </c>
      <c r="F234">
        <v>3</v>
      </c>
      <c r="G234">
        <v>2</v>
      </c>
      <c r="H234">
        <v>6</v>
      </c>
      <c r="I234">
        <v>4</v>
      </c>
      <c r="J234">
        <v>2</v>
      </c>
      <c r="K234">
        <v>0</v>
      </c>
      <c r="L234" s="4">
        <v>11</v>
      </c>
      <c r="M234">
        <v>4</v>
      </c>
      <c r="N234">
        <v>3</v>
      </c>
      <c r="O234">
        <v>0</v>
      </c>
    </row>
    <row r="235" spans="2:15" x14ac:dyDescent="0.35">
      <c r="B235">
        <v>59</v>
      </c>
      <c r="C235" s="4">
        <v>818</v>
      </c>
      <c r="D235">
        <v>6</v>
      </c>
      <c r="E235">
        <v>321</v>
      </c>
      <c r="F235">
        <v>2</v>
      </c>
      <c r="G235">
        <v>2</v>
      </c>
      <c r="H235">
        <v>2</v>
      </c>
      <c r="I235">
        <v>3</v>
      </c>
      <c r="J235">
        <v>2</v>
      </c>
      <c r="K235">
        <v>0</v>
      </c>
      <c r="L235" s="4">
        <v>17</v>
      </c>
      <c r="M235">
        <v>4</v>
      </c>
      <c r="N235">
        <v>2</v>
      </c>
      <c r="O235">
        <v>0</v>
      </c>
    </row>
    <row r="236" spans="2:15" x14ac:dyDescent="0.35">
      <c r="B236">
        <v>50</v>
      </c>
      <c r="C236" s="4">
        <v>854</v>
      </c>
      <c r="D236">
        <v>1</v>
      </c>
      <c r="E236">
        <v>323</v>
      </c>
      <c r="F236">
        <v>4</v>
      </c>
      <c r="G236">
        <v>1</v>
      </c>
      <c r="H236">
        <v>6</v>
      </c>
      <c r="I236">
        <v>4</v>
      </c>
      <c r="J236">
        <v>3</v>
      </c>
      <c r="K236">
        <v>0</v>
      </c>
      <c r="L236" s="4">
        <v>15.049382716049383</v>
      </c>
      <c r="M236">
        <v>3</v>
      </c>
      <c r="N236">
        <v>2</v>
      </c>
      <c r="O236">
        <v>0</v>
      </c>
    </row>
    <row r="237" spans="2:15" x14ac:dyDescent="0.35">
      <c r="B237">
        <v>33</v>
      </c>
      <c r="C237" s="4">
        <v>813</v>
      </c>
      <c r="D237">
        <v>14</v>
      </c>
      <c r="E237">
        <v>325</v>
      </c>
      <c r="F237">
        <v>3</v>
      </c>
      <c r="G237">
        <v>2</v>
      </c>
      <c r="H237">
        <v>5</v>
      </c>
      <c r="I237">
        <v>4</v>
      </c>
      <c r="J237">
        <v>2</v>
      </c>
      <c r="K237">
        <v>1</v>
      </c>
      <c r="L237" s="4">
        <v>15.173076923076923</v>
      </c>
      <c r="M237">
        <v>3</v>
      </c>
      <c r="N237">
        <v>1</v>
      </c>
      <c r="O237">
        <v>1</v>
      </c>
    </row>
    <row r="238" spans="2:15" x14ac:dyDescent="0.35">
      <c r="B238">
        <v>43</v>
      </c>
      <c r="C238" s="4">
        <v>1034</v>
      </c>
      <c r="D238">
        <v>16</v>
      </c>
      <c r="E238">
        <v>327</v>
      </c>
      <c r="F238">
        <v>4</v>
      </c>
      <c r="G238">
        <v>1</v>
      </c>
      <c r="H238">
        <v>6</v>
      </c>
      <c r="I238">
        <v>4</v>
      </c>
      <c r="J238">
        <v>2</v>
      </c>
      <c r="K238">
        <v>1</v>
      </c>
      <c r="L238" s="4">
        <v>15.049382716049383</v>
      </c>
      <c r="M238">
        <v>3</v>
      </c>
      <c r="N238">
        <v>3</v>
      </c>
      <c r="O238">
        <v>0</v>
      </c>
    </row>
    <row r="239" spans="2:15" x14ac:dyDescent="0.35">
      <c r="B239">
        <v>33</v>
      </c>
      <c r="C239" s="4">
        <v>465</v>
      </c>
      <c r="D239">
        <v>2</v>
      </c>
      <c r="E239">
        <v>328</v>
      </c>
      <c r="F239">
        <v>1</v>
      </c>
      <c r="G239">
        <v>1</v>
      </c>
      <c r="H239">
        <v>5</v>
      </c>
      <c r="I239">
        <v>1</v>
      </c>
      <c r="J239">
        <v>2</v>
      </c>
      <c r="K239">
        <v>0</v>
      </c>
      <c r="L239" s="4">
        <v>15.173076923076923</v>
      </c>
      <c r="M239">
        <v>1</v>
      </c>
      <c r="N239">
        <v>4</v>
      </c>
      <c r="O239">
        <v>1</v>
      </c>
    </row>
    <row r="240" spans="2:15" x14ac:dyDescent="0.35">
      <c r="B240">
        <v>52</v>
      </c>
      <c r="C240" s="4">
        <v>771</v>
      </c>
      <c r="D240">
        <v>2</v>
      </c>
      <c r="E240">
        <v>329</v>
      </c>
      <c r="F240">
        <v>1</v>
      </c>
      <c r="G240">
        <v>2</v>
      </c>
      <c r="H240">
        <v>6</v>
      </c>
      <c r="I240">
        <v>3</v>
      </c>
      <c r="J240">
        <v>1</v>
      </c>
      <c r="K240">
        <v>1</v>
      </c>
      <c r="L240" s="4">
        <v>15.049382716049383</v>
      </c>
      <c r="M240">
        <v>4</v>
      </c>
      <c r="N240">
        <v>4</v>
      </c>
      <c r="O240">
        <v>0</v>
      </c>
    </row>
    <row r="241" spans="2:15" x14ac:dyDescent="0.35">
      <c r="B241">
        <v>32</v>
      </c>
      <c r="C241" s="4">
        <v>1401</v>
      </c>
      <c r="D241">
        <v>4</v>
      </c>
      <c r="E241">
        <v>330</v>
      </c>
      <c r="F241">
        <v>3</v>
      </c>
      <c r="G241">
        <v>1</v>
      </c>
      <c r="H241">
        <v>9</v>
      </c>
      <c r="I241">
        <v>2</v>
      </c>
      <c r="J241">
        <v>2</v>
      </c>
      <c r="K241">
        <v>0</v>
      </c>
      <c r="L241" s="4">
        <v>11</v>
      </c>
      <c r="M241">
        <v>1</v>
      </c>
      <c r="N241">
        <v>3</v>
      </c>
      <c r="O241">
        <v>0</v>
      </c>
    </row>
    <row r="242" spans="2:15" x14ac:dyDescent="0.35">
      <c r="B242">
        <v>32</v>
      </c>
      <c r="C242" s="4">
        <v>515</v>
      </c>
      <c r="D242">
        <v>1</v>
      </c>
      <c r="E242">
        <v>331</v>
      </c>
      <c r="F242">
        <v>4</v>
      </c>
      <c r="G242">
        <v>2</v>
      </c>
      <c r="H242">
        <v>5</v>
      </c>
      <c r="I242">
        <v>3</v>
      </c>
      <c r="J242">
        <v>1</v>
      </c>
      <c r="K242">
        <v>1</v>
      </c>
      <c r="L242" s="4">
        <v>14</v>
      </c>
      <c r="M242">
        <v>4</v>
      </c>
      <c r="N242">
        <v>1</v>
      </c>
      <c r="O242">
        <v>1</v>
      </c>
    </row>
    <row r="243" spans="2:15" x14ac:dyDescent="0.35">
      <c r="B243">
        <v>39</v>
      </c>
      <c r="C243" s="4">
        <v>1431</v>
      </c>
      <c r="D243">
        <v>1</v>
      </c>
      <c r="E243">
        <v>332</v>
      </c>
      <c r="F243">
        <v>3</v>
      </c>
      <c r="G243">
        <v>1</v>
      </c>
      <c r="H243">
        <v>5</v>
      </c>
      <c r="I243">
        <v>3</v>
      </c>
      <c r="J243">
        <v>3</v>
      </c>
      <c r="K243">
        <v>0</v>
      </c>
      <c r="L243" s="4">
        <v>14</v>
      </c>
      <c r="M243">
        <v>3</v>
      </c>
      <c r="N243">
        <v>3</v>
      </c>
      <c r="O243">
        <v>0</v>
      </c>
    </row>
    <row r="244" spans="2:15" x14ac:dyDescent="0.35">
      <c r="B244">
        <v>32</v>
      </c>
      <c r="C244" s="4">
        <v>976</v>
      </c>
      <c r="D244">
        <v>26</v>
      </c>
      <c r="E244">
        <v>333</v>
      </c>
      <c r="F244">
        <v>3</v>
      </c>
      <c r="G244">
        <v>2</v>
      </c>
      <c r="H244">
        <v>8</v>
      </c>
      <c r="I244">
        <v>4</v>
      </c>
      <c r="J244">
        <v>2</v>
      </c>
      <c r="K244">
        <v>0</v>
      </c>
      <c r="L244" s="4">
        <v>18</v>
      </c>
      <c r="M244">
        <v>1</v>
      </c>
      <c r="N244">
        <v>3</v>
      </c>
      <c r="O244">
        <v>0</v>
      </c>
    </row>
    <row r="245" spans="2:15" x14ac:dyDescent="0.35">
      <c r="B245">
        <v>41</v>
      </c>
      <c r="C245" s="4">
        <v>1411</v>
      </c>
      <c r="D245">
        <v>19</v>
      </c>
      <c r="E245">
        <v>334</v>
      </c>
      <c r="F245">
        <v>3</v>
      </c>
      <c r="G245">
        <v>2</v>
      </c>
      <c r="H245">
        <v>4</v>
      </c>
      <c r="I245">
        <v>1</v>
      </c>
      <c r="J245">
        <v>3</v>
      </c>
      <c r="K245">
        <v>0</v>
      </c>
      <c r="L245" s="4">
        <v>16</v>
      </c>
      <c r="M245">
        <v>1</v>
      </c>
      <c r="N245">
        <v>2</v>
      </c>
      <c r="O245">
        <v>0</v>
      </c>
    </row>
    <row r="246" spans="2:15" x14ac:dyDescent="0.35">
      <c r="B246">
        <v>40</v>
      </c>
      <c r="C246" s="4">
        <v>1300</v>
      </c>
      <c r="D246">
        <v>24</v>
      </c>
      <c r="E246">
        <v>335</v>
      </c>
      <c r="F246">
        <v>1</v>
      </c>
      <c r="G246">
        <v>2</v>
      </c>
      <c r="H246">
        <v>4</v>
      </c>
      <c r="I246">
        <v>4</v>
      </c>
      <c r="J246">
        <v>3</v>
      </c>
      <c r="K246">
        <v>0</v>
      </c>
      <c r="L246" s="4">
        <v>17</v>
      </c>
      <c r="M246">
        <v>1</v>
      </c>
      <c r="N246">
        <v>3</v>
      </c>
      <c r="O246">
        <v>0</v>
      </c>
    </row>
    <row r="247" spans="2:15" x14ac:dyDescent="0.35">
      <c r="B247">
        <v>45</v>
      </c>
      <c r="C247" s="4">
        <v>252</v>
      </c>
      <c r="D247">
        <v>1</v>
      </c>
      <c r="E247">
        <v>336</v>
      </c>
      <c r="F247">
        <v>3</v>
      </c>
      <c r="G247">
        <v>2</v>
      </c>
      <c r="H247">
        <v>6</v>
      </c>
      <c r="I247">
        <v>4</v>
      </c>
      <c r="J247">
        <v>2</v>
      </c>
      <c r="K247">
        <v>0</v>
      </c>
      <c r="L247" s="4">
        <v>11</v>
      </c>
      <c r="M247">
        <v>3</v>
      </c>
      <c r="N247">
        <v>3</v>
      </c>
      <c r="O247">
        <v>0</v>
      </c>
    </row>
    <row r="248" spans="2:15" x14ac:dyDescent="0.35">
      <c r="B248">
        <v>31</v>
      </c>
      <c r="C248" s="4">
        <v>776.57377049180332</v>
      </c>
      <c r="D248">
        <v>3</v>
      </c>
      <c r="E248">
        <v>337</v>
      </c>
      <c r="F248">
        <v>2</v>
      </c>
      <c r="G248">
        <v>2</v>
      </c>
      <c r="H248">
        <v>1</v>
      </c>
      <c r="I248">
        <v>3</v>
      </c>
      <c r="J248">
        <v>3</v>
      </c>
      <c r="K248">
        <v>0</v>
      </c>
      <c r="L248" s="4">
        <v>12</v>
      </c>
      <c r="M248">
        <v>1</v>
      </c>
      <c r="N248">
        <v>3</v>
      </c>
      <c r="O248">
        <v>0</v>
      </c>
    </row>
    <row r="249" spans="2:15" x14ac:dyDescent="0.35">
      <c r="B249">
        <v>33</v>
      </c>
      <c r="C249" s="4">
        <v>832</v>
      </c>
      <c r="D249">
        <v>5</v>
      </c>
      <c r="E249">
        <v>338</v>
      </c>
      <c r="F249">
        <v>3</v>
      </c>
      <c r="G249">
        <v>1</v>
      </c>
      <c r="H249">
        <v>4</v>
      </c>
      <c r="I249">
        <v>4</v>
      </c>
      <c r="J249">
        <v>2</v>
      </c>
      <c r="K249">
        <v>0</v>
      </c>
      <c r="L249" s="4">
        <v>13</v>
      </c>
      <c r="M249">
        <v>3</v>
      </c>
      <c r="N249">
        <v>2</v>
      </c>
      <c r="O249">
        <v>0</v>
      </c>
    </row>
    <row r="250" spans="2:15" x14ac:dyDescent="0.35">
      <c r="B250">
        <v>34</v>
      </c>
      <c r="C250" s="4">
        <v>805.3360655737705</v>
      </c>
      <c r="D250">
        <v>2</v>
      </c>
      <c r="E250">
        <v>339</v>
      </c>
      <c r="F250">
        <v>4</v>
      </c>
      <c r="G250">
        <v>2</v>
      </c>
      <c r="H250">
        <v>3</v>
      </c>
      <c r="I250">
        <v>1</v>
      </c>
      <c r="J250">
        <v>2</v>
      </c>
      <c r="K250">
        <v>0</v>
      </c>
      <c r="L250" s="4">
        <v>13</v>
      </c>
      <c r="M250">
        <v>2</v>
      </c>
      <c r="N250">
        <v>3</v>
      </c>
      <c r="O250">
        <v>0</v>
      </c>
    </row>
    <row r="251" spans="2:15" x14ac:dyDescent="0.35">
      <c r="B251">
        <v>37</v>
      </c>
      <c r="C251" s="4">
        <v>1017</v>
      </c>
      <c r="D251">
        <v>1</v>
      </c>
      <c r="E251">
        <v>340</v>
      </c>
      <c r="F251">
        <v>3</v>
      </c>
      <c r="G251">
        <v>1</v>
      </c>
      <c r="H251">
        <v>4</v>
      </c>
      <c r="I251">
        <v>1</v>
      </c>
      <c r="J251">
        <v>2</v>
      </c>
      <c r="K251">
        <v>0</v>
      </c>
      <c r="L251" s="4">
        <v>14</v>
      </c>
      <c r="M251">
        <v>1</v>
      </c>
      <c r="N251">
        <v>2</v>
      </c>
      <c r="O251">
        <v>0</v>
      </c>
    </row>
    <row r="252" spans="2:15" x14ac:dyDescent="0.35">
      <c r="B252">
        <v>45</v>
      </c>
      <c r="C252" s="4">
        <v>1199</v>
      </c>
      <c r="D252">
        <v>7</v>
      </c>
      <c r="E252">
        <v>341</v>
      </c>
      <c r="F252">
        <v>1</v>
      </c>
      <c r="G252">
        <v>2</v>
      </c>
      <c r="H252">
        <v>3</v>
      </c>
      <c r="I252">
        <v>3</v>
      </c>
      <c r="J252">
        <v>2</v>
      </c>
      <c r="K252">
        <v>0</v>
      </c>
      <c r="L252" s="4">
        <v>17</v>
      </c>
      <c r="M252">
        <v>4</v>
      </c>
      <c r="N252">
        <v>3</v>
      </c>
      <c r="O252">
        <v>0</v>
      </c>
    </row>
    <row r="253" spans="2:15" x14ac:dyDescent="0.35">
      <c r="B253">
        <v>37</v>
      </c>
      <c r="C253" s="4">
        <v>805.3360655737705</v>
      </c>
      <c r="D253">
        <v>10</v>
      </c>
      <c r="E253">
        <v>342</v>
      </c>
      <c r="F253">
        <v>1</v>
      </c>
      <c r="G253">
        <v>2</v>
      </c>
      <c r="H253">
        <v>3</v>
      </c>
      <c r="I253">
        <v>3</v>
      </c>
      <c r="J253">
        <v>3</v>
      </c>
      <c r="K253">
        <v>0</v>
      </c>
      <c r="L253" s="4">
        <v>11</v>
      </c>
      <c r="M253">
        <v>2</v>
      </c>
      <c r="N253">
        <v>3</v>
      </c>
      <c r="O253">
        <v>1</v>
      </c>
    </row>
    <row r="254" spans="2:15" x14ac:dyDescent="0.35">
      <c r="B254">
        <v>39</v>
      </c>
      <c r="C254" s="4">
        <v>505</v>
      </c>
      <c r="D254">
        <v>2</v>
      </c>
      <c r="E254">
        <v>343</v>
      </c>
      <c r="F254">
        <v>3</v>
      </c>
      <c r="G254">
        <v>1</v>
      </c>
      <c r="H254">
        <v>7</v>
      </c>
      <c r="I254">
        <v>3</v>
      </c>
      <c r="J254">
        <v>1</v>
      </c>
      <c r="K254">
        <v>0</v>
      </c>
      <c r="L254" s="4">
        <v>25</v>
      </c>
      <c r="M254">
        <v>4</v>
      </c>
      <c r="N254">
        <v>3</v>
      </c>
      <c r="O254">
        <v>0</v>
      </c>
    </row>
    <row r="255" spans="2:15" x14ac:dyDescent="0.35">
      <c r="B255">
        <v>29</v>
      </c>
      <c r="C255" s="4">
        <v>773.53418803418799</v>
      </c>
      <c r="D255">
        <v>15</v>
      </c>
      <c r="E255">
        <v>346</v>
      </c>
      <c r="F255">
        <v>3</v>
      </c>
      <c r="G255">
        <v>2</v>
      </c>
      <c r="H255">
        <v>4</v>
      </c>
      <c r="I255">
        <v>4</v>
      </c>
      <c r="J255">
        <v>1</v>
      </c>
      <c r="K255">
        <v>0</v>
      </c>
      <c r="L255" s="4">
        <v>15.375527426160337</v>
      </c>
      <c r="M255">
        <v>1</v>
      </c>
      <c r="N255">
        <v>3</v>
      </c>
      <c r="O255">
        <v>0</v>
      </c>
    </row>
    <row r="256" spans="2:15" x14ac:dyDescent="0.35">
      <c r="B256">
        <v>42</v>
      </c>
      <c r="C256" s="4">
        <v>916</v>
      </c>
      <c r="D256">
        <v>17</v>
      </c>
      <c r="E256">
        <v>347</v>
      </c>
      <c r="F256">
        <v>4</v>
      </c>
      <c r="G256">
        <v>1</v>
      </c>
      <c r="H256">
        <v>4</v>
      </c>
      <c r="I256">
        <v>1</v>
      </c>
      <c r="J256">
        <v>1</v>
      </c>
      <c r="K256">
        <v>1</v>
      </c>
      <c r="L256" s="4">
        <v>15.375527426160337</v>
      </c>
      <c r="M256">
        <v>3</v>
      </c>
      <c r="N256">
        <v>3</v>
      </c>
      <c r="O256">
        <v>0</v>
      </c>
    </row>
    <row r="257" spans="2:15" x14ac:dyDescent="0.35">
      <c r="B257">
        <v>29</v>
      </c>
      <c r="C257" s="4">
        <v>787.54826254826253</v>
      </c>
      <c r="D257">
        <v>20</v>
      </c>
      <c r="E257">
        <v>349</v>
      </c>
      <c r="F257">
        <v>4</v>
      </c>
      <c r="G257">
        <v>2</v>
      </c>
      <c r="H257">
        <v>8</v>
      </c>
      <c r="I257">
        <v>4</v>
      </c>
      <c r="J257">
        <v>3</v>
      </c>
      <c r="K257">
        <v>0</v>
      </c>
      <c r="L257" s="4">
        <v>14.945945945945946</v>
      </c>
      <c r="M257">
        <v>4</v>
      </c>
      <c r="N257">
        <v>3</v>
      </c>
      <c r="O257">
        <v>0</v>
      </c>
    </row>
    <row r="258" spans="2:15" x14ac:dyDescent="0.35">
      <c r="B258">
        <v>25</v>
      </c>
      <c r="C258" s="4">
        <v>805.3360655737705</v>
      </c>
      <c r="D258">
        <v>1</v>
      </c>
      <c r="E258">
        <v>350</v>
      </c>
      <c r="F258">
        <v>1</v>
      </c>
      <c r="G258">
        <v>1</v>
      </c>
      <c r="H258">
        <v>3</v>
      </c>
      <c r="I258">
        <v>3</v>
      </c>
      <c r="J258">
        <v>2</v>
      </c>
      <c r="K258">
        <v>0</v>
      </c>
      <c r="L258" s="4">
        <v>15.345132743362832</v>
      </c>
      <c r="M258">
        <v>4</v>
      </c>
      <c r="N258">
        <v>3</v>
      </c>
      <c r="O258">
        <v>0</v>
      </c>
    </row>
    <row r="259" spans="2:15" x14ac:dyDescent="0.35">
      <c r="B259">
        <v>42</v>
      </c>
      <c r="C259" s="4">
        <v>776.33181818181822</v>
      </c>
      <c r="D259">
        <v>2</v>
      </c>
      <c r="E259">
        <v>351</v>
      </c>
      <c r="F259">
        <v>4</v>
      </c>
      <c r="G259">
        <v>1</v>
      </c>
      <c r="H259">
        <v>5</v>
      </c>
      <c r="I259">
        <v>1</v>
      </c>
      <c r="J259">
        <v>3</v>
      </c>
      <c r="K259">
        <v>1</v>
      </c>
      <c r="L259" s="4">
        <v>15.173076923076923</v>
      </c>
      <c r="M259">
        <v>3</v>
      </c>
      <c r="N259">
        <v>3</v>
      </c>
      <c r="O259">
        <v>0</v>
      </c>
    </row>
    <row r="260" spans="2:15" x14ac:dyDescent="0.35">
      <c r="B260">
        <v>40</v>
      </c>
      <c r="C260" s="4">
        <v>776.57377049180332</v>
      </c>
      <c r="D260">
        <v>2</v>
      </c>
      <c r="E260">
        <v>352</v>
      </c>
      <c r="F260">
        <v>1</v>
      </c>
      <c r="G260">
        <v>2</v>
      </c>
      <c r="H260">
        <v>1</v>
      </c>
      <c r="I260">
        <v>3</v>
      </c>
      <c r="J260">
        <v>3</v>
      </c>
      <c r="K260">
        <v>0</v>
      </c>
      <c r="L260" s="4">
        <v>15.079365079365079</v>
      </c>
      <c r="M260">
        <v>4</v>
      </c>
      <c r="N260">
        <v>3</v>
      </c>
      <c r="O260">
        <v>0</v>
      </c>
    </row>
    <row r="261" spans="2:15" x14ac:dyDescent="0.35">
      <c r="B261">
        <v>51</v>
      </c>
      <c r="C261" s="4">
        <v>773.53418803418799</v>
      </c>
      <c r="D261">
        <v>1</v>
      </c>
      <c r="E261">
        <v>353</v>
      </c>
      <c r="F261">
        <v>3</v>
      </c>
      <c r="G261">
        <v>2</v>
      </c>
      <c r="H261">
        <v>4</v>
      </c>
      <c r="I261">
        <v>4</v>
      </c>
      <c r="J261">
        <v>2</v>
      </c>
      <c r="K261">
        <v>0</v>
      </c>
      <c r="L261" s="4">
        <v>11</v>
      </c>
      <c r="M261">
        <v>2</v>
      </c>
      <c r="N261">
        <v>2</v>
      </c>
      <c r="O261">
        <v>0</v>
      </c>
    </row>
    <row r="262" spans="2:15" x14ac:dyDescent="0.35">
      <c r="B262">
        <v>31</v>
      </c>
      <c r="C262" s="4">
        <v>776.33181818181822</v>
      </c>
      <c r="D262">
        <v>29</v>
      </c>
      <c r="E262">
        <v>355</v>
      </c>
      <c r="F262">
        <v>3</v>
      </c>
      <c r="G262">
        <v>2</v>
      </c>
      <c r="H262">
        <v>5</v>
      </c>
      <c r="I262">
        <v>2</v>
      </c>
      <c r="J262">
        <v>1</v>
      </c>
      <c r="K262">
        <v>0</v>
      </c>
      <c r="L262" s="4">
        <v>11</v>
      </c>
      <c r="M262">
        <v>2</v>
      </c>
      <c r="N262">
        <v>4</v>
      </c>
      <c r="O262">
        <v>1</v>
      </c>
    </row>
    <row r="263" spans="2:15" x14ac:dyDescent="0.35">
      <c r="B263">
        <v>32</v>
      </c>
      <c r="C263" s="4">
        <v>776.33181818181822</v>
      </c>
      <c r="D263">
        <v>7</v>
      </c>
      <c r="E263">
        <v>359</v>
      </c>
      <c r="F263">
        <v>2</v>
      </c>
      <c r="G263">
        <v>2</v>
      </c>
      <c r="H263">
        <v>5</v>
      </c>
      <c r="I263">
        <v>2</v>
      </c>
      <c r="J263">
        <v>2</v>
      </c>
      <c r="K263">
        <v>0</v>
      </c>
      <c r="L263" s="4">
        <v>20</v>
      </c>
      <c r="M263">
        <v>3</v>
      </c>
      <c r="N263">
        <v>1</v>
      </c>
      <c r="O263">
        <v>0</v>
      </c>
    </row>
    <row r="264" spans="2:15" x14ac:dyDescent="0.35">
      <c r="B264">
        <v>38</v>
      </c>
      <c r="C264" s="4">
        <v>787.54826254826253</v>
      </c>
      <c r="D264">
        <v>2</v>
      </c>
      <c r="E264">
        <v>361</v>
      </c>
      <c r="F264">
        <v>4</v>
      </c>
      <c r="G264">
        <v>2</v>
      </c>
      <c r="H264">
        <v>8</v>
      </c>
      <c r="I264">
        <v>4</v>
      </c>
      <c r="J264">
        <v>2</v>
      </c>
      <c r="K264">
        <v>0</v>
      </c>
      <c r="L264" s="4">
        <v>18</v>
      </c>
      <c r="M264">
        <v>4</v>
      </c>
      <c r="N264">
        <v>3</v>
      </c>
      <c r="O264">
        <v>0</v>
      </c>
    </row>
    <row r="265" spans="2:15" x14ac:dyDescent="0.35">
      <c r="B265">
        <v>32</v>
      </c>
      <c r="C265" s="4">
        <v>128</v>
      </c>
      <c r="D265">
        <v>2</v>
      </c>
      <c r="E265">
        <v>362</v>
      </c>
      <c r="F265">
        <v>4</v>
      </c>
      <c r="G265">
        <v>2</v>
      </c>
      <c r="H265">
        <v>5</v>
      </c>
      <c r="I265">
        <v>1</v>
      </c>
      <c r="J265">
        <v>1</v>
      </c>
      <c r="K265">
        <v>0</v>
      </c>
      <c r="L265" s="4">
        <v>13</v>
      </c>
      <c r="M265">
        <v>4</v>
      </c>
      <c r="N265">
        <v>3</v>
      </c>
      <c r="O265">
        <v>0</v>
      </c>
    </row>
    <row r="266" spans="2:15" x14ac:dyDescent="0.35">
      <c r="B266">
        <v>46</v>
      </c>
      <c r="C266" s="4">
        <v>777.51162790697674</v>
      </c>
      <c r="D266">
        <v>2</v>
      </c>
      <c r="E266">
        <v>363</v>
      </c>
      <c r="F266">
        <v>3</v>
      </c>
      <c r="G266">
        <v>1</v>
      </c>
      <c r="H266">
        <v>6</v>
      </c>
      <c r="I266">
        <v>2</v>
      </c>
      <c r="J266">
        <v>2</v>
      </c>
      <c r="K266">
        <v>1</v>
      </c>
      <c r="L266" s="4">
        <v>12</v>
      </c>
      <c r="M266">
        <v>2</v>
      </c>
      <c r="N266">
        <v>2</v>
      </c>
      <c r="O266">
        <v>0</v>
      </c>
    </row>
    <row r="267" spans="2:15" x14ac:dyDescent="0.35">
      <c r="B267">
        <v>28</v>
      </c>
      <c r="C267" s="4">
        <v>776.33181818181822</v>
      </c>
      <c r="D267">
        <v>2</v>
      </c>
      <c r="E267">
        <v>364</v>
      </c>
      <c r="F267">
        <v>1</v>
      </c>
      <c r="G267">
        <v>2</v>
      </c>
      <c r="H267">
        <v>5</v>
      </c>
      <c r="I267">
        <v>3</v>
      </c>
      <c r="J267">
        <v>1</v>
      </c>
      <c r="K267">
        <v>0</v>
      </c>
      <c r="L267" s="4">
        <v>11</v>
      </c>
      <c r="M267">
        <v>3</v>
      </c>
      <c r="N267">
        <v>1</v>
      </c>
      <c r="O267">
        <v>1</v>
      </c>
    </row>
    <row r="268" spans="2:15" x14ac:dyDescent="0.35">
      <c r="B268">
        <v>29</v>
      </c>
      <c r="C268" s="4">
        <v>1210</v>
      </c>
      <c r="D268">
        <v>2</v>
      </c>
      <c r="E268">
        <v>366</v>
      </c>
      <c r="F268">
        <v>1</v>
      </c>
      <c r="G268">
        <v>2</v>
      </c>
      <c r="H268">
        <v>8</v>
      </c>
      <c r="I268">
        <v>2</v>
      </c>
      <c r="J268">
        <v>2</v>
      </c>
      <c r="K268">
        <v>0</v>
      </c>
      <c r="L268" s="4">
        <v>19</v>
      </c>
      <c r="M268">
        <v>2</v>
      </c>
      <c r="N268">
        <v>3</v>
      </c>
      <c r="O268">
        <v>0</v>
      </c>
    </row>
    <row r="269" spans="2:15" x14ac:dyDescent="0.35">
      <c r="B269">
        <v>31</v>
      </c>
      <c r="C269" s="4">
        <v>1463</v>
      </c>
      <c r="D269">
        <v>23</v>
      </c>
      <c r="E269">
        <v>367</v>
      </c>
      <c r="F269">
        <v>2</v>
      </c>
      <c r="G269">
        <v>2</v>
      </c>
      <c r="H269">
        <v>7</v>
      </c>
      <c r="I269">
        <v>4</v>
      </c>
      <c r="J269">
        <v>2</v>
      </c>
      <c r="K269">
        <v>0</v>
      </c>
      <c r="L269" s="4">
        <v>21</v>
      </c>
      <c r="M269">
        <v>2</v>
      </c>
      <c r="N269">
        <v>3</v>
      </c>
      <c r="O269">
        <v>0</v>
      </c>
    </row>
    <row r="270" spans="2:15" x14ac:dyDescent="0.35">
      <c r="B270">
        <v>25</v>
      </c>
      <c r="C270" s="4">
        <v>675</v>
      </c>
      <c r="D270">
        <v>5</v>
      </c>
      <c r="E270">
        <v>369</v>
      </c>
      <c r="F270">
        <v>2</v>
      </c>
      <c r="G270">
        <v>2</v>
      </c>
      <c r="H270">
        <v>7</v>
      </c>
      <c r="I270">
        <v>1</v>
      </c>
      <c r="J270">
        <v>3</v>
      </c>
      <c r="K270">
        <v>0</v>
      </c>
      <c r="L270" s="4">
        <v>12</v>
      </c>
      <c r="M270">
        <v>4</v>
      </c>
      <c r="N270">
        <v>3</v>
      </c>
      <c r="O270">
        <v>0</v>
      </c>
    </row>
    <row r="271" spans="2:15" x14ac:dyDescent="0.35">
      <c r="B271">
        <v>45</v>
      </c>
      <c r="C271" s="4">
        <v>843.5826086956522</v>
      </c>
      <c r="D271">
        <v>20</v>
      </c>
      <c r="E271">
        <v>372</v>
      </c>
      <c r="F271">
        <v>3</v>
      </c>
      <c r="G271">
        <v>2</v>
      </c>
      <c r="H271">
        <v>7</v>
      </c>
      <c r="I271">
        <v>4</v>
      </c>
      <c r="J271">
        <v>2</v>
      </c>
      <c r="K271">
        <v>1</v>
      </c>
      <c r="L271" s="4">
        <v>14</v>
      </c>
      <c r="M271">
        <v>2</v>
      </c>
      <c r="N271">
        <v>3</v>
      </c>
      <c r="O271">
        <v>0</v>
      </c>
    </row>
    <row r="272" spans="2:15" x14ac:dyDescent="0.35">
      <c r="B272">
        <v>36</v>
      </c>
      <c r="C272" s="4">
        <v>1403</v>
      </c>
      <c r="D272">
        <v>6</v>
      </c>
      <c r="E272">
        <v>373</v>
      </c>
      <c r="F272">
        <v>4</v>
      </c>
      <c r="G272">
        <v>2</v>
      </c>
      <c r="H272">
        <v>5</v>
      </c>
      <c r="I272">
        <v>4</v>
      </c>
      <c r="J272">
        <v>2</v>
      </c>
      <c r="K272">
        <v>0</v>
      </c>
      <c r="L272" s="4">
        <v>11</v>
      </c>
      <c r="M272">
        <v>3</v>
      </c>
      <c r="N272">
        <v>3</v>
      </c>
      <c r="O272">
        <v>0</v>
      </c>
    </row>
    <row r="273" spans="2:15" x14ac:dyDescent="0.35">
      <c r="B273">
        <v>55</v>
      </c>
      <c r="C273" s="4">
        <v>452</v>
      </c>
      <c r="D273">
        <v>1</v>
      </c>
      <c r="E273">
        <v>374</v>
      </c>
      <c r="F273">
        <v>4</v>
      </c>
      <c r="G273">
        <v>2</v>
      </c>
      <c r="H273">
        <v>6</v>
      </c>
      <c r="I273">
        <v>1</v>
      </c>
      <c r="J273">
        <v>1</v>
      </c>
      <c r="K273">
        <v>1</v>
      </c>
      <c r="L273" s="4">
        <v>14</v>
      </c>
      <c r="M273">
        <v>3</v>
      </c>
      <c r="N273">
        <v>3</v>
      </c>
      <c r="O273">
        <v>0</v>
      </c>
    </row>
    <row r="274" spans="2:15" x14ac:dyDescent="0.35">
      <c r="B274">
        <v>47</v>
      </c>
      <c r="C274" s="4">
        <v>666</v>
      </c>
      <c r="D274">
        <v>29</v>
      </c>
      <c r="E274">
        <v>376</v>
      </c>
      <c r="F274">
        <v>1</v>
      </c>
      <c r="G274">
        <v>2</v>
      </c>
      <c r="H274">
        <v>6</v>
      </c>
      <c r="I274">
        <v>2</v>
      </c>
      <c r="J274">
        <v>2</v>
      </c>
      <c r="K274">
        <v>1</v>
      </c>
      <c r="L274" s="4">
        <v>12</v>
      </c>
      <c r="M274">
        <v>4</v>
      </c>
      <c r="N274">
        <v>2</v>
      </c>
      <c r="O274">
        <v>1</v>
      </c>
    </row>
    <row r="275" spans="2:15" x14ac:dyDescent="0.35">
      <c r="B275">
        <v>28</v>
      </c>
      <c r="C275" s="4">
        <v>773.53418803418799</v>
      </c>
      <c r="D275">
        <v>9</v>
      </c>
      <c r="E275">
        <v>377</v>
      </c>
      <c r="F275">
        <v>4</v>
      </c>
      <c r="G275">
        <v>2</v>
      </c>
      <c r="H275">
        <v>4</v>
      </c>
      <c r="I275">
        <v>4</v>
      </c>
      <c r="J275">
        <v>2</v>
      </c>
      <c r="K275">
        <v>0</v>
      </c>
      <c r="L275" s="4">
        <v>23</v>
      </c>
      <c r="M275">
        <v>4</v>
      </c>
      <c r="N275">
        <v>2</v>
      </c>
      <c r="O275">
        <v>0</v>
      </c>
    </row>
    <row r="276" spans="2:15" x14ac:dyDescent="0.35">
      <c r="B276">
        <v>37</v>
      </c>
      <c r="C276" s="4">
        <v>228</v>
      </c>
      <c r="D276">
        <v>6</v>
      </c>
      <c r="E276">
        <v>378</v>
      </c>
      <c r="F276">
        <v>3</v>
      </c>
      <c r="G276">
        <v>2</v>
      </c>
      <c r="H276">
        <v>8</v>
      </c>
      <c r="I276">
        <v>4</v>
      </c>
      <c r="J276">
        <v>2</v>
      </c>
      <c r="K276">
        <v>0</v>
      </c>
      <c r="L276" s="4">
        <v>14</v>
      </c>
      <c r="M276">
        <v>2</v>
      </c>
      <c r="N276">
        <v>4</v>
      </c>
      <c r="O276">
        <v>0</v>
      </c>
    </row>
    <row r="277" spans="2:15" x14ac:dyDescent="0.35">
      <c r="B277">
        <v>21</v>
      </c>
      <c r="C277" s="4">
        <v>996</v>
      </c>
      <c r="D277">
        <v>3</v>
      </c>
      <c r="E277">
        <v>379</v>
      </c>
      <c r="F277">
        <v>4</v>
      </c>
      <c r="G277">
        <v>2</v>
      </c>
      <c r="H277">
        <v>4</v>
      </c>
      <c r="I277">
        <v>3</v>
      </c>
      <c r="J277">
        <v>1</v>
      </c>
      <c r="K277">
        <v>0</v>
      </c>
      <c r="L277" s="4">
        <v>17</v>
      </c>
      <c r="M277">
        <v>1</v>
      </c>
      <c r="N277">
        <v>4</v>
      </c>
      <c r="O277">
        <v>0</v>
      </c>
    </row>
    <row r="278" spans="2:15" x14ac:dyDescent="0.35">
      <c r="B278">
        <v>37</v>
      </c>
      <c r="C278" s="4">
        <v>728</v>
      </c>
      <c r="D278">
        <v>1</v>
      </c>
      <c r="E278">
        <v>380</v>
      </c>
      <c r="F278">
        <v>1</v>
      </c>
      <c r="G278">
        <v>1</v>
      </c>
      <c r="H278">
        <v>1</v>
      </c>
      <c r="I278">
        <v>4</v>
      </c>
      <c r="J278">
        <v>3</v>
      </c>
      <c r="K278">
        <v>1</v>
      </c>
      <c r="L278" s="4">
        <v>18</v>
      </c>
      <c r="M278">
        <v>1</v>
      </c>
      <c r="N278">
        <v>3</v>
      </c>
      <c r="O278">
        <v>0</v>
      </c>
    </row>
    <row r="279" spans="2:15" x14ac:dyDescent="0.35">
      <c r="B279">
        <v>35</v>
      </c>
      <c r="C279" s="4">
        <v>777.51162790697674</v>
      </c>
      <c r="D279">
        <v>22</v>
      </c>
      <c r="E279">
        <v>381</v>
      </c>
      <c r="F279">
        <v>2</v>
      </c>
      <c r="G279">
        <v>1</v>
      </c>
      <c r="H279">
        <v>6</v>
      </c>
      <c r="I279">
        <v>2</v>
      </c>
      <c r="J279">
        <v>3</v>
      </c>
      <c r="K279">
        <v>0</v>
      </c>
      <c r="L279" s="4">
        <v>18</v>
      </c>
      <c r="M279">
        <v>2</v>
      </c>
      <c r="N279">
        <v>2</v>
      </c>
      <c r="O279">
        <v>0</v>
      </c>
    </row>
    <row r="280" spans="2:15" x14ac:dyDescent="0.35">
      <c r="B280">
        <v>38</v>
      </c>
      <c r="C280" s="4">
        <v>322</v>
      </c>
      <c r="D280">
        <v>7</v>
      </c>
      <c r="E280">
        <v>382</v>
      </c>
      <c r="F280">
        <v>1</v>
      </c>
      <c r="G280">
        <v>1</v>
      </c>
      <c r="H280">
        <v>8</v>
      </c>
      <c r="I280">
        <v>1</v>
      </c>
      <c r="J280">
        <v>3</v>
      </c>
      <c r="K280">
        <v>1</v>
      </c>
      <c r="L280" s="4">
        <v>24</v>
      </c>
      <c r="M280">
        <v>3</v>
      </c>
      <c r="N280">
        <v>3</v>
      </c>
      <c r="O280">
        <v>0</v>
      </c>
    </row>
    <row r="281" spans="2:15" x14ac:dyDescent="0.35">
      <c r="B281">
        <v>26</v>
      </c>
      <c r="C281" s="4">
        <v>1479</v>
      </c>
      <c r="D281">
        <v>1</v>
      </c>
      <c r="E281">
        <v>384</v>
      </c>
      <c r="F281">
        <v>3</v>
      </c>
      <c r="G281">
        <v>1</v>
      </c>
      <c r="H281">
        <v>3</v>
      </c>
      <c r="I281">
        <v>2</v>
      </c>
      <c r="J281">
        <v>3</v>
      </c>
      <c r="K281">
        <v>0</v>
      </c>
      <c r="L281" s="4">
        <v>20</v>
      </c>
      <c r="M281">
        <v>1</v>
      </c>
      <c r="N281">
        <v>1</v>
      </c>
      <c r="O281">
        <v>0</v>
      </c>
    </row>
    <row r="282" spans="2:15" x14ac:dyDescent="0.35">
      <c r="B282">
        <v>50</v>
      </c>
      <c r="C282" s="4">
        <v>797</v>
      </c>
      <c r="D282">
        <v>4</v>
      </c>
      <c r="E282">
        <v>385</v>
      </c>
      <c r="F282">
        <v>1</v>
      </c>
      <c r="G282">
        <v>2</v>
      </c>
      <c r="H282">
        <v>1</v>
      </c>
      <c r="I282">
        <v>2</v>
      </c>
      <c r="J282">
        <v>3</v>
      </c>
      <c r="K282">
        <v>0</v>
      </c>
      <c r="L282" s="4">
        <v>15.079365079365079</v>
      </c>
      <c r="M282">
        <v>1</v>
      </c>
      <c r="N282">
        <v>2</v>
      </c>
      <c r="O282">
        <v>0</v>
      </c>
    </row>
    <row r="283" spans="2:15" x14ac:dyDescent="0.35">
      <c r="B283">
        <v>53</v>
      </c>
      <c r="C283" s="4">
        <v>1070</v>
      </c>
      <c r="D283">
        <v>3</v>
      </c>
      <c r="E283">
        <v>386</v>
      </c>
      <c r="F283">
        <v>3</v>
      </c>
      <c r="G283">
        <v>2</v>
      </c>
      <c r="H283">
        <v>1</v>
      </c>
      <c r="I283">
        <v>3</v>
      </c>
      <c r="J283">
        <v>2</v>
      </c>
      <c r="K283">
        <v>1</v>
      </c>
      <c r="L283" s="4">
        <v>15.079365079365079</v>
      </c>
      <c r="M283">
        <v>4</v>
      </c>
      <c r="N283">
        <v>2</v>
      </c>
      <c r="O283">
        <v>0</v>
      </c>
    </row>
    <row r="284" spans="2:15" x14ac:dyDescent="0.35">
      <c r="B284">
        <v>42</v>
      </c>
      <c r="C284" s="4">
        <v>787.54826254826253</v>
      </c>
      <c r="D284">
        <v>1</v>
      </c>
      <c r="E284">
        <v>387</v>
      </c>
      <c r="F284">
        <v>2</v>
      </c>
      <c r="G284">
        <v>2</v>
      </c>
      <c r="H284">
        <v>8</v>
      </c>
      <c r="I284">
        <v>3</v>
      </c>
      <c r="J284">
        <v>2</v>
      </c>
      <c r="K284">
        <v>0</v>
      </c>
      <c r="L284" s="4">
        <v>14.945945945945946</v>
      </c>
      <c r="M284">
        <v>3</v>
      </c>
      <c r="N284">
        <v>3</v>
      </c>
      <c r="O284">
        <v>0</v>
      </c>
    </row>
    <row r="285" spans="2:15" x14ac:dyDescent="0.35">
      <c r="B285">
        <v>29</v>
      </c>
      <c r="C285" s="4">
        <v>442</v>
      </c>
      <c r="D285">
        <v>2</v>
      </c>
      <c r="E285">
        <v>388</v>
      </c>
      <c r="F285">
        <v>2</v>
      </c>
      <c r="G285">
        <v>2</v>
      </c>
      <c r="H285">
        <v>8</v>
      </c>
      <c r="I285">
        <v>4</v>
      </c>
      <c r="J285">
        <v>1</v>
      </c>
      <c r="K285">
        <v>0</v>
      </c>
      <c r="L285" s="4">
        <v>14.945945945945946</v>
      </c>
      <c r="M285">
        <v>1</v>
      </c>
      <c r="N285">
        <v>2</v>
      </c>
      <c r="O285">
        <v>0</v>
      </c>
    </row>
    <row r="286" spans="2:15" x14ac:dyDescent="0.35">
      <c r="B286">
        <v>55</v>
      </c>
      <c r="C286" s="4">
        <v>147</v>
      </c>
      <c r="D286">
        <v>20</v>
      </c>
      <c r="E286">
        <v>389</v>
      </c>
      <c r="F286">
        <v>2</v>
      </c>
      <c r="G286">
        <v>2</v>
      </c>
      <c r="H286">
        <v>5</v>
      </c>
      <c r="I286">
        <v>4</v>
      </c>
      <c r="J286">
        <v>2</v>
      </c>
      <c r="K286">
        <v>1</v>
      </c>
      <c r="L286" s="4">
        <v>15.173076923076923</v>
      </c>
      <c r="M286">
        <v>4</v>
      </c>
      <c r="N286">
        <v>3</v>
      </c>
      <c r="O286">
        <v>0</v>
      </c>
    </row>
    <row r="287" spans="2:15" x14ac:dyDescent="0.35">
      <c r="B287">
        <v>26</v>
      </c>
      <c r="C287" s="4">
        <v>496</v>
      </c>
      <c r="D287">
        <v>11</v>
      </c>
      <c r="E287">
        <v>390</v>
      </c>
      <c r="F287">
        <v>1</v>
      </c>
      <c r="G287">
        <v>2</v>
      </c>
      <c r="H287">
        <v>7</v>
      </c>
      <c r="I287">
        <v>1</v>
      </c>
      <c r="J287">
        <v>2</v>
      </c>
      <c r="K287">
        <v>1</v>
      </c>
      <c r="L287" s="4">
        <v>13</v>
      </c>
      <c r="M287">
        <v>3</v>
      </c>
      <c r="N287">
        <v>3</v>
      </c>
      <c r="O287">
        <v>0</v>
      </c>
    </row>
    <row r="288" spans="2:15" x14ac:dyDescent="0.35">
      <c r="B288">
        <v>37</v>
      </c>
      <c r="C288" s="4">
        <v>773.53418803418799</v>
      </c>
      <c r="D288">
        <v>1</v>
      </c>
      <c r="E288">
        <v>391</v>
      </c>
      <c r="F288">
        <v>4</v>
      </c>
      <c r="G288">
        <v>1</v>
      </c>
      <c r="H288">
        <v>4</v>
      </c>
      <c r="I288">
        <v>4</v>
      </c>
      <c r="J288">
        <v>1</v>
      </c>
      <c r="K288">
        <v>0</v>
      </c>
      <c r="L288" s="4">
        <v>12</v>
      </c>
      <c r="M288">
        <v>2</v>
      </c>
      <c r="N288">
        <v>3</v>
      </c>
      <c r="O288">
        <v>0</v>
      </c>
    </row>
    <row r="289" spans="2:15" x14ac:dyDescent="0.35">
      <c r="B289">
        <v>44</v>
      </c>
      <c r="C289" s="4">
        <v>920</v>
      </c>
      <c r="D289">
        <v>24</v>
      </c>
      <c r="E289">
        <v>392</v>
      </c>
      <c r="F289">
        <v>4</v>
      </c>
      <c r="G289">
        <v>2</v>
      </c>
      <c r="H289">
        <v>5</v>
      </c>
      <c r="I289">
        <v>3</v>
      </c>
      <c r="J289">
        <v>3</v>
      </c>
      <c r="K289">
        <v>1</v>
      </c>
      <c r="L289" s="4">
        <v>22</v>
      </c>
      <c r="M289">
        <v>4</v>
      </c>
      <c r="N289">
        <v>1</v>
      </c>
      <c r="O289">
        <v>1</v>
      </c>
    </row>
    <row r="290" spans="2:15" x14ac:dyDescent="0.35">
      <c r="B290">
        <v>38</v>
      </c>
      <c r="C290" s="4">
        <v>688</v>
      </c>
      <c r="D290">
        <v>23</v>
      </c>
      <c r="E290">
        <v>393</v>
      </c>
      <c r="F290">
        <v>4</v>
      </c>
      <c r="G290">
        <v>2</v>
      </c>
      <c r="H290">
        <v>7</v>
      </c>
      <c r="I290">
        <v>4</v>
      </c>
      <c r="J290">
        <v>3</v>
      </c>
      <c r="K290">
        <v>0</v>
      </c>
      <c r="L290" s="4">
        <v>14</v>
      </c>
      <c r="M290">
        <v>2</v>
      </c>
      <c r="N290">
        <v>3</v>
      </c>
      <c r="O290">
        <v>0</v>
      </c>
    </row>
    <row r="291" spans="2:15" x14ac:dyDescent="0.35">
      <c r="B291">
        <v>26</v>
      </c>
      <c r="C291" s="4">
        <v>1449</v>
      </c>
      <c r="D291">
        <v>16</v>
      </c>
      <c r="E291">
        <v>394</v>
      </c>
      <c r="F291">
        <v>1</v>
      </c>
      <c r="G291">
        <v>2</v>
      </c>
      <c r="H291">
        <v>5</v>
      </c>
      <c r="I291">
        <v>2</v>
      </c>
      <c r="J291">
        <v>3</v>
      </c>
      <c r="K291">
        <v>1</v>
      </c>
      <c r="L291" s="4">
        <v>13</v>
      </c>
      <c r="M291">
        <v>4</v>
      </c>
      <c r="N291">
        <v>3</v>
      </c>
      <c r="O291">
        <v>1</v>
      </c>
    </row>
    <row r="292" spans="2:15" x14ac:dyDescent="0.35">
      <c r="B292">
        <v>28</v>
      </c>
      <c r="C292" s="4">
        <v>1117</v>
      </c>
      <c r="D292">
        <v>8</v>
      </c>
      <c r="E292">
        <v>395</v>
      </c>
      <c r="F292">
        <v>4</v>
      </c>
      <c r="G292">
        <v>1</v>
      </c>
      <c r="H292">
        <v>4</v>
      </c>
      <c r="I292">
        <v>4</v>
      </c>
      <c r="J292">
        <v>1</v>
      </c>
      <c r="K292">
        <v>0</v>
      </c>
      <c r="L292" s="4">
        <v>21</v>
      </c>
      <c r="M292">
        <v>4</v>
      </c>
      <c r="N292">
        <v>3</v>
      </c>
      <c r="O292">
        <v>0</v>
      </c>
    </row>
    <row r="293" spans="2:15" x14ac:dyDescent="0.35">
      <c r="B293">
        <v>49</v>
      </c>
      <c r="C293" s="4">
        <v>636</v>
      </c>
      <c r="D293">
        <v>10</v>
      </c>
      <c r="E293">
        <v>396</v>
      </c>
      <c r="F293">
        <v>3</v>
      </c>
      <c r="G293">
        <v>1</v>
      </c>
      <c r="H293">
        <v>1</v>
      </c>
      <c r="I293">
        <v>1</v>
      </c>
      <c r="J293">
        <v>1</v>
      </c>
      <c r="K293">
        <v>1</v>
      </c>
      <c r="L293" s="4">
        <v>11</v>
      </c>
      <c r="M293">
        <v>4</v>
      </c>
      <c r="N293">
        <v>3</v>
      </c>
      <c r="O293">
        <v>0</v>
      </c>
    </row>
    <row r="294" spans="2:15" x14ac:dyDescent="0.35">
      <c r="B294">
        <v>36</v>
      </c>
      <c r="C294" s="4">
        <v>506</v>
      </c>
      <c r="D294">
        <v>3</v>
      </c>
      <c r="E294">
        <v>397</v>
      </c>
      <c r="F294">
        <v>3</v>
      </c>
      <c r="G294">
        <v>2</v>
      </c>
      <c r="H294">
        <v>4</v>
      </c>
      <c r="I294">
        <v>2</v>
      </c>
      <c r="J294">
        <v>1</v>
      </c>
      <c r="K294">
        <v>0</v>
      </c>
      <c r="L294" s="4">
        <v>12</v>
      </c>
      <c r="M294">
        <v>4</v>
      </c>
      <c r="N294">
        <v>3</v>
      </c>
      <c r="O294">
        <v>0</v>
      </c>
    </row>
    <row r="295" spans="2:15" x14ac:dyDescent="0.35">
      <c r="B295">
        <v>31</v>
      </c>
      <c r="C295" s="4">
        <v>444</v>
      </c>
      <c r="D295">
        <v>5</v>
      </c>
      <c r="E295">
        <v>399</v>
      </c>
      <c r="F295">
        <v>4</v>
      </c>
      <c r="G295">
        <v>1</v>
      </c>
      <c r="H295">
        <v>9</v>
      </c>
      <c r="I295">
        <v>2</v>
      </c>
      <c r="J295">
        <v>3</v>
      </c>
      <c r="K295">
        <v>0</v>
      </c>
      <c r="L295" s="4">
        <v>11</v>
      </c>
      <c r="M295">
        <v>3</v>
      </c>
      <c r="N295">
        <v>2</v>
      </c>
      <c r="O295">
        <v>0</v>
      </c>
    </row>
    <row r="296" spans="2:15" x14ac:dyDescent="0.35">
      <c r="B296">
        <v>26</v>
      </c>
      <c r="C296" s="4">
        <v>950</v>
      </c>
      <c r="D296">
        <v>4</v>
      </c>
      <c r="E296">
        <v>401</v>
      </c>
      <c r="F296">
        <v>4</v>
      </c>
      <c r="G296">
        <v>2</v>
      </c>
      <c r="H296">
        <v>8</v>
      </c>
      <c r="I296">
        <v>4</v>
      </c>
      <c r="J296">
        <v>1</v>
      </c>
      <c r="K296">
        <v>1</v>
      </c>
      <c r="L296" s="4">
        <v>12</v>
      </c>
      <c r="M296">
        <v>2</v>
      </c>
      <c r="N296">
        <v>3</v>
      </c>
      <c r="O296">
        <v>1</v>
      </c>
    </row>
    <row r="297" spans="2:15" x14ac:dyDescent="0.35">
      <c r="B297">
        <v>37</v>
      </c>
      <c r="C297" s="4">
        <v>889</v>
      </c>
      <c r="D297">
        <v>9</v>
      </c>
      <c r="E297">
        <v>403</v>
      </c>
      <c r="F297">
        <v>2</v>
      </c>
      <c r="G297">
        <v>2</v>
      </c>
      <c r="H297">
        <v>4</v>
      </c>
      <c r="I297">
        <v>4</v>
      </c>
      <c r="J297">
        <v>2</v>
      </c>
      <c r="K297">
        <v>1</v>
      </c>
      <c r="L297" s="4">
        <v>12</v>
      </c>
      <c r="M297">
        <v>3</v>
      </c>
      <c r="N297">
        <v>2</v>
      </c>
      <c r="O297">
        <v>0</v>
      </c>
    </row>
    <row r="298" spans="2:15" x14ac:dyDescent="0.35">
      <c r="B298">
        <v>42</v>
      </c>
      <c r="C298" s="4">
        <v>555</v>
      </c>
      <c r="D298">
        <v>26</v>
      </c>
      <c r="E298">
        <v>404</v>
      </c>
      <c r="F298">
        <v>3</v>
      </c>
      <c r="G298">
        <v>1</v>
      </c>
      <c r="H298">
        <v>8</v>
      </c>
      <c r="I298">
        <v>2</v>
      </c>
      <c r="J298">
        <v>2</v>
      </c>
      <c r="K298">
        <v>0</v>
      </c>
      <c r="L298" s="4">
        <v>14</v>
      </c>
      <c r="M298">
        <v>4</v>
      </c>
      <c r="N298">
        <v>4</v>
      </c>
      <c r="O298">
        <v>0</v>
      </c>
    </row>
    <row r="299" spans="2:15" x14ac:dyDescent="0.35">
      <c r="B299">
        <v>18</v>
      </c>
      <c r="C299" s="4">
        <v>230</v>
      </c>
      <c r="D299">
        <v>3</v>
      </c>
      <c r="E299">
        <v>405</v>
      </c>
      <c r="F299">
        <v>3</v>
      </c>
      <c r="G299">
        <v>2</v>
      </c>
      <c r="H299">
        <v>5</v>
      </c>
      <c r="I299">
        <v>3</v>
      </c>
      <c r="J299">
        <v>1</v>
      </c>
      <c r="K299">
        <v>0</v>
      </c>
      <c r="L299" s="4">
        <v>15.173076923076923</v>
      </c>
      <c r="M299">
        <v>3</v>
      </c>
      <c r="N299">
        <v>3</v>
      </c>
      <c r="O299">
        <v>1</v>
      </c>
    </row>
    <row r="300" spans="2:15" x14ac:dyDescent="0.35">
      <c r="B300">
        <v>35</v>
      </c>
      <c r="C300" s="4">
        <v>1232</v>
      </c>
      <c r="D300">
        <v>16</v>
      </c>
      <c r="E300">
        <v>406</v>
      </c>
      <c r="F300">
        <v>3</v>
      </c>
      <c r="G300">
        <v>2</v>
      </c>
      <c r="H300">
        <v>8</v>
      </c>
      <c r="I300">
        <v>2</v>
      </c>
      <c r="J300">
        <v>2</v>
      </c>
      <c r="K300">
        <v>0</v>
      </c>
      <c r="L300" s="4">
        <v>14.945945945945946</v>
      </c>
      <c r="M300">
        <v>3</v>
      </c>
      <c r="N300">
        <v>2</v>
      </c>
      <c r="O300">
        <v>0</v>
      </c>
    </row>
    <row r="301" spans="2:15" x14ac:dyDescent="0.35">
      <c r="B301">
        <v>36</v>
      </c>
      <c r="C301" s="4">
        <v>566</v>
      </c>
      <c r="D301">
        <v>18</v>
      </c>
      <c r="E301">
        <v>407</v>
      </c>
      <c r="F301">
        <v>3</v>
      </c>
      <c r="G301">
        <v>2</v>
      </c>
      <c r="H301">
        <v>5</v>
      </c>
      <c r="I301">
        <v>4</v>
      </c>
      <c r="J301">
        <v>2</v>
      </c>
      <c r="K301">
        <v>0</v>
      </c>
      <c r="L301" s="4">
        <v>15.173076923076923</v>
      </c>
      <c r="M301">
        <v>4</v>
      </c>
      <c r="N301">
        <v>3</v>
      </c>
      <c r="O301">
        <v>0</v>
      </c>
    </row>
    <row r="302" spans="2:15" x14ac:dyDescent="0.35">
      <c r="B302">
        <v>51</v>
      </c>
      <c r="C302" s="4">
        <v>1302</v>
      </c>
      <c r="D302">
        <v>2</v>
      </c>
      <c r="E302">
        <v>408</v>
      </c>
      <c r="F302">
        <v>4</v>
      </c>
      <c r="G302">
        <v>2</v>
      </c>
      <c r="H302">
        <v>3</v>
      </c>
      <c r="I302">
        <v>2</v>
      </c>
      <c r="J302">
        <v>3</v>
      </c>
      <c r="K302">
        <v>0</v>
      </c>
      <c r="L302" s="4">
        <v>15.345132743362832</v>
      </c>
      <c r="M302">
        <v>4</v>
      </c>
      <c r="N302">
        <v>3</v>
      </c>
      <c r="O302">
        <v>0</v>
      </c>
    </row>
    <row r="303" spans="2:15" x14ac:dyDescent="0.35">
      <c r="B303">
        <v>41</v>
      </c>
      <c r="C303" s="4">
        <v>334</v>
      </c>
      <c r="D303">
        <v>2</v>
      </c>
      <c r="E303">
        <v>410</v>
      </c>
      <c r="F303">
        <v>4</v>
      </c>
      <c r="G303">
        <v>2</v>
      </c>
      <c r="H303">
        <v>6</v>
      </c>
      <c r="I303">
        <v>2</v>
      </c>
      <c r="J303">
        <v>1</v>
      </c>
      <c r="K303">
        <v>0</v>
      </c>
      <c r="L303" s="4">
        <v>15.049382716049383</v>
      </c>
      <c r="M303">
        <v>2</v>
      </c>
      <c r="N303">
        <v>3</v>
      </c>
      <c r="O303">
        <v>0</v>
      </c>
    </row>
    <row r="304" spans="2:15" x14ac:dyDescent="0.35">
      <c r="B304">
        <v>18</v>
      </c>
      <c r="C304" s="4">
        <v>803.12121212121212</v>
      </c>
      <c r="D304">
        <v>10</v>
      </c>
      <c r="E304">
        <v>411</v>
      </c>
      <c r="F304">
        <v>4</v>
      </c>
      <c r="G304">
        <v>1</v>
      </c>
      <c r="H304">
        <v>9</v>
      </c>
      <c r="I304">
        <v>3</v>
      </c>
      <c r="J304">
        <v>1</v>
      </c>
      <c r="K304">
        <v>0</v>
      </c>
      <c r="L304" s="4">
        <v>15.492537313432836</v>
      </c>
      <c r="M304">
        <v>1</v>
      </c>
      <c r="N304">
        <v>3</v>
      </c>
      <c r="O304">
        <v>0</v>
      </c>
    </row>
    <row r="305" spans="2:15" x14ac:dyDescent="0.35">
      <c r="B305">
        <v>28</v>
      </c>
      <c r="C305" s="4">
        <v>1476</v>
      </c>
      <c r="D305">
        <v>16</v>
      </c>
      <c r="E305">
        <v>412</v>
      </c>
      <c r="F305">
        <v>2</v>
      </c>
      <c r="G305">
        <v>2</v>
      </c>
      <c r="H305">
        <v>7</v>
      </c>
      <c r="I305">
        <v>1</v>
      </c>
      <c r="J305">
        <v>1</v>
      </c>
      <c r="K305">
        <v>0</v>
      </c>
      <c r="L305" s="4">
        <v>19</v>
      </c>
      <c r="M305">
        <v>3</v>
      </c>
      <c r="N305">
        <v>3</v>
      </c>
      <c r="O305">
        <v>0</v>
      </c>
    </row>
    <row r="306" spans="2:15" x14ac:dyDescent="0.35">
      <c r="B306">
        <v>31</v>
      </c>
      <c r="C306" s="4">
        <v>218</v>
      </c>
      <c r="D306">
        <v>7</v>
      </c>
      <c r="E306">
        <v>416</v>
      </c>
      <c r="F306">
        <v>2</v>
      </c>
      <c r="G306">
        <v>2</v>
      </c>
      <c r="H306">
        <v>8</v>
      </c>
      <c r="I306">
        <v>4</v>
      </c>
      <c r="J306">
        <v>2</v>
      </c>
      <c r="K306">
        <v>0</v>
      </c>
      <c r="L306" s="4">
        <v>11</v>
      </c>
      <c r="M306">
        <v>2</v>
      </c>
      <c r="N306">
        <v>2</v>
      </c>
      <c r="O306">
        <v>0</v>
      </c>
    </row>
    <row r="307" spans="2:15" x14ac:dyDescent="0.35">
      <c r="B307">
        <v>39</v>
      </c>
      <c r="C307" s="4">
        <v>1132</v>
      </c>
      <c r="D307">
        <v>1</v>
      </c>
      <c r="E307">
        <v>417</v>
      </c>
      <c r="F307">
        <v>3</v>
      </c>
      <c r="G307">
        <v>2</v>
      </c>
      <c r="H307">
        <v>7</v>
      </c>
      <c r="I307">
        <v>4</v>
      </c>
      <c r="J307">
        <v>3</v>
      </c>
      <c r="K307">
        <v>0</v>
      </c>
      <c r="L307" s="4">
        <v>17</v>
      </c>
      <c r="M307">
        <v>1</v>
      </c>
      <c r="N307">
        <v>2</v>
      </c>
      <c r="O307">
        <v>0</v>
      </c>
    </row>
    <row r="308" spans="2:15" x14ac:dyDescent="0.35">
      <c r="B308">
        <v>36</v>
      </c>
      <c r="C308" s="4">
        <v>1105</v>
      </c>
      <c r="D308">
        <v>24</v>
      </c>
      <c r="E308">
        <v>419</v>
      </c>
      <c r="F308">
        <v>2</v>
      </c>
      <c r="G308">
        <v>1</v>
      </c>
      <c r="H308">
        <v>5</v>
      </c>
      <c r="I308">
        <v>2</v>
      </c>
      <c r="J308">
        <v>2</v>
      </c>
      <c r="K308">
        <v>0</v>
      </c>
      <c r="L308" s="4">
        <v>15</v>
      </c>
      <c r="M308">
        <v>3</v>
      </c>
      <c r="N308">
        <v>3</v>
      </c>
      <c r="O308">
        <v>0</v>
      </c>
    </row>
    <row r="309" spans="2:15" x14ac:dyDescent="0.35">
      <c r="B309">
        <v>32</v>
      </c>
      <c r="C309" s="4">
        <v>906</v>
      </c>
      <c r="D309">
        <v>7</v>
      </c>
      <c r="E309">
        <v>420</v>
      </c>
      <c r="F309">
        <v>4</v>
      </c>
      <c r="G309">
        <v>2</v>
      </c>
      <c r="H309">
        <v>8</v>
      </c>
      <c r="I309">
        <v>3</v>
      </c>
      <c r="J309">
        <v>2</v>
      </c>
      <c r="K309">
        <v>0</v>
      </c>
      <c r="L309" s="4">
        <v>14</v>
      </c>
      <c r="M309">
        <v>3</v>
      </c>
      <c r="N309">
        <v>2</v>
      </c>
      <c r="O309">
        <v>0</v>
      </c>
    </row>
    <row r="310" spans="2:15" x14ac:dyDescent="0.35">
      <c r="B310">
        <v>38</v>
      </c>
      <c r="C310" s="4">
        <v>849</v>
      </c>
      <c r="D310">
        <v>25</v>
      </c>
      <c r="E310">
        <v>421</v>
      </c>
      <c r="F310">
        <v>1</v>
      </c>
      <c r="G310">
        <v>1</v>
      </c>
      <c r="H310">
        <v>1</v>
      </c>
      <c r="I310">
        <v>2</v>
      </c>
      <c r="J310">
        <v>2</v>
      </c>
      <c r="K310">
        <v>0</v>
      </c>
      <c r="L310" s="4">
        <v>17</v>
      </c>
      <c r="M310">
        <v>3</v>
      </c>
      <c r="N310">
        <v>3</v>
      </c>
      <c r="O310">
        <v>0</v>
      </c>
    </row>
    <row r="311" spans="2:15" x14ac:dyDescent="0.35">
      <c r="B311">
        <v>58</v>
      </c>
      <c r="C311" s="4">
        <v>390</v>
      </c>
      <c r="D311">
        <v>1</v>
      </c>
      <c r="E311">
        <v>422</v>
      </c>
      <c r="F311">
        <v>4</v>
      </c>
      <c r="G311">
        <v>2</v>
      </c>
      <c r="H311">
        <v>7</v>
      </c>
      <c r="I311">
        <v>3</v>
      </c>
      <c r="J311">
        <v>3</v>
      </c>
      <c r="K311">
        <v>1</v>
      </c>
      <c r="L311" s="4">
        <v>13</v>
      </c>
      <c r="M311">
        <v>4</v>
      </c>
      <c r="N311">
        <v>3</v>
      </c>
      <c r="O311">
        <v>0</v>
      </c>
    </row>
    <row r="312" spans="2:15" x14ac:dyDescent="0.35">
      <c r="B312">
        <v>31</v>
      </c>
      <c r="C312" s="4">
        <v>691</v>
      </c>
      <c r="D312">
        <v>5</v>
      </c>
      <c r="E312">
        <v>423</v>
      </c>
      <c r="F312">
        <v>3</v>
      </c>
      <c r="G312">
        <v>2</v>
      </c>
      <c r="H312">
        <v>4</v>
      </c>
      <c r="I312">
        <v>4</v>
      </c>
      <c r="J312">
        <v>2</v>
      </c>
      <c r="K312">
        <v>1</v>
      </c>
      <c r="L312" s="4">
        <v>12</v>
      </c>
      <c r="M312">
        <v>3</v>
      </c>
      <c r="N312">
        <v>3</v>
      </c>
      <c r="O312">
        <v>0</v>
      </c>
    </row>
    <row r="313" spans="2:15" x14ac:dyDescent="0.35">
      <c r="B313">
        <v>31</v>
      </c>
      <c r="C313" s="4">
        <v>106</v>
      </c>
      <c r="D313">
        <v>2</v>
      </c>
      <c r="E313">
        <v>424</v>
      </c>
      <c r="F313">
        <v>1</v>
      </c>
      <c r="G313">
        <v>2</v>
      </c>
      <c r="H313">
        <v>2</v>
      </c>
      <c r="I313">
        <v>1</v>
      </c>
      <c r="J313">
        <v>2</v>
      </c>
      <c r="K313">
        <v>0</v>
      </c>
      <c r="L313" s="4">
        <v>12</v>
      </c>
      <c r="M313">
        <v>4</v>
      </c>
      <c r="N313">
        <v>3</v>
      </c>
      <c r="O313">
        <v>0</v>
      </c>
    </row>
    <row r="314" spans="2:15" x14ac:dyDescent="0.35">
      <c r="B314">
        <v>45</v>
      </c>
      <c r="C314" s="4">
        <v>1249</v>
      </c>
      <c r="D314">
        <v>7</v>
      </c>
      <c r="E314">
        <v>425</v>
      </c>
      <c r="F314">
        <v>1</v>
      </c>
      <c r="G314">
        <v>2</v>
      </c>
      <c r="H314">
        <v>5</v>
      </c>
      <c r="I314">
        <v>1</v>
      </c>
      <c r="J314">
        <v>3</v>
      </c>
      <c r="K314">
        <v>0</v>
      </c>
      <c r="L314" s="4">
        <v>15.173076923076923</v>
      </c>
      <c r="M314">
        <v>1</v>
      </c>
      <c r="N314">
        <v>3</v>
      </c>
      <c r="O314">
        <v>0</v>
      </c>
    </row>
    <row r="315" spans="2:15" x14ac:dyDescent="0.35">
      <c r="B315">
        <v>31</v>
      </c>
      <c r="C315" s="4">
        <v>773.53418803418799</v>
      </c>
      <c r="D315">
        <v>2</v>
      </c>
      <c r="E315">
        <v>426</v>
      </c>
      <c r="F315">
        <v>3</v>
      </c>
      <c r="G315">
        <v>2</v>
      </c>
      <c r="H315">
        <v>4</v>
      </c>
      <c r="I315">
        <v>4</v>
      </c>
      <c r="J315">
        <v>3</v>
      </c>
      <c r="K315">
        <v>1</v>
      </c>
      <c r="L315" s="4">
        <v>15.375527426160337</v>
      </c>
      <c r="M315">
        <v>2</v>
      </c>
      <c r="N315">
        <v>1</v>
      </c>
      <c r="O315">
        <v>0</v>
      </c>
    </row>
    <row r="316" spans="2:15" x14ac:dyDescent="0.35">
      <c r="B316">
        <v>33</v>
      </c>
      <c r="C316" s="4">
        <v>553</v>
      </c>
      <c r="D316">
        <v>5</v>
      </c>
      <c r="E316">
        <v>428</v>
      </c>
      <c r="F316">
        <v>4</v>
      </c>
      <c r="G316">
        <v>1</v>
      </c>
      <c r="H316">
        <v>6</v>
      </c>
      <c r="I316">
        <v>2</v>
      </c>
      <c r="J316">
        <v>2</v>
      </c>
      <c r="K316">
        <v>0</v>
      </c>
      <c r="L316" s="4">
        <v>15.049382716049383</v>
      </c>
      <c r="M316">
        <v>2</v>
      </c>
      <c r="N316">
        <v>3</v>
      </c>
      <c r="O316">
        <v>0</v>
      </c>
    </row>
    <row r="317" spans="2:15" x14ac:dyDescent="0.35">
      <c r="B317">
        <v>39</v>
      </c>
      <c r="C317" s="4">
        <v>777.51162790697674</v>
      </c>
      <c r="D317">
        <v>10</v>
      </c>
      <c r="E317">
        <v>429</v>
      </c>
      <c r="F317">
        <v>3</v>
      </c>
      <c r="G317">
        <v>2</v>
      </c>
      <c r="H317">
        <v>6</v>
      </c>
      <c r="I317">
        <v>1</v>
      </c>
      <c r="J317">
        <v>2</v>
      </c>
      <c r="K317">
        <v>1</v>
      </c>
      <c r="L317" s="4">
        <v>15.049382716049383</v>
      </c>
      <c r="M317">
        <v>4</v>
      </c>
      <c r="N317">
        <v>3</v>
      </c>
      <c r="O317">
        <v>0</v>
      </c>
    </row>
    <row r="318" spans="2:15" x14ac:dyDescent="0.35">
      <c r="B318">
        <v>43</v>
      </c>
      <c r="C318" s="4">
        <v>185</v>
      </c>
      <c r="D318">
        <v>10</v>
      </c>
      <c r="E318">
        <v>430</v>
      </c>
      <c r="F318">
        <v>3</v>
      </c>
      <c r="G318">
        <v>1</v>
      </c>
      <c r="H318">
        <v>5</v>
      </c>
      <c r="I318">
        <v>4</v>
      </c>
      <c r="J318">
        <v>1</v>
      </c>
      <c r="K318">
        <v>0</v>
      </c>
      <c r="L318" s="4">
        <v>15.173076923076923</v>
      </c>
      <c r="M318">
        <v>1</v>
      </c>
      <c r="N318">
        <v>3</v>
      </c>
      <c r="O318">
        <v>0</v>
      </c>
    </row>
    <row r="319" spans="2:15" x14ac:dyDescent="0.35">
      <c r="B319">
        <v>49</v>
      </c>
      <c r="C319" s="4">
        <v>1091</v>
      </c>
      <c r="D319">
        <v>1</v>
      </c>
      <c r="E319">
        <v>431</v>
      </c>
      <c r="F319">
        <v>3</v>
      </c>
      <c r="G319">
        <v>1</v>
      </c>
      <c r="H319">
        <v>7</v>
      </c>
      <c r="I319">
        <v>3</v>
      </c>
      <c r="J319">
        <v>1</v>
      </c>
      <c r="K319">
        <v>1</v>
      </c>
      <c r="L319" s="4">
        <v>15.69811320754717</v>
      </c>
      <c r="M319">
        <v>4</v>
      </c>
      <c r="N319">
        <v>3</v>
      </c>
      <c r="O319">
        <v>0</v>
      </c>
    </row>
    <row r="320" spans="2:15" x14ac:dyDescent="0.35">
      <c r="B320">
        <v>52</v>
      </c>
      <c r="C320" s="4">
        <v>723</v>
      </c>
      <c r="D320">
        <v>8</v>
      </c>
      <c r="E320">
        <v>433</v>
      </c>
      <c r="F320">
        <v>3</v>
      </c>
      <c r="G320">
        <v>2</v>
      </c>
      <c r="H320">
        <v>4</v>
      </c>
      <c r="I320">
        <v>2</v>
      </c>
      <c r="J320">
        <v>2</v>
      </c>
      <c r="K320">
        <v>0</v>
      </c>
      <c r="L320" s="4">
        <v>15</v>
      </c>
      <c r="M320">
        <v>1</v>
      </c>
      <c r="N320">
        <v>2</v>
      </c>
      <c r="O320">
        <v>1</v>
      </c>
    </row>
    <row r="321" spans="2:15" x14ac:dyDescent="0.35">
      <c r="B321">
        <v>27</v>
      </c>
      <c r="C321" s="4">
        <v>773.53418803418799</v>
      </c>
      <c r="D321">
        <v>5</v>
      </c>
      <c r="E321">
        <v>434</v>
      </c>
      <c r="F321">
        <v>3</v>
      </c>
      <c r="G321">
        <v>1</v>
      </c>
      <c r="H321">
        <v>4</v>
      </c>
      <c r="I321">
        <v>2</v>
      </c>
      <c r="J321">
        <v>1</v>
      </c>
      <c r="K321">
        <v>1</v>
      </c>
      <c r="L321" s="4">
        <v>12</v>
      </c>
      <c r="M321">
        <v>2</v>
      </c>
      <c r="N321">
        <v>2</v>
      </c>
      <c r="O321">
        <v>0</v>
      </c>
    </row>
    <row r="322" spans="2:15" x14ac:dyDescent="0.35">
      <c r="B322">
        <v>32</v>
      </c>
      <c r="C322" s="4">
        <v>588</v>
      </c>
      <c r="D322">
        <v>8</v>
      </c>
      <c r="E322">
        <v>436</v>
      </c>
      <c r="F322">
        <v>3</v>
      </c>
      <c r="G322">
        <v>1</v>
      </c>
      <c r="H322">
        <v>8</v>
      </c>
      <c r="I322">
        <v>2</v>
      </c>
      <c r="J322">
        <v>2</v>
      </c>
      <c r="K322">
        <v>1</v>
      </c>
      <c r="L322" s="4">
        <v>11</v>
      </c>
      <c r="M322">
        <v>4</v>
      </c>
      <c r="N322">
        <v>3</v>
      </c>
      <c r="O322">
        <v>0</v>
      </c>
    </row>
    <row r="323" spans="2:15" x14ac:dyDescent="0.35">
      <c r="B323">
        <v>27</v>
      </c>
      <c r="C323" s="4">
        <v>787.54826254826253</v>
      </c>
      <c r="D323">
        <v>2</v>
      </c>
      <c r="E323">
        <v>437</v>
      </c>
      <c r="F323">
        <v>4</v>
      </c>
      <c r="G323">
        <v>2</v>
      </c>
      <c r="H323">
        <v>8</v>
      </c>
      <c r="I323">
        <v>3</v>
      </c>
      <c r="J323">
        <v>1</v>
      </c>
      <c r="K323">
        <v>1</v>
      </c>
      <c r="L323" s="4">
        <v>11</v>
      </c>
      <c r="M323">
        <v>1</v>
      </c>
      <c r="N323">
        <v>3</v>
      </c>
      <c r="O323">
        <v>0</v>
      </c>
    </row>
    <row r="324" spans="2:15" x14ac:dyDescent="0.35">
      <c r="B324">
        <v>31</v>
      </c>
      <c r="C324" s="4">
        <v>691</v>
      </c>
      <c r="D324">
        <v>7</v>
      </c>
      <c r="E324">
        <v>438</v>
      </c>
      <c r="F324">
        <v>4</v>
      </c>
      <c r="G324">
        <v>2</v>
      </c>
      <c r="H324">
        <v>8</v>
      </c>
      <c r="I324">
        <v>4</v>
      </c>
      <c r="J324">
        <v>3</v>
      </c>
      <c r="K324">
        <v>0</v>
      </c>
      <c r="L324" s="4">
        <v>12</v>
      </c>
      <c r="M324">
        <v>4</v>
      </c>
      <c r="N324">
        <v>3</v>
      </c>
      <c r="O324">
        <v>0</v>
      </c>
    </row>
    <row r="325" spans="2:15" x14ac:dyDescent="0.35">
      <c r="B325">
        <v>32</v>
      </c>
      <c r="C325" s="4">
        <v>1018</v>
      </c>
      <c r="D325">
        <v>2</v>
      </c>
      <c r="E325">
        <v>439</v>
      </c>
      <c r="F325">
        <v>1</v>
      </c>
      <c r="G325">
        <v>1</v>
      </c>
      <c r="H325">
        <v>4</v>
      </c>
      <c r="I325">
        <v>4</v>
      </c>
      <c r="J325">
        <v>1</v>
      </c>
      <c r="K325">
        <v>0</v>
      </c>
      <c r="L325" s="4">
        <v>16</v>
      </c>
      <c r="M325">
        <v>3</v>
      </c>
      <c r="N325">
        <v>2</v>
      </c>
      <c r="O325">
        <v>0</v>
      </c>
    </row>
    <row r="326" spans="2:15" x14ac:dyDescent="0.35">
      <c r="B326">
        <v>28</v>
      </c>
      <c r="C326" s="4">
        <v>773.53418803418799</v>
      </c>
      <c r="D326">
        <v>2</v>
      </c>
      <c r="E326">
        <v>440</v>
      </c>
      <c r="F326">
        <v>1</v>
      </c>
      <c r="G326">
        <v>2</v>
      </c>
      <c r="H326">
        <v>4</v>
      </c>
      <c r="I326">
        <v>4</v>
      </c>
      <c r="J326">
        <v>2</v>
      </c>
      <c r="K326">
        <v>1</v>
      </c>
      <c r="L326" s="4">
        <v>13</v>
      </c>
      <c r="M326">
        <v>4</v>
      </c>
      <c r="N326">
        <v>2</v>
      </c>
      <c r="O326">
        <v>1</v>
      </c>
    </row>
    <row r="327" spans="2:15" x14ac:dyDescent="0.35">
      <c r="B327">
        <v>30</v>
      </c>
      <c r="C327" s="4">
        <v>1275</v>
      </c>
      <c r="D327">
        <v>28</v>
      </c>
      <c r="E327">
        <v>441</v>
      </c>
      <c r="F327">
        <v>4</v>
      </c>
      <c r="G327">
        <v>1</v>
      </c>
      <c r="H327">
        <v>4</v>
      </c>
      <c r="I327">
        <v>4</v>
      </c>
      <c r="J327">
        <v>2</v>
      </c>
      <c r="K327">
        <v>0</v>
      </c>
      <c r="L327" s="4">
        <v>13</v>
      </c>
      <c r="M327">
        <v>4</v>
      </c>
      <c r="N327">
        <v>3</v>
      </c>
      <c r="O327">
        <v>0</v>
      </c>
    </row>
    <row r="328" spans="2:15" x14ac:dyDescent="0.35">
      <c r="B328">
        <v>31</v>
      </c>
      <c r="C328" s="4">
        <v>805.3360655737705</v>
      </c>
      <c r="D328">
        <v>7</v>
      </c>
      <c r="E328">
        <v>442</v>
      </c>
      <c r="F328">
        <v>3</v>
      </c>
      <c r="G328">
        <v>1</v>
      </c>
      <c r="H328">
        <v>3</v>
      </c>
      <c r="I328">
        <v>3</v>
      </c>
      <c r="J328">
        <v>2</v>
      </c>
      <c r="K328">
        <v>0</v>
      </c>
      <c r="L328" s="4">
        <v>24</v>
      </c>
      <c r="M328">
        <v>1</v>
      </c>
      <c r="N328">
        <v>3</v>
      </c>
      <c r="O328">
        <v>0</v>
      </c>
    </row>
    <row r="329" spans="2:15" x14ac:dyDescent="0.35">
      <c r="B329">
        <v>39</v>
      </c>
      <c r="C329" s="4">
        <v>672</v>
      </c>
      <c r="D329">
        <v>7</v>
      </c>
      <c r="E329">
        <v>444</v>
      </c>
      <c r="F329">
        <v>3</v>
      </c>
      <c r="G329">
        <v>2</v>
      </c>
      <c r="H329">
        <v>6</v>
      </c>
      <c r="I329">
        <v>4</v>
      </c>
      <c r="J329">
        <v>2</v>
      </c>
      <c r="K329">
        <v>0</v>
      </c>
      <c r="L329" s="4">
        <v>15</v>
      </c>
      <c r="M329">
        <v>1</v>
      </c>
      <c r="N329">
        <v>3</v>
      </c>
      <c r="O329">
        <v>0</v>
      </c>
    </row>
    <row r="330" spans="2:15" x14ac:dyDescent="0.35">
      <c r="B330">
        <v>39</v>
      </c>
      <c r="C330" s="4">
        <v>787.54826254826253</v>
      </c>
      <c r="D330">
        <v>3</v>
      </c>
      <c r="E330">
        <v>445</v>
      </c>
      <c r="F330">
        <v>4</v>
      </c>
      <c r="G330">
        <v>1</v>
      </c>
      <c r="H330">
        <v>8</v>
      </c>
      <c r="I330">
        <v>3</v>
      </c>
      <c r="J330">
        <v>2</v>
      </c>
      <c r="K330">
        <v>1</v>
      </c>
      <c r="L330" s="4">
        <v>18</v>
      </c>
      <c r="M330">
        <v>1</v>
      </c>
      <c r="N330">
        <v>2</v>
      </c>
      <c r="O330">
        <v>1</v>
      </c>
    </row>
    <row r="331" spans="2:15" x14ac:dyDescent="0.35">
      <c r="B331">
        <v>33</v>
      </c>
      <c r="C331" s="4">
        <v>508</v>
      </c>
      <c r="D331">
        <v>10</v>
      </c>
      <c r="E331">
        <v>446</v>
      </c>
      <c r="F331">
        <v>2</v>
      </c>
      <c r="G331">
        <v>2</v>
      </c>
      <c r="H331">
        <v>8</v>
      </c>
      <c r="I331">
        <v>4</v>
      </c>
      <c r="J331">
        <v>1</v>
      </c>
      <c r="K331">
        <v>0</v>
      </c>
      <c r="L331" s="4">
        <v>14</v>
      </c>
      <c r="M331">
        <v>3</v>
      </c>
      <c r="N331">
        <v>2</v>
      </c>
      <c r="O331">
        <v>0</v>
      </c>
    </row>
    <row r="332" spans="2:15" x14ac:dyDescent="0.35">
      <c r="B332">
        <v>47</v>
      </c>
      <c r="C332" s="4">
        <v>1482</v>
      </c>
      <c r="D332">
        <v>5</v>
      </c>
      <c r="E332">
        <v>447</v>
      </c>
      <c r="F332">
        <v>4</v>
      </c>
      <c r="G332">
        <v>2</v>
      </c>
      <c r="H332">
        <v>1</v>
      </c>
      <c r="I332">
        <v>3</v>
      </c>
      <c r="J332">
        <v>2</v>
      </c>
      <c r="K332">
        <v>0</v>
      </c>
      <c r="L332" s="4">
        <v>11</v>
      </c>
      <c r="M332">
        <v>2</v>
      </c>
      <c r="N332">
        <v>3</v>
      </c>
      <c r="O332">
        <v>0</v>
      </c>
    </row>
    <row r="333" spans="2:15" x14ac:dyDescent="0.35">
      <c r="B333">
        <v>43</v>
      </c>
      <c r="C333" s="4">
        <v>776.33181818181822</v>
      </c>
      <c r="D333">
        <v>10</v>
      </c>
      <c r="E333">
        <v>448</v>
      </c>
      <c r="F333">
        <v>3</v>
      </c>
      <c r="G333">
        <v>1</v>
      </c>
      <c r="H333">
        <v>5</v>
      </c>
      <c r="I333">
        <v>3</v>
      </c>
      <c r="J333">
        <v>3</v>
      </c>
      <c r="K333">
        <v>0</v>
      </c>
      <c r="L333" s="4">
        <v>15.173076923076923</v>
      </c>
      <c r="M333">
        <v>2</v>
      </c>
      <c r="N333">
        <v>4</v>
      </c>
      <c r="O333">
        <v>0</v>
      </c>
    </row>
    <row r="334" spans="2:15" x14ac:dyDescent="0.35">
      <c r="B334">
        <v>27</v>
      </c>
      <c r="C334" s="4">
        <v>210</v>
      </c>
      <c r="D334">
        <v>1</v>
      </c>
      <c r="E334">
        <v>449</v>
      </c>
      <c r="F334">
        <v>3</v>
      </c>
      <c r="G334">
        <v>2</v>
      </c>
      <c r="H334">
        <v>8</v>
      </c>
      <c r="I334">
        <v>2</v>
      </c>
      <c r="J334">
        <v>2</v>
      </c>
      <c r="K334">
        <v>1</v>
      </c>
      <c r="L334" s="4">
        <v>14.945945945945946</v>
      </c>
      <c r="M334">
        <v>4</v>
      </c>
      <c r="N334">
        <v>3</v>
      </c>
      <c r="O334">
        <v>0</v>
      </c>
    </row>
    <row r="335" spans="2:15" x14ac:dyDescent="0.35">
      <c r="B335">
        <v>54</v>
      </c>
      <c r="C335" s="4">
        <v>928</v>
      </c>
      <c r="D335">
        <v>20</v>
      </c>
      <c r="E335">
        <v>450</v>
      </c>
      <c r="F335">
        <v>4</v>
      </c>
      <c r="G335">
        <v>1</v>
      </c>
      <c r="H335">
        <v>4</v>
      </c>
      <c r="I335">
        <v>3</v>
      </c>
      <c r="J335">
        <v>1</v>
      </c>
      <c r="K335">
        <v>0</v>
      </c>
      <c r="L335" s="4">
        <v>15.375527426160337</v>
      </c>
      <c r="M335">
        <v>4</v>
      </c>
      <c r="N335">
        <v>2</v>
      </c>
      <c r="O335">
        <v>0</v>
      </c>
    </row>
    <row r="336" spans="2:15" x14ac:dyDescent="0.35">
      <c r="B336">
        <v>43</v>
      </c>
      <c r="C336" s="4">
        <v>1001</v>
      </c>
      <c r="D336">
        <v>7</v>
      </c>
      <c r="E336">
        <v>451</v>
      </c>
      <c r="F336">
        <v>3</v>
      </c>
      <c r="G336">
        <v>1</v>
      </c>
      <c r="H336">
        <v>7</v>
      </c>
      <c r="I336">
        <v>1</v>
      </c>
      <c r="J336">
        <v>2</v>
      </c>
      <c r="K336">
        <v>0</v>
      </c>
      <c r="L336" s="4">
        <v>15.69811320754717</v>
      </c>
      <c r="M336">
        <v>1</v>
      </c>
      <c r="N336">
        <v>2</v>
      </c>
      <c r="O336">
        <v>0</v>
      </c>
    </row>
    <row r="337" spans="2:15" x14ac:dyDescent="0.35">
      <c r="B337">
        <v>45</v>
      </c>
      <c r="C337" s="4">
        <v>549</v>
      </c>
      <c r="D337">
        <v>8</v>
      </c>
      <c r="E337">
        <v>452</v>
      </c>
      <c r="F337">
        <v>4</v>
      </c>
      <c r="G337">
        <v>2</v>
      </c>
      <c r="H337">
        <v>4</v>
      </c>
      <c r="I337">
        <v>4</v>
      </c>
      <c r="J337">
        <v>2</v>
      </c>
      <c r="K337">
        <v>0</v>
      </c>
      <c r="L337" s="4">
        <v>15.375527426160337</v>
      </c>
      <c r="M337">
        <v>1</v>
      </c>
      <c r="N337">
        <v>3</v>
      </c>
      <c r="O337">
        <v>0</v>
      </c>
    </row>
    <row r="338" spans="2:15" x14ac:dyDescent="0.35">
      <c r="B338">
        <v>40</v>
      </c>
      <c r="C338" s="4">
        <v>1124</v>
      </c>
      <c r="D338">
        <v>1</v>
      </c>
      <c r="E338">
        <v>453</v>
      </c>
      <c r="F338">
        <v>2</v>
      </c>
      <c r="G338">
        <v>2</v>
      </c>
      <c r="H338">
        <v>8</v>
      </c>
      <c r="I338">
        <v>4</v>
      </c>
      <c r="J338">
        <v>2</v>
      </c>
      <c r="K338">
        <v>1</v>
      </c>
      <c r="L338" s="4">
        <v>14.945945945945946</v>
      </c>
      <c r="M338">
        <v>3</v>
      </c>
      <c r="N338">
        <v>2</v>
      </c>
      <c r="O338">
        <v>0</v>
      </c>
    </row>
    <row r="339" spans="2:15" x14ac:dyDescent="0.35">
      <c r="B339">
        <v>29</v>
      </c>
      <c r="C339" s="4">
        <v>318</v>
      </c>
      <c r="D339">
        <v>8</v>
      </c>
      <c r="E339">
        <v>454</v>
      </c>
      <c r="F339">
        <v>2</v>
      </c>
      <c r="G339">
        <v>2</v>
      </c>
      <c r="H339">
        <v>5</v>
      </c>
      <c r="I339">
        <v>1</v>
      </c>
      <c r="J339">
        <v>2</v>
      </c>
      <c r="K339">
        <v>1</v>
      </c>
      <c r="L339" s="4">
        <v>11</v>
      </c>
      <c r="M339">
        <v>4</v>
      </c>
      <c r="N339">
        <v>2</v>
      </c>
      <c r="O339">
        <v>1</v>
      </c>
    </row>
    <row r="340" spans="2:15" x14ac:dyDescent="0.35">
      <c r="B340">
        <v>29</v>
      </c>
      <c r="C340" s="4">
        <v>738</v>
      </c>
      <c r="D340">
        <v>9</v>
      </c>
      <c r="E340">
        <v>455</v>
      </c>
      <c r="F340">
        <v>2</v>
      </c>
      <c r="G340">
        <v>2</v>
      </c>
      <c r="H340">
        <v>5</v>
      </c>
      <c r="I340">
        <v>4</v>
      </c>
      <c r="J340">
        <v>1</v>
      </c>
      <c r="K340">
        <v>0</v>
      </c>
      <c r="L340" s="4">
        <v>17</v>
      </c>
      <c r="M340">
        <v>3</v>
      </c>
      <c r="N340">
        <v>3</v>
      </c>
      <c r="O340">
        <v>0</v>
      </c>
    </row>
    <row r="341" spans="2:15" x14ac:dyDescent="0.35">
      <c r="B341">
        <v>30</v>
      </c>
      <c r="C341" s="4">
        <v>570</v>
      </c>
      <c r="D341">
        <v>5</v>
      </c>
      <c r="E341">
        <v>456</v>
      </c>
      <c r="F341">
        <v>4</v>
      </c>
      <c r="G341">
        <v>1</v>
      </c>
      <c r="H341">
        <v>8</v>
      </c>
      <c r="I341">
        <v>3</v>
      </c>
      <c r="J341">
        <v>3</v>
      </c>
      <c r="K341">
        <v>0</v>
      </c>
      <c r="L341" s="4">
        <v>13</v>
      </c>
      <c r="M341">
        <v>3</v>
      </c>
      <c r="N341">
        <v>3</v>
      </c>
      <c r="O341">
        <v>0</v>
      </c>
    </row>
    <row r="342" spans="2:15" x14ac:dyDescent="0.35">
      <c r="B342">
        <v>27</v>
      </c>
      <c r="C342" s="4">
        <v>1130</v>
      </c>
      <c r="D342">
        <v>8</v>
      </c>
      <c r="E342">
        <v>458</v>
      </c>
      <c r="F342">
        <v>2</v>
      </c>
      <c r="G342">
        <v>1</v>
      </c>
      <c r="H342">
        <v>8</v>
      </c>
      <c r="I342">
        <v>2</v>
      </c>
      <c r="J342">
        <v>2</v>
      </c>
      <c r="K342">
        <v>0</v>
      </c>
      <c r="L342" s="4">
        <v>18</v>
      </c>
      <c r="M342">
        <v>1</v>
      </c>
      <c r="N342">
        <v>3</v>
      </c>
      <c r="O342">
        <v>0</v>
      </c>
    </row>
    <row r="343" spans="2:15" x14ac:dyDescent="0.35">
      <c r="B343">
        <v>37</v>
      </c>
      <c r="C343" s="4">
        <v>1192</v>
      </c>
      <c r="D343">
        <v>5</v>
      </c>
      <c r="E343">
        <v>460</v>
      </c>
      <c r="F343">
        <v>4</v>
      </c>
      <c r="G343">
        <v>2</v>
      </c>
      <c r="H343">
        <v>3</v>
      </c>
      <c r="I343">
        <v>4</v>
      </c>
      <c r="J343">
        <v>3</v>
      </c>
      <c r="K343">
        <v>0</v>
      </c>
      <c r="L343" s="4">
        <v>16</v>
      </c>
      <c r="M343">
        <v>3</v>
      </c>
      <c r="N343">
        <v>2</v>
      </c>
      <c r="O343">
        <v>0</v>
      </c>
    </row>
    <row r="344" spans="2:15" x14ac:dyDescent="0.35">
      <c r="B344">
        <v>38</v>
      </c>
      <c r="C344" s="4">
        <v>343</v>
      </c>
      <c r="D344">
        <v>15</v>
      </c>
      <c r="E344">
        <v>461</v>
      </c>
      <c r="F344">
        <v>3</v>
      </c>
      <c r="G344">
        <v>2</v>
      </c>
      <c r="H344">
        <v>1</v>
      </c>
      <c r="I344">
        <v>4</v>
      </c>
      <c r="J344">
        <v>3</v>
      </c>
      <c r="K344">
        <v>1</v>
      </c>
      <c r="L344" s="4">
        <v>14</v>
      </c>
      <c r="M344">
        <v>2</v>
      </c>
      <c r="N344">
        <v>3</v>
      </c>
      <c r="O344">
        <v>0</v>
      </c>
    </row>
    <row r="345" spans="2:15" x14ac:dyDescent="0.35">
      <c r="B345">
        <v>31</v>
      </c>
      <c r="C345" s="4">
        <v>1232</v>
      </c>
      <c r="D345">
        <v>7</v>
      </c>
      <c r="E345">
        <v>462</v>
      </c>
      <c r="F345">
        <v>3</v>
      </c>
      <c r="G345">
        <v>1</v>
      </c>
      <c r="H345">
        <v>3</v>
      </c>
      <c r="I345">
        <v>4</v>
      </c>
      <c r="J345">
        <v>1</v>
      </c>
      <c r="K345">
        <v>1</v>
      </c>
      <c r="L345" s="4">
        <v>14</v>
      </c>
      <c r="M345">
        <v>3</v>
      </c>
      <c r="N345">
        <v>2</v>
      </c>
      <c r="O345">
        <v>0</v>
      </c>
    </row>
    <row r="346" spans="2:15" x14ac:dyDescent="0.35">
      <c r="B346">
        <v>29</v>
      </c>
      <c r="C346" s="4">
        <v>144</v>
      </c>
      <c r="D346">
        <v>10</v>
      </c>
      <c r="E346">
        <v>463</v>
      </c>
      <c r="F346">
        <v>4</v>
      </c>
      <c r="G346">
        <v>1</v>
      </c>
      <c r="H346">
        <v>8</v>
      </c>
      <c r="I346">
        <v>2</v>
      </c>
      <c r="J346">
        <v>3</v>
      </c>
      <c r="K346">
        <v>1</v>
      </c>
      <c r="L346" s="4">
        <v>14</v>
      </c>
      <c r="M346">
        <v>1</v>
      </c>
      <c r="N346">
        <v>3</v>
      </c>
      <c r="O346">
        <v>0</v>
      </c>
    </row>
    <row r="347" spans="2:15" x14ac:dyDescent="0.35">
      <c r="B347">
        <v>35</v>
      </c>
      <c r="C347" s="4">
        <v>1296</v>
      </c>
      <c r="D347">
        <v>5</v>
      </c>
      <c r="E347">
        <v>464</v>
      </c>
      <c r="F347">
        <v>3</v>
      </c>
      <c r="G347">
        <v>2</v>
      </c>
      <c r="H347">
        <v>3</v>
      </c>
      <c r="I347">
        <v>2</v>
      </c>
      <c r="J347">
        <v>1</v>
      </c>
      <c r="K347">
        <v>0</v>
      </c>
      <c r="L347" s="4">
        <v>13</v>
      </c>
      <c r="M347">
        <v>4</v>
      </c>
      <c r="N347">
        <v>3</v>
      </c>
      <c r="O347">
        <v>0</v>
      </c>
    </row>
    <row r="348" spans="2:15" x14ac:dyDescent="0.35">
      <c r="B348">
        <v>23</v>
      </c>
      <c r="C348" s="4">
        <v>1309</v>
      </c>
      <c r="D348">
        <v>26</v>
      </c>
      <c r="E348">
        <v>465</v>
      </c>
      <c r="F348">
        <v>3</v>
      </c>
      <c r="G348">
        <v>2</v>
      </c>
      <c r="H348">
        <v>4</v>
      </c>
      <c r="I348">
        <v>4</v>
      </c>
      <c r="J348">
        <v>3</v>
      </c>
      <c r="K348">
        <v>0</v>
      </c>
      <c r="L348" s="4">
        <v>12</v>
      </c>
      <c r="M348">
        <v>3</v>
      </c>
      <c r="N348">
        <v>2</v>
      </c>
      <c r="O348">
        <v>0</v>
      </c>
    </row>
    <row r="349" spans="2:15" x14ac:dyDescent="0.35">
      <c r="B349">
        <v>41</v>
      </c>
      <c r="C349" s="4">
        <v>483</v>
      </c>
      <c r="D349">
        <v>6</v>
      </c>
      <c r="E349">
        <v>466</v>
      </c>
      <c r="F349">
        <v>4</v>
      </c>
      <c r="G349">
        <v>2</v>
      </c>
      <c r="H349">
        <v>3</v>
      </c>
      <c r="I349">
        <v>2</v>
      </c>
      <c r="J349">
        <v>1</v>
      </c>
      <c r="K349">
        <v>1</v>
      </c>
      <c r="L349" s="4">
        <v>15</v>
      </c>
      <c r="M349">
        <v>4</v>
      </c>
      <c r="N349">
        <v>3</v>
      </c>
      <c r="O349">
        <v>0</v>
      </c>
    </row>
    <row r="350" spans="2:15" x14ac:dyDescent="0.35">
      <c r="B350">
        <v>47</v>
      </c>
      <c r="C350" s="4">
        <v>803.12121212121212</v>
      </c>
      <c r="D350">
        <v>4</v>
      </c>
      <c r="E350">
        <v>467</v>
      </c>
      <c r="F350">
        <v>2</v>
      </c>
      <c r="G350">
        <v>2</v>
      </c>
      <c r="H350">
        <v>9</v>
      </c>
      <c r="I350">
        <v>3</v>
      </c>
      <c r="J350">
        <v>1</v>
      </c>
      <c r="K350">
        <v>0</v>
      </c>
      <c r="L350" s="4">
        <v>19</v>
      </c>
      <c r="M350">
        <v>1</v>
      </c>
      <c r="N350">
        <v>3</v>
      </c>
      <c r="O350">
        <v>0</v>
      </c>
    </row>
    <row r="351" spans="2:15" x14ac:dyDescent="0.35">
      <c r="B351">
        <v>42</v>
      </c>
      <c r="C351" s="4">
        <v>810</v>
      </c>
      <c r="D351">
        <v>23</v>
      </c>
      <c r="E351">
        <v>468</v>
      </c>
      <c r="F351">
        <v>1</v>
      </c>
      <c r="G351">
        <v>1</v>
      </c>
      <c r="H351">
        <v>1</v>
      </c>
      <c r="I351">
        <v>4</v>
      </c>
      <c r="J351">
        <v>1</v>
      </c>
      <c r="K351">
        <v>0</v>
      </c>
      <c r="L351" s="4">
        <v>14</v>
      </c>
      <c r="M351">
        <v>2</v>
      </c>
      <c r="N351">
        <v>3</v>
      </c>
      <c r="O351">
        <v>0</v>
      </c>
    </row>
    <row r="352" spans="2:15" x14ac:dyDescent="0.35">
      <c r="B352">
        <v>29</v>
      </c>
      <c r="C352" s="4">
        <v>746</v>
      </c>
      <c r="D352">
        <v>2</v>
      </c>
      <c r="E352">
        <v>469</v>
      </c>
      <c r="F352">
        <v>4</v>
      </c>
      <c r="G352">
        <v>2</v>
      </c>
      <c r="H352">
        <v>8</v>
      </c>
      <c r="I352">
        <v>3</v>
      </c>
      <c r="J352">
        <v>2</v>
      </c>
      <c r="K352">
        <v>0</v>
      </c>
      <c r="L352" s="4">
        <v>14</v>
      </c>
      <c r="M352">
        <v>1</v>
      </c>
      <c r="N352">
        <v>2</v>
      </c>
      <c r="O352">
        <v>0</v>
      </c>
    </row>
    <row r="353" spans="2:15" x14ac:dyDescent="0.35">
      <c r="B353">
        <v>42</v>
      </c>
      <c r="C353" s="4">
        <v>544</v>
      </c>
      <c r="D353">
        <v>2</v>
      </c>
      <c r="E353">
        <v>470</v>
      </c>
      <c r="F353">
        <v>3</v>
      </c>
      <c r="G353">
        <v>2</v>
      </c>
      <c r="H353">
        <v>2</v>
      </c>
      <c r="I353">
        <v>3</v>
      </c>
      <c r="J353">
        <v>3</v>
      </c>
      <c r="K353">
        <v>1</v>
      </c>
      <c r="L353" s="4">
        <v>11</v>
      </c>
      <c r="M353">
        <v>3</v>
      </c>
      <c r="N353">
        <v>3</v>
      </c>
      <c r="O353">
        <v>0</v>
      </c>
    </row>
    <row r="354" spans="2:15" x14ac:dyDescent="0.35">
      <c r="B354">
        <v>32</v>
      </c>
      <c r="C354" s="4">
        <v>1062</v>
      </c>
      <c r="D354">
        <v>2</v>
      </c>
      <c r="E354">
        <v>471</v>
      </c>
      <c r="F354">
        <v>3</v>
      </c>
      <c r="G354">
        <v>1</v>
      </c>
      <c r="H354">
        <v>5</v>
      </c>
      <c r="I354">
        <v>2</v>
      </c>
      <c r="J354">
        <v>2</v>
      </c>
      <c r="K354">
        <v>0</v>
      </c>
      <c r="L354" s="4">
        <v>13</v>
      </c>
      <c r="M354">
        <v>3</v>
      </c>
      <c r="N354">
        <v>3</v>
      </c>
      <c r="O354">
        <v>0</v>
      </c>
    </row>
    <row r="355" spans="2:15" x14ac:dyDescent="0.35">
      <c r="B355">
        <v>48</v>
      </c>
      <c r="C355" s="4">
        <v>530</v>
      </c>
      <c r="D355">
        <v>29</v>
      </c>
      <c r="E355">
        <v>473</v>
      </c>
      <c r="F355">
        <v>1</v>
      </c>
      <c r="G355">
        <v>1</v>
      </c>
      <c r="H355">
        <v>6</v>
      </c>
      <c r="I355">
        <v>3</v>
      </c>
      <c r="J355">
        <v>2</v>
      </c>
      <c r="K355">
        <v>0</v>
      </c>
      <c r="L355" s="4">
        <v>21</v>
      </c>
      <c r="M355">
        <v>2</v>
      </c>
      <c r="N355">
        <v>1</v>
      </c>
      <c r="O355">
        <v>0</v>
      </c>
    </row>
    <row r="356" spans="2:15" x14ac:dyDescent="0.35">
      <c r="B356">
        <v>37</v>
      </c>
      <c r="C356" s="4">
        <v>1319</v>
      </c>
      <c r="D356">
        <v>6</v>
      </c>
      <c r="E356">
        <v>474</v>
      </c>
      <c r="F356">
        <v>3</v>
      </c>
      <c r="G356">
        <v>2</v>
      </c>
      <c r="H356">
        <v>4</v>
      </c>
      <c r="I356">
        <v>1</v>
      </c>
      <c r="J356">
        <v>3</v>
      </c>
      <c r="K356">
        <v>1</v>
      </c>
      <c r="L356" s="4">
        <v>15.375527426160337</v>
      </c>
      <c r="M356">
        <v>1</v>
      </c>
      <c r="N356">
        <v>3</v>
      </c>
      <c r="O356">
        <v>0</v>
      </c>
    </row>
    <row r="357" spans="2:15" x14ac:dyDescent="0.35">
      <c r="B357">
        <v>30</v>
      </c>
      <c r="C357" s="4">
        <v>641</v>
      </c>
      <c r="D357">
        <v>25</v>
      </c>
      <c r="E357">
        <v>475</v>
      </c>
      <c r="F357">
        <v>4</v>
      </c>
      <c r="G357">
        <v>1</v>
      </c>
      <c r="H357">
        <v>8</v>
      </c>
      <c r="I357">
        <v>3</v>
      </c>
      <c r="J357">
        <v>2</v>
      </c>
      <c r="K357">
        <v>1</v>
      </c>
      <c r="L357" s="4">
        <v>14.945945945945946</v>
      </c>
      <c r="M357">
        <v>2</v>
      </c>
      <c r="N357">
        <v>4</v>
      </c>
      <c r="O357">
        <v>0</v>
      </c>
    </row>
    <row r="358" spans="2:15" x14ac:dyDescent="0.35">
      <c r="B358">
        <v>26</v>
      </c>
      <c r="C358" s="4">
        <v>933</v>
      </c>
      <c r="D358">
        <v>1</v>
      </c>
      <c r="E358">
        <v>476</v>
      </c>
      <c r="F358">
        <v>3</v>
      </c>
      <c r="G358">
        <v>2</v>
      </c>
      <c r="H358">
        <v>8</v>
      </c>
      <c r="I358">
        <v>3</v>
      </c>
      <c r="J358">
        <v>2</v>
      </c>
      <c r="K358">
        <v>0</v>
      </c>
      <c r="L358" s="4">
        <v>14.945945945945946</v>
      </c>
      <c r="M358">
        <v>2</v>
      </c>
      <c r="N358">
        <v>3</v>
      </c>
      <c r="O358">
        <v>0</v>
      </c>
    </row>
    <row r="359" spans="2:15" x14ac:dyDescent="0.35">
      <c r="B359">
        <v>42</v>
      </c>
      <c r="C359" s="4">
        <v>1332</v>
      </c>
      <c r="D359">
        <v>2</v>
      </c>
      <c r="E359">
        <v>477</v>
      </c>
      <c r="F359">
        <v>1</v>
      </c>
      <c r="G359">
        <v>2</v>
      </c>
      <c r="H359">
        <v>7</v>
      </c>
      <c r="I359">
        <v>4</v>
      </c>
      <c r="J359">
        <v>1</v>
      </c>
      <c r="K359">
        <v>0</v>
      </c>
      <c r="L359" s="4">
        <v>15.69811320754717</v>
      </c>
      <c r="M359">
        <v>2</v>
      </c>
      <c r="N359">
        <v>3</v>
      </c>
      <c r="O359">
        <v>0</v>
      </c>
    </row>
    <row r="360" spans="2:15" x14ac:dyDescent="0.35">
      <c r="B360">
        <v>21</v>
      </c>
      <c r="C360" s="4">
        <v>756</v>
      </c>
      <c r="D360">
        <v>1</v>
      </c>
      <c r="E360">
        <v>478</v>
      </c>
      <c r="F360">
        <v>1</v>
      </c>
      <c r="G360">
        <v>1</v>
      </c>
      <c r="H360">
        <v>9</v>
      </c>
      <c r="I360">
        <v>2</v>
      </c>
      <c r="J360">
        <v>1</v>
      </c>
      <c r="K360">
        <v>1</v>
      </c>
      <c r="L360" s="4">
        <v>15.492537313432836</v>
      </c>
      <c r="M360">
        <v>3</v>
      </c>
      <c r="N360">
        <v>3</v>
      </c>
      <c r="O360">
        <v>1</v>
      </c>
    </row>
    <row r="361" spans="2:15" x14ac:dyDescent="0.35">
      <c r="B361">
        <v>36</v>
      </c>
      <c r="C361" s="4">
        <v>787.54826254826253</v>
      </c>
      <c r="D361">
        <v>1</v>
      </c>
      <c r="E361">
        <v>479</v>
      </c>
      <c r="F361">
        <v>4</v>
      </c>
      <c r="G361">
        <v>1</v>
      </c>
      <c r="H361">
        <v>8</v>
      </c>
      <c r="I361">
        <v>4</v>
      </c>
      <c r="J361">
        <v>1</v>
      </c>
      <c r="K361">
        <v>0</v>
      </c>
      <c r="L361" s="4">
        <v>14.945945945945946</v>
      </c>
      <c r="M361">
        <v>2</v>
      </c>
      <c r="N361">
        <v>3</v>
      </c>
      <c r="O361">
        <v>0</v>
      </c>
    </row>
    <row r="362" spans="2:15" x14ac:dyDescent="0.35">
      <c r="B362">
        <v>36</v>
      </c>
      <c r="C362" s="4">
        <v>787.54826254826253</v>
      </c>
      <c r="D362">
        <v>3</v>
      </c>
      <c r="E362">
        <v>481</v>
      </c>
      <c r="F362">
        <v>1</v>
      </c>
      <c r="G362">
        <v>2</v>
      </c>
      <c r="H362">
        <v>8</v>
      </c>
      <c r="I362">
        <v>4</v>
      </c>
      <c r="J362">
        <v>2</v>
      </c>
      <c r="K362">
        <v>0</v>
      </c>
      <c r="L362" s="4">
        <v>11</v>
      </c>
      <c r="M362">
        <v>1</v>
      </c>
      <c r="N362">
        <v>3</v>
      </c>
      <c r="O362">
        <v>0</v>
      </c>
    </row>
    <row r="363" spans="2:15" x14ac:dyDescent="0.35">
      <c r="B363">
        <v>57</v>
      </c>
      <c r="C363" s="4">
        <v>843.5826086956522</v>
      </c>
      <c r="D363">
        <v>1</v>
      </c>
      <c r="E363">
        <v>482</v>
      </c>
      <c r="F363">
        <v>4</v>
      </c>
      <c r="G363">
        <v>2</v>
      </c>
      <c r="H363">
        <v>7</v>
      </c>
      <c r="I363">
        <v>3</v>
      </c>
      <c r="J363">
        <v>2</v>
      </c>
      <c r="K363">
        <v>0</v>
      </c>
      <c r="L363" s="4">
        <v>11</v>
      </c>
      <c r="M363">
        <v>3</v>
      </c>
      <c r="N363">
        <v>3</v>
      </c>
      <c r="O363">
        <v>0</v>
      </c>
    </row>
    <row r="364" spans="2:15" x14ac:dyDescent="0.35">
      <c r="B364">
        <v>40</v>
      </c>
      <c r="C364" s="4">
        <v>1171</v>
      </c>
      <c r="D364">
        <v>10</v>
      </c>
      <c r="E364">
        <v>483</v>
      </c>
      <c r="F364">
        <v>4</v>
      </c>
      <c r="G364">
        <v>1</v>
      </c>
      <c r="H364">
        <v>5</v>
      </c>
      <c r="I364">
        <v>3</v>
      </c>
      <c r="J364">
        <v>2</v>
      </c>
      <c r="K364">
        <v>1</v>
      </c>
      <c r="L364" s="4">
        <v>13</v>
      </c>
      <c r="M364">
        <v>3</v>
      </c>
      <c r="N364">
        <v>3</v>
      </c>
      <c r="O364">
        <v>0</v>
      </c>
    </row>
    <row r="365" spans="2:15" x14ac:dyDescent="0.35">
      <c r="B365">
        <v>21</v>
      </c>
      <c r="C365" s="4">
        <v>895</v>
      </c>
      <c r="D365">
        <v>9</v>
      </c>
      <c r="E365">
        <v>484</v>
      </c>
      <c r="F365">
        <v>1</v>
      </c>
      <c r="G365">
        <v>2</v>
      </c>
      <c r="H365">
        <v>9</v>
      </c>
      <c r="I365">
        <v>4</v>
      </c>
      <c r="J365">
        <v>1</v>
      </c>
      <c r="K365">
        <v>0</v>
      </c>
      <c r="L365" s="4">
        <v>24</v>
      </c>
      <c r="M365">
        <v>3</v>
      </c>
      <c r="N365">
        <v>2</v>
      </c>
      <c r="O365">
        <v>0</v>
      </c>
    </row>
    <row r="366" spans="2:15" x14ac:dyDescent="0.35">
      <c r="B366">
        <v>33</v>
      </c>
      <c r="C366" s="4">
        <v>350</v>
      </c>
      <c r="D366">
        <v>5</v>
      </c>
      <c r="E366">
        <v>485</v>
      </c>
      <c r="F366">
        <v>4</v>
      </c>
      <c r="G366">
        <v>1</v>
      </c>
      <c r="H366">
        <v>9</v>
      </c>
      <c r="I366">
        <v>3</v>
      </c>
      <c r="J366">
        <v>1</v>
      </c>
      <c r="K366">
        <v>1</v>
      </c>
      <c r="L366" s="4">
        <v>13</v>
      </c>
      <c r="M366">
        <v>2</v>
      </c>
      <c r="N366">
        <v>3</v>
      </c>
      <c r="O366">
        <v>1</v>
      </c>
    </row>
    <row r="367" spans="2:15" x14ac:dyDescent="0.35">
      <c r="B367">
        <v>37</v>
      </c>
      <c r="C367" s="4">
        <v>921</v>
      </c>
      <c r="D367">
        <v>10</v>
      </c>
      <c r="E367">
        <v>486</v>
      </c>
      <c r="F367">
        <v>3</v>
      </c>
      <c r="G367">
        <v>1</v>
      </c>
      <c r="H367">
        <v>5</v>
      </c>
      <c r="I367">
        <v>1</v>
      </c>
      <c r="J367">
        <v>2</v>
      </c>
      <c r="K367">
        <v>0</v>
      </c>
      <c r="L367" s="4">
        <v>20</v>
      </c>
      <c r="M367">
        <v>2</v>
      </c>
      <c r="N367">
        <v>3</v>
      </c>
      <c r="O367">
        <v>0</v>
      </c>
    </row>
    <row r="368" spans="2:15" x14ac:dyDescent="0.35">
      <c r="B368">
        <v>46</v>
      </c>
      <c r="C368" s="4">
        <v>1144</v>
      </c>
      <c r="D368">
        <v>7</v>
      </c>
      <c r="E368">
        <v>487</v>
      </c>
      <c r="F368">
        <v>3</v>
      </c>
      <c r="G368">
        <v>1</v>
      </c>
      <c r="H368">
        <v>3</v>
      </c>
      <c r="I368">
        <v>3</v>
      </c>
      <c r="J368">
        <v>2</v>
      </c>
      <c r="K368">
        <v>0</v>
      </c>
      <c r="L368" s="4">
        <v>14</v>
      </c>
      <c r="M368">
        <v>3</v>
      </c>
      <c r="N368">
        <v>4</v>
      </c>
      <c r="O368">
        <v>0</v>
      </c>
    </row>
    <row r="369" spans="2:15" x14ac:dyDescent="0.35">
      <c r="B369">
        <v>41</v>
      </c>
      <c r="C369" s="4">
        <v>143</v>
      </c>
      <c r="D369">
        <v>4</v>
      </c>
      <c r="E369">
        <v>488</v>
      </c>
      <c r="F369">
        <v>1</v>
      </c>
      <c r="G369">
        <v>2</v>
      </c>
      <c r="H369">
        <v>8</v>
      </c>
      <c r="I369">
        <v>2</v>
      </c>
      <c r="J369">
        <v>1</v>
      </c>
      <c r="K369">
        <v>0</v>
      </c>
      <c r="L369" s="4">
        <v>18</v>
      </c>
      <c r="M369">
        <v>3</v>
      </c>
      <c r="N369">
        <v>3</v>
      </c>
      <c r="O369">
        <v>1</v>
      </c>
    </row>
    <row r="370" spans="2:15" x14ac:dyDescent="0.35">
      <c r="B370">
        <v>50</v>
      </c>
      <c r="C370" s="4">
        <v>1046</v>
      </c>
      <c r="D370">
        <v>10</v>
      </c>
      <c r="E370">
        <v>491</v>
      </c>
      <c r="F370">
        <v>4</v>
      </c>
      <c r="G370">
        <v>2</v>
      </c>
      <c r="H370">
        <v>7</v>
      </c>
      <c r="I370">
        <v>4</v>
      </c>
      <c r="J370">
        <v>1</v>
      </c>
      <c r="K370">
        <v>0</v>
      </c>
      <c r="L370" s="4">
        <v>15</v>
      </c>
      <c r="M370">
        <v>4</v>
      </c>
      <c r="N370">
        <v>3</v>
      </c>
      <c r="O370">
        <v>0</v>
      </c>
    </row>
    <row r="371" spans="2:15" x14ac:dyDescent="0.35">
      <c r="B371">
        <v>40</v>
      </c>
      <c r="C371" s="4">
        <v>575</v>
      </c>
      <c r="D371">
        <v>22</v>
      </c>
      <c r="E371">
        <v>492</v>
      </c>
      <c r="F371">
        <v>3</v>
      </c>
      <c r="G371">
        <v>2</v>
      </c>
      <c r="H371">
        <v>8</v>
      </c>
      <c r="I371">
        <v>3</v>
      </c>
      <c r="J371">
        <v>2</v>
      </c>
      <c r="K371">
        <v>1</v>
      </c>
      <c r="L371" s="4">
        <v>12</v>
      </c>
      <c r="M371">
        <v>1</v>
      </c>
      <c r="N371">
        <v>3</v>
      </c>
      <c r="O371">
        <v>1</v>
      </c>
    </row>
    <row r="372" spans="2:15" x14ac:dyDescent="0.35">
      <c r="B372">
        <v>31</v>
      </c>
      <c r="C372" s="4">
        <v>408</v>
      </c>
      <c r="D372">
        <v>9</v>
      </c>
      <c r="E372">
        <v>493</v>
      </c>
      <c r="F372">
        <v>3</v>
      </c>
      <c r="G372">
        <v>2</v>
      </c>
      <c r="H372">
        <v>4</v>
      </c>
      <c r="I372">
        <v>2</v>
      </c>
      <c r="J372">
        <v>1</v>
      </c>
      <c r="K372">
        <v>1</v>
      </c>
      <c r="L372" s="4">
        <v>16</v>
      </c>
      <c r="M372">
        <v>4</v>
      </c>
      <c r="N372">
        <v>3</v>
      </c>
      <c r="O372">
        <v>0</v>
      </c>
    </row>
    <row r="373" spans="2:15" x14ac:dyDescent="0.35">
      <c r="B373">
        <v>21</v>
      </c>
      <c r="C373" s="4">
        <v>156</v>
      </c>
      <c r="D373">
        <v>12</v>
      </c>
      <c r="E373">
        <v>494</v>
      </c>
      <c r="F373">
        <v>3</v>
      </c>
      <c r="G373">
        <v>1</v>
      </c>
      <c r="H373">
        <v>9</v>
      </c>
      <c r="I373">
        <v>2</v>
      </c>
      <c r="J373">
        <v>1</v>
      </c>
      <c r="K373">
        <v>0</v>
      </c>
      <c r="L373" s="4">
        <v>15</v>
      </c>
      <c r="M373">
        <v>4</v>
      </c>
      <c r="N373">
        <v>3</v>
      </c>
      <c r="O373">
        <v>1</v>
      </c>
    </row>
    <row r="374" spans="2:15" x14ac:dyDescent="0.35">
      <c r="B374">
        <v>29</v>
      </c>
      <c r="C374" s="4">
        <v>1283</v>
      </c>
      <c r="D374">
        <v>23</v>
      </c>
      <c r="E374">
        <v>495</v>
      </c>
      <c r="F374">
        <v>4</v>
      </c>
      <c r="G374">
        <v>2</v>
      </c>
      <c r="H374">
        <v>4</v>
      </c>
      <c r="I374">
        <v>4</v>
      </c>
      <c r="J374">
        <v>1</v>
      </c>
      <c r="K374">
        <v>0</v>
      </c>
      <c r="L374" s="4">
        <v>16</v>
      </c>
      <c r="M374">
        <v>4</v>
      </c>
      <c r="N374">
        <v>3</v>
      </c>
      <c r="O374">
        <v>0</v>
      </c>
    </row>
    <row r="375" spans="2:15" x14ac:dyDescent="0.35">
      <c r="B375">
        <v>35</v>
      </c>
      <c r="C375" s="4">
        <v>755</v>
      </c>
      <c r="D375">
        <v>9</v>
      </c>
      <c r="E375">
        <v>496</v>
      </c>
      <c r="F375">
        <v>3</v>
      </c>
      <c r="G375">
        <v>2</v>
      </c>
      <c r="H375">
        <v>7</v>
      </c>
      <c r="I375">
        <v>2</v>
      </c>
      <c r="J375">
        <v>1</v>
      </c>
      <c r="K375">
        <v>0</v>
      </c>
      <c r="L375" s="4">
        <v>19</v>
      </c>
      <c r="M375">
        <v>3</v>
      </c>
      <c r="N375">
        <v>3</v>
      </c>
      <c r="O375">
        <v>0</v>
      </c>
    </row>
    <row r="376" spans="2:15" x14ac:dyDescent="0.35">
      <c r="B376">
        <v>27</v>
      </c>
      <c r="C376" s="4">
        <v>1469</v>
      </c>
      <c r="D376">
        <v>1</v>
      </c>
      <c r="E376">
        <v>497</v>
      </c>
      <c r="F376">
        <v>4</v>
      </c>
      <c r="G376">
        <v>2</v>
      </c>
      <c r="H376">
        <v>5</v>
      </c>
      <c r="I376">
        <v>2</v>
      </c>
      <c r="J376">
        <v>3</v>
      </c>
      <c r="K376">
        <v>0</v>
      </c>
      <c r="L376" s="4">
        <v>11</v>
      </c>
      <c r="M376">
        <v>2</v>
      </c>
      <c r="N376">
        <v>3</v>
      </c>
      <c r="O376">
        <v>0</v>
      </c>
    </row>
    <row r="377" spans="2:15" x14ac:dyDescent="0.35">
      <c r="B377">
        <v>28</v>
      </c>
      <c r="C377" s="4">
        <v>304</v>
      </c>
      <c r="D377">
        <v>9</v>
      </c>
      <c r="E377">
        <v>498</v>
      </c>
      <c r="F377">
        <v>2</v>
      </c>
      <c r="G377">
        <v>2</v>
      </c>
      <c r="H377">
        <v>8</v>
      </c>
      <c r="I377">
        <v>4</v>
      </c>
      <c r="J377">
        <v>1</v>
      </c>
      <c r="K377">
        <v>0</v>
      </c>
      <c r="L377" s="4">
        <v>14.945945945945946</v>
      </c>
      <c r="M377">
        <v>4</v>
      </c>
      <c r="N377">
        <v>3</v>
      </c>
      <c r="O377">
        <v>0</v>
      </c>
    </row>
    <row r="378" spans="2:15" x14ac:dyDescent="0.35">
      <c r="B378">
        <v>49</v>
      </c>
      <c r="C378" s="4">
        <v>1261</v>
      </c>
      <c r="D378">
        <v>7</v>
      </c>
      <c r="E378">
        <v>499</v>
      </c>
      <c r="F378">
        <v>2</v>
      </c>
      <c r="G378">
        <v>2</v>
      </c>
      <c r="H378">
        <v>7</v>
      </c>
      <c r="I378">
        <v>3</v>
      </c>
      <c r="J378">
        <v>1</v>
      </c>
      <c r="K378">
        <v>0</v>
      </c>
      <c r="L378" s="4">
        <v>15.69811320754717</v>
      </c>
      <c r="M378">
        <v>3</v>
      </c>
      <c r="N378">
        <v>3</v>
      </c>
      <c r="O378">
        <v>0</v>
      </c>
    </row>
    <row r="379" spans="2:15" x14ac:dyDescent="0.35">
      <c r="B379">
        <v>51</v>
      </c>
      <c r="C379" s="4">
        <v>1178</v>
      </c>
      <c r="D379">
        <v>14</v>
      </c>
      <c r="E379">
        <v>500</v>
      </c>
      <c r="F379">
        <v>3</v>
      </c>
      <c r="G379">
        <v>1</v>
      </c>
      <c r="H379">
        <v>8</v>
      </c>
      <c r="I379">
        <v>4</v>
      </c>
      <c r="J379">
        <v>2</v>
      </c>
      <c r="K379">
        <v>0</v>
      </c>
      <c r="L379" s="4">
        <v>14.945945945945946</v>
      </c>
      <c r="M379">
        <v>3</v>
      </c>
      <c r="N379">
        <v>2</v>
      </c>
      <c r="O379">
        <v>0</v>
      </c>
    </row>
    <row r="380" spans="2:15" x14ac:dyDescent="0.35">
      <c r="B380">
        <v>36</v>
      </c>
      <c r="C380" s="4">
        <v>329</v>
      </c>
      <c r="D380">
        <v>2</v>
      </c>
      <c r="E380">
        <v>501</v>
      </c>
      <c r="F380">
        <v>4</v>
      </c>
      <c r="G380">
        <v>1</v>
      </c>
      <c r="H380">
        <v>4</v>
      </c>
      <c r="I380">
        <v>3</v>
      </c>
      <c r="J380">
        <v>2</v>
      </c>
      <c r="K380">
        <v>0</v>
      </c>
      <c r="L380" s="4">
        <v>15.375527426160337</v>
      </c>
      <c r="M380">
        <v>2</v>
      </c>
      <c r="N380">
        <v>3</v>
      </c>
      <c r="O380">
        <v>0</v>
      </c>
    </row>
    <row r="381" spans="2:15" x14ac:dyDescent="0.35">
      <c r="B381">
        <v>34</v>
      </c>
      <c r="C381" s="4">
        <v>1362</v>
      </c>
      <c r="D381">
        <v>19</v>
      </c>
      <c r="E381">
        <v>502</v>
      </c>
      <c r="F381">
        <v>1</v>
      </c>
      <c r="G381">
        <v>2</v>
      </c>
      <c r="H381">
        <v>8</v>
      </c>
      <c r="I381">
        <v>4</v>
      </c>
      <c r="J381">
        <v>1</v>
      </c>
      <c r="K381">
        <v>1</v>
      </c>
      <c r="L381" s="4">
        <v>14.945945945945946</v>
      </c>
      <c r="M381">
        <v>2</v>
      </c>
      <c r="N381">
        <v>2</v>
      </c>
      <c r="O381">
        <v>1</v>
      </c>
    </row>
    <row r="382" spans="2:15" x14ac:dyDescent="0.35">
      <c r="B382">
        <v>55</v>
      </c>
      <c r="C382" s="4">
        <v>1311</v>
      </c>
      <c r="D382">
        <v>2</v>
      </c>
      <c r="E382">
        <v>505</v>
      </c>
      <c r="F382">
        <v>3</v>
      </c>
      <c r="G382">
        <v>1</v>
      </c>
      <c r="H382">
        <v>6</v>
      </c>
      <c r="I382">
        <v>4</v>
      </c>
      <c r="J382">
        <v>1</v>
      </c>
      <c r="K382">
        <v>1</v>
      </c>
      <c r="L382" s="4">
        <v>13</v>
      </c>
      <c r="M382">
        <v>3</v>
      </c>
      <c r="N382">
        <v>3</v>
      </c>
      <c r="O382">
        <v>0</v>
      </c>
    </row>
    <row r="383" spans="2:15" x14ac:dyDescent="0.35">
      <c r="B383">
        <v>24</v>
      </c>
      <c r="C383" s="4">
        <v>1371</v>
      </c>
      <c r="D383">
        <v>10</v>
      </c>
      <c r="E383">
        <v>507</v>
      </c>
      <c r="F383">
        <v>4</v>
      </c>
      <c r="G383">
        <v>1</v>
      </c>
      <c r="H383">
        <v>8</v>
      </c>
      <c r="I383">
        <v>3</v>
      </c>
      <c r="J383">
        <v>3</v>
      </c>
      <c r="K383">
        <v>1</v>
      </c>
      <c r="L383" s="4">
        <v>12</v>
      </c>
      <c r="M383">
        <v>4</v>
      </c>
      <c r="N383">
        <v>4</v>
      </c>
      <c r="O383">
        <v>0</v>
      </c>
    </row>
    <row r="384" spans="2:15" x14ac:dyDescent="0.35">
      <c r="B384">
        <v>30</v>
      </c>
      <c r="C384" s="4">
        <v>202</v>
      </c>
      <c r="D384">
        <v>2</v>
      </c>
      <c r="E384">
        <v>508</v>
      </c>
      <c r="F384">
        <v>3</v>
      </c>
      <c r="G384">
        <v>2</v>
      </c>
      <c r="H384">
        <v>9</v>
      </c>
      <c r="I384">
        <v>2</v>
      </c>
      <c r="J384">
        <v>2</v>
      </c>
      <c r="K384">
        <v>0</v>
      </c>
      <c r="L384" s="4">
        <v>18</v>
      </c>
      <c r="M384">
        <v>1</v>
      </c>
      <c r="N384">
        <v>3</v>
      </c>
      <c r="O384">
        <v>0</v>
      </c>
    </row>
    <row r="385" spans="2:15" x14ac:dyDescent="0.35">
      <c r="B385">
        <v>26</v>
      </c>
      <c r="C385" s="4">
        <v>575</v>
      </c>
      <c r="D385">
        <v>3</v>
      </c>
      <c r="E385">
        <v>510</v>
      </c>
      <c r="F385">
        <v>3</v>
      </c>
      <c r="G385">
        <v>2</v>
      </c>
      <c r="H385">
        <v>4</v>
      </c>
      <c r="I385">
        <v>1</v>
      </c>
      <c r="J385">
        <v>1</v>
      </c>
      <c r="K385">
        <v>0</v>
      </c>
      <c r="L385" s="4">
        <v>22</v>
      </c>
      <c r="M385">
        <v>3</v>
      </c>
      <c r="N385">
        <v>3</v>
      </c>
      <c r="O385">
        <v>1</v>
      </c>
    </row>
    <row r="386" spans="2:15" x14ac:dyDescent="0.35">
      <c r="B386">
        <v>22</v>
      </c>
      <c r="C386" s="4">
        <v>773.53418803418799</v>
      </c>
      <c r="D386">
        <v>11</v>
      </c>
      <c r="E386">
        <v>511</v>
      </c>
      <c r="F386">
        <v>1</v>
      </c>
      <c r="G386">
        <v>1</v>
      </c>
      <c r="H386">
        <v>4</v>
      </c>
      <c r="I386">
        <v>2</v>
      </c>
      <c r="J386">
        <v>2</v>
      </c>
      <c r="K386">
        <v>0</v>
      </c>
      <c r="L386" s="4">
        <v>13</v>
      </c>
      <c r="M386">
        <v>4</v>
      </c>
      <c r="N386">
        <v>3</v>
      </c>
      <c r="O386">
        <v>0</v>
      </c>
    </row>
    <row r="387" spans="2:15" x14ac:dyDescent="0.35">
      <c r="B387">
        <v>36</v>
      </c>
      <c r="C387" s="4">
        <v>164</v>
      </c>
      <c r="D387">
        <v>2</v>
      </c>
      <c r="E387">
        <v>513</v>
      </c>
      <c r="F387">
        <v>2</v>
      </c>
      <c r="G387">
        <v>2</v>
      </c>
      <c r="H387">
        <v>8</v>
      </c>
      <c r="I387">
        <v>3</v>
      </c>
      <c r="J387">
        <v>2</v>
      </c>
      <c r="K387">
        <v>0</v>
      </c>
      <c r="L387" s="4">
        <v>13</v>
      </c>
      <c r="M387">
        <v>2</v>
      </c>
      <c r="N387">
        <v>3</v>
      </c>
      <c r="O387">
        <v>0</v>
      </c>
    </row>
    <row r="388" spans="2:15" x14ac:dyDescent="0.35">
      <c r="B388">
        <v>30</v>
      </c>
      <c r="C388" s="4">
        <v>773.53418803418799</v>
      </c>
      <c r="D388">
        <v>4</v>
      </c>
      <c r="E388">
        <v>514</v>
      </c>
      <c r="F388">
        <v>3</v>
      </c>
      <c r="G388">
        <v>2</v>
      </c>
      <c r="H388">
        <v>4</v>
      </c>
      <c r="I388">
        <v>4</v>
      </c>
      <c r="J388">
        <v>1</v>
      </c>
      <c r="K388">
        <v>1</v>
      </c>
      <c r="L388" s="4">
        <v>23</v>
      </c>
      <c r="M388">
        <v>3</v>
      </c>
      <c r="N388">
        <v>3</v>
      </c>
      <c r="O388">
        <v>1</v>
      </c>
    </row>
    <row r="389" spans="2:15" x14ac:dyDescent="0.35">
      <c r="B389">
        <v>37</v>
      </c>
      <c r="C389" s="4">
        <v>1107</v>
      </c>
      <c r="D389">
        <v>14</v>
      </c>
      <c r="E389">
        <v>515</v>
      </c>
      <c r="F389">
        <v>4</v>
      </c>
      <c r="G389">
        <v>1</v>
      </c>
      <c r="H389">
        <v>5</v>
      </c>
      <c r="I389">
        <v>1</v>
      </c>
      <c r="J389">
        <v>3</v>
      </c>
      <c r="K389">
        <v>0</v>
      </c>
      <c r="L389" s="4">
        <v>12</v>
      </c>
      <c r="M389">
        <v>3</v>
      </c>
      <c r="N389">
        <v>2</v>
      </c>
      <c r="O389">
        <v>0</v>
      </c>
    </row>
    <row r="390" spans="2:15" x14ac:dyDescent="0.35">
      <c r="B390">
        <v>40</v>
      </c>
      <c r="C390" s="4">
        <v>787.54826254826253</v>
      </c>
      <c r="D390">
        <v>2</v>
      </c>
      <c r="E390">
        <v>516</v>
      </c>
      <c r="F390">
        <v>4</v>
      </c>
      <c r="G390">
        <v>1</v>
      </c>
      <c r="H390">
        <v>8</v>
      </c>
      <c r="I390">
        <v>2</v>
      </c>
      <c r="J390">
        <v>3</v>
      </c>
      <c r="K390">
        <v>0</v>
      </c>
      <c r="L390" s="4">
        <v>12</v>
      </c>
      <c r="M390">
        <v>3</v>
      </c>
      <c r="N390">
        <v>3</v>
      </c>
      <c r="O390">
        <v>0</v>
      </c>
    </row>
    <row r="391" spans="2:15" x14ac:dyDescent="0.35">
      <c r="B391">
        <v>42</v>
      </c>
      <c r="C391" s="4">
        <v>776.33181818181822</v>
      </c>
      <c r="D391">
        <v>1</v>
      </c>
      <c r="E391">
        <v>517</v>
      </c>
      <c r="F391">
        <v>2</v>
      </c>
      <c r="G391">
        <v>1</v>
      </c>
      <c r="H391">
        <v>5</v>
      </c>
      <c r="I391">
        <v>1</v>
      </c>
      <c r="J391">
        <v>3</v>
      </c>
      <c r="K391">
        <v>0</v>
      </c>
      <c r="L391" s="4">
        <v>16</v>
      </c>
      <c r="M391">
        <v>2</v>
      </c>
      <c r="N391">
        <v>3</v>
      </c>
      <c r="O391">
        <v>0</v>
      </c>
    </row>
    <row r="392" spans="2:15" x14ac:dyDescent="0.35">
      <c r="B392">
        <v>37</v>
      </c>
      <c r="C392" s="4">
        <v>805.3360655737705</v>
      </c>
      <c r="D392">
        <v>10</v>
      </c>
      <c r="E392">
        <v>518</v>
      </c>
      <c r="F392">
        <v>3</v>
      </c>
      <c r="G392">
        <v>2</v>
      </c>
      <c r="H392">
        <v>3</v>
      </c>
      <c r="I392">
        <v>2</v>
      </c>
      <c r="J392">
        <v>1</v>
      </c>
      <c r="K392">
        <v>1</v>
      </c>
      <c r="L392" s="4">
        <v>12</v>
      </c>
      <c r="M392">
        <v>4</v>
      </c>
      <c r="N392">
        <v>2</v>
      </c>
      <c r="O392">
        <v>0</v>
      </c>
    </row>
    <row r="393" spans="2:15" x14ac:dyDescent="0.35">
      <c r="B393">
        <v>43</v>
      </c>
      <c r="C393" s="4">
        <v>776.57377049180332</v>
      </c>
      <c r="D393">
        <v>12</v>
      </c>
      <c r="E393">
        <v>520</v>
      </c>
      <c r="F393">
        <v>1</v>
      </c>
      <c r="G393">
        <v>2</v>
      </c>
      <c r="H393">
        <v>1</v>
      </c>
      <c r="I393">
        <v>2</v>
      </c>
      <c r="J393">
        <v>3</v>
      </c>
      <c r="K393">
        <v>0</v>
      </c>
      <c r="L393" s="4">
        <v>11</v>
      </c>
      <c r="M393">
        <v>3</v>
      </c>
      <c r="N393">
        <v>3</v>
      </c>
      <c r="O393">
        <v>0</v>
      </c>
    </row>
    <row r="394" spans="2:15" x14ac:dyDescent="0.35">
      <c r="B394">
        <v>40</v>
      </c>
      <c r="C394" s="4">
        <v>555</v>
      </c>
      <c r="D394">
        <v>2</v>
      </c>
      <c r="E394">
        <v>521</v>
      </c>
      <c r="F394">
        <v>2</v>
      </c>
      <c r="G394">
        <v>1</v>
      </c>
      <c r="H394">
        <v>5</v>
      </c>
      <c r="I394">
        <v>3</v>
      </c>
      <c r="J394">
        <v>2</v>
      </c>
      <c r="K394">
        <v>0</v>
      </c>
      <c r="L394" s="4">
        <v>22</v>
      </c>
      <c r="M394">
        <v>2</v>
      </c>
      <c r="N394">
        <v>3</v>
      </c>
      <c r="O394">
        <v>0</v>
      </c>
    </row>
    <row r="395" spans="2:15" x14ac:dyDescent="0.35">
      <c r="B395">
        <v>54</v>
      </c>
      <c r="C395" s="4">
        <v>821</v>
      </c>
      <c r="D395">
        <v>5</v>
      </c>
      <c r="E395">
        <v>522</v>
      </c>
      <c r="F395">
        <v>1</v>
      </c>
      <c r="G395">
        <v>2</v>
      </c>
      <c r="H395">
        <v>1</v>
      </c>
      <c r="I395">
        <v>1</v>
      </c>
      <c r="J395">
        <v>2</v>
      </c>
      <c r="K395">
        <v>0</v>
      </c>
      <c r="L395" s="4">
        <v>11</v>
      </c>
      <c r="M395">
        <v>3</v>
      </c>
      <c r="N395">
        <v>2</v>
      </c>
      <c r="O395">
        <v>0</v>
      </c>
    </row>
    <row r="396" spans="2:15" x14ac:dyDescent="0.35">
      <c r="B396">
        <v>34</v>
      </c>
      <c r="C396" s="4">
        <v>1381</v>
      </c>
      <c r="D396">
        <v>4</v>
      </c>
      <c r="E396">
        <v>523</v>
      </c>
      <c r="F396">
        <v>3</v>
      </c>
      <c r="G396">
        <v>1</v>
      </c>
      <c r="H396">
        <v>8</v>
      </c>
      <c r="I396">
        <v>3</v>
      </c>
      <c r="J396">
        <v>2</v>
      </c>
      <c r="K396">
        <v>0</v>
      </c>
      <c r="L396" s="4">
        <v>15</v>
      </c>
      <c r="M396">
        <v>1</v>
      </c>
      <c r="N396">
        <v>3</v>
      </c>
      <c r="O396">
        <v>0</v>
      </c>
    </row>
    <row r="397" spans="2:15" x14ac:dyDescent="0.35">
      <c r="B397">
        <v>31</v>
      </c>
      <c r="C397" s="4">
        <v>480</v>
      </c>
      <c r="D397">
        <v>7</v>
      </c>
      <c r="E397">
        <v>524</v>
      </c>
      <c r="F397">
        <v>2</v>
      </c>
      <c r="G397">
        <v>1</v>
      </c>
      <c r="H397">
        <v>3</v>
      </c>
      <c r="I397">
        <v>1</v>
      </c>
      <c r="J397">
        <v>2</v>
      </c>
      <c r="K397">
        <v>0</v>
      </c>
      <c r="L397" s="4">
        <v>12</v>
      </c>
      <c r="M397">
        <v>2</v>
      </c>
      <c r="N397">
        <v>1</v>
      </c>
      <c r="O397">
        <v>0</v>
      </c>
    </row>
    <row r="398" spans="2:15" x14ac:dyDescent="0.35">
      <c r="B398">
        <v>43</v>
      </c>
      <c r="C398" s="4">
        <v>313</v>
      </c>
      <c r="D398">
        <v>21</v>
      </c>
      <c r="E398">
        <v>525</v>
      </c>
      <c r="F398">
        <v>4</v>
      </c>
      <c r="G398">
        <v>2</v>
      </c>
      <c r="H398">
        <v>5</v>
      </c>
      <c r="I398">
        <v>4</v>
      </c>
      <c r="J398">
        <v>2</v>
      </c>
      <c r="K398">
        <v>0</v>
      </c>
      <c r="L398" s="4">
        <v>20</v>
      </c>
      <c r="M398">
        <v>1</v>
      </c>
      <c r="N398">
        <v>3</v>
      </c>
      <c r="O398">
        <v>0</v>
      </c>
    </row>
    <row r="399" spans="2:15" x14ac:dyDescent="0.35">
      <c r="B399">
        <v>43</v>
      </c>
      <c r="C399" s="4">
        <v>1473</v>
      </c>
      <c r="D399">
        <v>8</v>
      </c>
      <c r="E399">
        <v>526</v>
      </c>
      <c r="F399">
        <v>3</v>
      </c>
      <c r="G399">
        <v>1</v>
      </c>
      <c r="H399">
        <v>7</v>
      </c>
      <c r="I399">
        <v>3</v>
      </c>
      <c r="J399">
        <v>3</v>
      </c>
      <c r="K399">
        <v>1</v>
      </c>
      <c r="L399" s="4">
        <v>14</v>
      </c>
      <c r="M399">
        <v>4</v>
      </c>
      <c r="N399">
        <v>3</v>
      </c>
      <c r="O399">
        <v>0</v>
      </c>
    </row>
    <row r="400" spans="2:15" x14ac:dyDescent="0.35">
      <c r="B400">
        <v>25</v>
      </c>
      <c r="C400" s="4">
        <v>891</v>
      </c>
      <c r="D400">
        <v>4</v>
      </c>
      <c r="E400">
        <v>527</v>
      </c>
      <c r="F400">
        <v>2</v>
      </c>
      <c r="G400">
        <v>1</v>
      </c>
      <c r="H400">
        <v>8</v>
      </c>
      <c r="I400">
        <v>4</v>
      </c>
      <c r="J400">
        <v>1</v>
      </c>
      <c r="K400">
        <v>1</v>
      </c>
      <c r="L400" s="4">
        <v>11</v>
      </c>
      <c r="M400">
        <v>2</v>
      </c>
      <c r="N400">
        <v>3</v>
      </c>
      <c r="O400">
        <v>0</v>
      </c>
    </row>
    <row r="401" spans="2:15" x14ac:dyDescent="0.35">
      <c r="B401">
        <v>37</v>
      </c>
      <c r="C401" s="4">
        <v>1063</v>
      </c>
      <c r="D401">
        <v>25</v>
      </c>
      <c r="E401">
        <v>529</v>
      </c>
      <c r="F401">
        <v>2</v>
      </c>
      <c r="G401">
        <v>1</v>
      </c>
      <c r="H401">
        <v>4</v>
      </c>
      <c r="I401">
        <v>3</v>
      </c>
      <c r="J401">
        <v>2</v>
      </c>
      <c r="K401">
        <v>1</v>
      </c>
      <c r="L401" s="4">
        <v>15</v>
      </c>
      <c r="M401">
        <v>1</v>
      </c>
      <c r="N401">
        <v>3</v>
      </c>
      <c r="O401">
        <v>0</v>
      </c>
    </row>
    <row r="402" spans="2:15" x14ac:dyDescent="0.35">
      <c r="B402">
        <v>31</v>
      </c>
      <c r="C402" s="4">
        <v>329</v>
      </c>
      <c r="D402">
        <v>1</v>
      </c>
      <c r="E402">
        <v>530</v>
      </c>
      <c r="F402">
        <v>4</v>
      </c>
      <c r="G402">
        <v>2</v>
      </c>
      <c r="H402">
        <v>5</v>
      </c>
      <c r="I402">
        <v>1</v>
      </c>
      <c r="J402">
        <v>2</v>
      </c>
      <c r="K402">
        <v>0</v>
      </c>
      <c r="L402" s="4">
        <v>12</v>
      </c>
      <c r="M402">
        <v>3</v>
      </c>
      <c r="N402">
        <v>3</v>
      </c>
      <c r="O402">
        <v>0</v>
      </c>
    </row>
    <row r="403" spans="2:15" x14ac:dyDescent="0.35">
      <c r="B403">
        <v>39</v>
      </c>
      <c r="C403" s="4">
        <v>1218</v>
      </c>
      <c r="D403">
        <v>1</v>
      </c>
      <c r="E403">
        <v>531</v>
      </c>
      <c r="F403">
        <v>2</v>
      </c>
      <c r="G403">
        <v>2</v>
      </c>
      <c r="H403">
        <v>6</v>
      </c>
      <c r="I403">
        <v>3</v>
      </c>
      <c r="J403">
        <v>3</v>
      </c>
      <c r="K403">
        <v>1</v>
      </c>
      <c r="L403" s="4">
        <v>14</v>
      </c>
      <c r="M403">
        <v>3</v>
      </c>
      <c r="N403">
        <v>3</v>
      </c>
      <c r="O403">
        <v>0</v>
      </c>
    </row>
    <row r="404" spans="2:15" x14ac:dyDescent="0.35">
      <c r="B404">
        <v>56</v>
      </c>
      <c r="C404" s="4">
        <v>787.54826254826253</v>
      </c>
      <c r="D404">
        <v>6</v>
      </c>
      <c r="E404">
        <v>532</v>
      </c>
      <c r="F404">
        <v>3</v>
      </c>
      <c r="G404">
        <v>1</v>
      </c>
      <c r="H404">
        <v>8</v>
      </c>
      <c r="I404">
        <v>1</v>
      </c>
      <c r="J404">
        <v>2</v>
      </c>
      <c r="K404">
        <v>0</v>
      </c>
      <c r="L404" s="4">
        <v>11</v>
      </c>
      <c r="M404">
        <v>4</v>
      </c>
      <c r="N404">
        <v>2</v>
      </c>
      <c r="O404">
        <v>0</v>
      </c>
    </row>
    <row r="405" spans="2:15" x14ac:dyDescent="0.35">
      <c r="B405">
        <v>30</v>
      </c>
      <c r="C405" s="4">
        <v>1082</v>
      </c>
      <c r="D405">
        <v>12</v>
      </c>
      <c r="E405">
        <v>533</v>
      </c>
      <c r="F405">
        <v>2</v>
      </c>
      <c r="G405">
        <v>1</v>
      </c>
      <c r="H405">
        <v>8</v>
      </c>
      <c r="I405">
        <v>3</v>
      </c>
      <c r="J405">
        <v>1</v>
      </c>
      <c r="K405">
        <v>0</v>
      </c>
      <c r="L405" s="4">
        <v>11</v>
      </c>
      <c r="M405">
        <v>2</v>
      </c>
      <c r="N405">
        <v>3</v>
      </c>
      <c r="O405">
        <v>0</v>
      </c>
    </row>
    <row r="406" spans="2:15" x14ac:dyDescent="0.35">
      <c r="B406">
        <v>41</v>
      </c>
      <c r="C406" s="4">
        <v>787.54826254826253</v>
      </c>
      <c r="D406">
        <v>1</v>
      </c>
      <c r="E406">
        <v>534</v>
      </c>
      <c r="F406">
        <v>2</v>
      </c>
      <c r="G406">
        <v>2</v>
      </c>
      <c r="H406">
        <v>8</v>
      </c>
      <c r="I406">
        <v>1</v>
      </c>
      <c r="J406">
        <v>2</v>
      </c>
      <c r="K406">
        <v>0</v>
      </c>
      <c r="L406" s="4">
        <v>16</v>
      </c>
      <c r="M406">
        <v>3</v>
      </c>
      <c r="N406">
        <v>3</v>
      </c>
      <c r="O406">
        <v>0</v>
      </c>
    </row>
    <row r="407" spans="2:15" x14ac:dyDescent="0.35">
      <c r="B407">
        <v>28</v>
      </c>
      <c r="C407" s="4">
        <v>1300</v>
      </c>
      <c r="D407">
        <v>17</v>
      </c>
      <c r="E407">
        <v>536</v>
      </c>
      <c r="F407">
        <v>3</v>
      </c>
      <c r="G407">
        <v>2</v>
      </c>
      <c r="H407">
        <v>5</v>
      </c>
      <c r="I407">
        <v>1</v>
      </c>
      <c r="J407">
        <v>3</v>
      </c>
      <c r="K407">
        <v>0</v>
      </c>
      <c r="L407" s="4">
        <v>12</v>
      </c>
      <c r="M407">
        <v>4</v>
      </c>
      <c r="N407">
        <v>3</v>
      </c>
      <c r="O407">
        <v>0</v>
      </c>
    </row>
    <row r="408" spans="2:15" x14ac:dyDescent="0.35">
      <c r="B408">
        <v>25</v>
      </c>
      <c r="C408" s="4">
        <v>688</v>
      </c>
      <c r="D408">
        <v>3</v>
      </c>
      <c r="E408">
        <v>538</v>
      </c>
      <c r="F408">
        <v>1</v>
      </c>
      <c r="G408">
        <v>2</v>
      </c>
      <c r="H408">
        <v>5</v>
      </c>
      <c r="I408">
        <v>1</v>
      </c>
      <c r="J408">
        <v>2</v>
      </c>
      <c r="K408">
        <v>0</v>
      </c>
      <c r="L408" s="4">
        <v>13</v>
      </c>
      <c r="M408">
        <v>3</v>
      </c>
      <c r="N408">
        <v>3</v>
      </c>
      <c r="O408">
        <v>1</v>
      </c>
    </row>
    <row r="409" spans="2:15" x14ac:dyDescent="0.35">
      <c r="B409">
        <v>52</v>
      </c>
      <c r="C409" s="4">
        <v>319</v>
      </c>
      <c r="D409">
        <v>3</v>
      </c>
      <c r="E409">
        <v>543</v>
      </c>
      <c r="F409">
        <v>4</v>
      </c>
      <c r="G409">
        <v>2</v>
      </c>
      <c r="H409">
        <v>3</v>
      </c>
      <c r="I409">
        <v>3</v>
      </c>
      <c r="J409">
        <v>2</v>
      </c>
      <c r="K409">
        <v>1</v>
      </c>
      <c r="L409" s="4">
        <v>14</v>
      </c>
      <c r="M409">
        <v>3</v>
      </c>
      <c r="N409">
        <v>3</v>
      </c>
      <c r="O409">
        <v>0</v>
      </c>
    </row>
    <row r="410" spans="2:15" x14ac:dyDescent="0.35">
      <c r="B410">
        <v>45</v>
      </c>
      <c r="C410" s="4">
        <v>192</v>
      </c>
      <c r="D410">
        <v>10</v>
      </c>
      <c r="E410">
        <v>544</v>
      </c>
      <c r="F410">
        <v>1</v>
      </c>
      <c r="G410">
        <v>2</v>
      </c>
      <c r="H410">
        <v>4</v>
      </c>
      <c r="I410">
        <v>4</v>
      </c>
      <c r="J410">
        <v>2</v>
      </c>
      <c r="K410">
        <v>0</v>
      </c>
      <c r="L410" s="4">
        <v>15.375527426160337</v>
      </c>
      <c r="M410">
        <v>4</v>
      </c>
      <c r="N410">
        <v>2</v>
      </c>
      <c r="O410">
        <v>0</v>
      </c>
    </row>
    <row r="411" spans="2:15" x14ac:dyDescent="0.35">
      <c r="B411">
        <v>52</v>
      </c>
      <c r="C411" s="4">
        <v>1490</v>
      </c>
      <c r="D411">
        <v>4</v>
      </c>
      <c r="E411">
        <v>546</v>
      </c>
      <c r="F411">
        <v>4</v>
      </c>
      <c r="G411">
        <v>1</v>
      </c>
      <c r="H411">
        <v>6</v>
      </c>
      <c r="I411">
        <v>4</v>
      </c>
      <c r="J411">
        <v>2</v>
      </c>
      <c r="K411">
        <v>0</v>
      </c>
      <c r="L411" s="4">
        <v>15.049382716049383</v>
      </c>
      <c r="M411">
        <v>4</v>
      </c>
      <c r="N411">
        <v>1</v>
      </c>
      <c r="O411">
        <v>0</v>
      </c>
    </row>
    <row r="412" spans="2:15" x14ac:dyDescent="0.35">
      <c r="B412">
        <v>42</v>
      </c>
      <c r="C412" s="4">
        <v>532</v>
      </c>
      <c r="D412">
        <v>29</v>
      </c>
      <c r="E412">
        <v>547</v>
      </c>
      <c r="F412">
        <v>1</v>
      </c>
      <c r="G412">
        <v>1</v>
      </c>
      <c r="H412">
        <v>4</v>
      </c>
      <c r="I412">
        <v>3</v>
      </c>
      <c r="J412">
        <v>3</v>
      </c>
      <c r="K412">
        <v>0</v>
      </c>
      <c r="L412" s="4">
        <v>15.375527426160337</v>
      </c>
      <c r="M412">
        <v>2</v>
      </c>
      <c r="N412">
        <v>3</v>
      </c>
      <c r="O412">
        <v>0</v>
      </c>
    </row>
    <row r="413" spans="2:15" x14ac:dyDescent="0.35">
      <c r="B413">
        <v>30</v>
      </c>
      <c r="C413" s="4">
        <v>317</v>
      </c>
      <c r="D413">
        <v>2</v>
      </c>
      <c r="E413">
        <v>548</v>
      </c>
      <c r="F413">
        <v>3</v>
      </c>
      <c r="G413">
        <v>1</v>
      </c>
      <c r="H413">
        <v>3</v>
      </c>
      <c r="I413">
        <v>4</v>
      </c>
      <c r="J413">
        <v>1</v>
      </c>
      <c r="K413">
        <v>0</v>
      </c>
      <c r="L413" s="4">
        <v>15.345132743362832</v>
      </c>
      <c r="M413">
        <v>3</v>
      </c>
      <c r="N413">
        <v>3</v>
      </c>
      <c r="O413">
        <v>0</v>
      </c>
    </row>
    <row r="414" spans="2:15" x14ac:dyDescent="0.35">
      <c r="B414">
        <v>60</v>
      </c>
      <c r="C414" s="4">
        <v>422</v>
      </c>
      <c r="D414">
        <v>7</v>
      </c>
      <c r="E414">
        <v>549</v>
      </c>
      <c r="F414">
        <v>1</v>
      </c>
      <c r="G414">
        <v>1</v>
      </c>
      <c r="H414">
        <v>6</v>
      </c>
      <c r="I414">
        <v>1</v>
      </c>
      <c r="J414">
        <v>2</v>
      </c>
      <c r="K414">
        <v>0</v>
      </c>
      <c r="L414" s="4">
        <v>15.049382716049383</v>
      </c>
      <c r="M414">
        <v>4</v>
      </c>
      <c r="N414">
        <v>1</v>
      </c>
      <c r="O414">
        <v>0</v>
      </c>
    </row>
    <row r="415" spans="2:15" x14ac:dyDescent="0.35">
      <c r="B415">
        <v>46</v>
      </c>
      <c r="C415" s="4">
        <v>1485</v>
      </c>
      <c r="D415">
        <v>18</v>
      </c>
      <c r="E415">
        <v>550</v>
      </c>
      <c r="F415">
        <v>3</v>
      </c>
      <c r="G415">
        <v>1</v>
      </c>
      <c r="H415">
        <v>3</v>
      </c>
      <c r="I415">
        <v>3</v>
      </c>
      <c r="J415">
        <v>3</v>
      </c>
      <c r="K415">
        <v>0</v>
      </c>
      <c r="L415" s="4">
        <v>15.345132743362832</v>
      </c>
      <c r="M415">
        <v>3</v>
      </c>
      <c r="N415">
        <v>2</v>
      </c>
      <c r="O415">
        <v>0</v>
      </c>
    </row>
    <row r="416" spans="2:15" x14ac:dyDescent="0.35">
      <c r="B416">
        <v>42</v>
      </c>
      <c r="C416" s="4">
        <v>1368</v>
      </c>
      <c r="D416">
        <v>28</v>
      </c>
      <c r="E416">
        <v>551</v>
      </c>
      <c r="F416">
        <v>4</v>
      </c>
      <c r="G416">
        <v>1</v>
      </c>
      <c r="H416">
        <v>7</v>
      </c>
      <c r="I416">
        <v>4</v>
      </c>
      <c r="J416">
        <v>2</v>
      </c>
      <c r="K416">
        <v>0</v>
      </c>
      <c r="L416" s="4">
        <v>11</v>
      </c>
      <c r="M416">
        <v>4</v>
      </c>
      <c r="N416">
        <v>4</v>
      </c>
      <c r="O416">
        <v>0</v>
      </c>
    </row>
    <row r="417" spans="2:15" x14ac:dyDescent="0.35">
      <c r="B417">
        <v>24</v>
      </c>
      <c r="C417" s="4">
        <v>1448</v>
      </c>
      <c r="D417">
        <v>1</v>
      </c>
      <c r="E417">
        <v>554</v>
      </c>
      <c r="F417">
        <v>1</v>
      </c>
      <c r="G417">
        <v>1</v>
      </c>
      <c r="H417">
        <v>9</v>
      </c>
      <c r="I417">
        <v>2</v>
      </c>
      <c r="J417">
        <v>1</v>
      </c>
      <c r="K417">
        <v>1</v>
      </c>
      <c r="L417" s="4">
        <v>16</v>
      </c>
      <c r="M417">
        <v>2</v>
      </c>
      <c r="N417">
        <v>3</v>
      </c>
      <c r="O417">
        <v>1</v>
      </c>
    </row>
    <row r="418" spans="2:15" x14ac:dyDescent="0.35">
      <c r="B418">
        <v>34</v>
      </c>
      <c r="C418" s="4">
        <v>803.12121212121212</v>
      </c>
      <c r="D418">
        <v>6</v>
      </c>
      <c r="E418">
        <v>555</v>
      </c>
      <c r="F418">
        <v>4</v>
      </c>
      <c r="G418">
        <v>1</v>
      </c>
      <c r="H418">
        <v>9</v>
      </c>
      <c r="I418">
        <v>3</v>
      </c>
      <c r="J418">
        <v>3</v>
      </c>
      <c r="K418">
        <v>0</v>
      </c>
      <c r="L418" s="4">
        <v>16</v>
      </c>
      <c r="M418">
        <v>4</v>
      </c>
      <c r="N418">
        <v>2</v>
      </c>
      <c r="O418">
        <v>1</v>
      </c>
    </row>
    <row r="419" spans="2:15" x14ac:dyDescent="0.35">
      <c r="B419">
        <v>38</v>
      </c>
      <c r="C419" s="4">
        <v>776.33181818181822</v>
      </c>
      <c r="D419">
        <v>2</v>
      </c>
      <c r="E419">
        <v>556</v>
      </c>
      <c r="F419">
        <v>4</v>
      </c>
      <c r="G419">
        <v>2</v>
      </c>
      <c r="H419">
        <v>5</v>
      </c>
      <c r="I419">
        <v>4</v>
      </c>
      <c r="J419">
        <v>2</v>
      </c>
      <c r="K419">
        <v>1</v>
      </c>
      <c r="L419" s="4">
        <v>23</v>
      </c>
      <c r="M419">
        <v>3</v>
      </c>
      <c r="N419">
        <v>3</v>
      </c>
      <c r="O419">
        <v>0</v>
      </c>
    </row>
    <row r="420" spans="2:15" x14ac:dyDescent="0.35">
      <c r="B420">
        <v>40</v>
      </c>
      <c r="C420" s="4">
        <v>1398</v>
      </c>
      <c r="D420">
        <v>2</v>
      </c>
      <c r="E420">
        <v>558</v>
      </c>
      <c r="F420">
        <v>3</v>
      </c>
      <c r="G420">
        <v>1</v>
      </c>
      <c r="H420">
        <v>6</v>
      </c>
      <c r="I420">
        <v>3</v>
      </c>
      <c r="J420">
        <v>2</v>
      </c>
      <c r="K420">
        <v>0</v>
      </c>
      <c r="L420" s="4">
        <v>14</v>
      </c>
      <c r="M420">
        <v>4</v>
      </c>
      <c r="N420">
        <v>3</v>
      </c>
      <c r="O420">
        <v>0</v>
      </c>
    </row>
    <row r="421" spans="2:15" x14ac:dyDescent="0.35">
      <c r="B421">
        <v>26</v>
      </c>
      <c r="C421" s="4">
        <v>773.53418803418799</v>
      </c>
      <c r="D421">
        <v>23</v>
      </c>
      <c r="E421">
        <v>560</v>
      </c>
      <c r="F421">
        <v>1</v>
      </c>
      <c r="G421">
        <v>1</v>
      </c>
      <c r="H421">
        <v>4</v>
      </c>
      <c r="I421">
        <v>4</v>
      </c>
      <c r="J421">
        <v>3</v>
      </c>
      <c r="K421">
        <v>0</v>
      </c>
      <c r="L421" s="4">
        <v>22</v>
      </c>
      <c r="M421">
        <v>2</v>
      </c>
      <c r="N421">
        <v>1</v>
      </c>
      <c r="O421">
        <v>0</v>
      </c>
    </row>
    <row r="422" spans="2:15" x14ac:dyDescent="0.35">
      <c r="B422">
        <v>30</v>
      </c>
      <c r="C422" s="4">
        <v>776.33181818181822</v>
      </c>
      <c r="D422">
        <v>3</v>
      </c>
      <c r="E422">
        <v>562</v>
      </c>
      <c r="F422">
        <v>3</v>
      </c>
      <c r="G422">
        <v>2</v>
      </c>
      <c r="H422">
        <v>5</v>
      </c>
      <c r="I422">
        <v>4</v>
      </c>
      <c r="J422">
        <v>2</v>
      </c>
      <c r="K422">
        <v>0</v>
      </c>
      <c r="L422" s="4">
        <v>15</v>
      </c>
      <c r="M422">
        <v>3</v>
      </c>
      <c r="N422">
        <v>1</v>
      </c>
      <c r="O422">
        <v>0</v>
      </c>
    </row>
    <row r="423" spans="2:15" x14ac:dyDescent="0.35">
      <c r="B423">
        <v>29</v>
      </c>
      <c r="C423" s="4">
        <v>776.57377049180332</v>
      </c>
      <c r="D423">
        <v>3</v>
      </c>
      <c r="E423">
        <v>564</v>
      </c>
      <c r="F423">
        <v>2</v>
      </c>
      <c r="G423">
        <v>2</v>
      </c>
      <c r="H423">
        <v>1</v>
      </c>
      <c r="I423">
        <v>3</v>
      </c>
      <c r="J423">
        <v>2</v>
      </c>
      <c r="K423">
        <v>0</v>
      </c>
      <c r="L423" s="4">
        <v>18</v>
      </c>
      <c r="M423">
        <v>3</v>
      </c>
      <c r="N423">
        <v>3</v>
      </c>
      <c r="O423">
        <v>0</v>
      </c>
    </row>
    <row r="424" spans="2:15" x14ac:dyDescent="0.35">
      <c r="B424">
        <v>29</v>
      </c>
      <c r="C424" s="4">
        <v>773.53418803418799</v>
      </c>
      <c r="D424">
        <v>25</v>
      </c>
      <c r="E424">
        <v>565</v>
      </c>
      <c r="F424">
        <v>3</v>
      </c>
      <c r="G424">
        <v>1</v>
      </c>
      <c r="H424">
        <v>4</v>
      </c>
      <c r="I424">
        <v>2</v>
      </c>
      <c r="J424">
        <v>2</v>
      </c>
      <c r="K424">
        <v>0</v>
      </c>
      <c r="L424" s="4">
        <v>16</v>
      </c>
      <c r="M424">
        <v>2</v>
      </c>
      <c r="N424">
        <v>4</v>
      </c>
      <c r="O424">
        <v>1</v>
      </c>
    </row>
    <row r="425" spans="2:15" x14ac:dyDescent="0.35">
      <c r="B425">
        <v>19</v>
      </c>
      <c r="C425" s="4">
        <v>489</v>
      </c>
      <c r="D425">
        <v>2</v>
      </c>
      <c r="E425">
        <v>566</v>
      </c>
      <c r="F425">
        <v>1</v>
      </c>
      <c r="G425">
        <v>2</v>
      </c>
      <c r="H425">
        <v>2</v>
      </c>
      <c r="I425">
        <v>4</v>
      </c>
      <c r="J425">
        <v>1</v>
      </c>
      <c r="K425">
        <v>0</v>
      </c>
      <c r="L425" s="4">
        <v>12</v>
      </c>
      <c r="M425">
        <v>3</v>
      </c>
      <c r="N425">
        <v>4</v>
      </c>
      <c r="O425">
        <v>1</v>
      </c>
    </row>
    <row r="426" spans="2:15" x14ac:dyDescent="0.35">
      <c r="B426">
        <v>30</v>
      </c>
      <c r="C426" s="4">
        <v>1398</v>
      </c>
      <c r="D426">
        <v>22</v>
      </c>
      <c r="E426">
        <v>567</v>
      </c>
      <c r="F426">
        <v>3</v>
      </c>
      <c r="G426">
        <v>1</v>
      </c>
      <c r="H426">
        <v>8</v>
      </c>
      <c r="I426">
        <v>1</v>
      </c>
      <c r="J426">
        <v>2</v>
      </c>
      <c r="K426">
        <v>0</v>
      </c>
      <c r="L426" s="4">
        <v>11</v>
      </c>
      <c r="M426">
        <v>3</v>
      </c>
      <c r="N426">
        <v>3</v>
      </c>
      <c r="O426">
        <v>0</v>
      </c>
    </row>
    <row r="427" spans="2:15" x14ac:dyDescent="0.35">
      <c r="B427">
        <v>57</v>
      </c>
      <c r="C427" s="4">
        <v>210</v>
      </c>
      <c r="D427">
        <v>29</v>
      </c>
      <c r="E427">
        <v>568</v>
      </c>
      <c r="F427">
        <v>1</v>
      </c>
      <c r="G427">
        <v>2</v>
      </c>
      <c r="H427">
        <v>6</v>
      </c>
      <c r="I427">
        <v>4</v>
      </c>
      <c r="J427">
        <v>3</v>
      </c>
      <c r="K427">
        <v>0</v>
      </c>
      <c r="L427" s="4">
        <v>12</v>
      </c>
      <c r="M427">
        <v>3</v>
      </c>
      <c r="N427">
        <v>2</v>
      </c>
      <c r="O427">
        <v>0</v>
      </c>
    </row>
    <row r="428" spans="2:15" x14ac:dyDescent="0.35">
      <c r="B428">
        <v>50</v>
      </c>
      <c r="C428" s="4">
        <v>1099</v>
      </c>
      <c r="D428">
        <v>29</v>
      </c>
      <c r="E428">
        <v>569</v>
      </c>
      <c r="F428">
        <v>2</v>
      </c>
      <c r="G428">
        <v>2</v>
      </c>
      <c r="H428">
        <v>6</v>
      </c>
      <c r="I428">
        <v>3</v>
      </c>
      <c r="J428">
        <v>2</v>
      </c>
      <c r="K428">
        <v>0</v>
      </c>
      <c r="L428" s="4">
        <v>15</v>
      </c>
      <c r="M428">
        <v>2</v>
      </c>
      <c r="N428">
        <v>3</v>
      </c>
      <c r="O428">
        <v>0</v>
      </c>
    </row>
    <row r="429" spans="2:15" x14ac:dyDescent="0.35">
      <c r="B429">
        <v>30</v>
      </c>
      <c r="C429" s="4">
        <v>1116</v>
      </c>
      <c r="D429">
        <v>2</v>
      </c>
      <c r="E429">
        <v>571</v>
      </c>
      <c r="F429">
        <v>3</v>
      </c>
      <c r="G429">
        <v>1</v>
      </c>
      <c r="H429">
        <v>5</v>
      </c>
      <c r="I429">
        <v>4</v>
      </c>
      <c r="J429">
        <v>1</v>
      </c>
      <c r="K429">
        <v>0</v>
      </c>
      <c r="L429" s="4">
        <v>14</v>
      </c>
      <c r="M429">
        <v>3</v>
      </c>
      <c r="N429">
        <v>2</v>
      </c>
      <c r="O429">
        <v>0</v>
      </c>
    </row>
    <row r="430" spans="2:15" x14ac:dyDescent="0.35">
      <c r="B430">
        <v>60</v>
      </c>
      <c r="C430" s="4">
        <v>1499</v>
      </c>
      <c r="D430">
        <v>28</v>
      </c>
      <c r="E430">
        <v>573</v>
      </c>
      <c r="F430">
        <v>3</v>
      </c>
      <c r="G430">
        <v>1</v>
      </c>
      <c r="H430">
        <v>8</v>
      </c>
      <c r="I430">
        <v>1</v>
      </c>
      <c r="J430">
        <v>2</v>
      </c>
      <c r="K430">
        <v>0</v>
      </c>
      <c r="L430" s="4">
        <v>19</v>
      </c>
      <c r="M430">
        <v>4</v>
      </c>
      <c r="N430">
        <v>4</v>
      </c>
      <c r="O430">
        <v>0</v>
      </c>
    </row>
    <row r="431" spans="2:15" x14ac:dyDescent="0.35">
      <c r="B431">
        <v>47</v>
      </c>
      <c r="C431" s="4">
        <v>983</v>
      </c>
      <c r="D431">
        <v>2</v>
      </c>
      <c r="E431">
        <v>574</v>
      </c>
      <c r="F431">
        <v>1</v>
      </c>
      <c r="G431">
        <v>1</v>
      </c>
      <c r="H431">
        <v>3</v>
      </c>
      <c r="I431">
        <v>4</v>
      </c>
      <c r="J431">
        <v>3</v>
      </c>
      <c r="K431">
        <v>0</v>
      </c>
      <c r="L431" s="4">
        <v>13</v>
      </c>
      <c r="M431">
        <v>3</v>
      </c>
      <c r="N431">
        <v>3</v>
      </c>
      <c r="O431">
        <v>0</v>
      </c>
    </row>
    <row r="432" spans="2:15" x14ac:dyDescent="0.35">
      <c r="B432">
        <v>46</v>
      </c>
      <c r="C432" s="4">
        <v>1009</v>
      </c>
      <c r="D432">
        <v>2</v>
      </c>
      <c r="E432">
        <v>575</v>
      </c>
      <c r="F432">
        <v>1</v>
      </c>
      <c r="G432">
        <v>2</v>
      </c>
      <c r="H432">
        <v>1</v>
      </c>
      <c r="I432">
        <v>3</v>
      </c>
      <c r="J432">
        <v>2</v>
      </c>
      <c r="K432">
        <v>0</v>
      </c>
      <c r="L432" s="4">
        <v>13</v>
      </c>
      <c r="M432">
        <v>3</v>
      </c>
      <c r="N432">
        <v>1</v>
      </c>
      <c r="O432">
        <v>0</v>
      </c>
    </row>
    <row r="433" spans="2:15" x14ac:dyDescent="0.35">
      <c r="B433">
        <v>35</v>
      </c>
      <c r="C433" s="4">
        <v>144</v>
      </c>
      <c r="D433">
        <v>22</v>
      </c>
      <c r="E433">
        <v>577</v>
      </c>
      <c r="F433">
        <v>4</v>
      </c>
      <c r="G433">
        <v>2</v>
      </c>
      <c r="H433">
        <v>5</v>
      </c>
      <c r="I433">
        <v>3</v>
      </c>
      <c r="J433">
        <v>1</v>
      </c>
      <c r="K433">
        <v>0</v>
      </c>
      <c r="L433" s="4">
        <v>15.173076923076923</v>
      </c>
      <c r="M433">
        <v>3</v>
      </c>
      <c r="N433">
        <v>3</v>
      </c>
      <c r="O433">
        <v>0</v>
      </c>
    </row>
    <row r="434" spans="2:15" x14ac:dyDescent="0.35">
      <c r="B434">
        <v>54</v>
      </c>
      <c r="C434" s="4">
        <v>548</v>
      </c>
      <c r="D434">
        <v>8</v>
      </c>
      <c r="E434">
        <v>578</v>
      </c>
      <c r="F434">
        <v>3</v>
      </c>
      <c r="G434">
        <v>1</v>
      </c>
      <c r="H434">
        <v>5</v>
      </c>
      <c r="I434">
        <v>3</v>
      </c>
      <c r="J434">
        <v>1</v>
      </c>
      <c r="K434">
        <v>0</v>
      </c>
      <c r="L434" s="4">
        <v>15.173076923076923</v>
      </c>
      <c r="M434">
        <v>3</v>
      </c>
      <c r="N434">
        <v>3</v>
      </c>
      <c r="O434">
        <v>0</v>
      </c>
    </row>
    <row r="435" spans="2:15" x14ac:dyDescent="0.35">
      <c r="B435">
        <v>34</v>
      </c>
      <c r="C435" s="4">
        <v>1303</v>
      </c>
      <c r="D435">
        <v>2</v>
      </c>
      <c r="E435">
        <v>579</v>
      </c>
      <c r="F435">
        <v>4</v>
      </c>
      <c r="G435">
        <v>2</v>
      </c>
      <c r="H435">
        <v>4</v>
      </c>
      <c r="I435">
        <v>3</v>
      </c>
      <c r="J435">
        <v>3</v>
      </c>
      <c r="K435">
        <v>0</v>
      </c>
      <c r="L435" s="4">
        <v>15.375527426160337</v>
      </c>
      <c r="M435">
        <v>3</v>
      </c>
      <c r="N435">
        <v>3</v>
      </c>
      <c r="O435">
        <v>0</v>
      </c>
    </row>
    <row r="436" spans="2:15" x14ac:dyDescent="0.35">
      <c r="B436">
        <v>46</v>
      </c>
      <c r="C436" s="4">
        <v>1125</v>
      </c>
      <c r="D436">
        <v>10</v>
      </c>
      <c r="E436">
        <v>580</v>
      </c>
      <c r="F436">
        <v>3</v>
      </c>
      <c r="G436">
        <v>1</v>
      </c>
      <c r="H436">
        <v>8</v>
      </c>
      <c r="I436">
        <v>4</v>
      </c>
      <c r="J436">
        <v>2</v>
      </c>
      <c r="K436">
        <v>1</v>
      </c>
      <c r="L436" s="4">
        <v>14.945945945945946</v>
      </c>
      <c r="M436">
        <v>3</v>
      </c>
      <c r="N436">
        <v>3</v>
      </c>
      <c r="O436">
        <v>0</v>
      </c>
    </row>
    <row r="437" spans="2:15" x14ac:dyDescent="0.35">
      <c r="B437">
        <v>31</v>
      </c>
      <c r="C437" s="4">
        <v>1274</v>
      </c>
      <c r="D437">
        <v>9</v>
      </c>
      <c r="E437">
        <v>581</v>
      </c>
      <c r="F437">
        <v>3</v>
      </c>
      <c r="G437">
        <v>2</v>
      </c>
      <c r="H437">
        <v>3</v>
      </c>
      <c r="I437">
        <v>2</v>
      </c>
      <c r="J437">
        <v>3</v>
      </c>
      <c r="K437">
        <v>0</v>
      </c>
      <c r="L437" s="4">
        <v>15.345132743362832</v>
      </c>
      <c r="M437">
        <v>4</v>
      </c>
      <c r="N437">
        <v>4</v>
      </c>
      <c r="O437">
        <v>0</v>
      </c>
    </row>
    <row r="438" spans="2:15" x14ac:dyDescent="0.35">
      <c r="B438">
        <v>33</v>
      </c>
      <c r="C438" s="4">
        <v>1277</v>
      </c>
      <c r="D438">
        <v>15</v>
      </c>
      <c r="E438">
        <v>582</v>
      </c>
      <c r="F438">
        <v>2</v>
      </c>
      <c r="G438">
        <v>2</v>
      </c>
      <c r="H438">
        <v>6</v>
      </c>
      <c r="I438">
        <v>3</v>
      </c>
      <c r="J438">
        <v>2</v>
      </c>
      <c r="K438">
        <v>1</v>
      </c>
      <c r="L438" s="4">
        <v>15.049382716049383</v>
      </c>
      <c r="M438">
        <v>4</v>
      </c>
      <c r="N438">
        <v>4</v>
      </c>
      <c r="O438">
        <v>1</v>
      </c>
    </row>
    <row r="439" spans="2:15" x14ac:dyDescent="0.35">
      <c r="B439">
        <v>33</v>
      </c>
      <c r="C439" s="4">
        <v>776.33181818181822</v>
      </c>
      <c r="D439">
        <v>10</v>
      </c>
      <c r="E439">
        <v>584</v>
      </c>
      <c r="F439">
        <v>1</v>
      </c>
      <c r="G439">
        <v>2</v>
      </c>
      <c r="H439">
        <v>5</v>
      </c>
      <c r="I439">
        <v>4</v>
      </c>
      <c r="J439">
        <v>3</v>
      </c>
      <c r="K439">
        <v>0</v>
      </c>
      <c r="L439" s="4">
        <v>15.173076923076923</v>
      </c>
      <c r="M439">
        <v>1</v>
      </c>
      <c r="N439">
        <v>3</v>
      </c>
      <c r="O439">
        <v>1</v>
      </c>
    </row>
    <row r="440" spans="2:15" x14ac:dyDescent="0.35">
      <c r="B440">
        <v>30</v>
      </c>
      <c r="C440" s="4">
        <v>803.12121212121212</v>
      </c>
      <c r="D440">
        <v>7</v>
      </c>
      <c r="E440">
        <v>585</v>
      </c>
      <c r="F440">
        <v>4</v>
      </c>
      <c r="G440">
        <v>2</v>
      </c>
      <c r="H440">
        <v>9</v>
      </c>
      <c r="I440">
        <v>2</v>
      </c>
      <c r="J440">
        <v>1</v>
      </c>
      <c r="K440">
        <v>0</v>
      </c>
      <c r="L440" s="4">
        <v>15.492537313432836</v>
      </c>
      <c r="M440">
        <v>1</v>
      </c>
      <c r="N440">
        <v>3</v>
      </c>
      <c r="O440">
        <v>0</v>
      </c>
    </row>
    <row r="441" spans="2:15" x14ac:dyDescent="0.35">
      <c r="B441">
        <v>35</v>
      </c>
      <c r="C441" s="4">
        <v>1276</v>
      </c>
      <c r="D441">
        <v>16</v>
      </c>
      <c r="E441">
        <v>586</v>
      </c>
      <c r="F441">
        <v>4</v>
      </c>
      <c r="G441">
        <v>2</v>
      </c>
      <c r="H441">
        <v>7</v>
      </c>
      <c r="I441">
        <v>3</v>
      </c>
      <c r="J441">
        <v>2</v>
      </c>
      <c r="K441">
        <v>1</v>
      </c>
      <c r="L441" s="4">
        <v>12</v>
      </c>
      <c r="M441">
        <v>3</v>
      </c>
      <c r="N441">
        <v>3</v>
      </c>
      <c r="O441">
        <v>0</v>
      </c>
    </row>
    <row r="442" spans="2:15" x14ac:dyDescent="0.35">
      <c r="B442">
        <v>31</v>
      </c>
      <c r="C442" s="4">
        <v>534</v>
      </c>
      <c r="D442">
        <v>20</v>
      </c>
      <c r="E442">
        <v>587</v>
      </c>
      <c r="F442">
        <v>1</v>
      </c>
      <c r="G442">
        <v>2</v>
      </c>
      <c r="H442">
        <v>7</v>
      </c>
      <c r="I442">
        <v>3</v>
      </c>
      <c r="J442">
        <v>2</v>
      </c>
      <c r="K442">
        <v>0</v>
      </c>
      <c r="L442" s="4">
        <v>12</v>
      </c>
      <c r="M442">
        <v>1</v>
      </c>
      <c r="N442">
        <v>3</v>
      </c>
      <c r="O442">
        <v>1</v>
      </c>
    </row>
    <row r="443" spans="2:15" x14ac:dyDescent="0.35">
      <c r="B443">
        <v>34</v>
      </c>
      <c r="C443" s="4">
        <v>988</v>
      </c>
      <c r="D443">
        <v>23</v>
      </c>
      <c r="E443">
        <v>590</v>
      </c>
      <c r="F443">
        <v>2</v>
      </c>
      <c r="G443">
        <v>1</v>
      </c>
      <c r="H443">
        <v>2</v>
      </c>
      <c r="I443">
        <v>1</v>
      </c>
      <c r="J443">
        <v>3</v>
      </c>
      <c r="K443">
        <v>1</v>
      </c>
      <c r="L443" s="4">
        <v>15</v>
      </c>
      <c r="M443">
        <v>3</v>
      </c>
      <c r="N443">
        <v>3</v>
      </c>
      <c r="O443">
        <v>1</v>
      </c>
    </row>
    <row r="444" spans="2:15" x14ac:dyDescent="0.35">
      <c r="B444">
        <v>42</v>
      </c>
      <c r="C444" s="4">
        <v>1474</v>
      </c>
      <c r="D444">
        <v>5</v>
      </c>
      <c r="E444">
        <v>591</v>
      </c>
      <c r="F444">
        <v>2</v>
      </c>
      <c r="G444">
        <v>2</v>
      </c>
      <c r="H444">
        <v>5</v>
      </c>
      <c r="I444">
        <v>3</v>
      </c>
      <c r="J444">
        <v>2</v>
      </c>
      <c r="K444">
        <v>0</v>
      </c>
      <c r="L444" s="4">
        <v>17</v>
      </c>
      <c r="M444">
        <v>4</v>
      </c>
      <c r="N444">
        <v>3</v>
      </c>
      <c r="O444">
        <v>0</v>
      </c>
    </row>
    <row r="445" spans="2:15" x14ac:dyDescent="0.35">
      <c r="B445">
        <v>36</v>
      </c>
      <c r="C445" s="4">
        <v>635</v>
      </c>
      <c r="D445">
        <v>10</v>
      </c>
      <c r="E445">
        <v>592</v>
      </c>
      <c r="F445">
        <v>2</v>
      </c>
      <c r="G445">
        <v>2</v>
      </c>
      <c r="H445">
        <v>8</v>
      </c>
      <c r="I445">
        <v>4</v>
      </c>
      <c r="J445">
        <v>1</v>
      </c>
      <c r="K445">
        <v>0</v>
      </c>
      <c r="L445" s="4">
        <v>14</v>
      </c>
      <c r="M445">
        <v>4</v>
      </c>
      <c r="N445">
        <v>2</v>
      </c>
      <c r="O445">
        <v>0</v>
      </c>
    </row>
    <row r="446" spans="2:15" x14ac:dyDescent="0.35">
      <c r="B446">
        <v>22</v>
      </c>
      <c r="C446" s="4">
        <v>1368</v>
      </c>
      <c r="D446">
        <v>4</v>
      </c>
      <c r="E446">
        <v>593</v>
      </c>
      <c r="F446">
        <v>3</v>
      </c>
      <c r="G446">
        <v>2</v>
      </c>
      <c r="H446">
        <v>5</v>
      </c>
      <c r="I446">
        <v>3</v>
      </c>
      <c r="J446">
        <v>1</v>
      </c>
      <c r="K446">
        <v>0</v>
      </c>
      <c r="L446" s="4">
        <v>16</v>
      </c>
      <c r="M446">
        <v>3</v>
      </c>
      <c r="N446">
        <v>3</v>
      </c>
      <c r="O446">
        <v>1</v>
      </c>
    </row>
    <row r="447" spans="2:15" x14ac:dyDescent="0.35">
      <c r="B447">
        <v>48</v>
      </c>
      <c r="C447" s="4">
        <v>163</v>
      </c>
      <c r="D447">
        <v>2</v>
      </c>
      <c r="E447">
        <v>595</v>
      </c>
      <c r="F447">
        <v>2</v>
      </c>
      <c r="G447">
        <v>1</v>
      </c>
      <c r="H447">
        <v>8</v>
      </c>
      <c r="I447">
        <v>4</v>
      </c>
      <c r="J447">
        <v>2</v>
      </c>
      <c r="K447">
        <v>0</v>
      </c>
      <c r="L447" s="4">
        <v>14</v>
      </c>
      <c r="M447">
        <v>1</v>
      </c>
      <c r="N447">
        <v>3</v>
      </c>
      <c r="O447">
        <v>0</v>
      </c>
    </row>
    <row r="448" spans="2:15" x14ac:dyDescent="0.35">
      <c r="B448">
        <v>55</v>
      </c>
      <c r="C448" s="4">
        <v>1117</v>
      </c>
      <c r="D448">
        <v>18</v>
      </c>
      <c r="E448">
        <v>597</v>
      </c>
      <c r="F448">
        <v>1</v>
      </c>
      <c r="G448">
        <v>1</v>
      </c>
      <c r="H448">
        <v>6</v>
      </c>
      <c r="I448">
        <v>2</v>
      </c>
      <c r="J448">
        <v>1</v>
      </c>
      <c r="K448">
        <v>0</v>
      </c>
      <c r="L448" s="4">
        <v>23</v>
      </c>
      <c r="M448">
        <v>4</v>
      </c>
      <c r="N448">
        <v>3</v>
      </c>
      <c r="O448">
        <v>0</v>
      </c>
    </row>
    <row r="449" spans="2:15" x14ac:dyDescent="0.35">
      <c r="B449">
        <v>41</v>
      </c>
      <c r="C449" s="4">
        <v>267</v>
      </c>
      <c r="D449">
        <v>10</v>
      </c>
      <c r="E449">
        <v>599</v>
      </c>
      <c r="F449">
        <v>4</v>
      </c>
      <c r="G449">
        <v>2</v>
      </c>
      <c r="H449">
        <v>8</v>
      </c>
      <c r="I449">
        <v>4</v>
      </c>
      <c r="J449">
        <v>1</v>
      </c>
      <c r="K449">
        <v>0</v>
      </c>
      <c r="L449" s="4">
        <v>14</v>
      </c>
      <c r="M449">
        <v>4</v>
      </c>
      <c r="N449">
        <v>3</v>
      </c>
      <c r="O449">
        <v>0</v>
      </c>
    </row>
    <row r="450" spans="2:15" x14ac:dyDescent="0.35">
      <c r="B450">
        <v>35</v>
      </c>
      <c r="C450" s="4">
        <v>619</v>
      </c>
      <c r="D450">
        <v>1</v>
      </c>
      <c r="E450">
        <v>600</v>
      </c>
      <c r="F450">
        <v>2</v>
      </c>
      <c r="G450">
        <v>2</v>
      </c>
      <c r="H450">
        <v>8</v>
      </c>
      <c r="I450">
        <v>3</v>
      </c>
      <c r="J450">
        <v>2</v>
      </c>
      <c r="K450">
        <v>0</v>
      </c>
      <c r="L450" s="4">
        <v>11</v>
      </c>
      <c r="M450">
        <v>3</v>
      </c>
      <c r="N450">
        <v>3</v>
      </c>
      <c r="O450">
        <v>0</v>
      </c>
    </row>
    <row r="451" spans="2:15" x14ac:dyDescent="0.35">
      <c r="B451">
        <v>40</v>
      </c>
      <c r="C451" s="4">
        <v>302</v>
      </c>
      <c r="D451">
        <v>6</v>
      </c>
      <c r="E451">
        <v>601</v>
      </c>
      <c r="F451">
        <v>2</v>
      </c>
      <c r="G451">
        <v>1</v>
      </c>
      <c r="H451">
        <v>3</v>
      </c>
      <c r="I451">
        <v>3</v>
      </c>
      <c r="J451">
        <v>1</v>
      </c>
      <c r="K451">
        <v>0</v>
      </c>
      <c r="L451" s="4">
        <v>15</v>
      </c>
      <c r="M451">
        <v>3</v>
      </c>
      <c r="N451">
        <v>3</v>
      </c>
      <c r="O451">
        <v>0</v>
      </c>
    </row>
    <row r="452" spans="2:15" x14ac:dyDescent="0.35">
      <c r="B452">
        <v>39</v>
      </c>
      <c r="C452" s="4">
        <v>443</v>
      </c>
      <c r="D452">
        <v>8</v>
      </c>
      <c r="E452">
        <v>602</v>
      </c>
      <c r="F452">
        <v>3</v>
      </c>
      <c r="G452">
        <v>1</v>
      </c>
      <c r="H452">
        <v>5</v>
      </c>
      <c r="I452">
        <v>3</v>
      </c>
      <c r="J452">
        <v>2</v>
      </c>
      <c r="K452">
        <v>0</v>
      </c>
      <c r="L452" s="4">
        <v>11</v>
      </c>
      <c r="M452">
        <v>1</v>
      </c>
      <c r="N452">
        <v>3</v>
      </c>
      <c r="O452">
        <v>0</v>
      </c>
    </row>
    <row r="453" spans="2:15" x14ac:dyDescent="0.35">
      <c r="B453">
        <v>31</v>
      </c>
      <c r="C453" s="4">
        <v>828</v>
      </c>
      <c r="D453">
        <v>2</v>
      </c>
      <c r="E453">
        <v>604</v>
      </c>
      <c r="F453">
        <v>2</v>
      </c>
      <c r="G453">
        <v>2</v>
      </c>
      <c r="H453">
        <v>8</v>
      </c>
      <c r="I453">
        <v>4</v>
      </c>
      <c r="J453">
        <v>1</v>
      </c>
      <c r="K453">
        <v>1</v>
      </c>
      <c r="L453" s="4">
        <v>13</v>
      </c>
      <c r="M453">
        <v>3</v>
      </c>
      <c r="N453">
        <v>4</v>
      </c>
      <c r="O453">
        <v>0</v>
      </c>
    </row>
    <row r="454" spans="2:15" x14ac:dyDescent="0.35">
      <c r="B454">
        <v>42</v>
      </c>
      <c r="C454" s="4">
        <v>805.3360655737705</v>
      </c>
      <c r="D454">
        <v>24</v>
      </c>
      <c r="E454">
        <v>605</v>
      </c>
      <c r="F454">
        <v>4</v>
      </c>
      <c r="G454">
        <v>2</v>
      </c>
      <c r="H454">
        <v>3</v>
      </c>
      <c r="I454">
        <v>1</v>
      </c>
      <c r="J454">
        <v>2</v>
      </c>
      <c r="K454">
        <v>1</v>
      </c>
      <c r="L454" s="4">
        <v>21</v>
      </c>
      <c r="M454">
        <v>4</v>
      </c>
      <c r="N454">
        <v>2</v>
      </c>
      <c r="O454">
        <v>0</v>
      </c>
    </row>
    <row r="455" spans="2:15" x14ac:dyDescent="0.35">
      <c r="B455">
        <v>45</v>
      </c>
      <c r="C455" s="4">
        <v>561</v>
      </c>
      <c r="D455">
        <v>2</v>
      </c>
      <c r="E455">
        <v>606</v>
      </c>
      <c r="F455">
        <v>4</v>
      </c>
      <c r="G455">
        <v>2</v>
      </c>
      <c r="H455">
        <v>8</v>
      </c>
      <c r="I455">
        <v>2</v>
      </c>
      <c r="J455">
        <v>2</v>
      </c>
      <c r="K455">
        <v>0</v>
      </c>
      <c r="L455" s="4">
        <v>19</v>
      </c>
      <c r="M455">
        <v>2</v>
      </c>
      <c r="N455">
        <v>4</v>
      </c>
      <c r="O455">
        <v>0</v>
      </c>
    </row>
    <row r="456" spans="2:15" x14ac:dyDescent="0.35">
      <c r="B456">
        <v>26</v>
      </c>
      <c r="C456" s="4">
        <v>735.95555555555552</v>
      </c>
      <c r="D456">
        <v>17</v>
      </c>
      <c r="E456">
        <v>608</v>
      </c>
      <c r="F456">
        <v>2</v>
      </c>
      <c r="G456">
        <v>1</v>
      </c>
      <c r="H456">
        <v>2</v>
      </c>
      <c r="I456">
        <v>3</v>
      </c>
      <c r="J456">
        <v>3</v>
      </c>
      <c r="K456">
        <v>1</v>
      </c>
      <c r="L456" s="4">
        <v>11</v>
      </c>
      <c r="M456">
        <v>2</v>
      </c>
      <c r="N456">
        <v>2</v>
      </c>
      <c r="O456">
        <v>1</v>
      </c>
    </row>
    <row r="457" spans="2:15" x14ac:dyDescent="0.35">
      <c r="B457">
        <v>29</v>
      </c>
      <c r="C457" s="4">
        <v>232</v>
      </c>
      <c r="D457">
        <v>19</v>
      </c>
      <c r="E457">
        <v>611</v>
      </c>
      <c r="F457">
        <v>4</v>
      </c>
      <c r="G457">
        <v>2</v>
      </c>
      <c r="H457">
        <v>3</v>
      </c>
      <c r="I457">
        <v>4</v>
      </c>
      <c r="J457">
        <v>3</v>
      </c>
      <c r="K457">
        <v>0</v>
      </c>
      <c r="L457" s="4">
        <v>12</v>
      </c>
      <c r="M457">
        <v>2</v>
      </c>
      <c r="N457">
        <v>4</v>
      </c>
      <c r="O457">
        <v>0</v>
      </c>
    </row>
    <row r="458" spans="2:15" x14ac:dyDescent="0.35">
      <c r="B458">
        <v>33</v>
      </c>
      <c r="C458" s="4">
        <v>922</v>
      </c>
      <c r="D458">
        <v>1</v>
      </c>
      <c r="E458">
        <v>612</v>
      </c>
      <c r="F458">
        <v>1</v>
      </c>
      <c r="G458">
        <v>1</v>
      </c>
      <c r="H458">
        <v>1</v>
      </c>
      <c r="I458">
        <v>3</v>
      </c>
      <c r="J458">
        <v>3</v>
      </c>
      <c r="K458">
        <v>0</v>
      </c>
      <c r="L458" s="4">
        <v>19</v>
      </c>
      <c r="M458">
        <v>3</v>
      </c>
      <c r="N458">
        <v>3</v>
      </c>
      <c r="O458">
        <v>0</v>
      </c>
    </row>
    <row r="459" spans="2:15" x14ac:dyDescent="0.35">
      <c r="B459">
        <v>31</v>
      </c>
      <c r="C459" s="4">
        <v>777.51162790697674</v>
      </c>
      <c r="D459">
        <v>7</v>
      </c>
      <c r="E459">
        <v>613</v>
      </c>
      <c r="F459">
        <v>3</v>
      </c>
      <c r="G459">
        <v>2</v>
      </c>
      <c r="H459">
        <v>6</v>
      </c>
      <c r="I459">
        <v>4</v>
      </c>
      <c r="J459">
        <v>3</v>
      </c>
      <c r="K459">
        <v>0</v>
      </c>
      <c r="L459" s="4">
        <v>21</v>
      </c>
      <c r="M459">
        <v>3</v>
      </c>
      <c r="N459">
        <v>2</v>
      </c>
      <c r="O459">
        <v>0</v>
      </c>
    </row>
    <row r="460" spans="2:15" x14ac:dyDescent="0.35">
      <c r="B460">
        <v>18</v>
      </c>
      <c r="C460" s="4">
        <v>1306</v>
      </c>
      <c r="D460">
        <v>5</v>
      </c>
      <c r="E460">
        <v>614</v>
      </c>
      <c r="F460">
        <v>2</v>
      </c>
      <c r="G460">
        <v>2</v>
      </c>
      <c r="H460">
        <v>9</v>
      </c>
      <c r="I460">
        <v>2</v>
      </c>
      <c r="J460">
        <v>1</v>
      </c>
      <c r="K460">
        <v>1</v>
      </c>
      <c r="L460" s="4">
        <v>14</v>
      </c>
      <c r="M460">
        <v>4</v>
      </c>
      <c r="N460">
        <v>3</v>
      </c>
      <c r="O460">
        <v>1</v>
      </c>
    </row>
    <row r="461" spans="2:15" x14ac:dyDescent="0.35">
      <c r="B461">
        <v>40</v>
      </c>
      <c r="C461" s="4">
        <v>787.54826254826253</v>
      </c>
      <c r="D461">
        <v>28</v>
      </c>
      <c r="E461">
        <v>615</v>
      </c>
      <c r="F461">
        <v>3</v>
      </c>
      <c r="G461">
        <v>2</v>
      </c>
      <c r="H461">
        <v>8</v>
      </c>
      <c r="I461">
        <v>1</v>
      </c>
      <c r="J461">
        <v>3</v>
      </c>
      <c r="K461">
        <v>0</v>
      </c>
      <c r="L461" s="4">
        <v>15</v>
      </c>
      <c r="M461">
        <v>3</v>
      </c>
      <c r="N461">
        <v>3</v>
      </c>
      <c r="O461">
        <v>0</v>
      </c>
    </row>
    <row r="462" spans="2:15" x14ac:dyDescent="0.35">
      <c r="B462">
        <v>41</v>
      </c>
      <c r="C462" s="4">
        <v>509</v>
      </c>
      <c r="D462">
        <v>2</v>
      </c>
      <c r="E462">
        <v>616</v>
      </c>
      <c r="F462">
        <v>1</v>
      </c>
      <c r="G462">
        <v>1</v>
      </c>
      <c r="H462">
        <v>7</v>
      </c>
      <c r="I462">
        <v>3</v>
      </c>
      <c r="J462">
        <v>1</v>
      </c>
      <c r="K462">
        <v>1</v>
      </c>
      <c r="L462" s="4">
        <v>17</v>
      </c>
      <c r="M462">
        <v>1</v>
      </c>
      <c r="N462">
        <v>3</v>
      </c>
      <c r="O462">
        <v>0</v>
      </c>
    </row>
    <row r="463" spans="2:15" x14ac:dyDescent="0.35">
      <c r="B463">
        <v>26</v>
      </c>
      <c r="C463" s="4">
        <v>775</v>
      </c>
      <c r="D463">
        <v>29</v>
      </c>
      <c r="E463">
        <v>618</v>
      </c>
      <c r="F463">
        <v>1</v>
      </c>
      <c r="G463">
        <v>2</v>
      </c>
      <c r="H463">
        <v>8</v>
      </c>
      <c r="I463">
        <v>3</v>
      </c>
      <c r="J463">
        <v>3</v>
      </c>
      <c r="K463">
        <v>0</v>
      </c>
      <c r="L463" s="4">
        <v>12</v>
      </c>
      <c r="M463">
        <v>1</v>
      </c>
      <c r="N463">
        <v>3</v>
      </c>
      <c r="O463">
        <v>0</v>
      </c>
    </row>
    <row r="464" spans="2:15" x14ac:dyDescent="0.35">
      <c r="B464">
        <v>35</v>
      </c>
      <c r="C464" s="4">
        <v>195</v>
      </c>
      <c r="D464">
        <v>1</v>
      </c>
      <c r="E464">
        <v>620</v>
      </c>
      <c r="F464">
        <v>1</v>
      </c>
      <c r="G464">
        <v>1</v>
      </c>
      <c r="H464">
        <v>8</v>
      </c>
      <c r="I464">
        <v>3</v>
      </c>
      <c r="J464">
        <v>1</v>
      </c>
      <c r="K464">
        <v>0</v>
      </c>
      <c r="L464" s="4">
        <v>14.945945945945946</v>
      </c>
      <c r="M464">
        <v>4</v>
      </c>
      <c r="N464">
        <v>3</v>
      </c>
      <c r="O464">
        <v>0</v>
      </c>
    </row>
    <row r="465" spans="2:15" x14ac:dyDescent="0.35">
      <c r="B465">
        <v>34</v>
      </c>
      <c r="C465" s="4">
        <v>258</v>
      </c>
      <c r="D465">
        <v>21</v>
      </c>
      <c r="E465">
        <v>621</v>
      </c>
      <c r="F465">
        <v>4</v>
      </c>
      <c r="G465">
        <v>2</v>
      </c>
      <c r="H465">
        <v>8</v>
      </c>
      <c r="I465">
        <v>4</v>
      </c>
      <c r="J465">
        <v>1</v>
      </c>
      <c r="K465">
        <v>0</v>
      </c>
      <c r="L465" s="4">
        <v>14.945945945945946</v>
      </c>
      <c r="M465">
        <v>4</v>
      </c>
      <c r="N465">
        <v>3</v>
      </c>
      <c r="O465">
        <v>0</v>
      </c>
    </row>
    <row r="466" spans="2:15" x14ac:dyDescent="0.35">
      <c r="B466">
        <v>26</v>
      </c>
      <c r="C466" s="4">
        <v>471</v>
      </c>
      <c r="D466">
        <v>24</v>
      </c>
      <c r="E466">
        <v>622</v>
      </c>
      <c r="F466">
        <v>3</v>
      </c>
      <c r="G466">
        <v>2</v>
      </c>
      <c r="H466">
        <v>5</v>
      </c>
      <c r="I466">
        <v>4</v>
      </c>
      <c r="J466">
        <v>1</v>
      </c>
      <c r="K466">
        <v>1</v>
      </c>
      <c r="L466" s="4">
        <v>15.173076923076923</v>
      </c>
      <c r="M466">
        <v>2</v>
      </c>
      <c r="N466">
        <v>1</v>
      </c>
      <c r="O466">
        <v>1</v>
      </c>
    </row>
    <row r="467" spans="2:15" x14ac:dyDescent="0.35">
      <c r="B467">
        <v>37</v>
      </c>
      <c r="C467" s="4">
        <v>799</v>
      </c>
      <c r="D467">
        <v>1</v>
      </c>
      <c r="E467">
        <v>623</v>
      </c>
      <c r="F467">
        <v>2</v>
      </c>
      <c r="G467">
        <v>1</v>
      </c>
      <c r="H467">
        <v>3</v>
      </c>
      <c r="I467">
        <v>4</v>
      </c>
      <c r="J467">
        <v>1</v>
      </c>
      <c r="K467">
        <v>0</v>
      </c>
      <c r="L467" s="4">
        <v>15.345132743362832</v>
      </c>
      <c r="M467">
        <v>4</v>
      </c>
      <c r="N467">
        <v>4</v>
      </c>
      <c r="O467">
        <v>0</v>
      </c>
    </row>
    <row r="468" spans="2:15" x14ac:dyDescent="0.35">
      <c r="B468">
        <v>46</v>
      </c>
      <c r="C468" s="4">
        <v>1034</v>
      </c>
      <c r="D468">
        <v>18</v>
      </c>
      <c r="E468">
        <v>624</v>
      </c>
      <c r="F468">
        <v>1</v>
      </c>
      <c r="G468">
        <v>1</v>
      </c>
      <c r="H468">
        <v>7</v>
      </c>
      <c r="I468">
        <v>3</v>
      </c>
      <c r="J468">
        <v>2</v>
      </c>
      <c r="K468">
        <v>0</v>
      </c>
      <c r="L468" s="4">
        <v>15.69811320754717</v>
      </c>
      <c r="M468">
        <v>4</v>
      </c>
      <c r="N468">
        <v>2</v>
      </c>
      <c r="O468">
        <v>0</v>
      </c>
    </row>
    <row r="469" spans="2:15" x14ac:dyDescent="0.35">
      <c r="B469">
        <v>41</v>
      </c>
      <c r="C469" s="4">
        <v>777.51162790697674</v>
      </c>
      <c r="D469">
        <v>2</v>
      </c>
      <c r="E469">
        <v>625</v>
      </c>
      <c r="F469">
        <v>2</v>
      </c>
      <c r="G469">
        <v>1</v>
      </c>
      <c r="H469">
        <v>6</v>
      </c>
      <c r="I469">
        <v>1</v>
      </c>
      <c r="J469">
        <v>2</v>
      </c>
      <c r="K469">
        <v>0</v>
      </c>
      <c r="L469" s="4">
        <v>15.049382716049383</v>
      </c>
      <c r="M469">
        <v>2</v>
      </c>
      <c r="N469">
        <v>3</v>
      </c>
      <c r="O469">
        <v>0</v>
      </c>
    </row>
    <row r="470" spans="2:15" x14ac:dyDescent="0.35">
      <c r="B470">
        <v>37</v>
      </c>
      <c r="C470" s="4">
        <v>142</v>
      </c>
      <c r="D470">
        <v>9</v>
      </c>
      <c r="E470">
        <v>626</v>
      </c>
      <c r="F470">
        <v>1</v>
      </c>
      <c r="G470">
        <v>2</v>
      </c>
      <c r="H470">
        <v>8</v>
      </c>
      <c r="I470">
        <v>2</v>
      </c>
      <c r="J470">
        <v>3</v>
      </c>
      <c r="K470">
        <v>0</v>
      </c>
      <c r="L470" s="4">
        <v>14.945945945945946</v>
      </c>
      <c r="M470">
        <v>4</v>
      </c>
      <c r="N470">
        <v>3</v>
      </c>
      <c r="O470">
        <v>0</v>
      </c>
    </row>
    <row r="471" spans="2:15" x14ac:dyDescent="0.35">
      <c r="B471">
        <v>52</v>
      </c>
      <c r="C471" s="4">
        <v>773.53418803418799</v>
      </c>
      <c r="D471">
        <v>6</v>
      </c>
      <c r="E471">
        <v>630</v>
      </c>
      <c r="F471">
        <v>4</v>
      </c>
      <c r="G471">
        <v>2</v>
      </c>
      <c r="H471">
        <v>4</v>
      </c>
      <c r="I471">
        <v>1</v>
      </c>
      <c r="J471">
        <v>3</v>
      </c>
      <c r="K471">
        <v>1</v>
      </c>
      <c r="L471" s="4">
        <v>12</v>
      </c>
      <c r="M471">
        <v>2</v>
      </c>
      <c r="N471">
        <v>3</v>
      </c>
      <c r="O471">
        <v>0</v>
      </c>
    </row>
    <row r="472" spans="2:15" x14ac:dyDescent="0.35">
      <c r="B472">
        <v>32</v>
      </c>
      <c r="C472" s="4">
        <v>1474</v>
      </c>
      <c r="D472">
        <v>11</v>
      </c>
      <c r="E472">
        <v>631</v>
      </c>
      <c r="F472">
        <v>4</v>
      </c>
      <c r="G472">
        <v>2</v>
      </c>
      <c r="H472">
        <v>8</v>
      </c>
      <c r="I472">
        <v>3</v>
      </c>
      <c r="J472">
        <v>2</v>
      </c>
      <c r="K472">
        <v>0</v>
      </c>
      <c r="L472" s="4">
        <v>12</v>
      </c>
      <c r="M472">
        <v>4</v>
      </c>
      <c r="N472">
        <v>3</v>
      </c>
      <c r="O472">
        <v>1</v>
      </c>
    </row>
    <row r="473" spans="2:15" x14ac:dyDescent="0.35">
      <c r="B473">
        <v>24</v>
      </c>
      <c r="C473" s="4">
        <v>535</v>
      </c>
      <c r="D473">
        <v>24</v>
      </c>
      <c r="E473">
        <v>632</v>
      </c>
      <c r="F473">
        <v>4</v>
      </c>
      <c r="G473">
        <v>2</v>
      </c>
      <c r="H473">
        <v>9</v>
      </c>
      <c r="I473">
        <v>4</v>
      </c>
      <c r="J473">
        <v>2</v>
      </c>
      <c r="K473">
        <v>0</v>
      </c>
      <c r="L473" s="4">
        <v>13</v>
      </c>
      <c r="M473">
        <v>3</v>
      </c>
      <c r="N473">
        <v>3</v>
      </c>
      <c r="O473">
        <v>0</v>
      </c>
    </row>
    <row r="474" spans="2:15" x14ac:dyDescent="0.35">
      <c r="B474">
        <v>38</v>
      </c>
      <c r="C474" s="4">
        <v>843.5826086956522</v>
      </c>
      <c r="D474">
        <v>10</v>
      </c>
      <c r="E474">
        <v>634</v>
      </c>
      <c r="F474">
        <v>3</v>
      </c>
      <c r="G474">
        <v>1</v>
      </c>
      <c r="H474">
        <v>7</v>
      </c>
      <c r="I474">
        <v>3</v>
      </c>
      <c r="J474">
        <v>2</v>
      </c>
      <c r="K474">
        <v>0</v>
      </c>
      <c r="L474" s="4">
        <v>19</v>
      </c>
      <c r="M474">
        <v>3</v>
      </c>
      <c r="N474">
        <v>3</v>
      </c>
      <c r="O474">
        <v>0</v>
      </c>
    </row>
    <row r="475" spans="2:15" x14ac:dyDescent="0.35">
      <c r="B475">
        <v>37</v>
      </c>
      <c r="C475" s="4">
        <v>446</v>
      </c>
      <c r="D475">
        <v>1</v>
      </c>
      <c r="E475">
        <v>635</v>
      </c>
      <c r="F475">
        <v>2</v>
      </c>
      <c r="G475">
        <v>1</v>
      </c>
      <c r="H475">
        <v>3</v>
      </c>
      <c r="I475">
        <v>2</v>
      </c>
      <c r="J475">
        <v>2</v>
      </c>
      <c r="K475">
        <v>0</v>
      </c>
      <c r="L475" s="4">
        <v>12</v>
      </c>
      <c r="M475">
        <v>2</v>
      </c>
      <c r="N475">
        <v>2</v>
      </c>
      <c r="O475">
        <v>0</v>
      </c>
    </row>
    <row r="476" spans="2:15" x14ac:dyDescent="0.35">
      <c r="B476">
        <v>49</v>
      </c>
      <c r="C476" s="4">
        <v>1245</v>
      </c>
      <c r="D476">
        <v>18</v>
      </c>
      <c r="E476">
        <v>638</v>
      </c>
      <c r="F476">
        <v>4</v>
      </c>
      <c r="G476">
        <v>2</v>
      </c>
      <c r="H476">
        <v>1</v>
      </c>
      <c r="I476">
        <v>3</v>
      </c>
      <c r="J476">
        <v>3</v>
      </c>
      <c r="K476">
        <v>1</v>
      </c>
      <c r="L476" s="4">
        <v>17</v>
      </c>
      <c r="M476">
        <v>3</v>
      </c>
      <c r="N476">
        <v>3</v>
      </c>
      <c r="O476">
        <v>0</v>
      </c>
    </row>
    <row r="477" spans="2:15" x14ac:dyDescent="0.35">
      <c r="B477">
        <v>24</v>
      </c>
      <c r="C477" s="4">
        <v>773.53418803418799</v>
      </c>
      <c r="D477">
        <v>23</v>
      </c>
      <c r="E477">
        <v>639</v>
      </c>
      <c r="F477">
        <v>2</v>
      </c>
      <c r="G477">
        <v>2</v>
      </c>
      <c r="H477">
        <v>4</v>
      </c>
      <c r="I477">
        <v>4</v>
      </c>
      <c r="J477">
        <v>2</v>
      </c>
      <c r="K477">
        <v>1</v>
      </c>
      <c r="L477" s="4">
        <v>11</v>
      </c>
      <c r="M477">
        <v>2</v>
      </c>
      <c r="N477">
        <v>3</v>
      </c>
      <c r="O477">
        <v>0</v>
      </c>
    </row>
    <row r="478" spans="2:15" x14ac:dyDescent="0.35">
      <c r="B478">
        <v>26</v>
      </c>
      <c r="C478" s="4">
        <v>787.54826254826253</v>
      </c>
      <c r="D478">
        <v>28</v>
      </c>
      <c r="E478">
        <v>641</v>
      </c>
      <c r="F478">
        <v>1</v>
      </c>
      <c r="G478">
        <v>2</v>
      </c>
      <c r="H478">
        <v>8</v>
      </c>
      <c r="I478">
        <v>2</v>
      </c>
      <c r="J478">
        <v>2</v>
      </c>
      <c r="K478">
        <v>0</v>
      </c>
      <c r="L478" s="4">
        <v>20</v>
      </c>
      <c r="M478">
        <v>4</v>
      </c>
      <c r="N478">
        <v>4</v>
      </c>
      <c r="O478">
        <v>0</v>
      </c>
    </row>
    <row r="479" spans="2:15" x14ac:dyDescent="0.35">
      <c r="B479">
        <v>24</v>
      </c>
      <c r="C479" s="4">
        <v>823</v>
      </c>
      <c r="D479">
        <v>17</v>
      </c>
      <c r="E479">
        <v>643</v>
      </c>
      <c r="F479">
        <v>4</v>
      </c>
      <c r="G479">
        <v>2</v>
      </c>
      <c r="H479">
        <v>5</v>
      </c>
      <c r="I479">
        <v>2</v>
      </c>
      <c r="J479">
        <v>2</v>
      </c>
      <c r="K479">
        <v>0</v>
      </c>
      <c r="L479" s="4">
        <v>21</v>
      </c>
      <c r="M479">
        <v>4</v>
      </c>
      <c r="N479">
        <v>3</v>
      </c>
      <c r="O479">
        <v>0</v>
      </c>
    </row>
    <row r="480" spans="2:15" x14ac:dyDescent="0.35">
      <c r="B480">
        <v>50</v>
      </c>
      <c r="C480" s="4">
        <v>777.51162790697674</v>
      </c>
      <c r="D480">
        <v>3</v>
      </c>
      <c r="E480">
        <v>644</v>
      </c>
      <c r="F480">
        <v>1</v>
      </c>
      <c r="G480">
        <v>2</v>
      </c>
      <c r="H480">
        <v>6</v>
      </c>
      <c r="I480">
        <v>2</v>
      </c>
      <c r="J480">
        <v>2</v>
      </c>
      <c r="K480">
        <v>0</v>
      </c>
      <c r="L480" s="4">
        <v>11</v>
      </c>
      <c r="M480">
        <v>3</v>
      </c>
      <c r="N480">
        <v>3</v>
      </c>
      <c r="O480">
        <v>0</v>
      </c>
    </row>
    <row r="481" spans="2:15" x14ac:dyDescent="0.35">
      <c r="B481">
        <v>25</v>
      </c>
      <c r="C481" s="4">
        <v>622</v>
      </c>
      <c r="D481">
        <v>13</v>
      </c>
      <c r="E481">
        <v>645</v>
      </c>
      <c r="F481">
        <v>2</v>
      </c>
      <c r="G481">
        <v>2</v>
      </c>
      <c r="H481">
        <v>9</v>
      </c>
      <c r="I481">
        <v>3</v>
      </c>
      <c r="J481">
        <v>2</v>
      </c>
      <c r="K481">
        <v>0</v>
      </c>
      <c r="L481" s="4">
        <v>11</v>
      </c>
      <c r="M481">
        <v>3</v>
      </c>
      <c r="N481">
        <v>3</v>
      </c>
      <c r="O481">
        <v>0</v>
      </c>
    </row>
    <row r="482" spans="2:15" x14ac:dyDescent="0.35">
      <c r="B482">
        <v>24</v>
      </c>
      <c r="C482" s="4">
        <v>1287</v>
      </c>
      <c r="D482">
        <v>7</v>
      </c>
      <c r="E482">
        <v>647</v>
      </c>
      <c r="F482">
        <v>1</v>
      </c>
      <c r="G482">
        <v>1</v>
      </c>
      <c r="H482">
        <v>5</v>
      </c>
      <c r="I482">
        <v>3</v>
      </c>
      <c r="J482">
        <v>2</v>
      </c>
      <c r="K482">
        <v>1</v>
      </c>
      <c r="L482" s="4">
        <v>16</v>
      </c>
      <c r="M482">
        <v>4</v>
      </c>
      <c r="N482">
        <v>3</v>
      </c>
      <c r="O482">
        <v>1</v>
      </c>
    </row>
    <row r="483" spans="2:15" x14ac:dyDescent="0.35">
      <c r="B483">
        <v>30</v>
      </c>
      <c r="C483" s="4">
        <v>448</v>
      </c>
      <c r="D483">
        <v>12</v>
      </c>
      <c r="E483">
        <v>648</v>
      </c>
      <c r="F483">
        <v>2</v>
      </c>
      <c r="G483">
        <v>2</v>
      </c>
      <c r="H483">
        <v>9</v>
      </c>
      <c r="I483">
        <v>1</v>
      </c>
      <c r="J483">
        <v>2</v>
      </c>
      <c r="K483">
        <v>0</v>
      </c>
      <c r="L483" s="4">
        <v>18</v>
      </c>
      <c r="M483">
        <v>3</v>
      </c>
      <c r="N483">
        <v>4</v>
      </c>
      <c r="O483">
        <v>1</v>
      </c>
    </row>
    <row r="484" spans="2:15" x14ac:dyDescent="0.35">
      <c r="B484">
        <v>34</v>
      </c>
      <c r="C484" s="4">
        <v>254</v>
      </c>
      <c r="D484">
        <v>1</v>
      </c>
      <c r="E484">
        <v>649</v>
      </c>
      <c r="F484">
        <v>2</v>
      </c>
      <c r="G484">
        <v>2</v>
      </c>
      <c r="H484">
        <v>4</v>
      </c>
      <c r="I484">
        <v>4</v>
      </c>
      <c r="J484">
        <v>2</v>
      </c>
      <c r="K484">
        <v>1</v>
      </c>
      <c r="L484" s="4">
        <v>13</v>
      </c>
      <c r="M484">
        <v>4</v>
      </c>
      <c r="N484">
        <v>3</v>
      </c>
      <c r="O484">
        <v>0</v>
      </c>
    </row>
    <row r="485" spans="2:15" x14ac:dyDescent="0.35">
      <c r="B485">
        <v>31</v>
      </c>
      <c r="C485" s="4">
        <v>1365</v>
      </c>
      <c r="D485">
        <v>13</v>
      </c>
      <c r="E485">
        <v>650</v>
      </c>
      <c r="F485">
        <v>2</v>
      </c>
      <c r="G485">
        <v>2</v>
      </c>
      <c r="H485">
        <v>8</v>
      </c>
      <c r="I485">
        <v>1</v>
      </c>
      <c r="J485">
        <v>3</v>
      </c>
      <c r="K485">
        <v>0</v>
      </c>
      <c r="L485" s="4">
        <v>17</v>
      </c>
      <c r="M485">
        <v>3</v>
      </c>
      <c r="N485">
        <v>1</v>
      </c>
      <c r="O485">
        <v>1</v>
      </c>
    </row>
    <row r="486" spans="2:15" x14ac:dyDescent="0.35">
      <c r="B486">
        <v>35</v>
      </c>
      <c r="C486" s="4">
        <v>538</v>
      </c>
      <c r="D486">
        <v>25</v>
      </c>
      <c r="E486">
        <v>652</v>
      </c>
      <c r="F486">
        <v>1</v>
      </c>
      <c r="G486">
        <v>2</v>
      </c>
      <c r="H486">
        <v>5</v>
      </c>
      <c r="I486">
        <v>4</v>
      </c>
      <c r="J486">
        <v>1</v>
      </c>
      <c r="K486">
        <v>0</v>
      </c>
      <c r="L486" s="4">
        <v>14</v>
      </c>
      <c r="M486">
        <v>4</v>
      </c>
      <c r="N486">
        <v>3</v>
      </c>
      <c r="O486">
        <v>0</v>
      </c>
    </row>
    <row r="487" spans="2:15" x14ac:dyDescent="0.35">
      <c r="B487">
        <v>31</v>
      </c>
      <c r="C487" s="4">
        <v>525</v>
      </c>
      <c r="D487">
        <v>6</v>
      </c>
      <c r="E487">
        <v>653</v>
      </c>
      <c r="F487">
        <v>1</v>
      </c>
      <c r="G487">
        <v>2</v>
      </c>
      <c r="H487">
        <v>8</v>
      </c>
      <c r="I487">
        <v>4</v>
      </c>
      <c r="J487">
        <v>3</v>
      </c>
      <c r="K487">
        <v>0</v>
      </c>
      <c r="L487" s="4">
        <v>22</v>
      </c>
      <c r="M487">
        <v>4</v>
      </c>
      <c r="N487">
        <v>4</v>
      </c>
      <c r="O487">
        <v>0</v>
      </c>
    </row>
    <row r="488" spans="2:15" x14ac:dyDescent="0.35">
      <c r="B488">
        <v>27</v>
      </c>
      <c r="C488" s="4">
        <v>798</v>
      </c>
      <c r="D488">
        <v>6</v>
      </c>
      <c r="E488">
        <v>655</v>
      </c>
      <c r="F488">
        <v>1</v>
      </c>
      <c r="G488">
        <v>1</v>
      </c>
      <c r="H488">
        <v>4</v>
      </c>
      <c r="I488">
        <v>3</v>
      </c>
      <c r="J488">
        <v>3</v>
      </c>
      <c r="K488">
        <v>0</v>
      </c>
      <c r="L488" s="4">
        <v>12</v>
      </c>
      <c r="M488">
        <v>3</v>
      </c>
      <c r="N488">
        <v>2</v>
      </c>
      <c r="O488">
        <v>0</v>
      </c>
    </row>
    <row r="489" spans="2:15" x14ac:dyDescent="0.35">
      <c r="B489">
        <v>37</v>
      </c>
      <c r="C489" s="4">
        <v>558</v>
      </c>
      <c r="D489">
        <v>2</v>
      </c>
      <c r="E489">
        <v>656</v>
      </c>
      <c r="F489">
        <v>4</v>
      </c>
      <c r="G489">
        <v>2</v>
      </c>
      <c r="H489">
        <v>8</v>
      </c>
      <c r="I489">
        <v>3</v>
      </c>
      <c r="J489">
        <v>2</v>
      </c>
      <c r="K489">
        <v>1</v>
      </c>
      <c r="L489" s="4">
        <v>11</v>
      </c>
      <c r="M489">
        <v>3</v>
      </c>
      <c r="N489">
        <v>2</v>
      </c>
      <c r="O489">
        <v>0</v>
      </c>
    </row>
    <row r="490" spans="2:15" x14ac:dyDescent="0.35">
      <c r="B490">
        <v>20</v>
      </c>
      <c r="C490" s="4">
        <v>773.53418803418799</v>
      </c>
      <c r="D490">
        <v>1</v>
      </c>
      <c r="E490">
        <v>657</v>
      </c>
      <c r="F490">
        <v>4</v>
      </c>
      <c r="G490">
        <v>1</v>
      </c>
      <c r="H490">
        <v>4</v>
      </c>
      <c r="I490">
        <v>2</v>
      </c>
      <c r="J490">
        <v>1</v>
      </c>
      <c r="K490">
        <v>0</v>
      </c>
      <c r="L490" s="4">
        <v>13</v>
      </c>
      <c r="M490">
        <v>4</v>
      </c>
      <c r="N490">
        <v>4</v>
      </c>
      <c r="O490">
        <v>0</v>
      </c>
    </row>
    <row r="491" spans="2:15" x14ac:dyDescent="0.35">
      <c r="B491">
        <v>42</v>
      </c>
      <c r="C491" s="4">
        <v>622</v>
      </c>
      <c r="D491">
        <v>2</v>
      </c>
      <c r="E491">
        <v>659</v>
      </c>
      <c r="F491">
        <v>3</v>
      </c>
      <c r="G491">
        <v>1</v>
      </c>
      <c r="H491">
        <v>7</v>
      </c>
      <c r="I491">
        <v>4</v>
      </c>
      <c r="J491">
        <v>2</v>
      </c>
      <c r="K491">
        <v>0</v>
      </c>
      <c r="L491" s="4">
        <v>13</v>
      </c>
      <c r="M491">
        <v>2</v>
      </c>
      <c r="N491">
        <v>3</v>
      </c>
      <c r="O491">
        <v>0</v>
      </c>
    </row>
    <row r="492" spans="2:15" x14ac:dyDescent="0.35">
      <c r="B492">
        <v>43</v>
      </c>
      <c r="C492" s="4">
        <v>782</v>
      </c>
      <c r="D492">
        <v>6</v>
      </c>
      <c r="E492">
        <v>661</v>
      </c>
      <c r="F492">
        <v>2</v>
      </c>
      <c r="G492">
        <v>2</v>
      </c>
      <c r="H492">
        <v>1</v>
      </c>
      <c r="I492">
        <v>4</v>
      </c>
      <c r="J492">
        <v>3</v>
      </c>
      <c r="K492">
        <v>1</v>
      </c>
      <c r="L492" s="4">
        <v>14</v>
      </c>
      <c r="M492">
        <v>3</v>
      </c>
      <c r="N492">
        <v>2</v>
      </c>
      <c r="O492">
        <v>0</v>
      </c>
    </row>
    <row r="493" spans="2:15" x14ac:dyDescent="0.35">
      <c r="B493">
        <v>38</v>
      </c>
      <c r="C493" s="4">
        <v>362</v>
      </c>
      <c r="D493">
        <v>1</v>
      </c>
      <c r="E493">
        <v>662</v>
      </c>
      <c r="F493">
        <v>3</v>
      </c>
      <c r="G493">
        <v>1</v>
      </c>
      <c r="H493">
        <v>4</v>
      </c>
      <c r="I493">
        <v>1</v>
      </c>
      <c r="J493">
        <v>1</v>
      </c>
      <c r="K493">
        <v>0</v>
      </c>
      <c r="L493" s="4">
        <v>17</v>
      </c>
      <c r="M493">
        <v>4</v>
      </c>
      <c r="N493">
        <v>2</v>
      </c>
      <c r="O493">
        <v>0</v>
      </c>
    </row>
    <row r="494" spans="2:15" x14ac:dyDescent="0.35">
      <c r="B494">
        <v>43</v>
      </c>
      <c r="C494" s="4">
        <v>1001</v>
      </c>
      <c r="D494">
        <v>9</v>
      </c>
      <c r="E494">
        <v>663</v>
      </c>
      <c r="F494">
        <v>4</v>
      </c>
      <c r="G494">
        <v>2</v>
      </c>
      <c r="H494">
        <v>5</v>
      </c>
      <c r="I494">
        <v>3</v>
      </c>
      <c r="J494">
        <v>3</v>
      </c>
      <c r="K494">
        <v>1</v>
      </c>
      <c r="L494" s="4">
        <v>13</v>
      </c>
      <c r="M494">
        <v>2</v>
      </c>
      <c r="N494">
        <v>3</v>
      </c>
      <c r="O494">
        <v>0</v>
      </c>
    </row>
    <row r="495" spans="2:15" x14ac:dyDescent="0.35">
      <c r="B495">
        <v>48</v>
      </c>
      <c r="C495" s="4">
        <v>777.51162790697674</v>
      </c>
      <c r="D495">
        <v>1</v>
      </c>
      <c r="E495">
        <v>664</v>
      </c>
      <c r="F495">
        <v>4</v>
      </c>
      <c r="G495">
        <v>1</v>
      </c>
      <c r="H495">
        <v>6</v>
      </c>
      <c r="I495">
        <v>1</v>
      </c>
      <c r="J495">
        <v>2</v>
      </c>
      <c r="K495">
        <v>0</v>
      </c>
      <c r="L495" s="4">
        <v>11</v>
      </c>
      <c r="M495">
        <v>1</v>
      </c>
      <c r="N495">
        <v>1</v>
      </c>
      <c r="O495">
        <v>0</v>
      </c>
    </row>
    <row r="496" spans="2:15" x14ac:dyDescent="0.35">
      <c r="B496">
        <v>44</v>
      </c>
      <c r="C496" s="4">
        <v>735.95555555555552</v>
      </c>
      <c r="D496">
        <v>1</v>
      </c>
      <c r="E496">
        <v>665</v>
      </c>
      <c r="F496">
        <v>1</v>
      </c>
      <c r="G496">
        <v>1</v>
      </c>
      <c r="H496">
        <v>2</v>
      </c>
      <c r="I496">
        <v>3</v>
      </c>
      <c r="J496">
        <v>1</v>
      </c>
      <c r="K496">
        <v>0</v>
      </c>
      <c r="L496" s="4">
        <v>11</v>
      </c>
      <c r="M496">
        <v>2</v>
      </c>
      <c r="N496">
        <v>4</v>
      </c>
      <c r="O496">
        <v>0</v>
      </c>
    </row>
    <row r="497" spans="2:15" x14ac:dyDescent="0.35">
      <c r="B497">
        <v>34</v>
      </c>
      <c r="C497" s="4">
        <v>803.12121212121212</v>
      </c>
      <c r="D497">
        <v>14</v>
      </c>
      <c r="E497">
        <v>666</v>
      </c>
      <c r="F497">
        <v>3</v>
      </c>
      <c r="G497">
        <v>1</v>
      </c>
      <c r="H497">
        <v>9</v>
      </c>
      <c r="I497">
        <v>3</v>
      </c>
      <c r="J497">
        <v>3</v>
      </c>
      <c r="K497">
        <v>1</v>
      </c>
      <c r="L497" s="4">
        <v>18</v>
      </c>
      <c r="M497">
        <v>4</v>
      </c>
      <c r="N497">
        <v>3</v>
      </c>
      <c r="O497">
        <v>0</v>
      </c>
    </row>
    <row r="498" spans="2:15" x14ac:dyDescent="0.35">
      <c r="B498">
        <v>27</v>
      </c>
      <c r="C498" s="4">
        <v>1420</v>
      </c>
      <c r="D498">
        <v>2</v>
      </c>
      <c r="E498">
        <v>667</v>
      </c>
      <c r="F498">
        <v>3</v>
      </c>
      <c r="G498">
        <v>2</v>
      </c>
      <c r="H498">
        <v>9</v>
      </c>
      <c r="I498">
        <v>1</v>
      </c>
      <c r="J498">
        <v>3</v>
      </c>
      <c r="K498">
        <v>0</v>
      </c>
      <c r="L498" s="4">
        <v>11</v>
      </c>
      <c r="M498">
        <v>2</v>
      </c>
      <c r="N498">
        <v>3</v>
      </c>
      <c r="O498">
        <v>1</v>
      </c>
    </row>
    <row r="499" spans="2:15" x14ac:dyDescent="0.35">
      <c r="B499">
        <v>21</v>
      </c>
      <c r="C499" s="4">
        <v>1343</v>
      </c>
      <c r="D499">
        <v>22</v>
      </c>
      <c r="E499">
        <v>669</v>
      </c>
      <c r="F499">
        <v>3</v>
      </c>
      <c r="G499">
        <v>2</v>
      </c>
      <c r="H499">
        <v>9</v>
      </c>
      <c r="I499">
        <v>3</v>
      </c>
      <c r="J499">
        <v>1</v>
      </c>
      <c r="K499">
        <v>0</v>
      </c>
      <c r="L499" s="4">
        <v>15.492537313432836</v>
      </c>
      <c r="M499">
        <v>3</v>
      </c>
      <c r="N499">
        <v>3</v>
      </c>
      <c r="O499">
        <v>0</v>
      </c>
    </row>
    <row r="500" spans="2:15" x14ac:dyDescent="0.35">
      <c r="B500">
        <v>44</v>
      </c>
      <c r="C500" s="4">
        <v>1315</v>
      </c>
      <c r="D500">
        <v>3</v>
      </c>
      <c r="E500">
        <v>671</v>
      </c>
      <c r="F500">
        <v>4</v>
      </c>
      <c r="G500">
        <v>2</v>
      </c>
      <c r="H500">
        <v>6</v>
      </c>
      <c r="I500">
        <v>4</v>
      </c>
      <c r="J500">
        <v>2</v>
      </c>
      <c r="K500">
        <v>1</v>
      </c>
      <c r="L500" s="4">
        <v>12</v>
      </c>
      <c r="M500">
        <v>1</v>
      </c>
      <c r="N500">
        <v>4</v>
      </c>
      <c r="O500">
        <v>0</v>
      </c>
    </row>
    <row r="501" spans="2:15" x14ac:dyDescent="0.35">
      <c r="B501">
        <v>22</v>
      </c>
      <c r="C501" s="4">
        <v>604</v>
      </c>
      <c r="D501">
        <v>6</v>
      </c>
      <c r="E501">
        <v>675</v>
      </c>
      <c r="F501">
        <v>1</v>
      </c>
      <c r="G501">
        <v>2</v>
      </c>
      <c r="H501">
        <v>4</v>
      </c>
      <c r="I501">
        <v>3</v>
      </c>
      <c r="J501">
        <v>2</v>
      </c>
      <c r="K501">
        <v>0</v>
      </c>
      <c r="L501" s="4">
        <v>15.375527426160337</v>
      </c>
      <c r="M501">
        <v>4</v>
      </c>
      <c r="N501">
        <v>3</v>
      </c>
      <c r="O501">
        <v>0</v>
      </c>
    </row>
    <row r="502" spans="2:15" x14ac:dyDescent="0.35">
      <c r="B502">
        <v>33</v>
      </c>
      <c r="C502" s="4">
        <v>1216</v>
      </c>
      <c r="D502">
        <v>8</v>
      </c>
      <c r="E502">
        <v>677</v>
      </c>
      <c r="F502">
        <v>3</v>
      </c>
      <c r="G502">
        <v>2</v>
      </c>
      <c r="H502">
        <v>8</v>
      </c>
      <c r="I502">
        <v>3</v>
      </c>
      <c r="J502">
        <v>3</v>
      </c>
      <c r="K502">
        <v>0</v>
      </c>
      <c r="L502" s="4">
        <v>14.945945945945946</v>
      </c>
      <c r="M502">
        <v>4</v>
      </c>
      <c r="N502">
        <v>3</v>
      </c>
      <c r="O502">
        <v>0</v>
      </c>
    </row>
    <row r="503" spans="2:15" x14ac:dyDescent="0.35">
      <c r="B503">
        <v>32</v>
      </c>
      <c r="C503" s="4">
        <v>646</v>
      </c>
      <c r="D503">
        <v>9</v>
      </c>
      <c r="E503">
        <v>679</v>
      </c>
      <c r="F503">
        <v>1</v>
      </c>
      <c r="G503">
        <v>1</v>
      </c>
      <c r="H503">
        <v>4</v>
      </c>
      <c r="I503">
        <v>4</v>
      </c>
      <c r="J503">
        <v>2</v>
      </c>
      <c r="K503">
        <v>1</v>
      </c>
      <c r="L503" s="4">
        <v>15.375527426160337</v>
      </c>
      <c r="M503">
        <v>4</v>
      </c>
      <c r="N503">
        <v>2</v>
      </c>
      <c r="O503">
        <v>0</v>
      </c>
    </row>
    <row r="504" spans="2:15" x14ac:dyDescent="0.35">
      <c r="B504">
        <v>30</v>
      </c>
      <c r="C504" s="4">
        <v>160</v>
      </c>
      <c r="D504">
        <v>3</v>
      </c>
      <c r="E504">
        <v>680</v>
      </c>
      <c r="F504">
        <v>3</v>
      </c>
      <c r="G504">
        <v>1</v>
      </c>
      <c r="H504">
        <v>4</v>
      </c>
      <c r="I504">
        <v>3</v>
      </c>
      <c r="J504">
        <v>3</v>
      </c>
      <c r="K504">
        <v>0</v>
      </c>
      <c r="L504" s="4">
        <v>15.375527426160337</v>
      </c>
      <c r="M504">
        <v>3</v>
      </c>
      <c r="N504">
        <v>3</v>
      </c>
      <c r="O504">
        <v>0</v>
      </c>
    </row>
    <row r="505" spans="2:15" x14ac:dyDescent="0.35">
      <c r="B505">
        <v>53</v>
      </c>
      <c r="C505" s="4">
        <v>238</v>
      </c>
      <c r="D505">
        <v>1</v>
      </c>
      <c r="E505">
        <v>682</v>
      </c>
      <c r="F505">
        <v>4</v>
      </c>
      <c r="G505">
        <v>1</v>
      </c>
      <c r="H505">
        <v>8</v>
      </c>
      <c r="I505">
        <v>1</v>
      </c>
      <c r="J505">
        <v>1</v>
      </c>
      <c r="K505">
        <v>0</v>
      </c>
      <c r="L505" s="4">
        <v>14.945945945945946</v>
      </c>
      <c r="M505">
        <v>4</v>
      </c>
      <c r="N505">
        <v>4</v>
      </c>
      <c r="O505">
        <v>0</v>
      </c>
    </row>
    <row r="506" spans="2:15" x14ac:dyDescent="0.35">
      <c r="B506">
        <v>34</v>
      </c>
      <c r="C506" s="4">
        <v>773.53418803418799</v>
      </c>
      <c r="D506">
        <v>1</v>
      </c>
      <c r="E506">
        <v>683</v>
      </c>
      <c r="F506">
        <v>2</v>
      </c>
      <c r="G506">
        <v>2</v>
      </c>
      <c r="H506">
        <v>4</v>
      </c>
      <c r="I506">
        <v>4</v>
      </c>
      <c r="J506">
        <v>2</v>
      </c>
      <c r="K506">
        <v>0</v>
      </c>
      <c r="L506" s="4">
        <v>12</v>
      </c>
      <c r="M506">
        <v>4</v>
      </c>
      <c r="N506">
        <v>2</v>
      </c>
      <c r="O506">
        <v>0</v>
      </c>
    </row>
    <row r="507" spans="2:15" x14ac:dyDescent="0.35">
      <c r="B507">
        <v>45</v>
      </c>
      <c r="C507" s="4">
        <v>787.54826254826253</v>
      </c>
      <c r="D507">
        <v>26</v>
      </c>
      <c r="E507">
        <v>684</v>
      </c>
      <c r="F507">
        <v>1</v>
      </c>
      <c r="G507">
        <v>1</v>
      </c>
      <c r="H507">
        <v>8</v>
      </c>
      <c r="I507">
        <v>1</v>
      </c>
      <c r="J507">
        <v>2</v>
      </c>
      <c r="K507">
        <v>0</v>
      </c>
      <c r="L507" s="4">
        <v>14</v>
      </c>
      <c r="M507">
        <v>4</v>
      </c>
      <c r="N507">
        <v>3</v>
      </c>
      <c r="O507">
        <v>1</v>
      </c>
    </row>
    <row r="508" spans="2:15" x14ac:dyDescent="0.35">
      <c r="B508">
        <v>26</v>
      </c>
      <c r="C508" s="4">
        <v>991</v>
      </c>
      <c r="D508">
        <v>6</v>
      </c>
      <c r="E508">
        <v>686</v>
      </c>
      <c r="F508">
        <v>3</v>
      </c>
      <c r="G508">
        <v>1</v>
      </c>
      <c r="H508">
        <v>5</v>
      </c>
      <c r="I508">
        <v>4</v>
      </c>
      <c r="J508">
        <v>2</v>
      </c>
      <c r="K508">
        <v>1</v>
      </c>
      <c r="L508" s="4">
        <v>13</v>
      </c>
      <c r="M508">
        <v>3</v>
      </c>
      <c r="N508">
        <v>3</v>
      </c>
      <c r="O508">
        <v>0</v>
      </c>
    </row>
    <row r="509" spans="2:15" x14ac:dyDescent="0.35">
      <c r="B509">
        <v>37</v>
      </c>
      <c r="C509" s="4">
        <v>482</v>
      </c>
      <c r="D509">
        <v>3</v>
      </c>
      <c r="E509">
        <v>689</v>
      </c>
      <c r="F509">
        <v>3</v>
      </c>
      <c r="G509">
        <v>2</v>
      </c>
      <c r="H509">
        <v>3</v>
      </c>
      <c r="I509">
        <v>3</v>
      </c>
      <c r="J509">
        <v>2</v>
      </c>
      <c r="K509">
        <v>0</v>
      </c>
      <c r="L509" s="4">
        <v>15</v>
      </c>
      <c r="M509">
        <v>3</v>
      </c>
      <c r="N509">
        <v>3</v>
      </c>
      <c r="O509">
        <v>0</v>
      </c>
    </row>
    <row r="510" spans="2:15" x14ac:dyDescent="0.35">
      <c r="B510">
        <v>29</v>
      </c>
      <c r="C510" s="4">
        <v>1176</v>
      </c>
      <c r="D510">
        <v>3</v>
      </c>
      <c r="E510">
        <v>690</v>
      </c>
      <c r="F510">
        <v>2</v>
      </c>
      <c r="G510">
        <v>1</v>
      </c>
      <c r="H510">
        <v>8</v>
      </c>
      <c r="I510">
        <v>3</v>
      </c>
      <c r="J510">
        <v>2</v>
      </c>
      <c r="K510">
        <v>0</v>
      </c>
      <c r="L510" s="4">
        <v>14</v>
      </c>
      <c r="M510">
        <v>1</v>
      </c>
      <c r="N510">
        <v>2</v>
      </c>
      <c r="O510">
        <v>0</v>
      </c>
    </row>
    <row r="511" spans="2:15" x14ac:dyDescent="0.35">
      <c r="B511">
        <v>35</v>
      </c>
      <c r="C511" s="4">
        <v>1017</v>
      </c>
      <c r="D511">
        <v>6</v>
      </c>
      <c r="E511">
        <v>691</v>
      </c>
      <c r="F511">
        <v>2</v>
      </c>
      <c r="G511">
        <v>2</v>
      </c>
      <c r="H511">
        <v>4</v>
      </c>
      <c r="I511">
        <v>4</v>
      </c>
      <c r="J511">
        <v>1</v>
      </c>
      <c r="K511">
        <v>0</v>
      </c>
      <c r="L511" s="4">
        <v>13</v>
      </c>
      <c r="M511">
        <v>2</v>
      </c>
      <c r="N511">
        <v>3</v>
      </c>
      <c r="O511">
        <v>0</v>
      </c>
    </row>
    <row r="512" spans="2:15" x14ac:dyDescent="0.35">
      <c r="B512">
        <v>33</v>
      </c>
      <c r="C512" s="4">
        <v>1296</v>
      </c>
      <c r="D512">
        <v>6</v>
      </c>
      <c r="E512">
        <v>692</v>
      </c>
      <c r="F512">
        <v>3</v>
      </c>
      <c r="G512">
        <v>2</v>
      </c>
      <c r="H512">
        <v>7</v>
      </c>
      <c r="I512">
        <v>4</v>
      </c>
      <c r="J512">
        <v>3</v>
      </c>
      <c r="K512">
        <v>0</v>
      </c>
      <c r="L512" s="4">
        <v>23</v>
      </c>
      <c r="M512">
        <v>3</v>
      </c>
      <c r="N512">
        <v>1</v>
      </c>
      <c r="O512">
        <v>0</v>
      </c>
    </row>
    <row r="513" spans="2:15" x14ac:dyDescent="0.35">
      <c r="B513">
        <v>54</v>
      </c>
      <c r="C513" s="4">
        <v>397</v>
      </c>
      <c r="D513">
        <v>19</v>
      </c>
      <c r="E513">
        <v>698</v>
      </c>
      <c r="F513">
        <v>3</v>
      </c>
      <c r="G513">
        <v>2</v>
      </c>
      <c r="H513">
        <v>2</v>
      </c>
      <c r="I513">
        <v>2</v>
      </c>
      <c r="J513">
        <v>2</v>
      </c>
      <c r="K513">
        <v>0</v>
      </c>
      <c r="L513" s="4">
        <v>15</v>
      </c>
      <c r="M513">
        <v>3</v>
      </c>
      <c r="N513">
        <v>4</v>
      </c>
      <c r="O513">
        <v>0</v>
      </c>
    </row>
    <row r="514" spans="2:15" x14ac:dyDescent="0.35">
      <c r="B514">
        <v>36</v>
      </c>
      <c r="C514" s="4">
        <v>913</v>
      </c>
      <c r="D514">
        <v>9</v>
      </c>
      <c r="E514">
        <v>699</v>
      </c>
      <c r="F514">
        <v>2</v>
      </c>
      <c r="G514">
        <v>2</v>
      </c>
      <c r="H514">
        <v>3</v>
      </c>
      <c r="I514">
        <v>2</v>
      </c>
      <c r="J514">
        <v>3</v>
      </c>
      <c r="K514">
        <v>1</v>
      </c>
      <c r="L514" s="4">
        <v>11</v>
      </c>
      <c r="M514">
        <v>3</v>
      </c>
      <c r="N514">
        <v>3</v>
      </c>
      <c r="O514">
        <v>0</v>
      </c>
    </row>
    <row r="515" spans="2:15" x14ac:dyDescent="0.35">
      <c r="B515">
        <v>27</v>
      </c>
      <c r="C515" s="4">
        <v>1115</v>
      </c>
      <c r="D515">
        <v>3</v>
      </c>
      <c r="E515">
        <v>700</v>
      </c>
      <c r="F515">
        <v>1</v>
      </c>
      <c r="G515">
        <v>2</v>
      </c>
      <c r="H515">
        <v>4</v>
      </c>
      <c r="I515">
        <v>4</v>
      </c>
      <c r="J515">
        <v>1</v>
      </c>
      <c r="K515">
        <v>0</v>
      </c>
      <c r="L515" s="4">
        <v>13</v>
      </c>
      <c r="M515">
        <v>4</v>
      </c>
      <c r="N515">
        <v>3</v>
      </c>
      <c r="O515">
        <v>0</v>
      </c>
    </row>
    <row r="516" spans="2:15" x14ac:dyDescent="0.35">
      <c r="B516">
        <v>20</v>
      </c>
      <c r="C516" s="4">
        <v>1362</v>
      </c>
      <c r="D516">
        <v>10</v>
      </c>
      <c r="E516">
        <v>701</v>
      </c>
      <c r="F516">
        <v>4</v>
      </c>
      <c r="G516">
        <v>2</v>
      </c>
      <c r="H516">
        <v>4</v>
      </c>
      <c r="I516">
        <v>3</v>
      </c>
      <c r="J516">
        <v>1</v>
      </c>
      <c r="K516">
        <v>1</v>
      </c>
      <c r="L516" s="4">
        <v>11</v>
      </c>
      <c r="M516">
        <v>4</v>
      </c>
      <c r="N516">
        <v>3</v>
      </c>
      <c r="O516">
        <v>1</v>
      </c>
    </row>
    <row r="517" spans="2:15" x14ac:dyDescent="0.35">
      <c r="B517">
        <v>33</v>
      </c>
      <c r="C517" s="4">
        <v>1076</v>
      </c>
      <c r="D517">
        <v>3</v>
      </c>
      <c r="E517">
        <v>702</v>
      </c>
      <c r="F517">
        <v>1</v>
      </c>
      <c r="G517">
        <v>2</v>
      </c>
      <c r="H517">
        <v>4</v>
      </c>
      <c r="I517">
        <v>1</v>
      </c>
      <c r="J517">
        <v>1</v>
      </c>
      <c r="K517">
        <v>1</v>
      </c>
      <c r="L517" s="4">
        <v>11</v>
      </c>
      <c r="M517">
        <v>1</v>
      </c>
      <c r="N517">
        <v>3</v>
      </c>
      <c r="O517">
        <v>1</v>
      </c>
    </row>
    <row r="518" spans="2:15" x14ac:dyDescent="0.35">
      <c r="B518">
        <v>35</v>
      </c>
      <c r="C518" s="4">
        <v>727</v>
      </c>
      <c r="D518">
        <v>3</v>
      </c>
      <c r="E518">
        <v>704</v>
      </c>
      <c r="F518">
        <v>3</v>
      </c>
      <c r="G518">
        <v>2</v>
      </c>
      <c r="H518">
        <v>5</v>
      </c>
      <c r="I518">
        <v>3</v>
      </c>
      <c r="J518">
        <v>2</v>
      </c>
      <c r="K518">
        <v>0</v>
      </c>
      <c r="L518" s="4">
        <v>18</v>
      </c>
      <c r="M518">
        <v>3</v>
      </c>
      <c r="N518">
        <v>3</v>
      </c>
      <c r="O518">
        <v>0</v>
      </c>
    </row>
    <row r="519" spans="2:15" x14ac:dyDescent="0.35">
      <c r="B519">
        <v>23</v>
      </c>
      <c r="C519" s="4">
        <v>885</v>
      </c>
      <c r="D519">
        <v>4</v>
      </c>
      <c r="E519">
        <v>705</v>
      </c>
      <c r="F519">
        <v>1</v>
      </c>
      <c r="G519">
        <v>2</v>
      </c>
      <c r="H519">
        <v>4</v>
      </c>
      <c r="I519">
        <v>1</v>
      </c>
      <c r="J519">
        <v>2</v>
      </c>
      <c r="K519">
        <v>0</v>
      </c>
      <c r="L519" s="4">
        <v>16</v>
      </c>
      <c r="M519">
        <v>1</v>
      </c>
      <c r="N519">
        <v>4</v>
      </c>
      <c r="O519">
        <v>0</v>
      </c>
    </row>
    <row r="520" spans="2:15" x14ac:dyDescent="0.35">
      <c r="B520">
        <v>25</v>
      </c>
      <c r="C520" s="4">
        <v>787.54826254826253</v>
      </c>
      <c r="D520">
        <v>8</v>
      </c>
      <c r="E520">
        <v>707</v>
      </c>
      <c r="F520">
        <v>4</v>
      </c>
      <c r="G520">
        <v>2</v>
      </c>
      <c r="H520">
        <v>8</v>
      </c>
      <c r="I520">
        <v>2</v>
      </c>
      <c r="J520">
        <v>2</v>
      </c>
      <c r="K520">
        <v>0</v>
      </c>
      <c r="L520" s="4">
        <v>22</v>
      </c>
      <c r="M520">
        <v>3</v>
      </c>
      <c r="N520">
        <v>3</v>
      </c>
      <c r="O520">
        <v>0</v>
      </c>
    </row>
    <row r="521" spans="2:15" x14ac:dyDescent="0.35">
      <c r="B521">
        <v>38</v>
      </c>
      <c r="C521" s="4">
        <v>787.54826254826253</v>
      </c>
      <c r="D521">
        <v>7</v>
      </c>
      <c r="E521">
        <v>709</v>
      </c>
      <c r="F521">
        <v>4</v>
      </c>
      <c r="G521">
        <v>1</v>
      </c>
      <c r="H521">
        <v>8</v>
      </c>
      <c r="I521">
        <v>4</v>
      </c>
      <c r="J521">
        <v>1</v>
      </c>
      <c r="K521">
        <v>0</v>
      </c>
      <c r="L521" s="4">
        <v>20</v>
      </c>
      <c r="M521">
        <v>1</v>
      </c>
      <c r="N521">
        <v>3</v>
      </c>
      <c r="O521">
        <v>0</v>
      </c>
    </row>
    <row r="522" spans="2:15" x14ac:dyDescent="0.35">
      <c r="B522">
        <v>29</v>
      </c>
      <c r="C522" s="4">
        <v>806</v>
      </c>
      <c r="D522">
        <v>1</v>
      </c>
      <c r="E522">
        <v>710</v>
      </c>
      <c r="F522">
        <v>2</v>
      </c>
      <c r="G522">
        <v>2</v>
      </c>
      <c r="H522">
        <v>4</v>
      </c>
      <c r="I522">
        <v>4</v>
      </c>
      <c r="J522">
        <v>3</v>
      </c>
      <c r="K522">
        <v>0</v>
      </c>
      <c r="L522" s="4">
        <v>18</v>
      </c>
      <c r="M522">
        <v>4</v>
      </c>
      <c r="N522">
        <v>3</v>
      </c>
      <c r="O522">
        <v>0</v>
      </c>
    </row>
    <row r="523" spans="2:15" x14ac:dyDescent="0.35">
      <c r="B523">
        <v>48</v>
      </c>
      <c r="C523" s="4">
        <v>817</v>
      </c>
      <c r="D523">
        <v>2</v>
      </c>
      <c r="E523">
        <v>712</v>
      </c>
      <c r="F523">
        <v>2</v>
      </c>
      <c r="G523">
        <v>2</v>
      </c>
      <c r="H523">
        <v>8</v>
      </c>
      <c r="I523">
        <v>2</v>
      </c>
      <c r="J523">
        <v>2</v>
      </c>
      <c r="K523">
        <v>0</v>
      </c>
      <c r="L523" s="4">
        <v>12</v>
      </c>
      <c r="M523">
        <v>4</v>
      </c>
      <c r="N523">
        <v>3</v>
      </c>
      <c r="O523">
        <v>0</v>
      </c>
    </row>
    <row r="524" spans="2:15" x14ac:dyDescent="0.35">
      <c r="B524">
        <v>27</v>
      </c>
      <c r="C524" s="4">
        <v>1410</v>
      </c>
      <c r="D524">
        <v>3</v>
      </c>
      <c r="E524">
        <v>714</v>
      </c>
      <c r="F524">
        <v>4</v>
      </c>
      <c r="G524">
        <v>1</v>
      </c>
      <c r="H524">
        <v>8</v>
      </c>
      <c r="I524">
        <v>4</v>
      </c>
      <c r="J524">
        <v>3</v>
      </c>
      <c r="K524">
        <v>1</v>
      </c>
      <c r="L524" s="4">
        <v>20</v>
      </c>
      <c r="M524">
        <v>2</v>
      </c>
      <c r="N524">
        <v>3</v>
      </c>
      <c r="O524">
        <v>0</v>
      </c>
    </row>
    <row r="525" spans="2:15" x14ac:dyDescent="0.35">
      <c r="B525">
        <v>37</v>
      </c>
      <c r="C525" s="4">
        <v>1225</v>
      </c>
      <c r="D525">
        <v>10</v>
      </c>
      <c r="E525">
        <v>715</v>
      </c>
      <c r="F525">
        <v>4</v>
      </c>
      <c r="G525">
        <v>2</v>
      </c>
      <c r="H525">
        <v>4</v>
      </c>
      <c r="I525">
        <v>4</v>
      </c>
      <c r="J525">
        <v>1</v>
      </c>
      <c r="K525">
        <v>0</v>
      </c>
      <c r="L525" s="4">
        <v>17</v>
      </c>
      <c r="M525">
        <v>1</v>
      </c>
      <c r="N525">
        <v>3</v>
      </c>
      <c r="O525">
        <v>0</v>
      </c>
    </row>
    <row r="526" spans="2:15" x14ac:dyDescent="0.35">
      <c r="B526">
        <v>50</v>
      </c>
      <c r="C526" s="4">
        <v>1207</v>
      </c>
      <c r="D526">
        <v>28</v>
      </c>
      <c r="E526">
        <v>716</v>
      </c>
      <c r="F526">
        <v>4</v>
      </c>
      <c r="G526">
        <v>2</v>
      </c>
      <c r="H526">
        <v>5</v>
      </c>
      <c r="I526">
        <v>3</v>
      </c>
      <c r="J526">
        <v>2</v>
      </c>
      <c r="K526">
        <v>1</v>
      </c>
      <c r="L526" s="4">
        <v>11</v>
      </c>
      <c r="M526">
        <v>3</v>
      </c>
      <c r="N526">
        <v>3</v>
      </c>
      <c r="O526">
        <v>0</v>
      </c>
    </row>
    <row r="527" spans="2:15" x14ac:dyDescent="0.35">
      <c r="B527">
        <v>34</v>
      </c>
      <c r="C527" s="4">
        <v>1442</v>
      </c>
      <c r="D527">
        <v>9</v>
      </c>
      <c r="E527">
        <v>717</v>
      </c>
      <c r="F527">
        <v>4</v>
      </c>
      <c r="G527">
        <v>1</v>
      </c>
      <c r="H527">
        <v>7</v>
      </c>
      <c r="I527">
        <v>2</v>
      </c>
      <c r="J527">
        <v>1</v>
      </c>
      <c r="K527">
        <v>0</v>
      </c>
      <c r="L527" s="4">
        <v>14</v>
      </c>
      <c r="M527">
        <v>2</v>
      </c>
      <c r="N527">
        <v>4</v>
      </c>
      <c r="O527">
        <v>0</v>
      </c>
    </row>
    <row r="528" spans="2:15" x14ac:dyDescent="0.35">
      <c r="B528">
        <v>24</v>
      </c>
      <c r="C528" s="4">
        <v>693</v>
      </c>
      <c r="D528">
        <v>3</v>
      </c>
      <c r="E528">
        <v>720</v>
      </c>
      <c r="F528">
        <v>1</v>
      </c>
      <c r="G528">
        <v>1</v>
      </c>
      <c r="H528">
        <v>8</v>
      </c>
      <c r="I528">
        <v>3</v>
      </c>
      <c r="J528">
        <v>1</v>
      </c>
      <c r="K528">
        <v>0</v>
      </c>
      <c r="L528" s="4">
        <v>14</v>
      </c>
      <c r="M528">
        <v>1</v>
      </c>
      <c r="N528">
        <v>3</v>
      </c>
      <c r="O528">
        <v>1</v>
      </c>
    </row>
    <row r="529" spans="2:15" x14ac:dyDescent="0.35">
      <c r="B529">
        <v>39</v>
      </c>
      <c r="C529" s="4">
        <v>408</v>
      </c>
      <c r="D529">
        <v>2</v>
      </c>
      <c r="E529">
        <v>721</v>
      </c>
      <c r="F529">
        <v>4</v>
      </c>
      <c r="G529">
        <v>1</v>
      </c>
      <c r="H529">
        <v>7</v>
      </c>
      <c r="I529">
        <v>3</v>
      </c>
      <c r="J529">
        <v>1</v>
      </c>
      <c r="K529">
        <v>0</v>
      </c>
      <c r="L529" s="4">
        <v>11</v>
      </c>
      <c r="M529">
        <v>1</v>
      </c>
      <c r="N529">
        <v>3</v>
      </c>
      <c r="O529">
        <v>0</v>
      </c>
    </row>
    <row r="530" spans="2:15" x14ac:dyDescent="0.35">
      <c r="B530">
        <v>32</v>
      </c>
      <c r="C530" s="4">
        <v>929</v>
      </c>
      <c r="D530">
        <v>10</v>
      </c>
      <c r="E530">
        <v>722</v>
      </c>
      <c r="F530">
        <v>4</v>
      </c>
      <c r="G530">
        <v>2</v>
      </c>
      <c r="H530">
        <v>8</v>
      </c>
      <c r="I530">
        <v>4</v>
      </c>
      <c r="J530">
        <v>1</v>
      </c>
      <c r="K530">
        <v>0</v>
      </c>
      <c r="L530" s="4">
        <v>14.945945945945946</v>
      </c>
      <c r="M530">
        <v>4</v>
      </c>
      <c r="N530">
        <v>2</v>
      </c>
      <c r="O530">
        <v>0</v>
      </c>
    </row>
    <row r="531" spans="2:15" x14ac:dyDescent="0.35">
      <c r="B531">
        <v>50</v>
      </c>
      <c r="C531" s="4">
        <v>562</v>
      </c>
      <c r="D531">
        <v>8</v>
      </c>
      <c r="E531">
        <v>723</v>
      </c>
      <c r="F531">
        <v>2</v>
      </c>
      <c r="G531">
        <v>2</v>
      </c>
      <c r="H531">
        <v>8</v>
      </c>
      <c r="I531">
        <v>3</v>
      </c>
      <c r="J531">
        <v>2</v>
      </c>
      <c r="K531">
        <v>1</v>
      </c>
      <c r="L531" s="4">
        <v>14.945945945945946</v>
      </c>
      <c r="M531">
        <v>1</v>
      </c>
      <c r="N531">
        <v>3</v>
      </c>
      <c r="O531">
        <v>1</v>
      </c>
    </row>
    <row r="532" spans="2:15" x14ac:dyDescent="0.35">
      <c r="B532">
        <v>38</v>
      </c>
      <c r="C532" s="4">
        <v>827</v>
      </c>
      <c r="D532">
        <v>1</v>
      </c>
      <c r="E532">
        <v>724</v>
      </c>
      <c r="F532">
        <v>2</v>
      </c>
      <c r="G532">
        <v>1</v>
      </c>
      <c r="H532">
        <v>7</v>
      </c>
      <c r="I532">
        <v>4</v>
      </c>
      <c r="J532">
        <v>1</v>
      </c>
      <c r="K532">
        <v>0</v>
      </c>
      <c r="L532" s="4">
        <v>15.69811320754717</v>
      </c>
      <c r="M532">
        <v>3</v>
      </c>
      <c r="N532">
        <v>2</v>
      </c>
      <c r="O532">
        <v>0</v>
      </c>
    </row>
    <row r="533" spans="2:15" x14ac:dyDescent="0.35">
      <c r="B533">
        <v>27</v>
      </c>
      <c r="C533" s="4">
        <v>608</v>
      </c>
      <c r="D533">
        <v>1</v>
      </c>
      <c r="E533">
        <v>725</v>
      </c>
      <c r="F533">
        <v>3</v>
      </c>
      <c r="G533">
        <v>1</v>
      </c>
      <c r="H533">
        <v>3</v>
      </c>
      <c r="I533">
        <v>1</v>
      </c>
      <c r="J533">
        <v>2</v>
      </c>
      <c r="K533">
        <v>0</v>
      </c>
      <c r="L533" s="4">
        <v>15.345132743362832</v>
      </c>
      <c r="M533">
        <v>4</v>
      </c>
      <c r="N533">
        <v>3</v>
      </c>
      <c r="O533">
        <v>0</v>
      </c>
    </row>
    <row r="534" spans="2:15" x14ac:dyDescent="0.35">
      <c r="B534">
        <v>32</v>
      </c>
      <c r="C534" s="4">
        <v>776.57377049180332</v>
      </c>
      <c r="D534">
        <v>3</v>
      </c>
      <c r="E534">
        <v>727</v>
      </c>
      <c r="F534">
        <v>3</v>
      </c>
      <c r="G534">
        <v>1</v>
      </c>
      <c r="H534">
        <v>1</v>
      </c>
      <c r="I534">
        <v>4</v>
      </c>
      <c r="J534">
        <v>1</v>
      </c>
      <c r="K534">
        <v>0</v>
      </c>
      <c r="L534" s="4">
        <v>15.079365079365079</v>
      </c>
      <c r="M534">
        <v>4</v>
      </c>
      <c r="N534">
        <v>3</v>
      </c>
      <c r="O534">
        <v>0</v>
      </c>
    </row>
    <row r="535" spans="2:15" x14ac:dyDescent="0.35">
      <c r="B535">
        <v>47</v>
      </c>
      <c r="C535" s="4">
        <v>787.54826254826253</v>
      </c>
      <c r="D535">
        <v>14</v>
      </c>
      <c r="E535">
        <v>728</v>
      </c>
      <c r="F535">
        <v>4</v>
      </c>
      <c r="G535">
        <v>2</v>
      </c>
      <c r="H535">
        <v>8</v>
      </c>
      <c r="I535">
        <v>1</v>
      </c>
      <c r="J535">
        <v>1</v>
      </c>
      <c r="K535">
        <v>0</v>
      </c>
      <c r="L535" s="4">
        <v>12</v>
      </c>
      <c r="M535">
        <v>4</v>
      </c>
      <c r="N535">
        <v>3</v>
      </c>
      <c r="O535">
        <v>0</v>
      </c>
    </row>
    <row r="536" spans="2:15" x14ac:dyDescent="0.35">
      <c r="B536">
        <v>40</v>
      </c>
      <c r="C536" s="4">
        <v>580</v>
      </c>
      <c r="D536">
        <v>5</v>
      </c>
      <c r="E536">
        <v>729</v>
      </c>
      <c r="F536">
        <v>4</v>
      </c>
      <c r="G536">
        <v>2</v>
      </c>
      <c r="H536">
        <v>8</v>
      </c>
      <c r="I536">
        <v>1</v>
      </c>
      <c r="J536">
        <v>2</v>
      </c>
      <c r="K536">
        <v>1</v>
      </c>
      <c r="L536" s="4">
        <v>21</v>
      </c>
      <c r="M536">
        <v>3</v>
      </c>
      <c r="N536">
        <v>3</v>
      </c>
      <c r="O536">
        <v>0</v>
      </c>
    </row>
    <row r="537" spans="2:15" x14ac:dyDescent="0.35">
      <c r="B537">
        <v>53</v>
      </c>
      <c r="C537" s="4">
        <v>970</v>
      </c>
      <c r="D537">
        <v>7</v>
      </c>
      <c r="E537">
        <v>730</v>
      </c>
      <c r="F537">
        <v>3</v>
      </c>
      <c r="G537">
        <v>2</v>
      </c>
      <c r="H537">
        <v>1</v>
      </c>
      <c r="I537">
        <v>3</v>
      </c>
      <c r="J537">
        <v>2</v>
      </c>
      <c r="K537">
        <v>0</v>
      </c>
      <c r="L537" s="4">
        <v>19</v>
      </c>
      <c r="M537">
        <v>3</v>
      </c>
      <c r="N537">
        <v>3</v>
      </c>
      <c r="O537">
        <v>0</v>
      </c>
    </row>
    <row r="538" spans="2:15" x14ac:dyDescent="0.35">
      <c r="B538">
        <v>41</v>
      </c>
      <c r="C538" s="4">
        <v>427</v>
      </c>
      <c r="D538">
        <v>10</v>
      </c>
      <c r="E538">
        <v>731</v>
      </c>
      <c r="F538">
        <v>2</v>
      </c>
      <c r="G538">
        <v>2</v>
      </c>
      <c r="H538">
        <v>6</v>
      </c>
      <c r="I538">
        <v>4</v>
      </c>
      <c r="J538">
        <v>3</v>
      </c>
      <c r="K538">
        <v>0</v>
      </c>
      <c r="L538" s="4">
        <v>15</v>
      </c>
      <c r="M538">
        <v>2</v>
      </c>
      <c r="N538">
        <v>2</v>
      </c>
      <c r="O538">
        <v>0</v>
      </c>
    </row>
    <row r="539" spans="2:15" x14ac:dyDescent="0.35">
      <c r="B539">
        <v>60</v>
      </c>
      <c r="C539" s="4">
        <v>1179</v>
      </c>
      <c r="D539">
        <v>16</v>
      </c>
      <c r="E539">
        <v>732</v>
      </c>
      <c r="F539">
        <v>1</v>
      </c>
      <c r="G539">
        <v>2</v>
      </c>
      <c r="H539">
        <v>8</v>
      </c>
      <c r="I539">
        <v>1</v>
      </c>
      <c r="J539">
        <v>1</v>
      </c>
      <c r="K539">
        <v>0</v>
      </c>
      <c r="L539" s="4">
        <v>14</v>
      </c>
      <c r="M539">
        <v>4</v>
      </c>
      <c r="N539">
        <v>3</v>
      </c>
      <c r="O539">
        <v>0</v>
      </c>
    </row>
    <row r="540" spans="2:15" x14ac:dyDescent="0.35">
      <c r="B540">
        <v>27</v>
      </c>
      <c r="C540" s="4">
        <v>294</v>
      </c>
      <c r="D540">
        <v>10</v>
      </c>
      <c r="E540">
        <v>733</v>
      </c>
      <c r="F540">
        <v>4</v>
      </c>
      <c r="G540">
        <v>2</v>
      </c>
      <c r="H540">
        <v>3</v>
      </c>
      <c r="I540">
        <v>1</v>
      </c>
      <c r="J540">
        <v>3</v>
      </c>
      <c r="K540">
        <v>0</v>
      </c>
      <c r="L540" s="4">
        <v>21</v>
      </c>
      <c r="M540">
        <v>3</v>
      </c>
      <c r="N540">
        <v>2</v>
      </c>
      <c r="O540">
        <v>0</v>
      </c>
    </row>
    <row r="541" spans="2:15" x14ac:dyDescent="0.35">
      <c r="B541">
        <v>41</v>
      </c>
      <c r="C541" s="4">
        <v>314</v>
      </c>
      <c r="D541">
        <v>1</v>
      </c>
      <c r="E541">
        <v>734</v>
      </c>
      <c r="F541">
        <v>4</v>
      </c>
      <c r="G541">
        <v>2</v>
      </c>
      <c r="H541">
        <v>6</v>
      </c>
      <c r="I541">
        <v>3</v>
      </c>
      <c r="J541">
        <v>2</v>
      </c>
      <c r="K541">
        <v>0</v>
      </c>
      <c r="L541" s="4">
        <v>12</v>
      </c>
      <c r="M541">
        <v>2</v>
      </c>
      <c r="N541">
        <v>3</v>
      </c>
      <c r="O541">
        <v>0</v>
      </c>
    </row>
    <row r="542" spans="2:15" x14ac:dyDescent="0.35">
      <c r="B542">
        <v>50</v>
      </c>
      <c r="C542" s="4">
        <v>316</v>
      </c>
      <c r="D542">
        <v>8</v>
      </c>
      <c r="E542">
        <v>738</v>
      </c>
      <c r="F542">
        <v>4</v>
      </c>
      <c r="G542">
        <v>2</v>
      </c>
      <c r="H542">
        <v>9</v>
      </c>
      <c r="I542">
        <v>2</v>
      </c>
      <c r="J542">
        <v>2</v>
      </c>
      <c r="K542">
        <v>0</v>
      </c>
      <c r="L542" s="4">
        <v>15</v>
      </c>
      <c r="M542">
        <v>4</v>
      </c>
      <c r="N542">
        <v>3</v>
      </c>
      <c r="O542">
        <v>0</v>
      </c>
    </row>
    <row r="543" spans="2:15" x14ac:dyDescent="0.35">
      <c r="B543">
        <v>28</v>
      </c>
      <c r="C543" s="4">
        <v>654</v>
      </c>
      <c r="D543">
        <v>1</v>
      </c>
      <c r="E543">
        <v>741</v>
      </c>
      <c r="F543">
        <v>1</v>
      </c>
      <c r="G543">
        <v>1</v>
      </c>
      <c r="H543">
        <v>4</v>
      </c>
      <c r="I543">
        <v>2</v>
      </c>
      <c r="J543">
        <v>1</v>
      </c>
      <c r="K543">
        <v>1</v>
      </c>
      <c r="L543" s="4">
        <v>13</v>
      </c>
      <c r="M543">
        <v>4</v>
      </c>
      <c r="N543">
        <v>3</v>
      </c>
      <c r="O543">
        <v>1</v>
      </c>
    </row>
    <row r="544" spans="2:15" x14ac:dyDescent="0.35">
      <c r="B544">
        <v>36</v>
      </c>
      <c r="C544" s="4">
        <v>427</v>
      </c>
      <c r="D544">
        <v>8</v>
      </c>
      <c r="E544">
        <v>742</v>
      </c>
      <c r="F544">
        <v>1</v>
      </c>
      <c r="G544">
        <v>1</v>
      </c>
      <c r="H544">
        <v>1</v>
      </c>
      <c r="I544">
        <v>1</v>
      </c>
      <c r="J544">
        <v>2</v>
      </c>
      <c r="K544">
        <v>0</v>
      </c>
      <c r="L544" s="4">
        <v>14</v>
      </c>
      <c r="M544">
        <v>1</v>
      </c>
      <c r="N544">
        <v>3</v>
      </c>
      <c r="O544">
        <v>0</v>
      </c>
    </row>
    <row r="545" spans="2:15" x14ac:dyDescent="0.35">
      <c r="B545">
        <v>38</v>
      </c>
      <c r="C545" s="4">
        <v>168</v>
      </c>
      <c r="D545">
        <v>1</v>
      </c>
      <c r="E545">
        <v>743</v>
      </c>
      <c r="F545">
        <v>3</v>
      </c>
      <c r="G545">
        <v>1</v>
      </c>
      <c r="H545">
        <v>3</v>
      </c>
      <c r="I545">
        <v>3</v>
      </c>
      <c r="J545">
        <v>1</v>
      </c>
      <c r="K545">
        <v>1</v>
      </c>
      <c r="L545" s="4">
        <v>14</v>
      </c>
      <c r="M545">
        <v>4</v>
      </c>
      <c r="N545">
        <v>4</v>
      </c>
      <c r="O545">
        <v>0</v>
      </c>
    </row>
    <row r="546" spans="2:15" x14ac:dyDescent="0.35">
      <c r="B546">
        <v>44</v>
      </c>
      <c r="C546" s="4">
        <v>381</v>
      </c>
      <c r="D546">
        <v>24</v>
      </c>
      <c r="E546">
        <v>744</v>
      </c>
      <c r="F546">
        <v>1</v>
      </c>
      <c r="G546">
        <v>2</v>
      </c>
      <c r="H546">
        <v>5</v>
      </c>
      <c r="I546">
        <v>3</v>
      </c>
      <c r="J546">
        <v>1</v>
      </c>
      <c r="K546">
        <v>0</v>
      </c>
      <c r="L546" s="4">
        <v>14</v>
      </c>
      <c r="M546">
        <v>3</v>
      </c>
      <c r="N546">
        <v>3</v>
      </c>
      <c r="O546">
        <v>0</v>
      </c>
    </row>
    <row r="547" spans="2:15" x14ac:dyDescent="0.35">
      <c r="B547">
        <v>47</v>
      </c>
      <c r="C547" s="4">
        <v>787.54826254826253</v>
      </c>
      <c r="D547">
        <v>3</v>
      </c>
      <c r="E547">
        <v>746</v>
      </c>
      <c r="F547">
        <v>4</v>
      </c>
      <c r="G547">
        <v>1</v>
      </c>
      <c r="H547">
        <v>8</v>
      </c>
      <c r="I547">
        <v>3</v>
      </c>
      <c r="J547">
        <v>3</v>
      </c>
      <c r="K547">
        <v>1</v>
      </c>
      <c r="L547" s="4">
        <v>12</v>
      </c>
      <c r="M547">
        <v>4</v>
      </c>
      <c r="N547">
        <v>2</v>
      </c>
      <c r="O547">
        <v>0</v>
      </c>
    </row>
    <row r="548" spans="2:15" x14ac:dyDescent="0.35">
      <c r="B548">
        <v>30</v>
      </c>
      <c r="C548" s="4">
        <v>787.54826254826253</v>
      </c>
      <c r="D548">
        <v>27</v>
      </c>
      <c r="E548">
        <v>747</v>
      </c>
      <c r="F548">
        <v>3</v>
      </c>
      <c r="G548">
        <v>2</v>
      </c>
      <c r="H548">
        <v>8</v>
      </c>
      <c r="I548">
        <v>4</v>
      </c>
      <c r="J548">
        <v>3</v>
      </c>
      <c r="K548">
        <v>0</v>
      </c>
      <c r="L548" s="4">
        <v>23</v>
      </c>
      <c r="M548">
        <v>4</v>
      </c>
      <c r="N548">
        <v>2</v>
      </c>
      <c r="O548">
        <v>0</v>
      </c>
    </row>
    <row r="549" spans="2:15" x14ac:dyDescent="0.35">
      <c r="B549">
        <v>29</v>
      </c>
      <c r="C549" s="4">
        <v>803.12121212121212</v>
      </c>
      <c r="D549">
        <v>10</v>
      </c>
      <c r="E549">
        <v>749</v>
      </c>
      <c r="F549">
        <v>3</v>
      </c>
      <c r="G549">
        <v>2</v>
      </c>
      <c r="H549">
        <v>9</v>
      </c>
      <c r="I549">
        <v>3</v>
      </c>
      <c r="J549">
        <v>1</v>
      </c>
      <c r="K549">
        <v>0</v>
      </c>
      <c r="L549" s="4">
        <v>11</v>
      </c>
      <c r="M549">
        <v>3</v>
      </c>
      <c r="N549">
        <v>3</v>
      </c>
      <c r="O549">
        <v>0</v>
      </c>
    </row>
    <row r="550" spans="2:15" x14ac:dyDescent="0.35">
      <c r="B550">
        <v>42</v>
      </c>
      <c r="C550" s="4">
        <v>933</v>
      </c>
      <c r="D550">
        <v>19</v>
      </c>
      <c r="E550">
        <v>752</v>
      </c>
      <c r="F550">
        <v>3</v>
      </c>
      <c r="G550">
        <v>2</v>
      </c>
      <c r="H550">
        <v>4</v>
      </c>
      <c r="I550">
        <v>3</v>
      </c>
      <c r="J550">
        <v>3</v>
      </c>
      <c r="K550">
        <v>1</v>
      </c>
      <c r="L550" s="4">
        <v>12</v>
      </c>
      <c r="M550">
        <v>4</v>
      </c>
      <c r="N550">
        <v>3</v>
      </c>
      <c r="O550">
        <v>1</v>
      </c>
    </row>
    <row r="551" spans="2:15" x14ac:dyDescent="0.35">
      <c r="B551">
        <v>43</v>
      </c>
      <c r="C551" s="4">
        <v>775</v>
      </c>
      <c r="D551">
        <v>15</v>
      </c>
      <c r="E551">
        <v>754</v>
      </c>
      <c r="F551">
        <v>4</v>
      </c>
      <c r="G551">
        <v>2</v>
      </c>
      <c r="H551">
        <v>8</v>
      </c>
      <c r="I551">
        <v>4</v>
      </c>
      <c r="J551">
        <v>2</v>
      </c>
      <c r="K551">
        <v>0</v>
      </c>
      <c r="L551" s="4">
        <v>18</v>
      </c>
      <c r="M551">
        <v>3</v>
      </c>
      <c r="N551">
        <v>3</v>
      </c>
      <c r="O551">
        <v>0</v>
      </c>
    </row>
    <row r="552" spans="2:15" x14ac:dyDescent="0.35">
      <c r="B552">
        <v>34</v>
      </c>
      <c r="C552" s="4">
        <v>970</v>
      </c>
      <c r="D552">
        <v>8</v>
      </c>
      <c r="E552">
        <v>757</v>
      </c>
      <c r="F552">
        <v>2</v>
      </c>
      <c r="G552">
        <v>1</v>
      </c>
      <c r="H552">
        <v>7</v>
      </c>
      <c r="I552">
        <v>3</v>
      </c>
      <c r="J552">
        <v>1</v>
      </c>
      <c r="K552">
        <v>0</v>
      </c>
      <c r="L552" s="4">
        <v>11</v>
      </c>
      <c r="M552">
        <v>4</v>
      </c>
      <c r="N552">
        <v>3</v>
      </c>
      <c r="O552">
        <v>0</v>
      </c>
    </row>
    <row r="553" spans="2:15" x14ac:dyDescent="0.35">
      <c r="B553">
        <v>23</v>
      </c>
      <c r="C553" s="4">
        <v>650</v>
      </c>
      <c r="D553">
        <v>9</v>
      </c>
      <c r="E553">
        <v>758</v>
      </c>
      <c r="F553">
        <v>2</v>
      </c>
      <c r="G553">
        <v>2</v>
      </c>
      <c r="H553">
        <v>5</v>
      </c>
      <c r="I553">
        <v>1</v>
      </c>
      <c r="J553">
        <v>2</v>
      </c>
      <c r="K553">
        <v>0</v>
      </c>
      <c r="L553" s="4">
        <v>14</v>
      </c>
      <c r="M553">
        <v>4</v>
      </c>
      <c r="N553">
        <v>4</v>
      </c>
      <c r="O553">
        <v>0</v>
      </c>
    </row>
    <row r="554" spans="2:15" x14ac:dyDescent="0.35">
      <c r="B554">
        <v>39</v>
      </c>
      <c r="C554" s="4">
        <v>141</v>
      </c>
      <c r="D554">
        <v>3</v>
      </c>
      <c r="E554">
        <v>760</v>
      </c>
      <c r="F554">
        <v>3</v>
      </c>
      <c r="G554">
        <v>1</v>
      </c>
      <c r="H554">
        <v>2</v>
      </c>
      <c r="I554">
        <v>2</v>
      </c>
      <c r="J554">
        <v>2</v>
      </c>
      <c r="K554">
        <v>0</v>
      </c>
      <c r="L554" s="4">
        <v>15</v>
      </c>
      <c r="M554">
        <v>3</v>
      </c>
      <c r="N554">
        <v>1</v>
      </c>
      <c r="O554">
        <v>0</v>
      </c>
    </row>
    <row r="555" spans="2:15" x14ac:dyDescent="0.35">
      <c r="B555">
        <v>56</v>
      </c>
      <c r="C555" s="4">
        <v>832</v>
      </c>
      <c r="D555">
        <v>9</v>
      </c>
      <c r="E555">
        <v>762</v>
      </c>
      <c r="F555">
        <v>3</v>
      </c>
      <c r="G555">
        <v>2</v>
      </c>
      <c r="H555">
        <v>7</v>
      </c>
      <c r="I555">
        <v>4</v>
      </c>
      <c r="J555">
        <v>2</v>
      </c>
      <c r="K555">
        <v>0</v>
      </c>
      <c r="L555" s="4">
        <v>11</v>
      </c>
      <c r="M555">
        <v>3</v>
      </c>
      <c r="N555">
        <v>2</v>
      </c>
      <c r="O555">
        <v>0</v>
      </c>
    </row>
    <row r="556" spans="2:15" x14ac:dyDescent="0.35">
      <c r="B556">
        <v>40</v>
      </c>
      <c r="C556" s="4">
        <v>804</v>
      </c>
      <c r="D556">
        <v>2</v>
      </c>
      <c r="E556">
        <v>763</v>
      </c>
      <c r="F556">
        <v>4</v>
      </c>
      <c r="G556">
        <v>1</v>
      </c>
      <c r="H556">
        <v>4</v>
      </c>
      <c r="I556">
        <v>4</v>
      </c>
      <c r="J556">
        <v>1</v>
      </c>
      <c r="K556">
        <v>1</v>
      </c>
      <c r="L556" s="4">
        <v>20</v>
      </c>
      <c r="M556">
        <v>4</v>
      </c>
      <c r="N556">
        <v>2</v>
      </c>
      <c r="O556">
        <v>0</v>
      </c>
    </row>
    <row r="557" spans="2:15" x14ac:dyDescent="0.35">
      <c r="B557">
        <v>27</v>
      </c>
      <c r="C557" s="4">
        <v>975</v>
      </c>
      <c r="D557">
        <v>7</v>
      </c>
      <c r="E557">
        <v>764</v>
      </c>
      <c r="F557">
        <v>4</v>
      </c>
      <c r="G557">
        <v>1</v>
      </c>
      <c r="H557">
        <v>7</v>
      </c>
      <c r="I557">
        <v>1</v>
      </c>
      <c r="J557">
        <v>1</v>
      </c>
      <c r="K557">
        <v>0</v>
      </c>
      <c r="L557" s="4">
        <v>19</v>
      </c>
      <c r="M557">
        <v>1</v>
      </c>
      <c r="N557">
        <v>1</v>
      </c>
      <c r="O557">
        <v>0</v>
      </c>
    </row>
    <row r="558" spans="2:15" x14ac:dyDescent="0.35">
      <c r="B558">
        <v>29</v>
      </c>
      <c r="C558" s="4">
        <v>1090</v>
      </c>
      <c r="D558">
        <v>10</v>
      </c>
      <c r="E558">
        <v>766</v>
      </c>
      <c r="F558">
        <v>4</v>
      </c>
      <c r="G558">
        <v>2</v>
      </c>
      <c r="H558">
        <v>9</v>
      </c>
      <c r="I558">
        <v>2</v>
      </c>
      <c r="J558">
        <v>3</v>
      </c>
      <c r="K558">
        <v>0</v>
      </c>
      <c r="L558" s="4">
        <v>14</v>
      </c>
      <c r="M558">
        <v>4</v>
      </c>
      <c r="N558">
        <v>3</v>
      </c>
      <c r="O558">
        <v>0</v>
      </c>
    </row>
    <row r="559" spans="2:15" x14ac:dyDescent="0.35">
      <c r="B559">
        <v>53</v>
      </c>
      <c r="C559" s="4">
        <v>346</v>
      </c>
      <c r="D559">
        <v>6</v>
      </c>
      <c r="E559">
        <v>769</v>
      </c>
      <c r="F559">
        <v>4</v>
      </c>
      <c r="G559">
        <v>2</v>
      </c>
      <c r="H559">
        <v>5</v>
      </c>
      <c r="I559">
        <v>4</v>
      </c>
      <c r="J559">
        <v>1</v>
      </c>
      <c r="K559">
        <v>0</v>
      </c>
      <c r="L559" s="4">
        <v>17</v>
      </c>
      <c r="M559">
        <v>4</v>
      </c>
      <c r="N559">
        <v>3</v>
      </c>
      <c r="O559">
        <v>0</v>
      </c>
    </row>
    <row r="560" spans="2:15" x14ac:dyDescent="0.35">
      <c r="B560">
        <v>35</v>
      </c>
      <c r="C560" s="4">
        <v>1225</v>
      </c>
      <c r="D560">
        <v>2</v>
      </c>
      <c r="E560">
        <v>771</v>
      </c>
      <c r="F560">
        <v>4</v>
      </c>
      <c r="G560">
        <v>1</v>
      </c>
      <c r="H560">
        <v>7</v>
      </c>
      <c r="I560">
        <v>1</v>
      </c>
      <c r="J560">
        <v>3</v>
      </c>
      <c r="K560">
        <v>0</v>
      </c>
      <c r="L560" s="4">
        <v>11</v>
      </c>
      <c r="M560">
        <v>1</v>
      </c>
      <c r="N560">
        <v>4</v>
      </c>
      <c r="O560">
        <v>0</v>
      </c>
    </row>
    <row r="561" spans="2:15" x14ac:dyDescent="0.35">
      <c r="B561">
        <v>32</v>
      </c>
      <c r="C561" s="4">
        <v>430</v>
      </c>
      <c r="D561">
        <v>24</v>
      </c>
      <c r="E561">
        <v>772</v>
      </c>
      <c r="F561">
        <v>1</v>
      </c>
      <c r="G561">
        <v>2</v>
      </c>
      <c r="H561">
        <v>5</v>
      </c>
      <c r="I561">
        <v>4</v>
      </c>
      <c r="J561">
        <v>2</v>
      </c>
      <c r="K561">
        <v>0</v>
      </c>
      <c r="L561" s="4">
        <v>15</v>
      </c>
      <c r="M561">
        <v>4</v>
      </c>
      <c r="N561">
        <v>3</v>
      </c>
      <c r="O561">
        <v>0</v>
      </c>
    </row>
    <row r="562" spans="2:15" x14ac:dyDescent="0.35">
      <c r="B562">
        <v>38</v>
      </c>
      <c r="C562" s="4">
        <v>268</v>
      </c>
      <c r="D562">
        <v>2</v>
      </c>
      <c r="E562">
        <v>773</v>
      </c>
      <c r="F562">
        <v>4</v>
      </c>
      <c r="G562">
        <v>2</v>
      </c>
      <c r="H562">
        <v>4</v>
      </c>
      <c r="I562">
        <v>3</v>
      </c>
      <c r="J562">
        <v>2</v>
      </c>
      <c r="K562">
        <v>1</v>
      </c>
      <c r="L562" s="4">
        <v>13</v>
      </c>
      <c r="M562">
        <v>2</v>
      </c>
      <c r="N562">
        <v>1</v>
      </c>
      <c r="O562">
        <v>0</v>
      </c>
    </row>
    <row r="563" spans="2:15" x14ac:dyDescent="0.35">
      <c r="B563">
        <v>34</v>
      </c>
      <c r="C563" s="4">
        <v>167</v>
      </c>
      <c r="D563">
        <v>8</v>
      </c>
      <c r="E563">
        <v>775</v>
      </c>
      <c r="F563">
        <v>2</v>
      </c>
      <c r="G563">
        <v>1</v>
      </c>
      <c r="H563">
        <v>3</v>
      </c>
      <c r="I563">
        <v>1</v>
      </c>
      <c r="J563">
        <v>3</v>
      </c>
      <c r="K563">
        <v>0</v>
      </c>
      <c r="L563" s="4">
        <v>14</v>
      </c>
      <c r="M563">
        <v>3</v>
      </c>
      <c r="N563">
        <v>3</v>
      </c>
      <c r="O563">
        <v>0</v>
      </c>
    </row>
    <row r="564" spans="2:15" x14ac:dyDescent="0.35">
      <c r="B564">
        <v>52</v>
      </c>
      <c r="C564" s="4">
        <v>621</v>
      </c>
      <c r="D564">
        <v>3</v>
      </c>
      <c r="E564">
        <v>776</v>
      </c>
      <c r="F564">
        <v>3</v>
      </c>
      <c r="G564">
        <v>2</v>
      </c>
      <c r="H564">
        <v>6</v>
      </c>
      <c r="I564">
        <v>1</v>
      </c>
      <c r="J564">
        <v>2</v>
      </c>
      <c r="K564">
        <v>0</v>
      </c>
      <c r="L564" s="4">
        <v>11</v>
      </c>
      <c r="M564">
        <v>1</v>
      </c>
      <c r="N564">
        <v>4</v>
      </c>
      <c r="O564">
        <v>0</v>
      </c>
    </row>
    <row r="565" spans="2:15" x14ac:dyDescent="0.35">
      <c r="B565">
        <v>33</v>
      </c>
      <c r="C565" s="4">
        <v>527</v>
      </c>
      <c r="D565">
        <v>1</v>
      </c>
      <c r="E565">
        <v>780</v>
      </c>
      <c r="F565">
        <v>4</v>
      </c>
      <c r="G565">
        <v>2</v>
      </c>
      <c r="H565">
        <v>4</v>
      </c>
      <c r="I565">
        <v>4</v>
      </c>
      <c r="J565">
        <v>1</v>
      </c>
      <c r="K565">
        <v>1</v>
      </c>
      <c r="L565" s="4">
        <v>13</v>
      </c>
      <c r="M565">
        <v>3</v>
      </c>
      <c r="N565">
        <v>2</v>
      </c>
      <c r="O565">
        <v>1</v>
      </c>
    </row>
    <row r="566" spans="2:15" x14ac:dyDescent="0.35">
      <c r="B566">
        <v>25</v>
      </c>
      <c r="C566" s="4">
        <v>883</v>
      </c>
      <c r="D566">
        <v>26</v>
      </c>
      <c r="E566">
        <v>781</v>
      </c>
      <c r="F566">
        <v>3</v>
      </c>
      <c r="G566">
        <v>1</v>
      </c>
      <c r="H566">
        <v>8</v>
      </c>
      <c r="I566">
        <v>4</v>
      </c>
      <c r="J566">
        <v>1</v>
      </c>
      <c r="K566">
        <v>0</v>
      </c>
      <c r="L566" s="4">
        <v>23</v>
      </c>
      <c r="M566">
        <v>2</v>
      </c>
      <c r="N566">
        <v>2</v>
      </c>
      <c r="O566">
        <v>0</v>
      </c>
    </row>
    <row r="567" spans="2:15" x14ac:dyDescent="0.35">
      <c r="B567">
        <v>45</v>
      </c>
      <c r="C567" s="4">
        <v>954</v>
      </c>
      <c r="D567">
        <v>2</v>
      </c>
      <c r="E567">
        <v>783</v>
      </c>
      <c r="F567">
        <v>2</v>
      </c>
      <c r="G567">
        <v>2</v>
      </c>
      <c r="H567">
        <v>9</v>
      </c>
      <c r="I567">
        <v>3</v>
      </c>
      <c r="J567">
        <v>1</v>
      </c>
      <c r="K567">
        <v>0</v>
      </c>
      <c r="L567" s="4">
        <v>13</v>
      </c>
      <c r="M567">
        <v>1</v>
      </c>
      <c r="N567">
        <v>3</v>
      </c>
      <c r="O567">
        <v>0</v>
      </c>
    </row>
    <row r="568" spans="2:15" x14ac:dyDescent="0.35">
      <c r="B568">
        <v>23</v>
      </c>
      <c r="C568" s="4">
        <v>773.53418803418799</v>
      </c>
      <c r="D568">
        <v>10</v>
      </c>
      <c r="E568">
        <v>784</v>
      </c>
      <c r="F568">
        <v>1</v>
      </c>
      <c r="G568">
        <v>2</v>
      </c>
      <c r="H568">
        <v>4</v>
      </c>
      <c r="I568">
        <v>3</v>
      </c>
      <c r="J568">
        <v>1</v>
      </c>
      <c r="K568">
        <v>0</v>
      </c>
      <c r="L568" s="4">
        <v>18</v>
      </c>
      <c r="M568">
        <v>4</v>
      </c>
      <c r="N568">
        <v>3</v>
      </c>
      <c r="O568">
        <v>0</v>
      </c>
    </row>
    <row r="569" spans="2:15" x14ac:dyDescent="0.35">
      <c r="B569">
        <v>47</v>
      </c>
      <c r="C569" s="4">
        <v>787.54826254826253</v>
      </c>
      <c r="D569">
        <v>27</v>
      </c>
      <c r="E569">
        <v>785</v>
      </c>
      <c r="F569">
        <v>2</v>
      </c>
      <c r="G569">
        <v>1</v>
      </c>
      <c r="H569">
        <v>8</v>
      </c>
      <c r="I569">
        <v>3</v>
      </c>
      <c r="J569">
        <v>1</v>
      </c>
      <c r="K569">
        <v>1</v>
      </c>
      <c r="L569" s="4">
        <v>12</v>
      </c>
      <c r="M569">
        <v>4</v>
      </c>
      <c r="N569">
        <v>3</v>
      </c>
      <c r="O569">
        <v>1</v>
      </c>
    </row>
    <row r="570" spans="2:15" x14ac:dyDescent="0.35">
      <c r="B570">
        <v>34</v>
      </c>
      <c r="C570" s="4">
        <v>304</v>
      </c>
      <c r="D570">
        <v>2</v>
      </c>
      <c r="E570">
        <v>786</v>
      </c>
      <c r="F570">
        <v>4</v>
      </c>
      <c r="G570">
        <v>2</v>
      </c>
      <c r="H570">
        <v>8</v>
      </c>
      <c r="I570">
        <v>4</v>
      </c>
      <c r="J570">
        <v>1</v>
      </c>
      <c r="K570">
        <v>0</v>
      </c>
      <c r="L570" s="4">
        <v>14.945945945945946</v>
      </c>
      <c r="M570">
        <v>3</v>
      </c>
      <c r="N570">
        <v>3</v>
      </c>
      <c r="O570">
        <v>0</v>
      </c>
    </row>
    <row r="571" spans="2:15" x14ac:dyDescent="0.35">
      <c r="B571">
        <v>55</v>
      </c>
      <c r="C571" s="4">
        <v>725</v>
      </c>
      <c r="D571">
        <v>2</v>
      </c>
      <c r="E571">
        <v>787</v>
      </c>
      <c r="F571">
        <v>4</v>
      </c>
      <c r="G571">
        <v>2</v>
      </c>
      <c r="H571">
        <v>6</v>
      </c>
      <c r="I571">
        <v>1</v>
      </c>
      <c r="J571">
        <v>2</v>
      </c>
      <c r="K571">
        <v>1</v>
      </c>
      <c r="L571" s="4">
        <v>15.049382716049383</v>
      </c>
      <c r="M571">
        <v>4</v>
      </c>
      <c r="N571">
        <v>3</v>
      </c>
      <c r="O571">
        <v>1</v>
      </c>
    </row>
    <row r="572" spans="2:15" x14ac:dyDescent="0.35">
      <c r="B572">
        <v>36</v>
      </c>
      <c r="C572" s="4">
        <v>1434</v>
      </c>
      <c r="D572">
        <v>8</v>
      </c>
      <c r="E572">
        <v>789</v>
      </c>
      <c r="F572">
        <v>1</v>
      </c>
      <c r="G572">
        <v>2</v>
      </c>
      <c r="H572">
        <v>8</v>
      </c>
      <c r="I572">
        <v>1</v>
      </c>
      <c r="J572">
        <v>1</v>
      </c>
      <c r="K572">
        <v>0</v>
      </c>
      <c r="L572" s="4">
        <v>14.945945945945946</v>
      </c>
      <c r="M572">
        <v>2</v>
      </c>
      <c r="N572">
        <v>3</v>
      </c>
      <c r="O572">
        <v>0</v>
      </c>
    </row>
    <row r="573" spans="2:15" x14ac:dyDescent="0.35">
      <c r="B573">
        <v>52</v>
      </c>
      <c r="C573" s="4">
        <v>715</v>
      </c>
      <c r="D573">
        <v>19</v>
      </c>
      <c r="E573">
        <v>791</v>
      </c>
      <c r="F573">
        <v>4</v>
      </c>
      <c r="G573">
        <v>2</v>
      </c>
      <c r="H573">
        <v>4</v>
      </c>
      <c r="I573">
        <v>4</v>
      </c>
      <c r="J573">
        <v>2</v>
      </c>
      <c r="K573">
        <v>0</v>
      </c>
      <c r="L573" s="4">
        <v>15.375527426160337</v>
      </c>
      <c r="M573">
        <v>1</v>
      </c>
      <c r="N573">
        <v>3</v>
      </c>
      <c r="O573">
        <v>0</v>
      </c>
    </row>
    <row r="574" spans="2:15" x14ac:dyDescent="0.35">
      <c r="B574">
        <v>26</v>
      </c>
      <c r="C574" s="4">
        <v>575</v>
      </c>
      <c r="D574">
        <v>1</v>
      </c>
      <c r="E574">
        <v>792</v>
      </c>
      <c r="F574">
        <v>1</v>
      </c>
      <c r="G574">
        <v>1</v>
      </c>
      <c r="H574">
        <v>5</v>
      </c>
      <c r="I574">
        <v>4</v>
      </c>
      <c r="J574">
        <v>3</v>
      </c>
      <c r="K574">
        <v>0</v>
      </c>
      <c r="L574" s="4">
        <v>15.173076923076923</v>
      </c>
      <c r="M574">
        <v>1</v>
      </c>
      <c r="N574">
        <v>3</v>
      </c>
      <c r="O574">
        <v>0</v>
      </c>
    </row>
    <row r="575" spans="2:15" x14ac:dyDescent="0.35">
      <c r="B575">
        <v>29</v>
      </c>
      <c r="C575" s="4">
        <v>657</v>
      </c>
      <c r="D575">
        <v>27</v>
      </c>
      <c r="E575">
        <v>793</v>
      </c>
      <c r="F575">
        <v>2</v>
      </c>
      <c r="G575">
        <v>1</v>
      </c>
      <c r="H575">
        <v>7</v>
      </c>
      <c r="I575">
        <v>3</v>
      </c>
      <c r="J575">
        <v>2</v>
      </c>
      <c r="K575">
        <v>0</v>
      </c>
      <c r="L575" s="4">
        <v>12</v>
      </c>
      <c r="M575">
        <v>1</v>
      </c>
      <c r="N575">
        <v>2</v>
      </c>
      <c r="O575">
        <v>0</v>
      </c>
    </row>
    <row r="576" spans="2:15" x14ac:dyDescent="0.35">
      <c r="B576">
        <v>26</v>
      </c>
      <c r="C576" s="4">
        <v>1146</v>
      </c>
      <c r="D576">
        <v>8</v>
      </c>
      <c r="E576">
        <v>796</v>
      </c>
      <c r="F576">
        <v>4</v>
      </c>
      <c r="G576">
        <v>2</v>
      </c>
      <c r="H576">
        <v>8</v>
      </c>
      <c r="I576">
        <v>1</v>
      </c>
      <c r="J576">
        <v>1</v>
      </c>
      <c r="K576">
        <v>0</v>
      </c>
      <c r="L576" s="4">
        <v>17</v>
      </c>
      <c r="M576">
        <v>3</v>
      </c>
      <c r="N576">
        <v>2</v>
      </c>
      <c r="O576">
        <v>1</v>
      </c>
    </row>
    <row r="577" spans="2:15" x14ac:dyDescent="0.35">
      <c r="B577">
        <v>34</v>
      </c>
      <c r="C577" s="4">
        <v>182</v>
      </c>
      <c r="D577">
        <v>1</v>
      </c>
      <c r="E577">
        <v>797</v>
      </c>
      <c r="F577">
        <v>2</v>
      </c>
      <c r="G577">
        <v>1</v>
      </c>
      <c r="H577">
        <v>4</v>
      </c>
      <c r="I577">
        <v>4</v>
      </c>
      <c r="J577">
        <v>1</v>
      </c>
      <c r="K577">
        <v>0</v>
      </c>
      <c r="L577" s="4">
        <v>16</v>
      </c>
      <c r="M577">
        <v>3</v>
      </c>
      <c r="N577">
        <v>3</v>
      </c>
      <c r="O577">
        <v>0</v>
      </c>
    </row>
    <row r="578" spans="2:15" x14ac:dyDescent="0.35">
      <c r="B578">
        <v>54</v>
      </c>
      <c r="C578" s="4">
        <v>376</v>
      </c>
      <c r="D578">
        <v>19</v>
      </c>
      <c r="E578">
        <v>799</v>
      </c>
      <c r="F578">
        <v>4</v>
      </c>
      <c r="G578">
        <v>1</v>
      </c>
      <c r="H578">
        <v>3</v>
      </c>
      <c r="I578">
        <v>1</v>
      </c>
      <c r="J578">
        <v>3</v>
      </c>
      <c r="K578">
        <v>1</v>
      </c>
      <c r="L578" s="4">
        <v>11</v>
      </c>
      <c r="M578">
        <v>2</v>
      </c>
      <c r="N578">
        <v>3</v>
      </c>
      <c r="O578">
        <v>0</v>
      </c>
    </row>
    <row r="579" spans="2:15" x14ac:dyDescent="0.35">
      <c r="B579">
        <v>27</v>
      </c>
      <c r="C579" s="4">
        <v>829</v>
      </c>
      <c r="D579">
        <v>8</v>
      </c>
      <c r="E579">
        <v>800</v>
      </c>
      <c r="F579">
        <v>3</v>
      </c>
      <c r="G579">
        <v>2</v>
      </c>
      <c r="H579">
        <v>8</v>
      </c>
      <c r="I579">
        <v>4</v>
      </c>
      <c r="J579">
        <v>2</v>
      </c>
      <c r="K579">
        <v>0</v>
      </c>
      <c r="L579" s="4">
        <v>19</v>
      </c>
      <c r="M579">
        <v>2</v>
      </c>
      <c r="N579">
        <v>3</v>
      </c>
      <c r="O579">
        <v>0</v>
      </c>
    </row>
    <row r="580" spans="2:15" x14ac:dyDescent="0.35">
      <c r="B580">
        <v>37</v>
      </c>
      <c r="C580" s="4">
        <v>571</v>
      </c>
      <c r="D580">
        <v>10</v>
      </c>
      <c r="E580">
        <v>802</v>
      </c>
      <c r="F580">
        <v>4</v>
      </c>
      <c r="G580">
        <v>1</v>
      </c>
      <c r="H580">
        <v>4</v>
      </c>
      <c r="I580">
        <v>1</v>
      </c>
      <c r="J580">
        <v>3</v>
      </c>
      <c r="K580">
        <v>1</v>
      </c>
      <c r="L580" s="4">
        <v>13</v>
      </c>
      <c r="M580">
        <v>2</v>
      </c>
      <c r="N580">
        <v>2</v>
      </c>
      <c r="O580">
        <v>0</v>
      </c>
    </row>
    <row r="581" spans="2:15" x14ac:dyDescent="0.35">
      <c r="B581">
        <v>38</v>
      </c>
      <c r="C581" s="4">
        <v>805.3360655737705</v>
      </c>
      <c r="D581">
        <v>2</v>
      </c>
      <c r="E581">
        <v>803</v>
      </c>
      <c r="F581">
        <v>1</v>
      </c>
      <c r="G581">
        <v>1</v>
      </c>
      <c r="H581">
        <v>3</v>
      </c>
      <c r="I581">
        <v>1</v>
      </c>
      <c r="J581">
        <v>1</v>
      </c>
      <c r="K581">
        <v>1</v>
      </c>
      <c r="L581" s="4">
        <v>12</v>
      </c>
      <c r="M581">
        <v>4</v>
      </c>
      <c r="N581">
        <v>3</v>
      </c>
      <c r="O581">
        <v>0</v>
      </c>
    </row>
    <row r="582" spans="2:15" x14ac:dyDescent="0.35">
      <c r="B582">
        <v>34</v>
      </c>
      <c r="C582" s="4">
        <v>121</v>
      </c>
      <c r="D582">
        <v>2</v>
      </c>
      <c r="E582">
        <v>804</v>
      </c>
      <c r="F582">
        <v>3</v>
      </c>
      <c r="G582">
        <v>1</v>
      </c>
      <c r="H582">
        <v>4</v>
      </c>
      <c r="I582">
        <v>1</v>
      </c>
      <c r="J582">
        <v>1</v>
      </c>
      <c r="K582">
        <v>0</v>
      </c>
      <c r="L582" s="4">
        <v>11</v>
      </c>
      <c r="M582">
        <v>3</v>
      </c>
      <c r="N582">
        <v>3</v>
      </c>
      <c r="O582">
        <v>0</v>
      </c>
    </row>
    <row r="583" spans="2:15" x14ac:dyDescent="0.35">
      <c r="B583">
        <v>35</v>
      </c>
      <c r="C583" s="4">
        <v>803.12121212121212</v>
      </c>
      <c r="D583">
        <v>8</v>
      </c>
      <c r="E583">
        <v>805</v>
      </c>
      <c r="F583">
        <v>1</v>
      </c>
      <c r="G583">
        <v>1</v>
      </c>
      <c r="H583">
        <v>9</v>
      </c>
      <c r="I583">
        <v>4</v>
      </c>
      <c r="J583">
        <v>2</v>
      </c>
      <c r="K583">
        <v>0</v>
      </c>
      <c r="L583" s="4">
        <v>16</v>
      </c>
      <c r="M583">
        <v>2</v>
      </c>
      <c r="N583">
        <v>2</v>
      </c>
      <c r="O583">
        <v>0</v>
      </c>
    </row>
    <row r="584" spans="2:15" x14ac:dyDescent="0.35">
      <c r="B584">
        <v>30</v>
      </c>
      <c r="C584" s="4">
        <v>921</v>
      </c>
      <c r="D584">
        <v>1</v>
      </c>
      <c r="E584">
        <v>806</v>
      </c>
      <c r="F584">
        <v>4</v>
      </c>
      <c r="G584">
        <v>2</v>
      </c>
      <c r="H584">
        <v>5</v>
      </c>
      <c r="I584">
        <v>3</v>
      </c>
      <c r="J584">
        <v>2</v>
      </c>
      <c r="K584">
        <v>0</v>
      </c>
      <c r="L584" s="4">
        <v>21</v>
      </c>
      <c r="M584">
        <v>3</v>
      </c>
      <c r="N584">
        <v>3</v>
      </c>
      <c r="O584">
        <v>0</v>
      </c>
    </row>
    <row r="585" spans="2:15" x14ac:dyDescent="0.35">
      <c r="B585">
        <v>40</v>
      </c>
      <c r="C585" s="4">
        <v>791</v>
      </c>
      <c r="D585">
        <v>2</v>
      </c>
      <c r="E585">
        <v>807</v>
      </c>
      <c r="F585">
        <v>3</v>
      </c>
      <c r="G585">
        <v>1</v>
      </c>
      <c r="H585">
        <v>7</v>
      </c>
      <c r="I585">
        <v>2</v>
      </c>
      <c r="J585">
        <v>2</v>
      </c>
      <c r="K585">
        <v>0</v>
      </c>
      <c r="L585" s="4">
        <v>24</v>
      </c>
      <c r="M585">
        <v>4</v>
      </c>
      <c r="N585">
        <v>3</v>
      </c>
      <c r="O585">
        <v>0</v>
      </c>
    </row>
    <row r="586" spans="2:15" x14ac:dyDescent="0.35">
      <c r="B586">
        <v>34</v>
      </c>
      <c r="C586" s="4">
        <v>1111</v>
      </c>
      <c r="D586">
        <v>8</v>
      </c>
      <c r="E586">
        <v>808</v>
      </c>
      <c r="F586">
        <v>3</v>
      </c>
      <c r="G586">
        <v>1</v>
      </c>
      <c r="H586">
        <v>8</v>
      </c>
      <c r="I586">
        <v>1</v>
      </c>
      <c r="J586">
        <v>2</v>
      </c>
      <c r="K586">
        <v>0</v>
      </c>
      <c r="L586" s="4">
        <v>17</v>
      </c>
      <c r="M586">
        <v>2</v>
      </c>
      <c r="N586">
        <v>3</v>
      </c>
      <c r="O586">
        <v>0</v>
      </c>
    </row>
    <row r="587" spans="2:15" x14ac:dyDescent="0.35">
      <c r="B587">
        <v>42</v>
      </c>
      <c r="C587" s="4">
        <v>570</v>
      </c>
      <c r="D587">
        <v>8</v>
      </c>
      <c r="E587">
        <v>809</v>
      </c>
      <c r="F587">
        <v>2</v>
      </c>
      <c r="G587">
        <v>2</v>
      </c>
      <c r="H587">
        <v>6</v>
      </c>
      <c r="I587">
        <v>4</v>
      </c>
      <c r="J587">
        <v>3</v>
      </c>
      <c r="K587">
        <v>0</v>
      </c>
      <c r="L587" s="4">
        <v>13</v>
      </c>
      <c r="M587">
        <v>2</v>
      </c>
      <c r="N587">
        <v>2</v>
      </c>
      <c r="O587">
        <v>0</v>
      </c>
    </row>
    <row r="588" spans="2:15" x14ac:dyDescent="0.35">
      <c r="B588">
        <v>23</v>
      </c>
      <c r="C588" s="4">
        <v>1243</v>
      </c>
      <c r="D588">
        <v>6</v>
      </c>
      <c r="E588">
        <v>811</v>
      </c>
      <c r="F588">
        <v>3</v>
      </c>
      <c r="G588">
        <v>2</v>
      </c>
      <c r="H588">
        <v>5</v>
      </c>
      <c r="I588">
        <v>1</v>
      </c>
      <c r="J588">
        <v>2</v>
      </c>
      <c r="K588">
        <v>1</v>
      </c>
      <c r="L588" s="4">
        <v>21</v>
      </c>
      <c r="M588">
        <v>3</v>
      </c>
      <c r="N588">
        <v>3</v>
      </c>
      <c r="O588">
        <v>1</v>
      </c>
    </row>
    <row r="589" spans="2:15" x14ac:dyDescent="0.35">
      <c r="B589">
        <v>24</v>
      </c>
      <c r="C589" s="4">
        <v>1092</v>
      </c>
      <c r="D589">
        <v>9</v>
      </c>
      <c r="E589">
        <v>812</v>
      </c>
      <c r="F589">
        <v>3</v>
      </c>
      <c r="G589">
        <v>2</v>
      </c>
      <c r="H589">
        <v>5</v>
      </c>
      <c r="I589">
        <v>2</v>
      </c>
      <c r="J589">
        <v>3</v>
      </c>
      <c r="K589">
        <v>0</v>
      </c>
      <c r="L589" s="4">
        <v>11</v>
      </c>
      <c r="M589">
        <v>3</v>
      </c>
      <c r="N589">
        <v>3</v>
      </c>
      <c r="O589">
        <v>0</v>
      </c>
    </row>
    <row r="590" spans="2:15" x14ac:dyDescent="0.35">
      <c r="B590">
        <v>52</v>
      </c>
      <c r="C590" s="4">
        <v>1325</v>
      </c>
      <c r="D590">
        <v>11</v>
      </c>
      <c r="E590">
        <v>813</v>
      </c>
      <c r="F590">
        <v>4</v>
      </c>
      <c r="G590">
        <v>1</v>
      </c>
      <c r="H590">
        <v>5</v>
      </c>
      <c r="I590">
        <v>3</v>
      </c>
      <c r="J590">
        <v>2</v>
      </c>
      <c r="K590">
        <v>0</v>
      </c>
      <c r="L590" s="4">
        <v>20</v>
      </c>
      <c r="M590">
        <v>2</v>
      </c>
      <c r="N590">
        <v>3</v>
      </c>
      <c r="O590">
        <v>0</v>
      </c>
    </row>
    <row r="591" spans="2:15" x14ac:dyDescent="0.35">
      <c r="B591">
        <v>50</v>
      </c>
      <c r="C591" s="4">
        <v>691</v>
      </c>
      <c r="D591">
        <v>2</v>
      </c>
      <c r="E591">
        <v>815</v>
      </c>
      <c r="F591">
        <v>3</v>
      </c>
      <c r="G591">
        <v>2</v>
      </c>
      <c r="H591">
        <v>1</v>
      </c>
      <c r="I591">
        <v>3</v>
      </c>
      <c r="J591">
        <v>2</v>
      </c>
      <c r="K591">
        <v>0</v>
      </c>
      <c r="L591" s="4">
        <v>16</v>
      </c>
      <c r="M591">
        <v>4</v>
      </c>
      <c r="N591">
        <v>3</v>
      </c>
      <c r="O591">
        <v>0</v>
      </c>
    </row>
    <row r="592" spans="2:15" x14ac:dyDescent="0.35">
      <c r="B592">
        <v>29</v>
      </c>
      <c r="C592" s="4">
        <v>805</v>
      </c>
      <c r="D592">
        <v>1</v>
      </c>
      <c r="E592">
        <v>816</v>
      </c>
      <c r="F592">
        <v>2</v>
      </c>
      <c r="G592">
        <v>1</v>
      </c>
      <c r="H592">
        <v>5</v>
      </c>
      <c r="I592">
        <v>1</v>
      </c>
      <c r="J592">
        <v>2</v>
      </c>
      <c r="K592">
        <v>1</v>
      </c>
      <c r="L592" s="4">
        <v>11</v>
      </c>
      <c r="M592">
        <v>4</v>
      </c>
      <c r="N592">
        <v>3</v>
      </c>
      <c r="O592">
        <v>1</v>
      </c>
    </row>
    <row r="593" spans="2:15" x14ac:dyDescent="0.35">
      <c r="B593">
        <v>33</v>
      </c>
      <c r="C593" s="4">
        <v>213</v>
      </c>
      <c r="D593">
        <v>7</v>
      </c>
      <c r="E593">
        <v>817</v>
      </c>
      <c r="F593">
        <v>3</v>
      </c>
      <c r="G593">
        <v>2</v>
      </c>
      <c r="H593">
        <v>1</v>
      </c>
      <c r="I593">
        <v>3</v>
      </c>
      <c r="J593">
        <v>2</v>
      </c>
      <c r="K593">
        <v>0</v>
      </c>
      <c r="L593" s="4">
        <v>11</v>
      </c>
      <c r="M593">
        <v>4</v>
      </c>
      <c r="N593">
        <v>4</v>
      </c>
      <c r="O593">
        <v>0</v>
      </c>
    </row>
    <row r="594" spans="2:15" x14ac:dyDescent="0.35">
      <c r="B594">
        <v>33</v>
      </c>
      <c r="C594" s="4">
        <v>118</v>
      </c>
      <c r="D594">
        <v>16</v>
      </c>
      <c r="E594">
        <v>819</v>
      </c>
      <c r="F594">
        <v>1</v>
      </c>
      <c r="G594">
        <v>1</v>
      </c>
      <c r="H594">
        <v>8</v>
      </c>
      <c r="I594">
        <v>1</v>
      </c>
      <c r="J594">
        <v>1</v>
      </c>
      <c r="K594">
        <v>0</v>
      </c>
      <c r="L594" s="4">
        <v>15</v>
      </c>
      <c r="M594">
        <v>3</v>
      </c>
      <c r="N594">
        <v>3</v>
      </c>
      <c r="O594">
        <v>1</v>
      </c>
    </row>
    <row r="595" spans="2:15" x14ac:dyDescent="0.35">
      <c r="B595">
        <v>47</v>
      </c>
      <c r="C595" s="4">
        <v>202</v>
      </c>
      <c r="D595">
        <v>2</v>
      </c>
      <c r="E595">
        <v>820</v>
      </c>
      <c r="F595">
        <v>3</v>
      </c>
      <c r="G595">
        <v>1</v>
      </c>
      <c r="H595">
        <v>6</v>
      </c>
      <c r="I595">
        <v>4</v>
      </c>
      <c r="J595">
        <v>2</v>
      </c>
      <c r="K595">
        <v>1</v>
      </c>
      <c r="L595" s="4">
        <v>11</v>
      </c>
      <c r="M595">
        <v>3</v>
      </c>
      <c r="N595">
        <v>2</v>
      </c>
      <c r="O595">
        <v>0</v>
      </c>
    </row>
    <row r="596" spans="2:15" x14ac:dyDescent="0.35">
      <c r="B596">
        <v>36</v>
      </c>
      <c r="C596" s="4">
        <v>805.3360655737705</v>
      </c>
      <c r="D596">
        <v>1</v>
      </c>
      <c r="E596">
        <v>823</v>
      </c>
      <c r="F596">
        <v>3</v>
      </c>
      <c r="G596">
        <v>1</v>
      </c>
      <c r="H596">
        <v>3</v>
      </c>
      <c r="I596">
        <v>2</v>
      </c>
      <c r="J596">
        <v>2</v>
      </c>
      <c r="K596">
        <v>0</v>
      </c>
      <c r="L596" s="4">
        <v>15</v>
      </c>
      <c r="M596">
        <v>1</v>
      </c>
      <c r="N596">
        <v>3</v>
      </c>
      <c r="O596">
        <v>0</v>
      </c>
    </row>
    <row r="597" spans="2:15" x14ac:dyDescent="0.35">
      <c r="B597">
        <v>29</v>
      </c>
      <c r="C597" s="4">
        <v>773.53418803418799</v>
      </c>
      <c r="D597">
        <v>23</v>
      </c>
      <c r="E597">
        <v>824</v>
      </c>
      <c r="F597">
        <v>3</v>
      </c>
      <c r="G597">
        <v>2</v>
      </c>
      <c r="H597">
        <v>4</v>
      </c>
      <c r="I597">
        <v>3</v>
      </c>
      <c r="J597">
        <v>2</v>
      </c>
      <c r="K597">
        <v>0</v>
      </c>
      <c r="L597" s="4">
        <v>24</v>
      </c>
      <c r="M597">
        <v>3</v>
      </c>
      <c r="N597">
        <v>3</v>
      </c>
      <c r="O597">
        <v>0</v>
      </c>
    </row>
    <row r="598" spans="2:15" x14ac:dyDescent="0.35">
      <c r="B598">
        <v>58</v>
      </c>
      <c r="C598" s="4">
        <v>776.57377049180332</v>
      </c>
      <c r="D598">
        <v>2</v>
      </c>
      <c r="E598">
        <v>825</v>
      </c>
      <c r="F598">
        <v>4</v>
      </c>
      <c r="G598">
        <v>2</v>
      </c>
      <c r="H598">
        <v>1</v>
      </c>
      <c r="I598">
        <v>2</v>
      </c>
      <c r="J598">
        <v>1</v>
      </c>
      <c r="K598">
        <v>1</v>
      </c>
      <c r="L598" s="4">
        <v>12</v>
      </c>
      <c r="M598">
        <v>4</v>
      </c>
      <c r="N598">
        <v>3</v>
      </c>
      <c r="O598">
        <v>1</v>
      </c>
    </row>
    <row r="599" spans="2:15" x14ac:dyDescent="0.35">
      <c r="B599">
        <v>35</v>
      </c>
      <c r="C599" s="4">
        <v>1258</v>
      </c>
      <c r="D599">
        <v>1</v>
      </c>
      <c r="E599">
        <v>826</v>
      </c>
      <c r="F599">
        <v>4</v>
      </c>
      <c r="G599">
        <v>1</v>
      </c>
      <c r="H599">
        <v>4</v>
      </c>
      <c r="I599">
        <v>3</v>
      </c>
      <c r="J599">
        <v>1</v>
      </c>
      <c r="K599">
        <v>0</v>
      </c>
      <c r="L599" s="4">
        <v>13</v>
      </c>
      <c r="M599">
        <v>3</v>
      </c>
      <c r="N599">
        <v>3</v>
      </c>
      <c r="O599">
        <v>0</v>
      </c>
    </row>
    <row r="600" spans="2:15" x14ac:dyDescent="0.35">
      <c r="B600">
        <v>42</v>
      </c>
      <c r="C600" s="4">
        <v>932</v>
      </c>
      <c r="D600">
        <v>1</v>
      </c>
      <c r="E600">
        <v>827</v>
      </c>
      <c r="F600">
        <v>4</v>
      </c>
      <c r="G600">
        <v>1</v>
      </c>
      <c r="H600">
        <v>3</v>
      </c>
      <c r="I600">
        <v>4</v>
      </c>
      <c r="J600">
        <v>2</v>
      </c>
      <c r="K600">
        <v>1</v>
      </c>
      <c r="L600" s="4">
        <v>13</v>
      </c>
      <c r="M600">
        <v>4</v>
      </c>
      <c r="N600">
        <v>3</v>
      </c>
      <c r="O600">
        <v>0</v>
      </c>
    </row>
    <row r="601" spans="2:15" x14ac:dyDescent="0.35">
      <c r="B601">
        <v>28</v>
      </c>
      <c r="C601" s="4">
        <v>773.53418803418799</v>
      </c>
      <c r="D601">
        <v>2</v>
      </c>
      <c r="E601">
        <v>828</v>
      </c>
      <c r="F601">
        <v>3</v>
      </c>
      <c r="G601">
        <v>2</v>
      </c>
      <c r="H601">
        <v>4</v>
      </c>
      <c r="I601">
        <v>3</v>
      </c>
      <c r="J601">
        <v>1</v>
      </c>
      <c r="K601">
        <v>0</v>
      </c>
      <c r="L601" s="4">
        <v>17</v>
      </c>
      <c r="M601">
        <v>4</v>
      </c>
      <c r="N601">
        <v>2</v>
      </c>
      <c r="O601">
        <v>1</v>
      </c>
    </row>
    <row r="602" spans="2:15" x14ac:dyDescent="0.35">
      <c r="B602">
        <v>36</v>
      </c>
      <c r="C602" s="4">
        <v>1041</v>
      </c>
      <c r="D602">
        <v>13</v>
      </c>
      <c r="E602">
        <v>829</v>
      </c>
      <c r="F602">
        <v>3</v>
      </c>
      <c r="G602">
        <v>2</v>
      </c>
      <c r="H602">
        <v>2</v>
      </c>
      <c r="I602">
        <v>2</v>
      </c>
      <c r="J602">
        <v>2</v>
      </c>
      <c r="K602">
        <v>0</v>
      </c>
      <c r="L602" s="4">
        <v>13</v>
      </c>
      <c r="M602">
        <v>2</v>
      </c>
      <c r="N602">
        <v>3</v>
      </c>
      <c r="O602">
        <v>0</v>
      </c>
    </row>
    <row r="603" spans="2:15" x14ac:dyDescent="0.35">
      <c r="B603">
        <v>32</v>
      </c>
      <c r="C603" s="4">
        <v>805.3360655737705</v>
      </c>
      <c r="D603">
        <v>4</v>
      </c>
      <c r="E603">
        <v>830</v>
      </c>
      <c r="F603">
        <v>3</v>
      </c>
      <c r="G603">
        <v>1</v>
      </c>
      <c r="H603">
        <v>3</v>
      </c>
      <c r="I603">
        <v>3</v>
      </c>
      <c r="J603">
        <v>2</v>
      </c>
      <c r="K603">
        <v>0</v>
      </c>
      <c r="L603" s="4">
        <v>12</v>
      </c>
      <c r="M603">
        <v>3</v>
      </c>
      <c r="N603">
        <v>3</v>
      </c>
      <c r="O603">
        <v>0</v>
      </c>
    </row>
    <row r="604" spans="2:15" x14ac:dyDescent="0.35">
      <c r="B604">
        <v>40</v>
      </c>
      <c r="C604" s="4">
        <v>720</v>
      </c>
      <c r="D604">
        <v>16</v>
      </c>
      <c r="E604">
        <v>832</v>
      </c>
      <c r="F604">
        <v>1</v>
      </c>
      <c r="G604">
        <v>2</v>
      </c>
      <c r="H604">
        <v>5</v>
      </c>
      <c r="I604">
        <v>3</v>
      </c>
      <c r="J604">
        <v>1</v>
      </c>
      <c r="K604">
        <v>0</v>
      </c>
      <c r="L604" s="4">
        <v>14</v>
      </c>
      <c r="M604">
        <v>4</v>
      </c>
      <c r="N604">
        <v>3</v>
      </c>
      <c r="O604">
        <v>0</v>
      </c>
    </row>
    <row r="605" spans="2:15" x14ac:dyDescent="0.35">
      <c r="B605">
        <v>30</v>
      </c>
      <c r="C605" s="4">
        <v>805.3360655737705</v>
      </c>
      <c r="D605">
        <v>2</v>
      </c>
      <c r="E605">
        <v>833</v>
      </c>
      <c r="F605">
        <v>3</v>
      </c>
      <c r="G605">
        <v>1</v>
      </c>
      <c r="H605">
        <v>3</v>
      </c>
      <c r="I605">
        <v>4</v>
      </c>
      <c r="J605">
        <v>1</v>
      </c>
      <c r="K605">
        <v>1</v>
      </c>
      <c r="L605" s="4">
        <v>15.345132743362832</v>
      </c>
      <c r="M605">
        <v>2</v>
      </c>
      <c r="N605">
        <v>2</v>
      </c>
      <c r="O605">
        <v>0</v>
      </c>
    </row>
    <row r="606" spans="2:15" x14ac:dyDescent="0.35">
      <c r="B606">
        <v>45</v>
      </c>
      <c r="C606" s="4">
        <v>773.53418803418799</v>
      </c>
      <c r="D606">
        <v>2</v>
      </c>
      <c r="E606">
        <v>834</v>
      </c>
      <c r="F606">
        <v>2</v>
      </c>
      <c r="G606">
        <v>1</v>
      </c>
      <c r="H606">
        <v>4</v>
      </c>
      <c r="I606">
        <v>3</v>
      </c>
      <c r="J606">
        <v>1</v>
      </c>
      <c r="K606">
        <v>0</v>
      </c>
      <c r="L606" s="4">
        <v>15.375527426160337</v>
      </c>
      <c r="M606">
        <v>4</v>
      </c>
      <c r="N606">
        <v>3</v>
      </c>
      <c r="O606">
        <v>0</v>
      </c>
    </row>
    <row r="607" spans="2:15" x14ac:dyDescent="0.35">
      <c r="B607">
        <v>42</v>
      </c>
      <c r="C607" s="4">
        <v>933</v>
      </c>
      <c r="D607">
        <v>29</v>
      </c>
      <c r="E607">
        <v>836</v>
      </c>
      <c r="F607">
        <v>2</v>
      </c>
      <c r="G607">
        <v>2</v>
      </c>
      <c r="H607">
        <v>3</v>
      </c>
      <c r="I607">
        <v>2</v>
      </c>
      <c r="J607">
        <v>2</v>
      </c>
      <c r="K607">
        <v>0</v>
      </c>
      <c r="L607" s="4">
        <v>15.345132743362832</v>
      </c>
      <c r="M607">
        <v>4</v>
      </c>
      <c r="N607">
        <v>2</v>
      </c>
      <c r="O607">
        <v>0</v>
      </c>
    </row>
    <row r="608" spans="2:15" x14ac:dyDescent="0.35">
      <c r="B608">
        <v>38</v>
      </c>
      <c r="C608" s="4">
        <v>843.5826086956522</v>
      </c>
      <c r="D608">
        <v>12</v>
      </c>
      <c r="E608">
        <v>837</v>
      </c>
      <c r="F608">
        <v>1</v>
      </c>
      <c r="G608">
        <v>2</v>
      </c>
      <c r="H608">
        <v>7</v>
      </c>
      <c r="I608">
        <v>1</v>
      </c>
      <c r="J608">
        <v>3</v>
      </c>
      <c r="K608">
        <v>0</v>
      </c>
      <c r="L608" s="4">
        <v>15.69811320754717</v>
      </c>
      <c r="M608">
        <v>3</v>
      </c>
      <c r="N608">
        <v>2</v>
      </c>
      <c r="O608">
        <v>0</v>
      </c>
    </row>
    <row r="609" spans="2:15" x14ac:dyDescent="0.35">
      <c r="B609">
        <v>34</v>
      </c>
      <c r="C609" s="4">
        <v>773.53418803418799</v>
      </c>
      <c r="D609">
        <v>16</v>
      </c>
      <c r="E609">
        <v>838</v>
      </c>
      <c r="F609">
        <v>3</v>
      </c>
      <c r="G609">
        <v>1</v>
      </c>
      <c r="H609">
        <v>4</v>
      </c>
      <c r="I609">
        <v>4</v>
      </c>
      <c r="J609">
        <v>1</v>
      </c>
      <c r="K609">
        <v>0</v>
      </c>
      <c r="L609" s="4">
        <v>15.375527426160337</v>
      </c>
      <c r="M609">
        <v>3</v>
      </c>
      <c r="N609">
        <v>3</v>
      </c>
      <c r="O609">
        <v>0</v>
      </c>
    </row>
    <row r="610" spans="2:15" x14ac:dyDescent="0.35">
      <c r="B610">
        <v>49</v>
      </c>
      <c r="C610" s="4">
        <v>1184</v>
      </c>
      <c r="D610">
        <v>11</v>
      </c>
      <c r="E610">
        <v>840</v>
      </c>
      <c r="F610">
        <v>3</v>
      </c>
      <c r="G610">
        <v>1</v>
      </c>
      <c r="H610">
        <v>8</v>
      </c>
      <c r="I610">
        <v>4</v>
      </c>
      <c r="J610">
        <v>2</v>
      </c>
      <c r="K610">
        <v>0</v>
      </c>
      <c r="L610" s="4">
        <v>14.945945945945946</v>
      </c>
      <c r="M610">
        <v>1</v>
      </c>
      <c r="N610">
        <v>4</v>
      </c>
      <c r="O610">
        <v>1</v>
      </c>
    </row>
    <row r="611" spans="2:15" x14ac:dyDescent="0.35">
      <c r="B611">
        <v>55</v>
      </c>
      <c r="C611" s="4">
        <v>436</v>
      </c>
      <c r="D611">
        <v>2</v>
      </c>
      <c r="E611">
        <v>842</v>
      </c>
      <c r="F611">
        <v>3</v>
      </c>
      <c r="G611">
        <v>2</v>
      </c>
      <c r="H611">
        <v>8</v>
      </c>
      <c r="I611">
        <v>4</v>
      </c>
      <c r="J611">
        <v>1</v>
      </c>
      <c r="K611">
        <v>0</v>
      </c>
      <c r="L611" s="4">
        <v>14.945945945945946</v>
      </c>
      <c r="M611">
        <v>3</v>
      </c>
      <c r="N611">
        <v>2</v>
      </c>
      <c r="O611">
        <v>1</v>
      </c>
    </row>
    <row r="612" spans="2:15" x14ac:dyDescent="0.35">
      <c r="B612">
        <v>43</v>
      </c>
      <c r="C612" s="4">
        <v>589</v>
      </c>
      <c r="D612">
        <v>14</v>
      </c>
      <c r="E612">
        <v>843</v>
      </c>
      <c r="F612">
        <v>2</v>
      </c>
      <c r="G612">
        <v>2</v>
      </c>
      <c r="H612">
        <v>1</v>
      </c>
      <c r="I612">
        <v>1</v>
      </c>
      <c r="J612">
        <v>2</v>
      </c>
      <c r="K612">
        <v>0</v>
      </c>
      <c r="L612" s="4">
        <v>24</v>
      </c>
      <c r="M612">
        <v>3</v>
      </c>
      <c r="N612">
        <v>3</v>
      </c>
      <c r="O612">
        <v>0</v>
      </c>
    </row>
    <row r="613" spans="2:15" x14ac:dyDescent="0.35">
      <c r="B613">
        <v>27</v>
      </c>
      <c r="C613" s="4">
        <v>269</v>
      </c>
      <c r="D613">
        <v>5</v>
      </c>
      <c r="E613">
        <v>844</v>
      </c>
      <c r="F613">
        <v>3</v>
      </c>
      <c r="G613">
        <v>2</v>
      </c>
      <c r="H613">
        <v>1</v>
      </c>
      <c r="I613">
        <v>4</v>
      </c>
      <c r="J613">
        <v>3</v>
      </c>
      <c r="K613">
        <v>1</v>
      </c>
      <c r="L613" s="4">
        <v>16</v>
      </c>
      <c r="M613">
        <v>2</v>
      </c>
      <c r="N613">
        <v>3</v>
      </c>
      <c r="O613">
        <v>0</v>
      </c>
    </row>
    <row r="614" spans="2:15" x14ac:dyDescent="0.35">
      <c r="B614">
        <v>35</v>
      </c>
      <c r="C614" s="4">
        <v>950</v>
      </c>
      <c r="D614">
        <v>7</v>
      </c>
      <c r="E614">
        <v>845</v>
      </c>
      <c r="F614">
        <v>3</v>
      </c>
      <c r="G614">
        <v>2</v>
      </c>
      <c r="H614">
        <v>3</v>
      </c>
      <c r="I614">
        <v>3</v>
      </c>
      <c r="J614">
        <v>1</v>
      </c>
      <c r="K614">
        <v>0</v>
      </c>
      <c r="L614" s="4">
        <v>21</v>
      </c>
      <c r="M614">
        <v>2</v>
      </c>
      <c r="N614">
        <v>4</v>
      </c>
      <c r="O614">
        <v>0</v>
      </c>
    </row>
    <row r="615" spans="2:15" x14ac:dyDescent="0.35">
      <c r="B615">
        <v>28</v>
      </c>
      <c r="C615" s="4">
        <v>760</v>
      </c>
      <c r="D615">
        <v>2</v>
      </c>
      <c r="E615">
        <v>846</v>
      </c>
      <c r="F615">
        <v>2</v>
      </c>
      <c r="G615">
        <v>1</v>
      </c>
      <c r="H615">
        <v>8</v>
      </c>
      <c r="I615">
        <v>2</v>
      </c>
      <c r="J615">
        <v>2</v>
      </c>
      <c r="K615">
        <v>1</v>
      </c>
      <c r="L615" s="4">
        <v>20</v>
      </c>
      <c r="M615">
        <v>1</v>
      </c>
      <c r="N615">
        <v>3</v>
      </c>
      <c r="O615">
        <v>0</v>
      </c>
    </row>
    <row r="616" spans="2:15" x14ac:dyDescent="0.35">
      <c r="B616">
        <v>34</v>
      </c>
      <c r="C616" s="4">
        <v>829</v>
      </c>
      <c r="D616">
        <v>3</v>
      </c>
      <c r="E616">
        <v>847</v>
      </c>
      <c r="F616">
        <v>3</v>
      </c>
      <c r="G616">
        <v>2</v>
      </c>
      <c r="H616">
        <v>2</v>
      </c>
      <c r="I616">
        <v>4</v>
      </c>
      <c r="J616">
        <v>2</v>
      </c>
      <c r="K616">
        <v>0</v>
      </c>
      <c r="L616" s="4">
        <v>19</v>
      </c>
      <c r="M616">
        <v>3</v>
      </c>
      <c r="N616">
        <v>1</v>
      </c>
      <c r="O616">
        <v>0</v>
      </c>
    </row>
    <row r="617" spans="2:15" x14ac:dyDescent="0.35">
      <c r="B617">
        <v>26</v>
      </c>
      <c r="C617" s="4">
        <v>887</v>
      </c>
      <c r="D617">
        <v>5</v>
      </c>
      <c r="E617">
        <v>848</v>
      </c>
      <c r="F617">
        <v>3</v>
      </c>
      <c r="G617">
        <v>1</v>
      </c>
      <c r="H617">
        <v>4</v>
      </c>
      <c r="I617">
        <v>3</v>
      </c>
      <c r="J617">
        <v>2</v>
      </c>
      <c r="K617">
        <v>1</v>
      </c>
      <c r="L617" s="4">
        <v>14</v>
      </c>
      <c r="M617">
        <v>1</v>
      </c>
      <c r="N617">
        <v>3</v>
      </c>
      <c r="O617">
        <v>1</v>
      </c>
    </row>
    <row r="618" spans="2:15" x14ac:dyDescent="0.35">
      <c r="B618">
        <v>27</v>
      </c>
      <c r="C618" s="4">
        <v>443</v>
      </c>
      <c r="D618">
        <v>3</v>
      </c>
      <c r="E618">
        <v>850</v>
      </c>
      <c r="F618">
        <v>4</v>
      </c>
      <c r="G618">
        <v>2</v>
      </c>
      <c r="H618">
        <v>4</v>
      </c>
      <c r="I618">
        <v>4</v>
      </c>
      <c r="J618">
        <v>2</v>
      </c>
      <c r="K618">
        <v>0</v>
      </c>
      <c r="L618" s="4">
        <v>11</v>
      </c>
      <c r="M618">
        <v>3</v>
      </c>
      <c r="N618">
        <v>2</v>
      </c>
      <c r="O618">
        <v>0</v>
      </c>
    </row>
    <row r="619" spans="2:15" x14ac:dyDescent="0.35">
      <c r="B619">
        <v>51</v>
      </c>
      <c r="C619" s="4">
        <v>1318</v>
      </c>
      <c r="D619">
        <v>26</v>
      </c>
      <c r="E619">
        <v>851</v>
      </c>
      <c r="F619">
        <v>1</v>
      </c>
      <c r="G619">
        <v>1</v>
      </c>
      <c r="H619">
        <v>6</v>
      </c>
      <c r="I619">
        <v>3</v>
      </c>
      <c r="J619">
        <v>2</v>
      </c>
      <c r="K619">
        <v>0</v>
      </c>
      <c r="L619" s="4">
        <v>14</v>
      </c>
      <c r="M619">
        <v>3</v>
      </c>
      <c r="N619">
        <v>2</v>
      </c>
      <c r="O619">
        <v>0</v>
      </c>
    </row>
    <row r="620" spans="2:15" x14ac:dyDescent="0.35">
      <c r="B620">
        <v>44</v>
      </c>
      <c r="C620" s="4">
        <v>625</v>
      </c>
      <c r="D620">
        <v>4</v>
      </c>
      <c r="E620">
        <v>852</v>
      </c>
      <c r="F620">
        <v>4</v>
      </c>
      <c r="G620">
        <v>2</v>
      </c>
      <c r="H620">
        <v>7</v>
      </c>
      <c r="I620">
        <v>2</v>
      </c>
      <c r="J620">
        <v>1</v>
      </c>
      <c r="K620">
        <v>0</v>
      </c>
      <c r="L620" s="4">
        <v>12</v>
      </c>
      <c r="M620">
        <v>4</v>
      </c>
      <c r="N620">
        <v>2</v>
      </c>
      <c r="O620">
        <v>0</v>
      </c>
    </row>
    <row r="621" spans="2:15" x14ac:dyDescent="0.35">
      <c r="B621">
        <v>25</v>
      </c>
      <c r="C621" s="4">
        <v>180</v>
      </c>
      <c r="D621">
        <v>2</v>
      </c>
      <c r="E621">
        <v>854</v>
      </c>
      <c r="F621">
        <v>1</v>
      </c>
      <c r="G621">
        <v>2</v>
      </c>
      <c r="H621">
        <v>4</v>
      </c>
      <c r="I621">
        <v>1</v>
      </c>
      <c r="J621">
        <v>1</v>
      </c>
      <c r="K621">
        <v>0</v>
      </c>
      <c r="L621" s="4">
        <v>13</v>
      </c>
      <c r="M621">
        <v>3</v>
      </c>
      <c r="N621">
        <v>2</v>
      </c>
      <c r="O621">
        <v>0</v>
      </c>
    </row>
    <row r="622" spans="2:15" x14ac:dyDescent="0.35">
      <c r="B622">
        <v>33</v>
      </c>
      <c r="C622" s="4">
        <v>586</v>
      </c>
      <c r="D622">
        <v>1</v>
      </c>
      <c r="E622">
        <v>855</v>
      </c>
      <c r="F622">
        <v>1</v>
      </c>
      <c r="G622">
        <v>2</v>
      </c>
      <c r="H622">
        <v>8</v>
      </c>
      <c r="I622">
        <v>1</v>
      </c>
      <c r="J622">
        <v>3</v>
      </c>
      <c r="K622">
        <v>0</v>
      </c>
      <c r="L622" s="4">
        <v>22</v>
      </c>
      <c r="M622">
        <v>1</v>
      </c>
      <c r="N622">
        <v>3</v>
      </c>
      <c r="O622">
        <v>0</v>
      </c>
    </row>
    <row r="623" spans="2:15" x14ac:dyDescent="0.35">
      <c r="B623">
        <v>35</v>
      </c>
      <c r="C623" s="4">
        <v>773.53418803418799</v>
      </c>
      <c r="D623">
        <v>27</v>
      </c>
      <c r="E623">
        <v>856</v>
      </c>
      <c r="F623">
        <v>3</v>
      </c>
      <c r="G623">
        <v>1</v>
      </c>
      <c r="H623">
        <v>4</v>
      </c>
      <c r="I623">
        <v>1</v>
      </c>
      <c r="J623">
        <v>1</v>
      </c>
      <c r="K623">
        <v>0</v>
      </c>
      <c r="L623" s="4">
        <v>11</v>
      </c>
      <c r="M623">
        <v>4</v>
      </c>
      <c r="N623">
        <v>2</v>
      </c>
      <c r="O623">
        <v>0</v>
      </c>
    </row>
    <row r="624" spans="2:15" x14ac:dyDescent="0.35">
      <c r="B624">
        <v>36</v>
      </c>
      <c r="C624" s="4">
        <v>928</v>
      </c>
      <c r="D624">
        <v>1</v>
      </c>
      <c r="E624">
        <v>857</v>
      </c>
      <c r="F624">
        <v>2</v>
      </c>
      <c r="G624">
        <v>2</v>
      </c>
      <c r="H624">
        <v>8</v>
      </c>
      <c r="I624">
        <v>4</v>
      </c>
      <c r="J624">
        <v>2</v>
      </c>
      <c r="K624">
        <v>1</v>
      </c>
      <c r="L624" s="4">
        <v>14</v>
      </c>
      <c r="M624">
        <v>4</v>
      </c>
      <c r="N624">
        <v>2</v>
      </c>
      <c r="O624">
        <v>0</v>
      </c>
    </row>
    <row r="625" spans="2:15" x14ac:dyDescent="0.35">
      <c r="B625">
        <v>32</v>
      </c>
      <c r="C625" s="4">
        <v>117</v>
      </c>
      <c r="D625">
        <v>13</v>
      </c>
      <c r="E625">
        <v>859</v>
      </c>
      <c r="F625">
        <v>2</v>
      </c>
      <c r="G625">
        <v>2</v>
      </c>
      <c r="H625">
        <v>8</v>
      </c>
      <c r="I625">
        <v>4</v>
      </c>
      <c r="J625">
        <v>3</v>
      </c>
      <c r="K625">
        <v>0</v>
      </c>
      <c r="L625" s="4">
        <v>11</v>
      </c>
      <c r="M625">
        <v>3</v>
      </c>
      <c r="N625">
        <v>2</v>
      </c>
      <c r="O625">
        <v>0</v>
      </c>
    </row>
    <row r="626" spans="2:15" x14ac:dyDescent="0.35">
      <c r="B626">
        <v>30</v>
      </c>
      <c r="C626" s="4">
        <v>773.53418803418799</v>
      </c>
      <c r="D626">
        <v>5</v>
      </c>
      <c r="E626">
        <v>861</v>
      </c>
      <c r="F626">
        <v>2</v>
      </c>
      <c r="G626">
        <v>2</v>
      </c>
      <c r="H626">
        <v>4</v>
      </c>
      <c r="I626">
        <v>4</v>
      </c>
      <c r="J626">
        <v>3</v>
      </c>
      <c r="K626">
        <v>0</v>
      </c>
      <c r="L626" s="4">
        <v>12</v>
      </c>
      <c r="M626">
        <v>2</v>
      </c>
      <c r="N626">
        <v>2</v>
      </c>
      <c r="O626">
        <v>0</v>
      </c>
    </row>
    <row r="627" spans="2:15" x14ac:dyDescent="0.35">
      <c r="B627">
        <v>53</v>
      </c>
      <c r="C627" s="4">
        <v>661</v>
      </c>
      <c r="D627">
        <v>7</v>
      </c>
      <c r="E627">
        <v>862</v>
      </c>
      <c r="F627">
        <v>1</v>
      </c>
      <c r="G627">
        <v>1</v>
      </c>
      <c r="H627">
        <v>8</v>
      </c>
      <c r="I627">
        <v>4</v>
      </c>
      <c r="J627">
        <v>2</v>
      </c>
      <c r="K627">
        <v>1</v>
      </c>
      <c r="L627" s="4">
        <v>18</v>
      </c>
      <c r="M627">
        <v>4</v>
      </c>
      <c r="N627">
        <v>3</v>
      </c>
      <c r="O627">
        <v>0</v>
      </c>
    </row>
    <row r="628" spans="2:15" x14ac:dyDescent="0.35">
      <c r="B628">
        <v>45</v>
      </c>
      <c r="C628" s="4">
        <v>787.54826254826253</v>
      </c>
      <c r="D628">
        <v>9</v>
      </c>
      <c r="E628">
        <v>864</v>
      </c>
      <c r="F628">
        <v>4</v>
      </c>
      <c r="G628">
        <v>2</v>
      </c>
      <c r="H628">
        <v>8</v>
      </c>
      <c r="I628">
        <v>1</v>
      </c>
      <c r="J628">
        <v>3</v>
      </c>
      <c r="K628">
        <v>1</v>
      </c>
      <c r="L628" s="4">
        <v>12</v>
      </c>
      <c r="M628">
        <v>3</v>
      </c>
      <c r="N628">
        <v>3</v>
      </c>
      <c r="O628">
        <v>0</v>
      </c>
    </row>
    <row r="629" spans="2:15" x14ac:dyDescent="0.35">
      <c r="B629">
        <v>32</v>
      </c>
      <c r="C629" s="4">
        <v>638</v>
      </c>
      <c r="D629">
        <v>8</v>
      </c>
      <c r="E629">
        <v>865</v>
      </c>
      <c r="F629">
        <v>3</v>
      </c>
      <c r="G629">
        <v>1</v>
      </c>
      <c r="H629">
        <v>4</v>
      </c>
      <c r="I629">
        <v>3</v>
      </c>
      <c r="J629">
        <v>2</v>
      </c>
      <c r="K629">
        <v>0</v>
      </c>
      <c r="L629" s="4">
        <v>12</v>
      </c>
      <c r="M629">
        <v>3</v>
      </c>
      <c r="N629">
        <v>2</v>
      </c>
      <c r="O629">
        <v>0</v>
      </c>
    </row>
    <row r="630" spans="2:15" x14ac:dyDescent="0.35">
      <c r="B630">
        <v>52</v>
      </c>
      <c r="C630" s="4">
        <v>890</v>
      </c>
      <c r="D630">
        <v>25</v>
      </c>
      <c r="E630">
        <v>867</v>
      </c>
      <c r="F630">
        <v>3</v>
      </c>
      <c r="G630">
        <v>1</v>
      </c>
      <c r="H630">
        <v>3</v>
      </c>
      <c r="I630">
        <v>4</v>
      </c>
      <c r="J630">
        <v>2</v>
      </c>
      <c r="K630">
        <v>0</v>
      </c>
      <c r="L630" s="4">
        <v>22</v>
      </c>
      <c r="M630">
        <v>3</v>
      </c>
      <c r="N630">
        <v>3</v>
      </c>
      <c r="O630">
        <v>0</v>
      </c>
    </row>
    <row r="631" spans="2:15" x14ac:dyDescent="0.35">
      <c r="B631">
        <v>37</v>
      </c>
      <c r="C631" s="4">
        <v>787.54826254826253</v>
      </c>
      <c r="D631">
        <v>16</v>
      </c>
      <c r="E631">
        <v>868</v>
      </c>
      <c r="F631">
        <v>4</v>
      </c>
      <c r="G631">
        <v>2</v>
      </c>
      <c r="H631">
        <v>8</v>
      </c>
      <c r="I631">
        <v>3</v>
      </c>
      <c r="J631">
        <v>3</v>
      </c>
      <c r="K631">
        <v>0</v>
      </c>
      <c r="L631" s="4">
        <v>19</v>
      </c>
      <c r="M631">
        <v>4</v>
      </c>
      <c r="N631">
        <v>3</v>
      </c>
      <c r="O631">
        <v>0</v>
      </c>
    </row>
    <row r="632" spans="2:15" x14ac:dyDescent="0.35">
      <c r="B632">
        <v>28</v>
      </c>
      <c r="C632" s="4">
        <v>1169</v>
      </c>
      <c r="D632">
        <v>8</v>
      </c>
      <c r="E632">
        <v>869</v>
      </c>
      <c r="F632">
        <v>2</v>
      </c>
      <c r="G632">
        <v>2</v>
      </c>
      <c r="H632">
        <v>2</v>
      </c>
      <c r="I632">
        <v>4</v>
      </c>
      <c r="J632">
        <v>3</v>
      </c>
      <c r="K632">
        <v>0</v>
      </c>
      <c r="L632" s="4">
        <v>13</v>
      </c>
      <c r="M632">
        <v>4</v>
      </c>
      <c r="N632">
        <v>3</v>
      </c>
      <c r="O632">
        <v>0</v>
      </c>
    </row>
    <row r="633" spans="2:15" x14ac:dyDescent="0.35">
      <c r="B633">
        <v>22</v>
      </c>
      <c r="C633" s="4">
        <v>1230</v>
      </c>
      <c r="D633">
        <v>1</v>
      </c>
      <c r="E633">
        <v>872</v>
      </c>
      <c r="F633">
        <v>4</v>
      </c>
      <c r="G633">
        <v>2</v>
      </c>
      <c r="H633">
        <v>3</v>
      </c>
      <c r="I633">
        <v>4</v>
      </c>
      <c r="J633">
        <v>2</v>
      </c>
      <c r="K633">
        <v>0</v>
      </c>
      <c r="L633" s="4">
        <v>22</v>
      </c>
      <c r="M633">
        <v>1</v>
      </c>
      <c r="N633">
        <v>1</v>
      </c>
      <c r="O633">
        <v>0</v>
      </c>
    </row>
    <row r="634" spans="2:15" x14ac:dyDescent="0.35">
      <c r="B634">
        <v>44</v>
      </c>
      <c r="C634" s="4">
        <v>986</v>
      </c>
      <c r="D634">
        <v>8</v>
      </c>
      <c r="E634">
        <v>874</v>
      </c>
      <c r="F634">
        <v>1</v>
      </c>
      <c r="G634">
        <v>2</v>
      </c>
      <c r="H634">
        <v>5</v>
      </c>
      <c r="I634">
        <v>4</v>
      </c>
      <c r="J634">
        <v>2</v>
      </c>
      <c r="K634">
        <v>1</v>
      </c>
      <c r="L634" s="4">
        <v>24</v>
      </c>
      <c r="M634">
        <v>3</v>
      </c>
      <c r="N634">
        <v>2</v>
      </c>
      <c r="O634">
        <v>0</v>
      </c>
    </row>
    <row r="635" spans="2:15" x14ac:dyDescent="0.35">
      <c r="B635">
        <v>42</v>
      </c>
      <c r="C635" s="4">
        <v>1271</v>
      </c>
      <c r="D635">
        <v>2</v>
      </c>
      <c r="E635">
        <v>875</v>
      </c>
      <c r="F635">
        <v>2</v>
      </c>
      <c r="G635">
        <v>2</v>
      </c>
      <c r="H635">
        <v>4</v>
      </c>
      <c r="I635">
        <v>4</v>
      </c>
      <c r="J635">
        <v>1</v>
      </c>
      <c r="K635">
        <v>1</v>
      </c>
      <c r="L635" s="4">
        <v>14</v>
      </c>
      <c r="M635">
        <v>4</v>
      </c>
      <c r="N635">
        <v>3</v>
      </c>
      <c r="O635">
        <v>0</v>
      </c>
    </row>
    <row r="636" spans="2:15" x14ac:dyDescent="0.35">
      <c r="B636">
        <v>36</v>
      </c>
      <c r="C636" s="4">
        <v>1278</v>
      </c>
      <c r="D636">
        <v>8</v>
      </c>
      <c r="E636">
        <v>878</v>
      </c>
      <c r="F636">
        <v>1</v>
      </c>
      <c r="G636">
        <v>2</v>
      </c>
      <c r="H636">
        <v>2</v>
      </c>
      <c r="I636">
        <v>1</v>
      </c>
      <c r="J636">
        <v>2</v>
      </c>
      <c r="K636">
        <v>0</v>
      </c>
      <c r="L636" s="4">
        <v>21</v>
      </c>
      <c r="M636">
        <v>3</v>
      </c>
      <c r="N636">
        <v>3</v>
      </c>
      <c r="O636">
        <v>0</v>
      </c>
    </row>
    <row r="637" spans="2:15" x14ac:dyDescent="0.35">
      <c r="B637">
        <v>25</v>
      </c>
      <c r="C637" s="4">
        <v>141</v>
      </c>
      <c r="D637">
        <v>3</v>
      </c>
      <c r="E637">
        <v>879</v>
      </c>
      <c r="F637">
        <v>3</v>
      </c>
      <c r="G637">
        <v>2</v>
      </c>
      <c r="H637">
        <v>8</v>
      </c>
      <c r="I637">
        <v>1</v>
      </c>
      <c r="J637">
        <v>2</v>
      </c>
      <c r="K637">
        <v>1</v>
      </c>
      <c r="L637" s="4">
        <v>18</v>
      </c>
      <c r="M637">
        <v>4</v>
      </c>
      <c r="N637">
        <v>3</v>
      </c>
      <c r="O637">
        <v>0</v>
      </c>
    </row>
    <row r="638" spans="2:15" x14ac:dyDescent="0.35">
      <c r="B638">
        <v>35</v>
      </c>
      <c r="C638" s="4">
        <v>607</v>
      </c>
      <c r="D638">
        <v>9</v>
      </c>
      <c r="E638">
        <v>880</v>
      </c>
      <c r="F638">
        <v>4</v>
      </c>
      <c r="G638">
        <v>1</v>
      </c>
      <c r="H638">
        <v>3</v>
      </c>
      <c r="I638">
        <v>3</v>
      </c>
      <c r="J638">
        <v>2</v>
      </c>
      <c r="K638">
        <v>1</v>
      </c>
      <c r="L638" s="4">
        <v>20</v>
      </c>
      <c r="M638">
        <v>2</v>
      </c>
      <c r="N638">
        <v>3</v>
      </c>
      <c r="O638">
        <v>0</v>
      </c>
    </row>
    <row r="639" spans="2:15" x14ac:dyDescent="0.35">
      <c r="B639">
        <v>35</v>
      </c>
      <c r="C639" s="4">
        <v>130</v>
      </c>
      <c r="D639">
        <v>25</v>
      </c>
      <c r="E639">
        <v>881</v>
      </c>
      <c r="F639">
        <v>4</v>
      </c>
      <c r="G639">
        <v>1</v>
      </c>
      <c r="H639">
        <v>4</v>
      </c>
      <c r="I639">
        <v>2</v>
      </c>
      <c r="J639">
        <v>3</v>
      </c>
      <c r="K639">
        <v>1</v>
      </c>
      <c r="L639" s="4">
        <v>19</v>
      </c>
      <c r="M639">
        <v>1</v>
      </c>
      <c r="N639">
        <v>2</v>
      </c>
      <c r="O639">
        <v>1</v>
      </c>
    </row>
    <row r="640" spans="2:15" x14ac:dyDescent="0.35">
      <c r="B640">
        <v>32</v>
      </c>
      <c r="C640" s="4">
        <v>300</v>
      </c>
      <c r="D640">
        <v>1</v>
      </c>
      <c r="E640">
        <v>882</v>
      </c>
      <c r="F640">
        <v>4</v>
      </c>
      <c r="G640">
        <v>2</v>
      </c>
      <c r="H640">
        <v>5</v>
      </c>
      <c r="I640">
        <v>4</v>
      </c>
      <c r="J640">
        <v>3</v>
      </c>
      <c r="K640">
        <v>0</v>
      </c>
      <c r="L640" s="4">
        <v>12</v>
      </c>
      <c r="M640">
        <v>2</v>
      </c>
      <c r="N640">
        <v>3</v>
      </c>
      <c r="O640">
        <v>0</v>
      </c>
    </row>
    <row r="641" spans="2:15" x14ac:dyDescent="0.35">
      <c r="B641">
        <v>25</v>
      </c>
      <c r="C641" s="4">
        <v>583</v>
      </c>
      <c r="D641">
        <v>4</v>
      </c>
      <c r="E641">
        <v>885</v>
      </c>
      <c r="F641">
        <v>3</v>
      </c>
      <c r="G641">
        <v>2</v>
      </c>
      <c r="H641">
        <v>8</v>
      </c>
      <c r="I641">
        <v>1</v>
      </c>
      <c r="J641">
        <v>2</v>
      </c>
      <c r="K641">
        <v>0</v>
      </c>
      <c r="L641" s="4">
        <v>12</v>
      </c>
      <c r="M641">
        <v>1</v>
      </c>
      <c r="N641">
        <v>4</v>
      </c>
      <c r="O641">
        <v>0</v>
      </c>
    </row>
    <row r="642" spans="2:15" x14ac:dyDescent="0.35">
      <c r="B642">
        <v>49</v>
      </c>
      <c r="C642" s="4">
        <v>1418</v>
      </c>
      <c r="D642">
        <v>1</v>
      </c>
      <c r="E642">
        <v>887</v>
      </c>
      <c r="F642">
        <v>3</v>
      </c>
      <c r="G642">
        <v>1</v>
      </c>
      <c r="H642">
        <v>4</v>
      </c>
      <c r="I642">
        <v>1</v>
      </c>
      <c r="J642">
        <v>2</v>
      </c>
      <c r="K642">
        <v>0</v>
      </c>
      <c r="L642" s="4">
        <v>16</v>
      </c>
      <c r="M642">
        <v>2</v>
      </c>
      <c r="N642">
        <v>3</v>
      </c>
      <c r="O642">
        <v>0</v>
      </c>
    </row>
    <row r="643" spans="2:15" x14ac:dyDescent="0.35">
      <c r="B643">
        <v>24</v>
      </c>
      <c r="C643" s="4">
        <v>1269</v>
      </c>
      <c r="D643">
        <v>4</v>
      </c>
      <c r="E643">
        <v>888</v>
      </c>
      <c r="F643">
        <v>1</v>
      </c>
      <c r="G643">
        <v>2</v>
      </c>
      <c r="H643">
        <v>5</v>
      </c>
      <c r="I643">
        <v>4</v>
      </c>
      <c r="J643">
        <v>2</v>
      </c>
      <c r="K643">
        <v>0</v>
      </c>
      <c r="L643" s="4">
        <v>17</v>
      </c>
      <c r="M643">
        <v>4</v>
      </c>
      <c r="N643">
        <v>2</v>
      </c>
      <c r="O643">
        <v>0</v>
      </c>
    </row>
    <row r="644" spans="2:15" x14ac:dyDescent="0.35">
      <c r="B644">
        <v>32</v>
      </c>
      <c r="C644" s="4">
        <v>787.54826254826253</v>
      </c>
      <c r="D644">
        <v>5</v>
      </c>
      <c r="E644">
        <v>889</v>
      </c>
      <c r="F644">
        <v>2</v>
      </c>
      <c r="G644">
        <v>2</v>
      </c>
      <c r="H644">
        <v>8</v>
      </c>
      <c r="I644">
        <v>2</v>
      </c>
      <c r="J644">
        <v>2</v>
      </c>
      <c r="K644">
        <v>0</v>
      </c>
      <c r="L644" s="4">
        <v>14</v>
      </c>
      <c r="M644">
        <v>4</v>
      </c>
      <c r="N644">
        <v>3</v>
      </c>
      <c r="O644">
        <v>0</v>
      </c>
    </row>
    <row r="645" spans="2:15" x14ac:dyDescent="0.35">
      <c r="B645">
        <v>38</v>
      </c>
      <c r="C645" s="4">
        <v>395</v>
      </c>
      <c r="D645">
        <v>9</v>
      </c>
      <c r="E645">
        <v>893</v>
      </c>
      <c r="F645">
        <v>2</v>
      </c>
      <c r="G645">
        <v>2</v>
      </c>
      <c r="H645">
        <v>9</v>
      </c>
      <c r="I645">
        <v>2</v>
      </c>
      <c r="J645">
        <v>2</v>
      </c>
      <c r="K645">
        <v>0</v>
      </c>
      <c r="L645" s="4">
        <v>15.492537313432836</v>
      </c>
      <c r="M645">
        <v>4</v>
      </c>
      <c r="N645">
        <v>3</v>
      </c>
      <c r="O645">
        <v>0</v>
      </c>
    </row>
    <row r="646" spans="2:15" x14ac:dyDescent="0.35">
      <c r="B646">
        <v>42</v>
      </c>
      <c r="C646" s="4">
        <v>1265</v>
      </c>
      <c r="D646">
        <v>3</v>
      </c>
      <c r="E646">
        <v>894</v>
      </c>
      <c r="F646">
        <v>3</v>
      </c>
      <c r="G646">
        <v>1</v>
      </c>
      <c r="H646">
        <v>5</v>
      </c>
      <c r="I646">
        <v>4</v>
      </c>
      <c r="J646">
        <v>2</v>
      </c>
      <c r="K646">
        <v>1</v>
      </c>
      <c r="L646" s="4">
        <v>15.173076923076923</v>
      </c>
      <c r="M646">
        <v>2</v>
      </c>
      <c r="N646">
        <v>2</v>
      </c>
      <c r="O646">
        <v>0</v>
      </c>
    </row>
    <row r="647" spans="2:15" x14ac:dyDescent="0.35">
      <c r="B647">
        <v>31</v>
      </c>
      <c r="C647" s="4">
        <v>1222</v>
      </c>
      <c r="D647">
        <v>11</v>
      </c>
      <c r="E647">
        <v>895</v>
      </c>
      <c r="F647">
        <v>4</v>
      </c>
      <c r="G647">
        <v>2</v>
      </c>
      <c r="H647">
        <v>4</v>
      </c>
      <c r="I647">
        <v>4</v>
      </c>
      <c r="J647">
        <v>2</v>
      </c>
      <c r="K647">
        <v>1</v>
      </c>
      <c r="L647" s="4">
        <v>15.375527426160337</v>
      </c>
      <c r="M647">
        <v>2</v>
      </c>
      <c r="N647">
        <v>3</v>
      </c>
      <c r="O647">
        <v>0</v>
      </c>
    </row>
    <row r="648" spans="2:15" x14ac:dyDescent="0.35">
      <c r="B648">
        <v>29</v>
      </c>
      <c r="C648" s="4">
        <v>341</v>
      </c>
      <c r="D648">
        <v>1</v>
      </c>
      <c r="E648">
        <v>896</v>
      </c>
      <c r="F648">
        <v>2</v>
      </c>
      <c r="G648">
        <v>1</v>
      </c>
      <c r="H648">
        <v>9</v>
      </c>
      <c r="I648">
        <v>3</v>
      </c>
      <c r="J648">
        <v>3</v>
      </c>
      <c r="K648">
        <v>1</v>
      </c>
      <c r="L648" s="4">
        <v>15.492537313432836</v>
      </c>
      <c r="M648">
        <v>3</v>
      </c>
      <c r="N648">
        <v>3</v>
      </c>
      <c r="O648">
        <v>1</v>
      </c>
    </row>
    <row r="649" spans="2:15" x14ac:dyDescent="0.35">
      <c r="B649">
        <v>53</v>
      </c>
      <c r="C649" s="4">
        <v>868</v>
      </c>
      <c r="D649">
        <v>8</v>
      </c>
      <c r="E649">
        <v>897</v>
      </c>
      <c r="F649">
        <v>1</v>
      </c>
      <c r="G649">
        <v>2</v>
      </c>
      <c r="H649">
        <v>8</v>
      </c>
      <c r="I649">
        <v>4</v>
      </c>
      <c r="J649">
        <v>2</v>
      </c>
      <c r="K649">
        <v>0</v>
      </c>
      <c r="L649" s="4">
        <v>14.945945945945946</v>
      </c>
      <c r="M649">
        <v>3</v>
      </c>
      <c r="N649">
        <v>3</v>
      </c>
      <c r="O649">
        <v>0</v>
      </c>
    </row>
    <row r="650" spans="2:15" x14ac:dyDescent="0.35">
      <c r="B650">
        <v>35</v>
      </c>
      <c r="C650" s="4">
        <v>672</v>
      </c>
      <c r="D650">
        <v>25</v>
      </c>
      <c r="E650">
        <v>899</v>
      </c>
      <c r="F650">
        <v>4</v>
      </c>
      <c r="G650">
        <v>2</v>
      </c>
      <c r="H650">
        <v>3</v>
      </c>
      <c r="I650">
        <v>2</v>
      </c>
      <c r="J650">
        <v>2</v>
      </c>
      <c r="K650">
        <v>0</v>
      </c>
      <c r="L650" s="4">
        <v>15.345132743362832</v>
      </c>
      <c r="M650">
        <v>1</v>
      </c>
      <c r="N650">
        <v>3</v>
      </c>
      <c r="O650">
        <v>0</v>
      </c>
    </row>
    <row r="651" spans="2:15" x14ac:dyDescent="0.35">
      <c r="B651">
        <v>37</v>
      </c>
      <c r="C651" s="4">
        <v>1231</v>
      </c>
      <c r="D651">
        <v>21</v>
      </c>
      <c r="E651">
        <v>900</v>
      </c>
      <c r="F651">
        <v>3</v>
      </c>
      <c r="G651">
        <v>1</v>
      </c>
      <c r="H651">
        <v>9</v>
      </c>
      <c r="I651">
        <v>4</v>
      </c>
      <c r="J651">
        <v>2</v>
      </c>
      <c r="K651">
        <v>0</v>
      </c>
      <c r="L651" s="4">
        <v>15.492537313432836</v>
      </c>
      <c r="M651">
        <v>2</v>
      </c>
      <c r="N651">
        <v>3</v>
      </c>
      <c r="O651">
        <v>0</v>
      </c>
    </row>
    <row r="652" spans="2:15" x14ac:dyDescent="0.35">
      <c r="B652">
        <v>53</v>
      </c>
      <c r="C652" s="4">
        <v>102</v>
      </c>
      <c r="D652">
        <v>23</v>
      </c>
      <c r="E652">
        <v>901</v>
      </c>
      <c r="F652">
        <v>4</v>
      </c>
      <c r="G652">
        <v>1</v>
      </c>
      <c r="H652">
        <v>1</v>
      </c>
      <c r="I652">
        <v>4</v>
      </c>
      <c r="J652">
        <v>1</v>
      </c>
      <c r="K652">
        <v>0</v>
      </c>
      <c r="L652" s="4">
        <v>15.079365079365079</v>
      </c>
      <c r="M652">
        <v>3</v>
      </c>
      <c r="N652">
        <v>3</v>
      </c>
      <c r="O652">
        <v>0</v>
      </c>
    </row>
    <row r="653" spans="2:15" x14ac:dyDescent="0.35">
      <c r="B653">
        <v>43</v>
      </c>
      <c r="C653" s="4">
        <v>422</v>
      </c>
      <c r="D653">
        <v>1</v>
      </c>
      <c r="E653">
        <v>902</v>
      </c>
      <c r="F653">
        <v>4</v>
      </c>
      <c r="G653">
        <v>1</v>
      </c>
      <c r="H653">
        <v>7</v>
      </c>
      <c r="I653">
        <v>4</v>
      </c>
      <c r="J653">
        <v>2</v>
      </c>
      <c r="K653">
        <v>0</v>
      </c>
      <c r="L653" s="4">
        <v>15.69811320754717</v>
      </c>
      <c r="M653">
        <v>2</v>
      </c>
      <c r="N653">
        <v>2</v>
      </c>
      <c r="O653">
        <v>0</v>
      </c>
    </row>
    <row r="654" spans="2:15" x14ac:dyDescent="0.35">
      <c r="B654">
        <v>47</v>
      </c>
      <c r="C654" s="4">
        <v>249</v>
      </c>
      <c r="D654">
        <v>2</v>
      </c>
      <c r="E654">
        <v>903</v>
      </c>
      <c r="F654">
        <v>3</v>
      </c>
      <c r="G654">
        <v>1</v>
      </c>
      <c r="H654">
        <v>8</v>
      </c>
      <c r="I654">
        <v>4</v>
      </c>
      <c r="J654">
        <v>2</v>
      </c>
      <c r="K654">
        <v>1</v>
      </c>
      <c r="L654" s="4">
        <v>22</v>
      </c>
      <c r="M654">
        <v>1</v>
      </c>
      <c r="N654">
        <v>3</v>
      </c>
      <c r="O654">
        <v>0</v>
      </c>
    </row>
    <row r="655" spans="2:15" x14ac:dyDescent="0.35">
      <c r="B655">
        <v>37</v>
      </c>
      <c r="C655" s="4">
        <v>1252</v>
      </c>
      <c r="D655">
        <v>19</v>
      </c>
      <c r="E655">
        <v>904</v>
      </c>
      <c r="F655">
        <v>1</v>
      </c>
      <c r="G655">
        <v>2</v>
      </c>
      <c r="H655">
        <v>8</v>
      </c>
      <c r="I655">
        <v>2</v>
      </c>
      <c r="J655">
        <v>1</v>
      </c>
      <c r="K655">
        <v>1</v>
      </c>
      <c r="L655" s="4">
        <v>13</v>
      </c>
      <c r="M655">
        <v>4</v>
      </c>
      <c r="N655">
        <v>3</v>
      </c>
      <c r="O655">
        <v>0</v>
      </c>
    </row>
    <row r="656" spans="2:15" x14ac:dyDescent="0.35">
      <c r="B656">
        <v>50</v>
      </c>
      <c r="C656" s="4">
        <v>881</v>
      </c>
      <c r="D656">
        <v>2</v>
      </c>
      <c r="E656">
        <v>905</v>
      </c>
      <c r="F656">
        <v>1</v>
      </c>
      <c r="G656">
        <v>2</v>
      </c>
      <c r="H656">
        <v>6</v>
      </c>
      <c r="I656">
        <v>1</v>
      </c>
      <c r="J656">
        <v>3</v>
      </c>
      <c r="K656">
        <v>0</v>
      </c>
      <c r="L656" s="4">
        <v>11</v>
      </c>
      <c r="M656">
        <v>4</v>
      </c>
      <c r="N656">
        <v>3</v>
      </c>
      <c r="O656">
        <v>0</v>
      </c>
    </row>
    <row r="657" spans="2:15" x14ac:dyDescent="0.35">
      <c r="B657">
        <v>39</v>
      </c>
      <c r="C657" s="4">
        <v>1383</v>
      </c>
      <c r="D657">
        <v>2</v>
      </c>
      <c r="E657">
        <v>909</v>
      </c>
      <c r="F657">
        <v>4</v>
      </c>
      <c r="G657">
        <v>1</v>
      </c>
      <c r="H657">
        <v>2</v>
      </c>
      <c r="I657">
        <v>4</v>
      </c>
      <c r="J657">
        <v>2</v>
      </c>
      <c r="K657">
        <v>0</v>
      </c>
      <c r="L657" s="4">
        <v>11</v>
      </c>
      <c r="M657">
        <v>3</v>
      </c>
      <c r="N657">
        <v>3</v>
      </c>
      <c r="O657">
        <v>0</v>
      </c>
    </row>
    <row r="658" spans="2:15" x14ac:dyDescent="0.35">
      <c r="B658">
        <v>33</v>
      </c>
      <c r="C658" s="4">
        <v>735.95555555555552</v>
      </c>
      <c r="D658">
        <v>3</v>
      </c>
      <c r="E658">
        <v>910</v>
      </c>
      <c r="F658">
        <v>4</v>
      </c>
      <c r="G658">
        <v>2</v>
      </c>
      <c r="H658">
        <v>2</v>
      </c>
      <c r="I658">
        <v>2</v>
      </c>
      <c r="J658">
        <v>3</v>
      </c>
      <c r="K658">
        <v>1</v>
      </c>
      <c r="L658" s="4">
        <v>11</v>
      </c>
      <c r="M658">
        <v>3</v>
      </c>
      <c r="N658">
        <v>4</v>
      </c>
      <c r="O658">
        <v>0</v>
      </c>
    </row>
    <row r="659" spans="2:15" x14ac:dyDescent="0.35">
      <c r="B659">
        <v>32</v>
      </c>
      <c r="C659" s="4">
        <v>374</v>
      </c>
      <c r="D659">
        <v>25</v>
      </c>
      <c r="E659">
        <v>911</v>
      </c>
      <c r="F659">
        <v>1</v>
      </c>
      <c r="G659">
        <v>2</v>
      </c>
      <c r="H659">
        <v>5</v>
      </c>
      <c r="I659">
        <v>4</v>
      </c>
      <c r="J659">
        <v>1</v>
      </c>
      <c r="K659">
        <v>1</v>
      </c>
      <c r="L659" s="4">
        <v>24</v>
      </c>
      <c r="M659">
        <v>3</v>
      </c>
      <c r="N659">
        <v>1</v>
      </c>
      <c r="O659">
        <v>1</v>
      </c>
    </row>
    <row r="660" spans="2:15" x14ac:dyDescent="0.35">
      <c r="B660">
        <v>29</v>
      </c>
      <c r="C660" s="4">
        <v>776.33181818181822</v>
      </c>
      <c r="D660">
        <v>7</v>
      </c>
      <c r="E660">
        <v>912</v>
      </c>
      <c r="F660">
        <v>1</v>
      </c>
      <c r="G660">
        <v>1</v>
      </c>
      <c r="H660">
        <v>5</v>
      </c>
      <c r="I660">
        <v>4</v>
      </c>
      <c r="J660">
        <v>3</v>
      </c>
      <c r="K660">
        <v>0</v>
      </c>
      <c r="L660" s="4">
        <v>14</v>
      </c>
      <c r="M660">
        <v>3</v>
      </c>
      <c r="N660">
        <v>3</v>
      </c>
      <c r="O660">
        <v>0</v>
      </c>
    </row>
    <row r="661" spans="2:15" x14ac:dyDescent="0.35">
      <c r="B661">
        <v>44</v>
      </c>
      <c r="C661" s="4">
        <v>661</v>
      </c>
      <c r="D661">
        <v>9</v>
      </c>
      <c r="E661">
        <v>913</v>
      </c>
      <c r="F661">
        <v>2</v>
      </c>
      <c r="G661">
        <v>2</v>
      </c>
      <c r="H661">
        <v>4</v>
      </c>
      <c r="I661">
        <v>1</v>
      </c>
      <c r="J661">
        <v>2</v>
      </c>
      <c r="K661">
        <v>1</v>
      </c>
      <c r="L661" s="4">
        <v>13</v>
      </c>
      <c r="M661">
        <v>4</v>
      </c>
      <c r="N661">
        <v>3</v>
      </c>
      <c r="O661">
        <v>0</v>
      </c>
    </row>
    <row r="662" spans="2:15" x14ac:dyDescent="0.35">
      <c r="B662">
        <v>28</v>
      </c>
      <c r="C662" s="4">
        <v>821</v>
      </c>
      <c r="D662">
        <v>5</v>
      </c>
      <c r="E662">
        <v>916</v>
      </c>
      <c r="F662">
        <v>1</v>
      </c>
      <c r="G662">
        <v>2</v>
      </c>
      <c r="H662">
        <v>8</v>
      </c>
      <c r="I662">
        <v>4</v>
      </c>
      <c r="J662">
        <v>1</v>
      </c>
      <c r="K662">
        <v>0</v>
      </c>
      <c r="L662" s="4">
        <v>14</v>
      </c>
      <c r="M662">
        <v>2</v>
      </c>
      <c r="N662">
        <v>3</v>
      </c>
      <c r="O662">
        <v>0</v>
      </c>
    </row>
    <row r="663" spans="2:15" x14ac:dyDescent="0.35">
      <c r="B663">
        <v>58</v>
      </c>
      <c r="C663" s="4">
        <v>781</v>
      </c>
      <c r="D663">
        <v>2</v>
      </c>
      <c r="E663">
        <v>918</v>
      </c>
      <c r="F663">
        <v>4</v>
      </c>
      <c r="G663">
        <v>2</v>
      </c>
      <c r="H663">
        <v>5</v>
      </c>
      <c r="I663">
        <v>4</v>
      </c>
      <c r="J663">
        <v>3</v>
      </c>
      <c r="K663">
        <v>1</v>
      </c>
      <c r="L663" s="4">
        <v>14</v>
      </c>
      <c r="M663">
        <v>4</v>
      </c>
      <c r="N663">
        <v>2</v>
      </c>
      <c r="O663">
        <v>1</v>
      </c>
    </row>
    <row r="664" spans="2:15" x14ac:dyDescent="0.35">
      <c r="B664">
        <v>43</v>
      </c>
      <c r="C664" s="4">
        <v>177</v>
      </c>
      <c r="D664">
        <v>8</v>
      </c>
      <c r="E664">
        <v>920</v>
      </c>
      <c r="F664">
        <v>1</v>
      </c>
      <c r="G664">
        <v>1</v>
      </c>
      <c r="H664">
        <v>3</v>
      </c>
      <c r="I664">
        <v>2</v>
      </c>
      <c r="J664">
        <v>3</v>
      </c>
      <c r="K664">
        <v>0</v>
      </c>
      <c r="L664" s="4">
        <v>21</v>
      </c>
      <c r="M664">
        <v>3</v>
      </c>
      <c r="N664">
        <v>4</v>
      </c>
      <c r="O664">
        <v>0</v>
      </c>
    </row>
    <row r="665" spans="2:15" x14ac:dyDescent="0.35">
      <c r="B665">
        <v>20</v>
      </c>
      <c r="C665" s="4">
        <v>500</v>
      </c>
      <c r="D665">
        <v>2</v>
      </c>
      <c r="E665">
        <v>922</v>
      </c>
      <c r="F665">
        <v>3</v>
      </c>
      <c r="G665">
        <v>1</v>
      </c>
      <c r="H665">
        <v>9</v>
      </c>
      <c r="I665">
        <v>3</v>
      </c>
      <c r="J665">
        <v>1</v>
      </c>
      <c r="K665">
        <v>0</v>
      </c>
      <c r="L665" s="4">
        <v>13</v>
      </c>
      <c r="M665">
        <v>4</v>
      </c>
      <c r="N665">
        <v>2</v>
      </c>
      <c r="O665">
        <v>1</v>
      </c>
    </row>
    <row r="666" spans="2:15" x14ac:dyDescent="0.35">
      <c r="B666">
        <v>21</v>
      </c>
      <c r="C666" s="4">
        <v>1427</v>
      </c>
      <c r="D666">
        <v>18</v>
      </c>
      <c r="E666">
        <v>923</v>
      </c>
      <c r="F666">
        <v>4</v>
      </c>
      <c r="G666">
        <v>1</v>
      </c>
      <c r="H666">
        <v>4</v>
      </c>
      <c r="I666">
        <v>4</v>
      </c>
      <c r="J666">
        <v>1</v>
      </c>
      <c r="K666">
        <v>0</v>
      </c>
      <c r="L666" s="4">
        <v>19</v>
      </c>
      <c r="M666">
        <v>1</v>
      </c>
      <c r="N666">
        <v>2</v>
      </c>
      <c r="O666">
        <v>1</v>
      </c>
    </row>
    <row r="667" spans="2:15" x14ac:dyDescent="0.35">
      <c r="B667">
        <v>36</v>
      </c>
      <c r="C667" s="4">
        <v>1425</v>
      </c>
      <c r="D667">
        <v>14</v>
      </c>
      <c r="E667">
        <v>924</v>
      </c>
      <c r="F667">
        <v>3</v>
      </c>
      <c r="G667">
        <v>2</v>
      </c>
      <c r="H667">
        <v>7</v>
      </c>
      <c r="I667">
        <v>4</v>
      </c>
      <c r="J667">
        <v>2</v>
      </c>
      <c r="K667">
        <v>1</v>
      </c>
      <c r="L667" s="4">
        <v>17</v>
      </c>
      <c r="M667">
        <v>1</v>
      </c>
      <c r="N667">
        <v>2</v>
      </c>
      <c r="O667">
        <v>0</v>
      </c>
    </row>
    <row r="668" spans="2:15" x14ac:dyDescent="0.35">
      <c r="B668">
        <v>47</v>
      </c>
      <c r="C668" s="4">
        <v>1454</v>
      </c>
      <c r="D668">
        <v>2</v>
      </c>
      <c r="E668">
        <v>925</v>
      </c>
      <c r="F668">
        <v>4</v>
      </c>
      <c r="G668">
        <v>1</v>
      </c>
      <c r="H668">
        <v>9</v>
      </c>
      <c r="I668">
        <v>4</v>
      </c>
      <c r="J668">
        <v>1</v>
      </c>
      <c r="K668">
        <v>1</v>
      </c>
      <c r="L668" s="4">
        <v>18</v>
      </c>
      <c r="M668">
        <v>1</v>
      </c>
      <c r="N668">
        <v>2</v>
      </c>
      <c r="O668">
        <v>0</v>
      </c>
    </row>
    <row r="669" spans="2:15" x14ac:dyDescent="0.35">
      <c r="B669">
        <v>22</v>
      </c>
      <c r="C669" s="4">
        <v>617</v>
      </c>
      <c r="D669">
        <v>3</v>
      </c>
      <c r="E669">
        <v>926</v>
      </c>
      <c r="F669">
        <v>2</v>
      </c>
      <c r="G669">
        <v>1</v>
      </c>
      <c r="H669">
        <v>3</v>
      </c>
      <c r="I669">
        <v>3</v>
      </c>
      <c r="J669">
        <v>2</v>
      </c>
      <c r="K669">
        <v>1</v>
      </c>
      <c r="L669" s="4">
        <v>19</v>
      </c>
      <c r="M669">
        <v>1</v>
      </c>
      <c r="N669">
        <v>4</v>
      </c>
      <c r="O669">
        <v>1</v>
      </c>
    </row>
    <row r="670" spans="2:15" x14ac:dyDescent="0.35">
      <c r="B670">
        <v>41</v>
      </c>
      <c r="C670" s="4">
        <v>1085</v>
      </c>
      <c r="D670">
        <v>2</v>
      </c>
      <c r="E670">
        <v>927</v>
      </c>
      <c r="F670">
        <v>2</v>
      </c>
      <c r="G670">
        <v>1</v>
      </c>
      <c r="H670">
        <v>5</v>
      </c>
      <c r="I670">
        <v>4</v>
      </c>
      <c r="J670">
        <v>3</v>
      </c>
      <c r="K670">
        <v>1</v>
      </c>
      <c r="L670" s="4">
        <v>13</v>
      </c>
      <c r="M670">
        <v>3</v>
      </c>
      <c r="N670">
        <v>2</v>
      </c>
      <c r="O670">
        <v>1</v>
      </c>
    </row>
    <row r="671" spans="2:15" x14ac:dyDescent="0.35">
      <c r="B671">
        <v>28</v>
      </c>
      <c r="C671" s="4">
        <v>995</v>
      </c>
      <c r="D671">
        <v>9</v>
      </c>
      <c r="E671">
        <v>930</v>
      </c>
      <c r="F671">
        <v>3</v>
      </c>
      <c r="G671">
        <v>1</v>
      </c>
      <c r="H671">
        <v>4</v>
      </c>
      <c r="I671">
        <v>3</v>
      </c>
      <c r="J671">
        <v>3</v>
      </c>
      <c r="K671">
        <v>0</v>
      </c>
      <c r="L671" s="4">
        <v>18</v>
      </c>
      <c r="M671">
        <v>2</v>
      </c>
      <c r="N671">
        <v>3</v>
      </c>
      <c r="O671">
        <v>0</v>
      </c>
    </row>
    <row r="672" spans="2:15" x14ac:dyDescent="0.35">
      <c r="B672">
        <v>39</v>
      </c>
      <c r="C672" s="4">
        <v>1122</v>
      </c>
      <c r="D672">
        <v>6</v>
      </c>
      <c r="E672">
        <v>932</v>
      </c>
      <c r="F672">
        <v>4</v>
      </c>
      <c r="G672">
        <v>2</v>
      </c>
      <c r="H672">
        <v>5</v>
      </c>
      <c r="I672">
        <v>1</v>
      </c>
      <c r="J672">
        <v>2</v>
      </c>
      <c r="K672">
        <v>1</v>
      </c>
      <c r="L672" s="4">
        <v>21</v>
      </c>
      <c r="M672">
        <v>4</v>
      </c>
      <c r="N672">
        <v>1</v>
      </c>
      <c r="O672">
        <v>1</v>
      </c>
    </row>
    <row r="673" spans="2:15" x14ac:dyDescent="0.35">
      <c r="B673">
        <v>27</v>
      </c>
      <c r="C673" s="4">
        <v>618</v>
      </c>
      <c r="D673">
        <v>4</v>
      </c>
      <c r="E673">
        <v>933</v>
      </c>
      <c r="F673">
        <v>2</v>
      </c>
      <c r="G673">
        <v>1</v>
      </c>
      <c r="H673">
        <v>4</v>
      </c>
      <c r="I673">
        <v>3</v>
      </c>
      <c r="J673">
        <v>1</v>
      </c>
      <c r="K673">
        <v>0</v>
      </c>
      <c r="L673" s="4">
        <v>19</v>
      </c>
      <c r="M673">
        <v>3</v>
      </c>
      <c r="N673">
        <v>3</v>
      </c>
      <c r="O673">
        <v>0</v>
      </c>
    </row>
    <row r="674" spans="2:15" x14ac:dyDescent="0.35">
      <c r="B674">
        <v>34</v>
      </c>
      <c r="C674" s="4">
        <v>546</v>
      </c>
      <c r="D674">
        <v>10</v>
      </c>
      <c r="E674">
        <v>934</v>
      </c>
      <c r="F674">
        <v>2</v>
      </c>
      <c r="G674">
        <v>2</v>
      </c>
      <c r="H674">
        <v>5</v>
      </c>
      <c r="I674">
        <v>2</v>
      </c>
      <c r="J674">
        <v>3</v>
      </c>
      <c r="K674">
        <v>0</v>
      </c>
      <c r="L674" s="4">
        <v>14</v>
      </c>
      <c r="M674">
        <v>2</v>
      </c>
      <c r="N674">
        <v>3</v>
      </c>
      <c r="O674">
        <v>0</v>
      </c>
    </row>
    <row r="675" spans="2:15" x14ac:dyDescent="0.35">
      <c r="B675">
        <v>42</v>
      </c>
      <c r="C675" s="4">
        <v>787.54826254826253</v>
      </c>
      <c r="D675">
        <v>14</v>
      </c>
      <c r="E675">
        <v>936</v>
      </c>
      <c r="F675">
        <v>3</v>
      </c>
      <c r="G675">
        <v>1</v>
      </c>
      <c r="H675">
        <v>8</v>
      </c>
      <c r="I675">
        <v>3</v>
      </c>
      <c r="J675">
        <v>1</v>
      </c>
      <c r="K675">
        <v>0</v>
      </c>
      <c r="L675" s="4">
        <v>17</v>
      </c>
      <c r="M675">
        <v>1</v>
      </c>
      <c r="N675">
        <v>3</v>
      </c>
      <c r="O675">
        <v>0</v>
      </c>
    </row>
    <row r="676" spans="2:15" x14ac:dyDescent="0.35">
      <c r="B676">
        <v>33</v>
      </c>
      <c r="C676" s="4">
        <v>1198</v>
      </c>
      <c r="D676">
        <v>1</v>
      </c>
      <c r="E676">
        <v>939</v>
      </c>
      <c r="F676">
        <v>3</v>
      </c>
      <c r="G676">
        <v>2</v>
      </c>
      <c r="H676">
        <v>4</v>
      </c>
      <c r="I676">
        <v>1</v>
      </c>
      <c r="J676">
        <v>1</v>
      </c>
      <c r="K676">
        <v>1</v>
      </c>
      <c r="L676" s="4">
        <v>11</v>
      </c>
      <c r="M676">
        <v>2</v>
      </c>
      <c r="N676">
        <v>3</v>
      </c>
      <c r="O676">
        <v>0</v>
      </c>
    </row>
    <row r="677" spans="2:15" x14ac:dyDescent="0.35">
      <c r="B677">
        <v>58</v>
      </c>
      <c r="C677" s="4">
        <v>1272</v>
      </c>
      <c r="D677">
        <v>5</v>
      </c>
      <c r="E677">
        <v>940</v>
      </c>
      <c r="F677">
        <v>3</v>
      </c>
      <c r="G677">
        <v>1</v>
      </c>
      <c r="H677">
        <v>7</v>
      </c>
      <c r="I677">
        <v>2</v>
      </c>
      <c r="J677">
        <v>3</v>
      </c>
      <c r="K677">
        <v>1</v>
      </c>
      <c r="L677" s="4">
        <v>13</v>
      </c>
      <c r="M677">
        <v>4</v>
      </c>
      <c r="N677">
        <v>3</v>
      </c>
      <c r="O677">
        <v>0</v>
      </c>
    </row>
    <row r="678" spans="2:15" x14ac:dyDescent="0.35">
      <c r="B678">
        <v>31</v>
      </c>
      <c r="C678" s="4">
        <v>154</v>
      </c>
      <c r="D678">
        <v>7</v>
      </c>
      <c r="E678">
        <v>941</v>
      </c>
      <c r="F678">
        <v>2</v>
      </c>
      <c r="G678">
        <v>2</v>
      </c>
      <c r="H678">
        <v>9</v>
      </c>
      <c r="I678">
        <v>3</v>
      </c>
      <c r="J678">
        <v>2</v>
      </c>
      <c r="K678">
        <v>0</v>
      </c>
      <c r="L678" s="4">
        <v>15</v>
      </c>
      <c r="M678">
        <v>2</v>
      </c>
      <c r="N678">
        <v>4</v>
      </c>
      <c r="O678">
        <v>0</v>
      </c>
    </row>
    <row r="679" spans="2:15" x14ac:dyDescent="0.35">
      <c r="B679">
        <v>35</v>
      </c>
      <c r="C679" s="4">
        <v>1137</v>
      </c>
      <c r="D679">
        <v>21</v>
      </c>
      <c r="E679">
        <v>942</v>
      </c>
      <c r="F679">
        <v>4</v>
      </c>
      <c r="G679">
        <v>1</v>
      </c>
      <c r="H679">
        <v>7</v>
      </c>
      <c r="I679">
        <v>4</v>
      </c>
      <c r="J679">
        <v>2</v>
      </c>
      <c r="K679">
        <v>1</v>
      </c>
      <c r="L679" s="4">
        <v>25</v>
      </c>
      <c r="M679">
        <v>4</v>
      </c>
      <c r="N679">
        <v>1</v>
      </c>
      <c r="O679">
        <v>0</v>
      </c>
    </row>
    <row r="680" spans="2:15" x14ac:dyDescent="0.35">
      <c r="B680">
        <v>49</v>
      </c>
      <c r="C680" s="4">
        <v>527</v>
      </c>
      <c r="D680">
        <v>8</v>
      </c>
      <c r="E680">
        <v>944</v>
      </c>
      <c r="F680">
        <v>1</v>
      </c>
      <c r="G680">
        <v>1</v>
      </c>
      <c r="H680">
        <v>5</v>
      </c>
      <c r="I680">
        <v>2</v>
      </c>
      <c r="J680">
        <v>2</v>
      </c>
      <c r="K680">
        <v>0</v>
      </c>
      <c r="L680" s="4">
        <v>11</v>
      </c>
      <c r="M680">
        <v>3</v>
      </c>
      <c r="N680">
        <v>2</v>
      </c>
      <c r="O680">
        <v>0</v>
      </c>
    </row>
    <row r="681" spans="2:15" x14ac:dyDescent="0.35">
      <c r="B681">
        <v>48</v>
      </c>
      <c r="C681" s="4">
        <v>1469</v>
      </c>
      <c r="D681">
        <v>20</v>
      </c>
      <c r="E681">
        <v>945</v>
      </c>
      <c r="F681">
        <v>4</v>
      </c>
      <c r="G681">
        <v>2</v>
      </c>
      <c r="H681">
        <v>4</v>
      </c>
      <c r="I681">
        <v>3</v>
      </c>
      <c r="J681">
        <v>2</v>
      </c>
      <c r="K681">
        <v>0</v>
      </c>
      <c r="L681" s="4">
        <v>17</v>
      </c>
      <c r="M681">
        <v>1</v>
      </c>
      <c r="N681">
        <v>2</v>
      </c>
      <c r="O681">
        <v>0</v>
      </c>
    </row>
    <row r="682" spans="2:15" x14ac:dyDescent="0.35">
      <c r="B682">
        <v>31</v>
      </c>
      <c r="C682" s="4">
        <v>1188</v>
      </c>
      <c r="D682">
        <v>20</v>
      </c>
      <c r="E682">
        <v>947</v>
      </c>
      <c r="F682">
        <v>4</v>
      </c>
      <c r="G682">
        <v>1</v>
      </c>
      <c r="H682">
        <v>8</v>
      </c>
      <c r="I682">
        <v>3</v>
      </c>
      <c r="J682">
        <v>2</v>
      </c>
      <c r="K682">
        <v>0</v>
      </c>
      <c r="L682" s="4">
        <v>13</v>
      </c>
      <c r="M682">
        <v>4</v>
      </c>
      <c r="N682">
        <v>2</v>
      </c>
      <c r="O682">
        <v>0</v>
      </c>
    </row>
    <row r="683" spans="2:15" x14ac:dyDescent="0.35">
      <c r="B683">
        <v>36</v>
      </c>
      <c r="C683" s="4">
        <v>188</v>
      </c>
      <c r="D683">
        <v>7</v>
      </c>
      <c r="E683">
        <v>949</v>
      </c>
      <c r="F683">
        <v>2</v>
      </c>
      <c r="G683">
        <v>2</v>
      </c>
      <c r="H683">
        <v>4</v>
      </c>
      <c r="I683">
        <v>4</v>
      </c>
      <c r="J683">
        <v>1</v>
      </c>
      <c r="K683">
        <v>0</v>
      </c>
      <c r="L683" s="4">
        <v>18</v>
      </c>
      <c r="M683">
        <v>3</v>
      </c>
      <c r="N683">
        <v>3</v>
      </c>
      <c r="O683">
        <v>0</v>
      </c>
    </row>
    <row r="684" spans="2:15" x14ac:dyDescent="0.35">
      <c r="B684">
        <v>38</v>
      </c>
      <c r="C684" s="4">
        <v>1333</v>
      </c>
      <c r="D684">
        <v>1</v>
      </c>
      <c r="E684">
        <v>950</v>
      </c>
      <c r="F684">
        <v>4</v>
      </c>
      <c r="G684">
        <v>1</v>
      </c>
      <c r="H684">
        <v>1</v>
      </c>
      <c r="I684">
        <v>1</v>
      </c>
      <c r="J684">
        <v>2</v>
      </c>
      <c r="K684">
        <v>0</v>
      </c>
      <c r="L684" s="4">
        <v>13</v>
      </c>
      <c r="M684">
        <v>2</v>
      </c>
      <c r="N684">
        <v>3</v>
      </c>
      <c r="O684">
        <v>0</v>
      </c>
    </row>
    <row r="685" spans="2:15" x14ac:dyDescent="0.35">
      <c r="B685">
        <v>32</v>
      </c>
      <c r="C685" s="4">
        <v>1184</v>
      </c>
      <c r="D685">
        <v>1</v>
      </c>
      <c r="E685">
        <v>951</v>
      </c>
      <c r="F685">
        <v>3</v>
      </c>
      <c r="G685">
        <v>1</v>
      </c>
      <c r="H685">
        <v>5</v>
      </c>
      <c r="I685">
        <v>2</v>
      </c>
      <c r="J685">
        <v>2</v>
      </c>
      <c r="K685">
        <v>0</v>
      </c>
      <c r="L685" s="4">
        <v>20</v>
      </c>
      <c r="M685">
        <v>3</v>
      </c>
      <c r="N685">
        <v>3</v>
      </c>
      <c r="O685">
        <v>0</v>
      </c>
    </row>
    <row r="686" spans="2:15" x14ac:dyDescent="0.35">
      <c r="B686">
        <v>25</v>
      </c>
      <c r="C686" s="4">
        <v>867</v>
      </c>
      <c r="D686">
        <v>19</v>
      </c>
      <c r="E686">
        <v>952</v>
      </c>
      <c r="F686">
        <v>3</v>
      </c>
      <c r="G686">
        <v>2</v>
      </c>
      <c r="H686">
        <v>9</v>
      </c>
      <c r="I686">
        <v>2</v>
      </c>
      <c r="J686">
        <v>2</v>
      </c>
      <c r="K686">
        <v>1</v>
      </c>
      <c r="L686" s="4">
        <v>18</v>
      </c>
      <c r="M686">
        <v>3</v>
      </c>
      <c r="N686">
        <v>3</v>
      </c>
      <c r="O686">
        <v>1</v>
      </c>
    </row>
    <row r="687" spans="2:15" x14ac:dyDescent="0.35">
      <c r="B687">
        <v>40</v>
      </c>
      <c r="C687" s="4">
        <v>658</v>
      </c>
      <c r="D687">
        <v>10</v>
      </c>
      <c r="E687">
        <v>954</v>
      </c>
      <c r="F687">
        <v>1</v>
      </c>
      <c r="G687">
        <v>2</v>
      </c>
      <c r="H687">
        <v>8</v>
      </c>
      <c r="I687">
        <v>2</v>
      </c>
      <c r="J687">
        <v>3</v>
      </c>
      <c r="K687">
        <v>0</v>
      </c>
      <c r="L687" s="4">
        <v>12</v>
      </c>
      <c r="M687">
        <v>2</v>
      </c>
      <c r="N687">
        <v>2</v>
      </c>
      <c r="O687">
        <v>0</v>
      </c>
    </row>
    <row r="688" spans="2:15" x14ac:dyDescent="0.35">
      <c r="B688">
        <v>26</v>
      </c>
      <c r="C688" s="4">
        <v>787.54826254826253</v>
      </c>
      <c r="D688">
        <v>1</v>
      </c>
      <c r="E688">
        <v>956</v>
      </c>
      <c r="F688">
        <v>3</v>
      </c>
      <c r="G688">
        <v>2</v>
      </c>
      <c r="H688">
        <v>8</v>
      </c>
      <c r="I688">
        <v>1</v>
      </c>
      <c r="J688">
        <v>1</v>
      </c>
      <c r="K688">
        <v>0</v>
      </c>
      <c r="L688" s="4">
        <v>14.945945945945946</v>
      </c>
      <c r="M688">
        <v>2</v>
      </c>
      <c r="N688">
        <v>3</v>
      </c>
      <c r="O688">
        <v>0</v>
      </c>
    </row>
    <row r="689" spans="2:15" x14ac:dyDescent="0.35">
      <c r="B689">
        <v>41</v>
      </c>
      <c r="C689" s="4">
        <v>776.33181818181822</v>
      </c>
      <c r="D689">
        <v>6</v>
      </c>
      <c r="E689">
        <v>957</v>
      </c>
      <c r="F689">
        <v>4</v>
      </c>
      <c r="G689">
        <v>2</v>
      </c>
      <c r="H689">
        <v>5</v>
      </c>
      <c r="I689">
        <v>1</v>
      </c>
      <c r="J689">
        <v>1</v>
      </c>
      <c r="K689">
        <v>1</v>
      </c>
      <c r="L689" s="4">
        <v>15.173076923076923</v>
      </c>
      <c r="M689">
        <v>3</v>
      </c>
      <c r="N689">
        <v>3</v>
      </c>
      <c r="O689">
        <v>0</v>
      </c>
    </row>
    <row r="690" spans="2:15" x14ac:dyDescent="0.35">
      <c r="B690">
        <v>36</v>
      </c>
      <c r="C690" s="4">
        <v>938</v>
      </c>
      <c r="D690">
        <v>2</v>
      </c>
      <c r="E690">
        <v>958</v>
      </c>
      <c r="F690">
        <v>3</v>
      </c>
      <c r="G690">
        <v>2</v>
      </c>
      <c r="H690">
        <v>5</v>
      </c>
      <c r="I690">
        <v>3</v>
      </c>
      <c r="J690">
        <v>1</v>
      </c>
      <c r="K690">
        <v>0</v>
      </c>
      <c r="L690" s="4">
        <v>15.173076923076923</v>
      </c>
      <c r="M690">
        <v>3</v>
      </c>
      <c r="N690">
        <v>3</v>
      </c>
      <c r="O690">
        <v>0</v>
      </c>
    </row>
    <row r="691" spans="2:15" x14ac:dyDescent="0.35">
      <c r="B691">
        <v>19</v>
      </c>
      <c r="C691" s="4">
        <v>419</v>
      </c>
      <c r="D691">
        <v>21</v>
      </c>
      <c r="E691">
        <v>959</v>
      </c>
      <c r="F691">
        <v>4</v>
      </c>
      <c r="G691">
        <v>2</v>
      </c>
      <c r="H691">
        <v>9</v>
      </c>
      <c r="I691">
        <v>2</v>
      </c>
      <c r="J691">
        <v>1</v>
      </c>
      <c r="K691">
        <v>1</v>
      </c>
      <c r="L691" s="4">
        <v>15.492537313432836</v>
      </c>
      <c r="M691">
        <v>2</v>
      </c>
      <c r="N691">
        <v>4</v>
      </c>
      <c r="O691">
        <v>1</v>
      </c>
    </row>
    <row r="692" spans="2:15" x14ac:dyDescent="0.35">
      <c r="B692">
        <v>20</v>
      </c>
      <c r="C692" s="4">
        <v>129</v>
      </c>
      <c r="D692">
        <v>4</v>
      </c>
      <c r="E692">
        <v>960</v>
      </c>
      <c r="F692">
        <v>1</v>
      </c>
      <c r="G692">
        <v>2</v>
      </c>
      <c r="H692">
        <v>5</v>
      </c>
      <c r="I692">
        <v>1</v>
      </c>
      <c r="J692">
        <v>1</v>
      </c>
      <c r="K692">
        <v>0</v>
      </c>
      <c r="L692" s="4">
        <v>15.173076923076923</v>
      </c>
      <c r="M692">
        <v>2</v>
      </c>
      <c r="N692">
        <v>3</v>
      </c>
      <c r="O692">
        <v>1</v>
      </c>
    </row>
    <row r="693" spans="2:15" x14ac:dyDescent="0.35">
      <c r="B693">
        <v>31</v>
      </c>
      <c r="C693" s="4">
        <v>616</v>
      </c>
      <c r="D693">
        <v>12</v>
      </c>
      <c r="E693">
        <v>961</v>
      </c>
      <c r="F693">
        <v>4</v>
      </c>
      <c r="G693">
        <v>1</v>
      </c>
      <c r="H693">
        <v>7</v>
      </c>
      <c r="I693">
        <v>4</v>
      </c>
      <c r="J693">
        <v>2</v>
      </c>
      <c r="K693">
        <v>1</v>
      </c>
      <c r="L693" s="4">
        <v>15.69811320754717</v>
      </c>
      <c r="M693">
        <v>3</v>
      </c>
      <c r="N693">
        <v>1</v>
      </c>
      <c r="O693">
        <v>0</v>
      </c>
    </row>
    <row r="694" spans="2:15" x14ac:dyDescent="0.35">
      <c r="B694">
        <v>40</v>
      </c>
      <c r="C694" s="4">
        <v>1469</v>
      </c>
      <c r="D694">
        <v>9</v>
      </c>
      <c r="E694">
        <v>964</v>
      </c>
      <c r="F694">
        <v>4</v>
      </c>
      <c r="G694">
        <v>2</v>
      </c>
      <c r="H694">
        <v>4</v>
      </c>
      <c r="I694">
        <v>2</v>
      </c>
      <c r="J694">
        <v>3</v>
      </c>
      <c r="K694">
        <v>1</v>
      </c>
      <c r="L694" s="4">
        <v>14</v>
      </c>
      <c r="M694">
        <v>4</v>
      </c>
      <c r="N694">
        <v>3</v>
      </c>
      <c r="O694">
        <v>0</v>
      </c>
    </row>
    <row r="695" spans="2:15" x14ac:dyDescent="0.35">
      <c r="B695">
        <v>32</v>
      </c>
      <c r="C695" s="4">
        <v>498</v>
      </c>
      <c r="D695">
        <v>3</v>
      </c>
      <c r="E695">
        <v>966</v>
      </c>
      <c r="F695">
        <v>3</v>
      </c>
      <c r="G695">
        <v>1</v>
      </c>
      <c r="H695">
        <v>3</v>
      </c>
      <c r="I695">
        <v>1</v>
      </c>
      <c r="J695">
        <v>2</v>
      </c>
      <c r="K695">
        <v>0</v>
      </c>
      <c r="L695" s="4">
        <v>12</v>
      </c>
      <c r="M695">
        <v>3</v>
      </c>
      <c r="N695">
        <v>4</v>
      </c>
      <c r="O695">
        <v>0</v>
      </c>
    </row>
    <row r="696" spans="2:15" x14ac:dyDescent="0.35">
      <c r="B696">
        <v>36</v>
      </c>
      <c r="C696" s="4">
        <v>530</v>
      </c>
      <c r="D696">
        <v>3</v>
      </c>
      <c r="E696">
        <v>967</v>
      </c>
      <c r="F696">
        <v>3</v>
      </c>
      <c r="G696">
        <v>2</v>
      </c>
      <c r="H696">
        <v>8</v>
      </c>
      <c r="I696">
        <v>4</v>
      </c>
      <c r="J696">
        <v>2</v>
      </c>
      <c r="K696">
        <v>1</v>
      </c>
      <c r="L696" s="4">
        <v>11</v>
      </c>
      <c r="M696">
        <v>1</v>
      </c>
      <c r="N696">
        <v>3</v>
      </c>
      <c r="O696">
        <v>1</v>
      </c>
    </row>
    <row r="697" spans="2:15" x14ac:dyDescent="0.35">
      <c r="B697">
        <v>33</v>
      </c>
      <c r="C697" s="4">
        <v>1069</v>
      </c>
      <c r="D697">
        <v>1</v>
      </c>
      <c r="E697">
        <v>969</v>
      </c>
      <c r="F697">
        <v>2</v>
      </c>
      <c r="G697">
        <v>1</v>
      </c>
      <c r="H697">
        <v>7</v>
      </c>
      <c r="I697">
        <v>4</v>
      </c>
      <c r="J697">
        <v>1</v>
      </c>
      <c r="K697">
        <v>0</v>
      </c>
      <c r="L697" s="4">
        <v>14</v>
      </c>
      <c r="M697">
        <v>1</v>
      </c>
      <c r="N697">
        <v>3</v>
      </c>
      <c r="O697">
        <v>0</v>
      </c>
    </row>
    <row r="698" spans="2:15" x14ac:dyDescent="0.35">
      <c r="B698">
        <v>37</v>
      </c>
      <c r="C698" s="4">
        <v>625</v>
      </c>
      <c r="D698">
        <v>1</v>
      </c>
      <c r="E698">
        <v>970</v>
      </c>
      <c r="F698">
        <v>1</v>
      </c>
      <c r="G698">
        <v>2</v>
      </c>
      <c r="H698">
        <v>8</v>
      </c>
      <c r="I698">
        <v>3</v>
      </c>
      <c r="J698">
        <v>2</v>
      </c>
      <c r="K698">
        <v>0</v>
      </c>
      <c r="L698" s="4">
        <v>11</v>
      </c>
      <c r="M698">
        <v>3</v>
      </c>
      <c r="N698">
        <v>1</v>
      </c>
      <c r="O698">
        <v>1</v>
      </c>
    </row>
    <row r="699" spans="2:15" x14ac:dyDescent="0.35">
      <c r="B699">
        <v>45</v>
      </c>
      <c r="C699" s="4">
        <v>805</v>
      </c>
      <c r="D699">
        <v>4</v>
      </c>
      <c r="E699">
        <v>972</v>
      </c>
      <c r="F699">
        <v>3</v>
      </c>
      <c r="G699">
        <v>2</v>
      </c>
      <c r="H699">
        <v>5</v>
      </c>
      <c r="I699">
        <v>2</v>
      </c>
      <c r="J699">
        <v>2</v>
      </c>
      <c r="K699">
        <v>0</v>
      </c>
      <c r="L699" s="4">
        <v>12</v>
      </c>
      <c r="M699">
        <v>2</v>
      </c>
      <c r="N699">
        <v>2</v>
      </c>
      <c r="O699">
        <v>0</v>
      </c>
    </row>
    <row r="700" spans="2:15" x14ac:dyDescent="0.35">
      <c r="B700">
        <v>29</v>
      </c>
      <c r="C700" s="4">
        <v>803.12121212121212</v>
      </c>
      <c r="D700">
        <v>20</v>
      </c>
      <c r="E700">
        <v>974</v>
      </c>
      <c r="F700">
        <v>3</v>
      </c>
      <c r="G700">
        <v>1</v>
      </c>
      <c r="H700">
        <v>9</v>
      </c>
      <c r="I700">
        <v>4</v>
      </c>
      <c r="J700">
        <v>2</v>
      </c>
      <c r="K700">
        <v>0</v>
      </c>
      <c r="L700" s="4">
        <v>15</v>
      </c>
      <c r="M700">
        <v>2</v>
      </c>
      <c r="N700">
        <v>3</v>
      </c>
      <c r="O700">
        <v>0</v>
      </c>
    </row>
    <row r="701" spans="2:15" x14ac:dyDescent="0.35">
      <c r="B701">
        <v>35</v>
      </c>
      <c r="C701" s="4">
        <v>1219</v>
      </c>
      <c r="D701">
        <v>18</v>
      </c>
      <c r="E701">
        <v>975</v>
      </c>
      <c r="F701">
        <v>3</v>
      </c>
      <c r="G701">
        <v>1</v>
      </c>
      <c r="H701">
        <v>8</v>
      </c>
      <c r="I701">
        <v>3</v>
      </c>
      <c r="J701">
        <v>2</v>
      </c>
      <c r="K701">
        <v>0</v>
      </c>
      <c r="L701" s="4">
        <v>16</v>
      </c>
      <c r="M701">
        <v>2</v>
      </c>
      <c r="N701">
        <v>3</v>
      </c>
      <c r="O701">
        <v>0</v>
      </c>
    </row>
    <row r="702" spans="2:15" x14ac:dyDescent="0.35">
      <c r="B702">
        <v>52</v>
      </c>
      <c r="C702" s="4">
        <v>1053</v>
      </c>
      <c r="D702">
        <v>1</v>
      </c>
      <c r="E702">
        <v>976</v>
      </c>
      <c r="F702">
        <v>4</v>
      </c>
      <c r="G702">
        <v>2</v>
      </c>
      <c r="H702">
        <v>6</v>
      </c>
      <c r="I702">
        <v>4</v>
      </c>
      <c r="J702">
        <v>2</v>
      </c>
      <c r="K702">
        <v>0</v>
      </c>
      <c r="L702" s="4">
        <v>15</v>
      </c>
      <c r="M702">
        <v>2</v>
      </c>
      <c r="N702">
        <v>2</v>
      </c>
      <c r="O702">
        <v>0</v>
      </c>
    </row>
    <row r="703" spans="2:15" x14ac:dyDescent="0.35">
      <c r="B703">
        <v>58</v>
      </c>
      <c r="C703" s="4">
        <v>289</v>
      </c>
      <c r="D703">
        <v>2</v>
      </c>
      <c r="E703">
        <v>977</v>
      </c>
      <c r="F703">
        <v>4</v>
      </c>
      <c r="G703">
        <v>2</v>
      </c>
      <c r="H703">
        <v>4</v>
      </c>
      <c r="I703">
        <v>3</v>
      </c>
      <c r="J703">
        <v>1</v>
      </c>
      <c r="K703">
        <v>0</v>
      </c>
      <c r="L703" s="4">
        <v>24</v>
      </c>
      <c r="M703">
        <v>1</v>
      </c>
      <c r="N703">
        <v>3</v>
      </c>
      <c r="O703">
        <v>1</v>
      </c>
    </row>
    <row r="704" spans="2:15" x14ac:dyDescent="0.35">
      <c r="B704">
        <v>53</v>
      </c>
      <c r="C704" s="4">
        <v>1376</v>
      </c>
      <c r="D704">
        <v>2</v>
      </c>
      <c r="E704">
        <v>981</v>
      </c>
      <c r="F704">
        <v>3</v>
      </c>
      <c r="G704">
        <v>2</v>
      </c>
      <c r="H704">
        <v>6</v>
      </c>
      <c r="I704">
        <v>3</v>
      </c>
      <c r="J704">
        <v>3</v>
      </c>
      <c r="K704">
        <v>0</v>
      </c>
      <c r="L704" s="4">
        <v>13</v>
      </c>
      <c r="M704">
        <v>3</v>
      </c>
      <c r="N704">
        <v>4</v>
      </c>
      <c r="O704">
        <v>0</v>
      </c>
    </row>
    <row r="705" spans="2:15" x14ac:dyDescent="0.35">
      <c r="B705">
        <v>30</v>
      </c>
      <c r="C705" s="4">
        <v>231</v>
      </c>
      <c r="D705">
        <v>8</v>
      </c>
      <c r="E705">
        <v>982</v>
      </c>
      <c r="F705">
        <v>3</v>
      </c>
      <c r="G705">
        <v>2</v>
      </c>
      <c r="H705">
        <v>8</v>
      </c>
      <c r="I705">
        <v>3</v>
      </c>
      <c r="J705">
        <v>3</v>
      </c>
      <c r="K705">
        <v>0</v>
      </c>
      <c r="L705" s="4">
        <v>11</v>
      </c>
      <c r="M705">
        <v>1</v>
      </c>
      <c r="N705">
        <v>4</v>
      </c>
      <c r="O705">
        <v>0</v>
      </c>
    </row>
    <row r="706" spans="2:15" x14ac:dyDescent="0.35">
      <c r="B706">
        <v>38</v>
      </c>
      <c r="C706" s="4">
        <v>152</v>
      </c>
      <c r="D706">
        <v>10</v>
      </c>
      <c r="E706">
        <v>983</v>
      </c>
      <c r="F706">
        <v>3</v>
      </c>
      <c r="G706">
        <v>1</v>
      </c>
      <c r="H706">
        <v>8</v>
      </c>
      <c r="I706">
        <v>4</v>
      </c>
      <c r="J706">
        <v>1</v>
      </c>
      <c r="K706">
        <v>1</v>
      </c>
      <c r="L706" s="4">
        <v>13</v>
      </c>
      <c r="M706">
        <v>2</v>
      </c>
      <c r="N706">
        <v>3</v>
      </c>
      <c r="O706">
        <v>0</v>
      </c>
    </row>
    <row r="707" spans="2:15" x14ac:dyDescent="0.35">
      <c r="B707">
        <v>35</v>
      </c>
      <c r="C707" s="4">
        <v>882</v>
      </c>
      <c r="D707">
        <v>3</v>
      </c>
      <c r="E707">
        <v>984</v>
      </c>
      <c r="F707">
        <v>4</v>
      </c>
      <c r="G707">
        <v>2</v>
      </c>
      <c r="H707">
        <v>8</v>
      </c>
      <c r="I707">
        <v>4</v>
      </c>
      <c r="J707">
        <v>3</v>
      </c>
      <c r="K707">
        <v>0</v>
      </c>
      <c r="L707" s="4">
        <v>13</v>
      </c>
      <c r="M707">
        <v>2</v>
      </c>
      <c r="N707">
        <v>3</v>
      </c>
      <c r="O707">
        <v>0</v>
      </c>
    </row>
    <row r="708" spans="2:15" x14ac:dyDescent="0.35">
      <c r="B708">
        <v>39</v>
      </c>
      <c r="C708" s="4">
        <v>903</v>
      </c>
      <c r="D708">
        <v>2</v>
      </c>
      <c r="E708">
        <v>985</v>
      </c>
      <c r="F708">
        <v>1</v>
      </c>
      <c r="G708">
        <v>2</v>
      </c>
      <c r="H708">
        <v>8</v>
      </c>
      <c r="I708">
        <v>3</v>
      </c>
      <c r="J708">
        <v>1</v>
      </c>
      <c r="K708">
        <v>0</v>
      </c>
      <c r="L708" s="4">
        <v>18</v>
      </c>
      <c r="M708">
        <v>4</v>
      </c>
      <c r="N708">
        <v>3</v>
      </c>
      <c r="O708">
        <v>0</v>
      </c>
    </row>
    <row r="709" spans="2:15" x14ac:dyDescent="0.35">
      <c r="B709">
        <v>40</v>
      </c>
      <c r="C709" s="4">
        <v>1479</v>
      </c>
      <c r="D709">
        <v>24</v>
      </c>
      <c r="E709">
        <v>986</v>
      </c>
      <c r="F709">
        <v>2</v>
      </c>
      <c r="G709">
        <v>1</v>
      </c>
      <c r="H709">
        <v>8</v>
      </c>
      <c r="I709">
        <v>2</v>
      </c>
      <c r="J709">
        <v>1</v>
      </c>
      <c r="K709">
        <v>1</v>
      </c>
      <c r="L709" s="4">
        <v>16</v>
      </c>
      <c r="M709">
        <v>4</v>
      </c>
      <c r="N709">
        <v>2</v>
      </c>
      <c r="O709">
        <v>1</v>
      </c>
    </row>
    <row r="710" spans="2:15" x14ac:dyDescent="0.35">
      <c r="B710">
        <v>47</v>
      </c>
      <c r="C710" s="4">
        <v>1379</v>
      </c>
      <c r="D710">
        <v>16</v>
      </c>
      <c r="E710">
        <v>987</v>
      </c>
      <c r="F710">
        <v>3</v>
      </c>
      <c r="G710">
        <v>2</v>
      </c>
      <c r="H710">
        <v>3</v>
      </c>
      <c r="I710">
        <v>3</v>
      </c>
      <c r="J710">
        <v>3</v>
      </c>
      <c r="K710">
        <v>1</v>
      </c>
      <c r="L710" s="4">
        <v>19</v>
      </c>
      <c r="M710">
        <v>3</v>
      </c>
      <c r="N710">
        <v>4</v>
      </c>
      <c r="O710">
        <v>0</v>
      </c>
    </row>
    <row r="711" spans="2:15" x14ac:dyDescent="0.35">
      <c r="B711">
        <v>36</v>
      </c>
      <c r="C711" s="4">
        <v>1229</v>
      </c>
      <c r="D711">
        <v>8</v>
      </c>
      <c r="E711">
        <v>990</v>
      </c>
      <c r="F711">
        <v>1</v>
      </c>
      <c r="G711">
        <v>2</v>
      </c>
      <c r="H711">
        <v>8</v>
      </c>
      <c r="I711">
        <v>4</v>
      </c>
      <c r="J711">
        <v>3</v>
      </c>
      <c r="K711">
        <v>0</v>
      </c>
      <c r="L711" s="4">
        <v>13</v>
      </c>
      <c r="M711">
        <v>4</v>
      </c>
      <c r="N711">
        <v>3</v>
      </c>
      <c r="O711">
        <v>0</v>
      </c>
    </row>
    <row r="712" spans="2:15" x14ac:dyDescent="0.35">
      <c r="B712">
        <v>31</v>
      </c>
      <c r="C712" s="4">
        <v>773.53418803418799</v>
      </c>
      <c r="D712">
        <v>9</v>
      </c>
      <c r="E712">
        <v>991</v>
      </c>
      <c r="F712">
        <v>3</v>
      </c>
      <c r="G712">
        <v>2</v>
      </c>
      <c r="H712">
        <v>4</v>
      </c>
      <c r="I712">
        <v>1</v>
      </c>
      <c r="J712">
        <v>1</v>
      </c>
      <c r="K712">
        <v>1</v>
      </c>
      <c r="L712" s="4">
        <v>22</v>
      </c>
      <c r="M712">
        <v>1</v>
      </c>
      <c r="N712">
        <v>3</v>
      </c>
      <c r="O712">
        <v>1</v>
      </c>
    </row>
    <row r="713" spans="2:15" x14ac:dyDescent="0.35">
      <c r="B713">
        <v>33</v>
      </c>
      <c r="C713" s="4">
        <v>722</v>
      </c>
      <c r="D713">
        <v>17</v>
      </c>
      <c r="E713">
        <v>992</v>
      </c>
      <c r="F713">
        <v>4</v>
      </c>
      <c r="G713">
        <v>2</v>
      </c>
      <c r="H713">
        <v>6</v>
      </c>
      <c r="I713">
        <v>3</v>
      </c>
      <c r="J713">
        <v>1</v>
      </c>
      <c r="K713">
        <v>0</v>
      </c>
      <c r="L713" s="4">
        <v>11</v>
      </c>
      <c r="M713">
        <v>4</v>
      </c>
      <c r="N713">
        <v>3</v>
      </c>
      <c r="O713">
        <v>0</v>
      </c>
    </row>
    <row r="714" spans="2:15" x14ac:dyDescent="0.35">
      <c r="B714">
        <v>29</v>
      </c>
      <c r="C714" s="4">
        <v>906</v>
      </c>
      <c r="D714">
        <v>10</v>
      </c>
      <c r="E714">
        <v>994</v>
      </c>
      <c r="F714">
        <v>4</v>
      </c>
      <c r="G714">
        <v>1</v>
      </c>
      <c r="H714">
        <v>4</v>
      </c>
      <c r="I714">
        <v>1</v>
      </c>
      <c r="J714">
        <v>1</v>
      </c>
      <c r="K714">
        <v>1</v>
      </c>
      <c r="L714" s="4">
        <v>20</v>
      </c>
      <c r="M714">
        <v>3</v>
      </c>
      <c r="N714">
        <v>3</v>
      </c>
      <c r="O714">
        <v>1</v>
      </c>
    </row>
    <row r="715" spans="2:15" x14ac:dyDescent="0.35">
      <c r="B715">
        <v>33</v>
      </c>
      <c r="C715" s="4">
        <v>461</v>
      </c>
      <c r="D715">
        <v>13</v>
      </c>
      <c r="E715">
        <v>995</v>
      </c>
      <c r="F715">
        <v>2</v>
      </c>
      <c r="G715">
        <v>1</v>
      </c>
      <c r="H715">
        <v>4</v>
      </c>
      <c r="I715">
        <v>4</v>
      </c>
      <c r="J715">
        <v>1</v>
      </c>
      <c r="K715">
        <v>0</v>
      </c>
      <c r="L715" s="4">
        <v>18</v>
      </c>
      <c r="M715">
        <v>1</v>
      </c>
      <c r="N715">
        <v>3</v>
      </c>
      <c r="O715">
        <v>0</v>
      </c>
    </row>
    <row r="716" spans="2:15" x14ac:dyDescent="0.35">
      <c r="B716">
        <v>45</v>
      </c>
      <c r="C716" s="4">
        <v>974</v>
      </c>
      <c r="D716">
        <v>1</v>
      </c>
      <c r="E716">
        <v>996</v>
      </c>
      <c r="F716">
        <v>4</v>
      </c>
      <c r="G716">
        <v>1</v>
      </c>
      <c r="H716">
        <v>5</v>
      </c>
      <c r="I716">
        <v>4</v>
      </c>
      <c r="J716">
        <v>3</v>
      </c>
      <c r="K716">
        <v>0</v>
      </c>
      <c r="L716" s="4">
        <v>14</v>
      </c>
      <c r="M716">
        <v>4</v>
      </c>
      <c r="N716">
        <v>3</v>
      </c>
      <c r="O716">
        <v>0</v>
      </c>
    </row>
    <row r="717" spans="2:15" x14ac:dyDescent="0.35">
      <c r="B717">
        <v>50</v>
      </c>
      <c r="C717" s="4">
        <v>1126</v>
      </c>
      <c r="D717">
        <v>1</v>
      </c>
      <c r="E717">
        <v>997</v>
      </c>
      <c r="F717">
        <v>4</v>
      </c>
      <c r="G717">
        <v>2</v>
      </c>
      <c r="H717">
        <v>1</v>
      </c>
      <c r="I717">
        <v>4</v>
      </c>
      <c r="J717">
        <v>3</v>
      </c>
      <c r="K717">
        <v>0</v>
      </c>
      <c r="L717" s="4">
        <v>22</v>
      </c>
      <c r="M717">
        <v>3</v>
      </c>
      <c r="N717">
        <v>2</v>
      </c>
      <c r="O717">
        <v>0</v>
      </c>
    </row>
    <row r="718" spans="2:15" x14ac:dyDescent="0.35">
      <c r="B718">
        <v>33</v>
      </c>
      <c r="C718" s="4">
        <v>827</v>
      </c>
      <c r="D718">
        <v>1</v>
      </c>
      <c r="E718">
        <v>998</v>
      </c>
      <c r="F718">
        <v>3</v>
      </c>
      <c r="G718">
        <v>1</v>
      </c>
      <c r="H718">
        <v>7</v>
      </c>
      <c r="I718">
        <v>2</v>
      </c>
      <c r="J718">
        <v>2</v>
      </c>
      <c r="K718">
        <v>1</v>
      </c>
      <c r="L718" s="4">
        <v>13</v>
      </c>
      <c r="M718">
        <v>1</v>
      </c>
      <c r="N718">
        <v>3</v>
      </c>
      <c r="O718">
        <v>0</v>
      </c>
    </row>
    <row r="719" spans="2:15" x14ac:dyDescent="0.35">
      <c r="B719">
        <v>41</v>
      </c>
      <c r="C719" s="4">
        <v>840</v>
      </c>
      <c r="D719">
        <v>9</v>
      </c>
      <c r="E719">
        <v>999</v>
      </c>
      <c r="F719">
        <v>1</v>
      </c>
      <c r="G719">
        <v>2</v>
      </c>
      <c r="H719">
        <v>1</v>
      </c>
      <c r="I719">
        <v>3</v>
      </c>
      <c r="J719">
        <v>3</v>
      </c>
      <c r="K719">
        <v>0</v>
      </c>
      <c r="L719" s="4">
        <v>17</v>
      </c>
      <c r="M719">
        <v>2</v>
      </c>
      <c r="N719">
        <v>4</v>
      </c>
      <c r="O719">
        <v>0</v>
      </c>
    </row>
    <row r="720" spans="2:15" x14ac:dyDescent="0.35">
      <c r="B720">
        <v>27</v>
      </c>
      <c r="C720" s="4">
        <v>1134</v>
      </c>
      <c r="D720">
        <v>16</v>
      </c>
      <c r="E720">
        <v>1001</v>
      </c>
      <c r="F720">
        <v>3</v>
      </c>
      <c r="G720">
        <v>1</v>
      </c>
      <c r="H720">
        <v>5</v>
      </c>
      <c r="I720">
        <v>2</v>
      </c>
      <c r="J720">
        <v>2</v>
      </c>
      <c r="K720">
        <v>0</v>
      </c>
      <c r="L720" s="4">
        <v>14</v>
      </c>
      <c r="M720">
        <v>2</v>
      </c>
      <c r="N720">
        <v>3</v>
      </c>
      <c r="O720">
        <v>0</v>
      </c>
    </row>
    <row r="721" spans="2:15" x14ac:dyDescent="0.35">
      <c r="B721">
        <v>45</v>
      </c>
      <c r="C721" s="4">
        <v>248</v>
      </c>
      <c r="D721">
        <v>23</v>
      </c>
      <c r="E721">
        <v>1002</v>
      </c>
      <c r="F721">
        <v>4</v>
      </c>
      <c r="G721">
        <v>2</v>
      </c>
      <c r="H721">
        <v>5</v>
      </c>
      <c r="I721">
        <v>1</v>
      </c>
      <c r="J721">
        <v>2</v>
      </c>
      <c r="K721">
        <v>1</v>
      </c>
      <c r="L721" s="4">
        <v>15</v>
      </c>
      <c r="M721">
        <v>3</v>
      </c>
      <c r="N721">
        <v>3</v>
      </c>
      <c r="O721">
        <v>0</v>
      </c>
    </row>
    <row r="722" spans="2:15" x14ac:dyDescent="0.35">
      <c r="B722">
        <v>47</v>
      </c>
      <c r="C722" s="4">
        <v>955</v>
      </c>
      <c r="D722">
        <v>4</v>
      </c>
      <c r="E722">
        <v>1003</v>
      </c>
      <c r="F722">
        <v>4</v>
      </c>
      <c r="G722">
        <v>1</v>
      </c>
      <c r="H722">
        <v>8</v>
      </c>
      <c r="I722">
        <v>4</v>
      </c>
      <c r="J722">
        <v>1</v>
      </c>
      <c r="K722">
        <v>1</v>
      </c>
      <c r="L722" s="4">
        <v>17</v>
      </c>
      <c r="M722">
        <v>3</v>
      </c>
      <c r="N722">
        <v>3</v>
      </c>
      <c r="O722">
        <v>0</v>
      </c>
    </row>
    <row r="723" spans="2:15" x14ac:dyDescent="0.35">
      <c r="B723">
        <v>30</v>
      </c>
      <c r="C723" s="4">
        <v>138</v>
      </c>
      <c r="D723">
        <v>22</v>
      </c>
      <c r="E723">
        <v>1004</v>
      </c>
      <c r="F723">
        <v>1</v>
      </c>
      <c r="G723">
        <v>1</v>
      </c>
      <c r="H723">
        <v>4</v>
      </c>
      <c r="I723">
        <v>3</v>
      </c>
      <c r="J723">
        <v>2</v>
      </c>
      <c r="K723">
        <v>1</v>
      </c>
      <c r="L723" s="4">
        <v>11</v>
      </c>
      <c r="M723">
        <v>2</v>
      </c>
      <c r="N723">
        <v>3</v>
      </c>
      <c r="O723">
        <v>1</v>
      </c>
    </row>
    <row r="724" spans="2:15" x14ac:dyDescent="0.35">
      <c r="B724">
        <v>50</v>
      </c>
      <c r="C724" s="4">
        <v>939</v>
      </c>
      <c r="D724">
        <v>24</v>
      </c>
      <c r="E724">
        <v>1005</v>
      </c>
      <c r="F724">
        <v>4</v>
      </c>
      <c r="G724">
        <v>2</v>
      </c>
      <c r="H724">
        <v>3</v>
      </c>
      <c r="I724">
        <v>3</v>
      </c>
      <c r="J724">
        <v>2</v>
      </c>
      <c r="K724">
        <v>1</v>
      </c>
      <c r="L724" s="4">
        <v>18</v>
      </c>
      <c r="M724">
        <v>4</v>
      </c>
      <c r="N724">
        <v>3</v>
      </c>
      <c r="O724">
        <v>0</v>
      </c>
    </row>
    <row r="725" spans="2:15" x14ac:dyDescent="0.35">
      <c r="B725">
        <v>38</v>
      </c>
      <c r="C725" s="4">
        <v>773.53418803418799</v>
      </c>
      <c r="D725">
        <v>10</v>
      </c>
      <c r="E725">
        <v>1006</v>
      </c>
      <c r="F725">
        <v>3</v>
      </c>
      <c r="G725">
        <v>2</v>
      </c>
      <c r="H725">
        <v>4</v>
      </c>
      <c r="I725">
        <v>3</v>
      </c>
      <c r="J725">
        <v>2</v>
      </c>
      <c r="K725">
        <v>0</v>
      </c>
      <c r="L725" s="4">
        <v>17</v>
      </c>
      <c r="M725">
        <v>2</v>
      </c>
      <c r="N725">
        <v>2</v>
      </c>
      <c r="O725">
        <v>0</v>
      </c>
    </row>
    <row r="726" spans="2:15" x14ac:dyDescent="0.35">
      <c r="B726">
        <v>46</v>
      </c>
      <c r="C726" s="4">
        <v>805.3360655737705</v>
      </c>
      <c r="D726">
        <v>7</v>
      </c>
      <c r="E726">
        <v>1007</v>
      </c>
      <c r="F726">
        <v>4</v>
      </c>
      <c r="G726">
        <v>2</v>
      </c>
      <c r="H726">
        <v>3</v>
      </c>
      <c r="I726">
        <v>3</v>
      </c>
      <c r="J726">
        <v>3</v>
      </c>
      <c r="K726">
        <v>0</v>
      </c>
      <c r="L726" s="4">
        <v>13</v>
      </c>
      <c r="M726">
        <v>2</v>
      </c>
      <c r="N726">
        <v>3</v>
      </c>
      <c r="O726">
        <v>0</v>
      </c>
    </row>
    <row r="727" spans="2:15" x14ac:dyDescent="0.35">
      <c r="B727">
        <v>24</v>
      </c>
      <c r="C727" s="4">
        <v>1206</v>
      </c>
      <c r="D727">
        <v>17</v>
      </c>
      <c r="E727">
        <v>1009</v>
      </c>
      <c r="F727">
        <v>4</v>
      </c>
      <c r="G727">
        <v>1</v>
      </c>
      <c r="H727">
        <v>3</v>
      </c>
      <c r="I727">
        <v>3</v>
      </c>
      <c r="J727">
        <v>3</v>
      </c>
      <c r="K727">
        <v>0</v>
      </c>
      <c r="L727" s="4">
        <v>15</v>
      </c>
      <c r="M727">
        <v>2</v>
      </c>
      <c r="N727">
        <v>3</v>
      </c>
      <c r="O727">
        <v>0</v>
      </c>
    </row>
    <row r="728" spans="2:15" x14ac:dyDescent="0.35">
      <c r="B728">
        <v>35</v>
      </c>
      <c r="C728" s="4">
        <v>622</v>
      </c>
      <c r="D728">
        <v>14</v>
      </c>
      <c r="E728">
        <v>1010</v>
      </c>
      <c r="F728">
        <v>3</v>
      </c>
      <c r="G728">
        <v>2</v>
      </c>
      <c r="H728">
        <v>5</v>
      </c>
      <c r="I728">
        <v>2</v>
      </c>
      <c r="J728">
        <v>3</v>
      </c>
      <c r="K728">
        <v>1</v>
      </c>
      <c r="L728" s="4">
        <v>24</v>
      </c>
      <c r="M728">
        <v>4</v>
      </c>
      <c r="N728">
        <v>1</v>
      </c>
      <c r="O728">
        <v>1</v>
      </c>
    </row>
    <row r="729" spans="2:15" x14ac:dyDescent="0.35">
      <c r="B729">
        <v>31</v>
      </c>
      <c r="C729" s="4">
        <v>853</v>
      </c>
      <c r="D729">
        <v>1</v>
      </c>
      <c r="E729">
        <v>1011</v>
      </c>
      <c r="F729">
        <v>3</v>
      </c>
      <c r="G729">
        <v>1</v>
      </c>
      <c r="H729">
        <v>3</v>
      </c>
      <c r="I729">
        <v>1</v>
      </c>
      <c r="J729">
        <v>2</v>
      </c>
      <c r="K729">
        <v>0</v>
      </c>
      <c r="L729" s="4">
        <v>12</v>
      </c>
      <c r="M729">
        <v>3</v>
      </c>
      <c r="N729">
        <v>3</v>
      </c>
      <c r="O729">
        <v>0</v>
      </c>
    </row>
    <row r="730" spans="2:15" x14ac:dyDescent="0.35">
      <c r="B730">
        <v>18</v>
      </c>
      <c r="C730" s="4">
        <v>287</v>
      </c>
      <c r="D730">
        <v>5</v>
      </c>
      <c r="E730">
        <v>1012</v>
      </c>
      <c r="F730">
        <v>2</v>
      </c>
      <c r="G730">
        <v>2</v>
      </c>
      <c r="H730">
        <v>4</v>
      </c>
      <c r="I730">
        <v>4</v>
      </c>
      <c r="J730">
        <v>1</v>
      </c>
      <c r="K730">
        <v>0</v>
      </c>
      <c r="L730" s="4">
        <v>15</v>
      </c>
      <c r="M730">
        <v>4</v>
      </c>
      <c r="N730">
        <v>3</v>
      </c>
      <c r="O730">
        <v>0</v>
      </c>
    </row>
    <row r="731" spans="2:15" x14ac:dyDescent="0.35">
      <c r="B731">
        <v>54</v>
      </c>
      <c r="C731" s="4">
        <v>1441</v>
      </c>
      <c r="D731">
        <v>17</v>
      </c>
      <c r="E731">
        <v>1013</v>
      </c>
      <c r="F731">
        <v>3</v>
      </c>
      <c r="G731">
        <v>1</v>
      </c>
      <c r="H731">
        <v>3</v>
      </c>
      <c r="I731">
        <v>3</v>
      </c>
      <c r="J731">
        <v>2</v>
      </c>
      <c r="K731">
        <v>0</v>
      </c>
      <c r="L731" s="4">
        <v>11</v>
      </c>
      <c r="M731">
        <v>3</v>
      </c>
      <c r="N731">
        <v>3</v>
      </c>
      <c r="O731">
        <v>0</v>
      </c>
    </row>
    <row r="732" spans="2:15" x14ac:dyDescent="0.35">
      <c r="B732">
        <v>35</v>
      </c>
      <c r="C732" s="4">
        <v>583</v>
      </c>
      <c r="D732">
        <v>25</v>
      </c>
      <c r="E732">
        <v>1014</v>
      </c>
      <c r="F732">
        <v>3</v>
      </c>
      <c r="G732">
        <v>1</v>
      </c>
      <c r="H732">
        <v>7</v>
      </c>
      <c r="I732">
        <v>3</v>
      </c>
      <c r="J732">
        <v>3</v>
      </c>
      <c r="K732">
        <v>1</v>
      </c>
      <c r="L732" s="4">
        <v>15.69811320754717</v>
      </c>
      <c r="M732">
        <v>3</v>
      </c>
      <c r="N732">
        <v>2</v>
      </c>
      <c r="O732">
        <v>0</v>
      </c>
    </row>
    <row r="733" spans="2:15" x14ac:dyDescent="0.35">
      <c r="B733">
        <v>30</v>
      </c>
      <c r="C733" s="4">
        <v>153</v>
      </c>
      <c r="D733">
        <v>8</v>
      </c>
      <c r="E733">
        <v>1015</v>
      </c>
      <c r="F733">
        <v>2</v>
      </c>
      <c r="G733">
        <v>1</v>
      </c>
      <c r="H733">
        <v>1</v>
      </c>
      <c r="I733">
        <v>1</v>
      </c>
      <c r="J733">
        <v>2</v>
      </c>
      <c r="K733">
        <v>1</v>
      </c>
      <c r="L733" s="4">
        <v>15.079365079365079</v>
      </c>
      <c r="M733">
        <v>3</v>
      </c>
      <c r="N733">
        <v>2</v>
      </c>
      <c r="O733">
        <v>0</v>
      </c>
    </row>
    <row r="734" spans="2:15" x14ac:dyDescent="0.35">
      <c r="B734">
        <v>20</v>
      </c>
      <c r="C734" s="4">
        <v>1097</v>
      </c>
      <c r="D734">
        <v>11</v>
      </c>
      <c r="E734">
        <v>1016</v>
      </c>
      <c r="F734">
        <v>4</v>
      </c>
      <c r="G734">
        <v>1</v>
      </c>
      <c r="H734">
        <v>4</v>
      </c>
      <c r="I734">
        <v>1</v>
      </c>
      <c r="J734">
        <v>1</v>
      </c>
      <c r="K734">
        <v>1</v>
      </c>
      <c r="L734" s="4">
        <v>15.375527426160337</v>
      </c>
      <c r="M734">
        <v>1</v>
      </c>
      <c r="N734">
        <v>3</v>
      </c>
      <c r="O734">
        <v>1</v>
      </c>
    </row>
    <row r="735" spans="2:15" x14ac:dyDescent="0.35">
      <c r="B735">
        <v>30</v>
      </c>
      <c r="C735" s="4">
        <v>109</v>
      </c>
      <c r="D735">
        <v>5</v>
      </c>
      <c r="E735">
        <v>1017</v>
      </c>
      <c r="F735">
        <v>2</v>
      </c>
      <c r="G735">
        <v>1</v>
      </c>
      <c r="H735">
        <v>5</v>
      </c>
      <c r="I735">
        <v>2</v>
      </c>
      <c r="J735">
        <v>1</v>
      </c>
      <c r="K735">
        <v>0</v>
      </c>
      <c r="L735" s="4">
        <v>15.173076923076923</v>
      </c>
      <c r="M735">
        <v>1</v>
      </c>
      <c r="N735">
        <v>3</v>
      </c>
      <c r="O735">
        <v>1</v>
      </c>
    </row>
    <row r="736" spans="2:15" x14ac:dyDescent="0.35">
      <c r="B736">
        <v>26</v>
      </c>
      <c r="C736" s="4">
        <v>805.3360655737705</v>
      </c>
      <c r="D736">
        <v>2</v>
      </c>
      <c r="E736">
        <v>1018</v>
      </c>
      <c r="F736">
        <v>4</v>
      </c>
      <c r="G736">
        <v>2</v>
      </c>
      <c r="H736">
        <v>3</v>
      </c>
      <c r="I736">
        <v>4</v>
      </c>
      <c r="J736">
        <v>2</v>
      </c>
      <c r="K736">
        <v>0</v>
      </c>
      <c r="L736" s="4">
        <v>15.345132743362832</v>
      </c>
      <c r="M736">
        <v>2</v>
      </c>
      <c r="N736">
        <v>3</v>
      </c>
      <c r="O736">
        <v>0</v>
      </c>
    </row>
    <row r="737" spans="2:15" x14ac:dyDescent="0.35">
      <c r="B737">
        <v>22</v>
      </c>
      <c r="C737" s="4">
        <v>217</v>
      </c>
      <c r="D737">
        <v>8</v>
      </c>
      <c r="E737">
        <v>1019</v>
      </c>
      <c r="F737">
        <v>2</v>
      </c>
      <c r="G737">
        <v>2</v>
      </c>
      <c r="H737">
        <v>5</v>
      </c>
      <c r="I737">
        <v>1</v>
      </c>
      <c r="J737">
        <v>2</v>
      </c>
      <c r="K737">
        <v>0</v>
      </c>
      <c r="L737" s="4">
        <v>15</v>
      </c>
      <c r="M737">
        <v>1</v>
      </c>
      <c r="N737">
        <v>2</v>
      </c>
      <c r="O737">
        <v>0</v>
      </c>
    </row>
    <row r="738" spans="2:15" x14ac:dyDescent="0.35">
      <c r="B738">
        <v>48</v>
      </c>
      <c r="C738" s="4">
        <v>277</v>
      </c>
      <c r="D738">
        <v>6</v>
      </c>
      <c r="E738">
        <v>1022</v>
      </c>
      <c r="F738">
        <v>1</v>
      </c>
      <c r="G738">
        <v>2</v>
      </c>
      <c r="H738">
        <v>7</v>
      </c>
      <c r="I738">
        <v>3</v>
      </c>
      <c r="J738">
        <v>1</v>
      </c>
      <c r="K738">
        <v>0</v>
      </c>
      <c r="L738" s="4">
        <v>13</v>
      </c>
      <c r="M738">
        <v>4</v>
      </c>
      <c r="N738">
        <v>3</v>
      </c>
      <c r="O738">
        <v>0</v>
      </c>
    </row>
    <row r="739" spans="2:15" x14ac:dyDescent="0.35">
      <c r="B739">
        <v>48</v>
      </c>
      <c r="C739" s="4">
        <v>1355</v>
      </c>
      <c r="D739">
        <v>4</v>
      </c>
      <c r="E739">
        <v>1024</v>
      </c>
      <c r="F739">
        <v>3</v>
      </c>
      <c r="G739">
        <v>2</v>
      </c>
      <c r="H739">
        <v>7</v>
      </c>
      <c r="I739">
        <v>3</v>
      </c>
      <c r="J739">
        <v>1</v>
      </c>
      <c r="K739">
        <v>0</v>
      </c>
      <c r="L739" s="4">
        <v>14</v>
      </c>
      <c r="M739">
        <v>2</v>
      </c>
      <c r="N739">
        <v>3</v>
      </c>
      <c r="O739">
        <v>0</v>
      </c>
    </row>
    <row r="740" spans="2:15" x14ac:dyDescent="0.35">
      <c r="B740">
        <v>41</v>
      </c>
      <c r="C740" s="4">
        <v>549</v>
      </c>
      <c r="D740">
        <v>7</v>
      </c>
      <c r="E740">
        <v>1025</v>
      </c>
      <c r="F740">
        <v>4</v>
      </c>
      <c r="G740">
        <v>1</v>
      </c>
      <c r="H740">
        <v>3</v>
      </c>
      <c r="I740">
        <v>3</v>
      </c>
      <c r="J740">
        <v>1</v>
      </c>
      <c r="K740">
        <v>0</v>
      </c>
      <c r="L740" s="4">
        <v>14</v>
      </c>
      <c r="M740">
        <v>2</v>
      </c>
      <c r="N740">
        <v>3</v>
      </c>
      <c r="O740">
        <v>0</v>
      </c>
    </row>
    <row r="741" spans="2:15" x14ac:dyDescent="0.35">
      <c r="B741">
        <v>39</v>
      </c>
      <c r="C741" s="4">
        <v>466</v>
      </c>
      <c r="D741">
        <v>1</v>
      </c>
      <c r="E741">
        <v>1026</v>
      </c>
      <c r="F741">
        <v>4</v>
      </c>
      <c r="G741">
        <v>1</v>
      </c>
      <c r="H741">
        <v>3</v>
      </c>
      <c r="I741">
        <v>4</v>
      </c>
      <c r="J741">
        <v>2</v>
      </c>
      <c r="K741">
        <v>0</v>
      </c>
      <c r="L741" s="4">
        <v>16</v>
      </c>
      <c r="M741">
        <v>3</v>
      </c>
      <c r="N741">
        <v>3</v>
      </c>
      <c r="O741">
        <v>0</v>
      </c>
    </row>
    <row r="742" spans="2:15" x14ac:dyDescent="0.35">
      <c r="B742">
        <v>27</v>
      </c>
      <c r="C742" s="4">
        <v>1055</v>
      </c>
      <c r="D742">
        <v>2</v>
      </c>
      <c r="E742">
        <v>1027</v>
      </c>
      <c r="F742">
        <v>1</v>
      </c>
      <c r="G742">
        <v>1</v>
      </c>
      <c r="H742">
        <v>3</v>
      </c>
      <c r="I742">
        <v>4</v>
      </c>
      <c r="J742">
        <v>2</v>
      </c>
      <c r="K742">
        <v>0</v>
      </c>
      <c r="L742" s="4">
        <v>18</v>
      </c>
      <c r="M742">
        <v>2</v>
      </c>
      <c r="N742">
        <v>3</v>
      </c>
      <c r="O742">
        <v>0</v>
      </c>
    </row>
    <row r="743" spans="2:15" x14ac:dyDescent="0.35">
      <c r="B743">
        <v>35</v>
      </c>
      <c r="C743" s="4">
        <v>802</v>
      </c>
      <c r="D743">
        <v>10</v>
      </c>
      <c r="E743">
        <v>1028</v>
      </c>
      <c r="F743">
        <v>2</v>
      </c>
      <c r="G743">
        <v>2</v>
      </c>
      <c r="H743">
        <v>5</v>
      </c>
      <c r="I743">
        <v>4</v>
      </c>
      <c r="J743">
        <v>3</v>
      </c>
      <c r="K743">
        <v>0</v>
      </c>
      <c r="L743" s="4">
        <v>20</v>
      </c>
      <c r="M743">
        <v>1</v>
      </c>
      <c r="N743">
        <v>2</v>
      </c>
      <c r="O743">
        <v>0</v>
      </c>
    </row>
    <row r="744" spans="2:15" x14ac:dyDescent="0.35">
      <c r="B744">
        <v>42</v>
      </c>
      <c r="C744" s="4">
        <v>265</v>
      </c>
      <c r="D744">
        <v>5</v>
      </c>
      <c r="E744">
        <v>1029</v>
      </c>
      <c r="F744">
        <v>4</v>
      </c>
      <c r="G744">
        <v>2</v>
      </c>
      <c r="H744">
        <v>6</v>
      </c>
      <c r="I744">
        <v>3</v>
      </c>
      <c r="J744">
        <v>2</v>
      </c>
      <c r="K744">
        <v>0</v>
      </c>
      <c r="L744" s="4">
        <v>13</v>
      </c>
      <c r="M744">
        <v>2</v>
      </c>
      <c r="N744">
        <v>4</v>
      </c>
      <c r="O744">
        <v>0</v>
      </c>
    </row>
    <row r="745" spans="2:15" x14ac:dyDescent="0.35">
      <c r="B745">
        <v>50</v>
      </c>
      <c r="C745" s="4">
        <v>804</v>
      </c>
      <c r="D745">
        <v>9</v>
      </c>
      <c r="E745">
        <v>1030</v>
      </c>
      <c r="F745">
        <v>1</v>
      </c>
      <c r="G745">
        <v>2</v>
      </c>
      <c r="H745">
        <v>5</v>
      </c>
      <c r="I745">
        <v>4</v>
      </c>
      <c r="J745">
        <v>2</v>
      </c>
      <c r="K745">
        <v>0</v>
      </c>
      <c r="L745" s="4">
        <v>18</v>
      </c>
      <c r="M745">
        <v>2</v>
      </c>
      <c r="N745">
        <v>3</v>
      </c>
      <c r="O745">
        <v>0</v>
      </c>
    </row>
    <row r="746" spans="2:15" x14ac:dyDescent="0.35">
      <c r="B746">
        <v>59</v>
      </c>
      <c r="C746" s="4">
        <v>715</v>
      </c>
      <c r="D746">
        <v>2</v>
      </c>
      <c r="E746">
        <v>1032</v>
      </c>
      <c r="F746">
        <v>3</v>
      </c>
      <c r="G746">
        <v>1</v>
      </c>
      <c r="H746">
        <v>3</v>
      </c>
      <c r="I746">
        <v>4</v>
      </c>
      <c r="J746">
        <v>1</v>
      </c>
      <c r="K746">
        <v>1</v>
      </c>
      <c r="L746" s="4">
        <v>13</v>
      </c>
      <c r="M746">
        <v>1</v>
      </c>
      <c r="N746">
        <v>3</v>
      </c>
      <c r="O746">
        <v>0</v>
      </c>
    </row>
    <row r="747" spans="2:15" x14ac:dyDescent="0.35">
      <c r="B747">
        <v>37</v>
      </c>
      <c r="C747" s="4">
        <v>1141</v>
      </c>
      <c r="D747">
        <v>11</v>
      </c>
      <c r="E747">
        <v>1033</v>
      </c>
      <c r="F747">
        <v>1</v>
      </c>
      <c r="G747">
        <v>1</v>
      </c>
      <c r="H747">
        <v>7</v>
      </c>
      <c r="I747">
        <v>2</v>
      </c>
      <c r="J747">
        <v>2</v>
      </c>
      <c r="K747">
        <v>0</v>
      </c>
      <c r="L747" s="4">
        <v>15</v>
      </c>
      <c r="M747">
        <v>1</v>
      </c>
      <c r="N747">
        <v>1</v>
      </c>
      <c r="O747">
        <v>1</v>
      </c>
    </row>
    <row r="748" spans="2:15" x14ac:dyDescent="0.35">
      <c r="B748">
        <v>55</v>
      </c>
      <c r="C748" s="4">
        <v>843.5826086956522</v>
      </c>
      <c r="D748">
        <v>18</v>
      </c>
      <c r="E748">
        <v>1034</v>
      </c>
      <c r="F748">
        <v>3</v>
      </c>
      <c r="G748">
        <v>2</v>
      </c>
      <c r="H748">
        <v>7</v>
      </c>
      <c r="I748">
        <v>2</v>
      </c>
      <c r="J748">
        <v>2</v>
      </c>
      <c r="K748">
        <v>1</v>
      </c>
      <c r="L748" s="4">
        <v>14</v>
      </c>
      <c r="M748">
        <v>4</v>
      </c>
      <c r="N748">
        <v>3</v>
      </c>
      <c r="O748">
        <v>0</v>
      </c>
    </row>
    <row r="749" spans="2:15" x14ac:dyDescent="0.35">
      <c r="B749">
        <v>41</v>
      </c>
      <c r="C749" s="4">
        <v>247</v>
      </c>
      <c r="D749">
        <v>7</v>
      </c>
      <c r="E749">
        <v>1035</v>
      </c>
      <c r="F749">
        <v>2</v>
      </c>
      <c r="G749">
        <v>1</v>
      </c>
      <c r="H749">
        <v>1</v>
      </c>
      <c r="I749">
        <v>3</v>
      </c>
      <c r="J749">
        <v>3</v>
      </c>
      <c r="K749">
        <v>0</v>
      </c>
      <c r="L749" s="4">
        <v>22</v>
      </c>
      <c r="M749">
        <v>2</v>
      </c>
      <c r="N749">
        <v>3</v>
      </c>
      <c r="O749">
        <v>0</v>
      </c>
    </row>
    <row r="750" spans="2:15" x14ac:dyDescent="0.35">
      <c r="B750">
        <v>38</v>
      </c>
      <c r="C750" s="4">
        <v>1035</v>
      </c>
      <c r="D750">
        <v>3</v>
      </c>
      <c r="E750">
        <v>1036</v>
      </c>
      <c r="F750">
        <v>2</v>
      </c>
      <c r="G750">
        <v>2</v>
      </c>
      <c r="H750">
        <v>8</v>
      </c>
      <c r="I750">
        <v>4</v>
      </c>
      <c r="J750">
        <v>1</v>
      </c>
      <c r="K750">
        <v>1</v>
      </c>
      <c r="L750" s="4">
        <v>12</v>
      </c>
      <c r="M750">
        <v>3</v>
      </c>
      <c r="N750">
        <v>3</v>
      </c>
      <c r="O750">
        <v>0</v>
      </c>
    </row>
    <row r="751" spans="2:15" x14ac:dyDescent="0.35">
      <c r="B751">
        <v>26</v>
      </c>
      <c r="C751" s="4">
        <v>787.54826254826253</v>
      </c>
      <c r="D751">
        <v>29</v>
      </c>
      <c r="E751">
        <v>1037</v>
      </c>
      <c r="F751">
        <v>2</v>
      </c>
      <c r="G751">
        <v>2</v>
      </c>
      <c r="H751">
        <v>8</v>
      </c>
      <c r="I751">
        <v>1</v>
      </c>
      <c r="J751">
        <v>1</v>
      </c>
      <c r="K751">
        <v>0</v>
      </c>
      <c r="L751" s="4">
        <v>18</v>
      </c>
      <c r="M751">
        <v>4</v>
      </c>
      <c r="N751">
        <v>3</v>
      </c>
      <c r="O751">
        <v>1</v>
      </c>
    </row>
    <row r="752" spans="2:15" x14ac:dyDescent="0.35">
      <c r="B752">
        <v>52</v>
      </c>
      <c r="C752" s="4">
        <v>777.51162790697674</v>
      </c>
      <c r="D752">
        <v>2</v>
      </c>
      <c r="E752">
        <v>1038</v>
      </c>
      <c r="F752">
        <v>1</v>
      </c>
      <c r="G752">
        <v>1</v>
      </c>
      <c r="H752">
        <v>6</v>
      </c>
      <c r="I752">
        <v>4</v>
      </c>
      <c r="J752">
        <v>2</v>
      </c>
      <c r="K752">
        <v>0</v>
      </c>
      <c r="L752" s="4">
        <v>15</v>
      </c>
      <c r="M752">
        <v>4</v>
      </c>
      <c r="N752">
        <v>3</v>
      </c>
      <c r="O752">
        <v>1</v>
      </c>
    </row>
    <row r="753" spans="2:15" x14ac:dyDescent="0.35">
      <c r="B753">
        <v>44</v>
      </c>
      <c r="C753" s="4">
        <v>1448</v>
      </c>
      <c r="D753">
        <v>28</v>
      </c>
      <c r="E753">
        <v>1039</v>
      </c>
      <c r="F753">
        <v>4</v>
      </c>
      <c r="G753">
        <v>1</v>
      </c>
      <c r="H753">
        <v>8</v>
      </c>
      <c r="I753">
        <v>4</v>
      </c>
      <c r="J753">
        <v>2</v>
      </c>
      <c r="K753">
        <v>1</v>
      </c>
      <c r="L753" s="4">
        <v>18</v>
      </c>
      <c r="M753">
        <v>3</v>
      </c>
      <c r="N753">
        <v>3</v>
      </c>
      <c r="O753">
        <v>0</v>
      </c>
    </row>
    <row r="754" spans="2:15" x14ac:dyDescent="0.35">
      <c r="B754">
        <v>50</v>
      </c>
      <c r="C754" s="4">
        <v>145</v>
      </c>
      <c r="D754">
        <v>1</v>
      </c>
      <c r="E754">
        <v>1040</v>
      </c>
      <c r="F754">
        <v>4</v>
      </c>
      <c r="G754">
        <v>1</v>
      </c>
      <c r="H754">
        <v>8</v>
      </c>
      <c r="I754">
        <v>3</v>
      </c>
      <c r="J754">
        <v>2</v>
      </c>
      <c r="K754">
        <v>0</v>
      </c>
      <c r="L754" s="4">
        <v>12</v>
      </c>
      <c r="M754">
        <v>1</v>
      </c>
      <c r="N754">
        <v>3</v>
      </c>
      <c r="O754">
        <v>0</v>
      </c>
    </row>
    <row r="755" spans="2:15" x14ac:dyDescent="0.35">
      <c r="B755">
        <v>36</v>
      </c>
      <c r="C755" s="4">
        <v>776.33181818181822</v>
      </c>
      <c r="D755">
        <v>16</v>
      </c>
      <c r="E755">
        <v>1042</v>
      </c>
      <c r="F755">
        <v>3</v>
      </c>
      <c r="G755">
        <v>1</v>
      </c>
      <c r="H755">
        <v>5</v>
      </c>
      <c r="I755">
        <v>1</v>
      </c>
      <c r="J755">
        <v>1</v>
      </c>
      <c r="K755">
        <v>0</v>
      </c>
      <c r="L755" s="4">
        <v>16</v>
      </c>
      <c r="M755">
        <v>3</v>
      </c>
      <c r="N755">
        <v>3</v>
      </c>
      <c r="O755">
        <v>1</v>
      </c>
    </row>
    <row r="756" spans="2:15" x14ac:dyDescent="0.35">
      <c r="B756">
        <v>39</v>
      </c>
      <c r="C756" s="4">
        <v>945</v>
      </c>
      <c r="D756">
        <v>22</v>
      </c>
      <c r="E756">
        <v>1043</v>
      </c>
      <c r="F756">
        <v>4</v>
      </c>
      <c r="G756">
        <v>1</v>
      </c>
      <c r="H756">
        <v>3</v>
      </c>
      <c r="I756">
        <v>1</v>
      </c>
      <c r="J756">
        <v>1</v>
      </c>
      <c r="K756">
        <v>1</v>
      </c>
      <c r="L756" s="4">
        <v>13</v>
      </c>
      <c r="M756">
        <v>3</v>
      </c>
      <c r="N756">
        <v>3</v>
      </c>
      <c r="O756">
        <v>0</v>
      </c>
    </row>
    <row r="757" spans="2:15" x14ac:dyDescent="0.35">
      <c r="B757">
        <v>33</v>
      </c>
      <c r="C757" s="4">
        <v>1038</v>
      </c>
      <c r="D757">
        <v>8</v>
      </c>
      <c r="E757">
        <v>1044</v>
      </c>
      <c r="F757">
        <v>2</v>
      </c>
      <c r="G757">
        <v>1</v>
      </c>
      <c r="H757">
        <v>9</v>
      </c>
      <c r="I757">
        <v>4</v>
      </c>
      <c r="J757">
        <v>1</v>
      </c>
      <c r="K757">
        <v>0</v>
      </c>
      <c r="L757" s="4">
        <v>19</v>
      </c>
      <c r="M757">
        <v>4</v>
      </c>
      <c r="N757">
        <v>2</v>
      </c>
      <c r="O757">
        <v>0</v>
      </c>
    </row>
    <row r="758" spans="2:15" x14ac:dyDescent="0.35">
      <c r="B758">
        <v>45</v>
      </c>
      <c r="C758" s="4">
        <v>1234</v>
      </c>
      <c r="D758">
        <v>11</v>
      </c>
      <c r="E758">
        <v>1045</v>
      </c>
      <c r="F758">
        <v>4</v>
      </c>
      <c r="G758">
        <v>1</v>
      </c>
      <c r="H758">
        <v>6</v>
      </c>
      <c r="I758">
        <v>4</v>
      </c>
      <c r="J758">
        <v>2</v>
      </c>
      <c r="K758">
        <v>0</v>
      </c>
      <c r="L758" s="4">
        <v>13</v>
      </c>
      <c r="M758">
        <v>2</v>
      </c>
      <c r="N758">
        <v>4</v>
      </c>
      <c r="O758">
        <v>0</v>
      </c>
    </row>
    <row r="759" spans="2:15" x14ac:dyDescent="0.35">
      <c r="B759">
        <v>32</v>
      </c>
      <c r="C759" s="4">
        <v>1109</v>
      </c>
      <c r="D759">
        <v>29</v>
      </c>
      <c r="E759">
        <v>1046</v>
      </c>
      <c r="F759">
        <v>4</v>
      </c>
      <c r="G759">
        <v>1</v>
      </c>
      <c r="H759">
        <v>5</v>
      </c>
      <c r="I759">
        <v>3</v>
      </c>
      <c r="J759">
        <v>1</v>
      </c>
      <c r="K759">
        <v>0</v>
      </c>
      <c r="L759" s="4">
        <v>12</v>
      </c>
      <c r="M759">
        <v>2</v>
      </c>
      <c r="N759">
        <v>3</v>
      </c>
      <c r="O759">
        <v>0</v>
      </c>
    </row>
    <row r="760" spans="2:15" x14ac:dyDescent="0.35">
      <c r="B760">
        <v>34</v>
      </c>
      <c r="C760" s="4">
        <v>216</v>
      </c>
      <c r="D760">
        <v>1</v>
      </c>
      <c r="E760">
        <v>1047</v>
      </c>
      <c r="F760">
        <v>2</v>
      </c>
      <c r="G760">
        <v>2</v>
      </c>
      <c r="H760">
        <v>8</v>
      </c>
      <c r="I760">
        <v>4</v>
      </c>
      <c r="J760">
        <v>3</v>
      </c>
      <c r="K760">
        <v>0</v>
      </c>
      <c r="L760" s="4">
        <v>11</v>
      </c>
      <c r="M760">
        <v>4</v>
      </c>
      <c r="N760">
        <v>2</v>
      </c>
      <c r="O760">
        <v>0</v>
      </c>
    </row>
    <row r="761" spans="2:15" x14ac:dyDescent="0.35">
      <c r="B761">
        <v>59</v>
      </c>
      <c r="C761" s="4">
        <v>1089</v>
      </c>
      <c r="D761">
        <v>1</v>
      </c>
      <c r="E761">
        <v>1048</v>
      </c>
      <c r="F761">
        <v>2</v>
      </c>
      <c r="G761">
        <v>2</v>
      </c>
      <c r="H761">
        <v>6</v>
      </c>
      <c r="I761">
        <v>4</v>
      </c>
      <c r="J761">
        <v>2</v>
      </c>
      <c r="K761">
        <v>1</v>
      </c>
      <c r="L761" s="4">
        <v>14</v>
      </c>
      <c r="M761">
        <v>3</v>
      </c>
      <c r="N761">
        <v>1</v>
      </c>
      <c r="O761">
        <v>0</v>
      </c>
    </row>
    <row r="762" spans="2:15" x14ac:dyDescent="0.35">
      <c r="B762">
        <v>45</v>
      </c>
      <c r="C762" s="4">
        <v>788</v>
      </c>
      <c r="D762">
        <v>24</v>
      </c>
      <c r="E762">
        <v>1049</v>
      </c>
      <c r="F762">
        <v>2</v>
      </c>
      <c r="G762">
        <v>2</v>
      </c>
      <c r="H762">
        <v>2</v>
      </c>
      <c r="I762">
        <v>2</v>
      </c>
      <c r="J762">
        <v>1</v>
      </c>
      <c r="K762">
        <v>0</v>
      </c>
      <c r="L762" s="4">
        <v>16</v>
      </c>
      <c r="M762">
        <v>1</v>
      </c>
      <c r="N762">
        <v>3</v>
      </c>
      <c r="O762">
        <v>0</v>
      </c>
    </row>
    <row r="763" spans="2:15" x14ac:dyDescent="0.35">
      <c r="B763">
        <v>53</v>
      </c>
      <c r="C763" s="4">
        <v>124</v>
      </c>
      <c r="D763">
        <v>2</v>
      </c>
      <c r="E763">
        <v>1050</v>
      </c>
      <c r="F763">
        <v>3</v>
      </c>
      <c r="G763">
        <v>1</v>
      </c>
      <c r="H763">
        <v>8</v>
      </c>
      <c r="I763">
        <v>2</v>
      </c>
      <c r="J763">
        <v>2</v>
      </c>
      <c r="K763">
        <v>0</v>
      </c>
      <c r="L763" s="4">
        <v>12</v>
      </c>
      <c r="M763">
        <v>1</v>
      </c>
      <c r="N763">
        <v>3</v>
      </c>
      <c r="O763">
        <v>0</v>
      </c>
    </row>
    <row r="764" spans="2:15" x14ac:dyDescent="0.35">
      <c r="B764">
        <v>36</v>
      </c>
      <c r="C764" s="4">
        <v>660</v>
      </c>
      <c r="D764">
        <v>15</v>
      </c>
      <c r="E764">
        <v>1052</v>
      </c>
      <c r="F764">
        <v>1</v>
      </c>
      <c r="G764">
        <v>2</v>
      </c>
      <c r="H764">
        <v>5</v>
      </c>
      <c r="I764">
        <v>3</v>
      </c>
      <c r="J764">
        <v>3</v>
      </c>
      <c r="K764">
        <v>0</v>
      </c>
      <c r="L764" s="4">
        <v>14</v>
      </c>
      <c r="M764">
        <v>2</v>
      </c>
      <c r="N764">
        <v>2</v>
      </c>
      <c r="O764">
        <v>1</v>
      </c>
    </row>
    <row r="765" spans="2:15" x14ac:dyDescent="0.35">
      <c r="B765">
        <v>26</v>
      </c>
      <c r="C765" s="4">
        <v>773.53418803418799</v>
      </c>
      <c r="D765">
        <v>2</v>
      </c>
      <c r="E765">
        <v>1053</v>
      </c>
      <c r="F765">
        <v>1</v>
      </c>
      <c r="G765">
        <v>2</v>
      </c>
      <c r="H765">
        <v>4</v>
      </c>
      <c r="I765">
        <v>1</v>
      </c>
      <c r="J765">
        <v>2</v>
      </c>
      <c r="K765">
        <v>1</v>
      </c>
      <c r="L765" s="4">
        <v>14</v>
      </c>
      <c r="M765">
        <v>2</v>
      </c>
      <c r="N765">
        <v>3</v>
      </c>
      <c r="O765">
        <v>1</v>
      </c>
    </row>
    <row r="766" spans="2:15" x14ac:dyDescent="0.35">
      <c r="B766">
        <v>34</v>
      </c>
      <c r="C766" s="4">
        <v>1333</v>
      </c>
      <c r="D766">
        <v>10</v>
      </c>
      <c r="E766">
        <v>1055</v>
      </c>
      <c r="F766">
        <v>3</v>
      </c>
      <c r="G766">
        <v>1</v>
      </c>
      <c r="H766">
        <v>9</v>
      </c>
      <c r="I766">
        <v>3</v>
      </c>
      <c r="J766">
        <v>2</v>
      </c>
      <c r="K766">
        <v>1</v>
      </c>
      <c r="L766" s="4">
        <v>15.492537313432836</v>
      </c>
      <c r="M766">
        <v>4</v>
      </c>
      <c r="N766">
        <v>3</v>
      </c>
      <c r="O766">
        <v>0</v>
      </c>
    </row>
    <row r="767" spans="2:15" x14ac:dyDescent="0.35">
      <c r="B767">
        <v>28</v>
      </c>
      <c r="C767" s="4">
        <v>803.12121212121212</v>
      </c>
      <c r="D767">
        <v>10</v>
      </c>
      <c r="E767">
        <v>1056</v>
      </c>
      <c r="F767">
        <v>4</v>
      </c>
      <c r="G767">
        <v>2</v>
      </c>
      <c r="H767">
        <v>9</v>
      </c>
      <c r="I767">
        <v>2</v>
      </c>
      <c r="J767">
        <v>2</v>
      </c>
      <c r="K767">
        <v>0</v>
      </c>
      <c r="L767" s="4">
        <v>15.492537313432836</v>
      </c>
      <c r="M767">
        <v>2</v>
      </c>
      <c r="N767">
        <v>3</v>
      </c>
      <c r="O767">
        <v>0</v>
      </c>
    </row>
    <row r="768" spans="2:15" x14ac:dyDescent="0.35">
      <c r="B768">
        <v>38</v>
      </c>
      <c r="C768" s="4">
        <v>1186</v>
      </c>
      <c r="D768">
        <v>3</v>
      </c>
      <c r="E768">
        <v>1060</v>
      </c>
      <c r="F768">
        <v>3</v>
      </c>
      <c r="G768">
        <v>2</v>
      </c>
      <c r="H768">
        <v>4</v>
      </c>
      <c r="I768">
        <v>3</v>
      </c>
      <c r="J768">
        <v>2</v>
      </c>
      <c r="K768">
        <v>0</v>
      </c>
      <c r="L768" s="4">
        <v>16</v>
      </c>
      <c r="M768">
        <v>1</v>
      </c>
      <c r="N768">
        <v>3</v>
      </c>
      <c r="O768">
        <v>0</v>
      </c>
    </row>
    <row r="769" spans="2:15" x14ac:dyDescent="0.35">
      <c r="B769">
        <v>50</v>
      </c>
      <c r="C769" s="4">
        <v>1464</v>
      </c>
      <c r="D769">
        <v>2</v>
      </c>
      <c r="E769">
        <v>1061</v>
      </c>
      <c r="F769">
        <v>2</v>
      </c>
      <c r="G769">
        <v>2</v>
      </c>
      <c r="H769">
        <v>1</v>
      </c>
      <c r="I769">
        <v>3</v>
      </c>
      <c r="J769">
        <v>2</v>
      </c>
      <c r="K769">
        <v>1</v>
      </c>
      <c r="L769" s="4">
        <v>15.079365079365079</v>
      </c>
      <c r="M769">
        <v>4</v>
      </c>
      <c r="N769">
        <v>2</v>
      </c>
      <c r="O769">
        <v>0</v>
      </c>
    </row>
    <row r="770" spans="2:15" x14ac:dyDescent="0.35">
      <c r="B770">
        <v>37</v>
      </c>
      <c r="C770" s="4">
        <v>124</v>
      </c>
      <c r="D770">
        <v>3</v>
      </c>
      <c r="E770">
        <v>1062</v>
      </c>
      <c r="F770">
        <v>4</v>
      </c>
      <c r="G770">
        <v>1</v>
      </c>
      <c r="H770">
        <v>7</v>
      </c>
      <c r="I770">
        <v>2</v>
      </c>
      <c r="J770">
        <v>1</v>
      </c>
      <c r="K770">
        <v>0</v>
      </c>
      <c r="L770" s="4">
        <v>15</v>
      </c>
      <c r="M770">
        <v>1</v>
      </c>
      <c r="N770">
        <v>2</v>
      </c>
      <c r="O770">
        <v>0</v>
      </c>
    </row>
    <row r="771" spans="2:15" x14ac:dyDescent="0.35">
      <c r="B771">
        <v>40</v>
      </c>
      <c r="C771" s="4">
        <v>300</v>
      </c>
      <c r="D771">
        <v>26</v>
      </c>
      <c r="E771">
        <v>1066</v>
      </c>
      <c r="F771">
        <v>3</v>
      </c>
      <c r="G771">
        <v>2</v>
      </c>
      <c r="H771">
        <v>8</v>
      </c>
      <c r="I771">
        <v>1</v>
      </c>
      <c r="J771">
        <v>2</v>
      </c>
      <c r="K771">
        <v>0</v>
      </c>
      <c r="L771" s="4">
        <v>14.945945945945946</v>
      </c>
      <c r="M771">
        <v>2</v>
      </c>
      <c r="N771">
        <v>2</v>
      </c>
      <c r="O771">
        <v>0</v>
      </c>
    </row>
    <row r="772" spans="2:15" x14ac:dyDescent="0.35">
      <c r="B772">
        <v>26</v>
      </c>
      <c r="C772" s="4">
        <v>921</v>
      </c>
      <c r="D772">
        <v>1</v>
      </c>
      <c r="E772">
        <v>1068</v>
      </c>
      <c r="F772">
        <v>1</v>
      </c>
      <c r="G772">
        <v>1</v>
      </c>
      <c r="H772">
        <v>4</v>
      </c>
      <c r="I772">
        <v>3</v>
      </c>
      <c r="J772">
        <v>3</v>
      </c>
      <c r="K772">
        <v>0</v>
      </c>
      <c r="L772" s="4">
        <v>13</v>
      </c>
      <c r="M772">
        <v>3</v>
      </c>
      <c r="N772">
        <v>3</v>
      </c>
      <c r="O772">
        <v>0</v>
      </c>
    </row>
    <row r="773" spans="2:15" x14ac:dyDescent="0.35">
      <c r="B773">
        <v>46</v>
      </c>
      <c r="C773" s="4">
        <v>430</v>
      </c>
      <c r="D773">
        <v>1</v>
      </c>
      <c r="E773">
        <v>1069</v>
      </c>
      <c r="F773">
        <v>4</v>
      </c>
      <c r="G773">
        <v>2</v>
      </c>
      <c r="H773">
        <v>1</v>
      </c>
      <c r="I773">
        <v>4</v>
      </c>
      <c r="J773">
        <v>3</v>
      </c>
      <c r="K773">
        <v>0</v>
      </c>
      <c r="L773" s="4">
        <v>17</v>
      </c>
      <c r="M773">
        <v>4</v>
      </c>
      <c r="N773">
        <v>3</v>
      </c>
      <c r="O773">
        <v>0</v>
      </c>
    </row>
    <row r="774" spans="2:15" x14ac:dyDescent="0.35">
      <c r="B774">
        <v>54</v>
      </c>
      <c r="C774" s="4">
        <v>1082</v>
      </c>
      <c r="D774">
        <v>2</v>
      </c>
      <c r="E774">
        <v>1070</v>
      </c>
      <c r="F774">
        <v>3</v>
      </c>
      <c r="G774">
        <v>1</v>
      </c>
      <c r="H774">
        <v>8</v>
      </c>
      <c r="I774">
        <v>3</v>
      </c>
      <c r="J774">
        <v>2</v>
      </c>
      <c r="K774">
        <v>0</v>
      </c>
      <c r="L774" s="4">
        <v>11</v>
      </c>
      <c r="M774">
        <v>2</v>
      </c>
      <c r="N774">
        <v>3</v>
      </c>
      <c r="O774">
        <v>0</v>
      </c>
    </row>
    <row r="775" spans="2:15" x14ac:dyDescent="0.35">
      <c r="B775">
        <v>56</v>
      </c>
      <c r="C775" s="4">
        <v>1240</v>
      </c>
      <c r="D775">
        <v>9</v>
      </c>
      <c r="E775">
        <v>1071</v>
      </c>
      <c r="F775">
        <v>1</v>
      </c>
      <c r="G775">
        <v>1</v>
      </c>
      <c r="H775">
        <v>4</v>
      </c>
      <c r="I775">
        <v>3</v>
      </c>
      <c r="J775">
        <v>2</v>
      </c>
      <c r="K775">
        <v>0</v>
      </c>
      <c r="L775" s="4">
        <v>19</v>
      </c>
      <c r="M775">
        <v>2</v>
      </c>
      <c r="N775">
        <v>3</v>
      </c>
      <c r="O775">
        <v>0</v>
      </c>
    </row>
    <row r="776" spans="2:15" x14ac:dyDescent="0.35">
      <c r="B776">
        <v>36</v>
      </c>
      <c r="C776" s="4">
        <v>796</v>
      </c>
      <c r="D776">
        <v>12</v>
      </c>
      <c r="E776">
        <v>1073</v>
      </c>
      <c r="F776">
        <v>4</v>
      </c>
      <c r="G776">
        <v>1</v>
      </c>
      <c r="H776">
        <v>3</v>
      </c>
      <c r="I776">
        <v>4</v>
      </c>
      <c r="J776">
        <v>1</v>
      </c>
      <c r="K776">
        <v>0</v>
      </c>
      <c r="L776" s="4">
        <v>11</v>
      </c>
      <c r="M776">
        <v>2</v>
      </c>
      <c r="N776">
        <v>2</v>
      </c>
      <c r="O776">
        <v>0</v>
      </c>
    </row>
    <row r="777" spans="2:15" x14ac:dyDescent="0.35">
      <c r="B777">
        <v>55</v>
      </c>
      <c r="C777" s="4">
        <v>777.51162790697674</v>
      </c>
      <c r="D777">
        <v>2</v>
      </c>
      <c r="E777">
        <v>1074</v>
      </c>
      <c r="F777">
        <v>3</v>
      </c>
      <c r="G777">
        <v>2</v>
      </c>
      <c r="H777">
        <v>6</v>
      </c>
      <c r="I777">
        <v>1</v>
      </c>
      <c r="J777">
        <v>1</v>
      </c>
      <c r="K777">
        <v>0</v>
      </c>
      <c r="L777" s="4">
        <v>15</v>
      </c>
      <c r="M777">
        <v>2</v>
      </c>
      <c r="N777">
        <v>4</v>
      </c>
      <c r="O777">
        <v>0</v>
      </c>
    </row>
    <row r="778" spans="2:15" x14ac:dyDescent="0.35">
      <c r="B778">
        <v>43</v>
      </c>
      <c r="C778" s="4">
        <v>415</v>
      </c>
      <c r="D778">
        <v>25</v>
      </c>
      <c r="E778">
        <v>1076</v>
      </c>
      <c r="F778">
        <v>3</v>
      </c>
      <c r="G778">
        <v>2</v>
      </c>
      <c r="H778">
        <v>8</v>
      </c>
      <c r="I778">
        <v>4</v>
      </c>
      <c r="J778">
        <v>3</v>
      </c>
      <c r="K778">
        <v>0</v>
      </c>
      <c r="L778" s="4">
        <v>13</v>
      </c>
      <c r="M778">
        <v>3</v>
      </c>
      <c r="N778">
        <v>3</v>
      </c>
      <c r="O778">
        <v>0</v>
      </c>
    </row>
    <row r="779" spans="2:15" x14ac:dyDescent="0.35">
      <c r="B779">
        <v>20</v>
      </c>
      <c r="C779" s="4">
        <v>769</v>
      </c>
      <c r="D779">
        <v>9</v>
      </c>
      <c r="E779">
        <v>1077</v>
      </c>
      <c r="F779">
        <v>4</v>
      </c>
      <c r="G779">
        <v>1</v>
      </c>
      <c r="H779">
        <v>9</v>
      </c>
      <c r="I779">
        <v>4</v>
      </c>
      <c r="J779">
        <v>1</v>
      </c>
      <c r="K779">
        <v>1</v>
      </c>
      <c r="L779" s="4">
        <v>14</v>
      </c>
      <c r="M779">
        <v>2</v>
      </c>
      <c r="N779">
        <v>3</v>
      </c>
      <c r="O779">
        <v>1</v>
      </c>
    </row>
    <row r="780" spans="2:15" x14ac:dyDescent="0.35">
      <c r="B780">
        <v>21</v>
      </c>
      <c r="C780" s="4">
        <v>776.33181818181822</v>
      </c>
      <c r="D780">
        <v>10</v>
      </c>
      <c r="E780">
        <v>1079</v>
      </c>
      <c r="F780">
        <v>3</v>
      </c>
      <c r="G780">
        <v>1</v>
      </c>
      <c r="H780">
        <v>5</v>
      </c>
      <c r="I780">
        <v>1</v>
      </c>
      <c r="J780">
        <v>1</v>
      </c>
      <c r="K780">
        <v>0</v>
      </c>
      <c r="L780" s="4">
        <v>13</v>
      </c>
      <c r="M780">
        <v>1</v>
      </c>
      <c r="N780">
        <v>2</v>
      </c>
      <c r="O780">
        <v>1</v>
      </c>
    </row>
    <row r="781" spans="2:15" x14ac:dyDescent="0.35">
      <c r="B781">
        <v>46</v>
      </c>
      <c r="C781" s="4">
        <v>1003</v>
      </c>
      <c r="D781">
        <v>8</v>
      </c>
      <c r="E781">
        <v>1080</v>
      </c>
      <c r="F781">
        <v>4</v>
      </c>
      <c r="G781">
        <v>1</v>
      </c>
      <c r="H781">
        <v>4</v>
      </c>
      <c r="I781">
        <v>1</v>
      </c>
      <c r="J781">
        <v>3</v>
      </c>
      <c r="K781">
        <v>1</v>
      </c>
      <c r="L781" s="4">
        <v>23</v>
      </c>
      <c r="M781">
        <v>1</v>
      </c>
      <c r="N781">
        <v>3</v>
      </c>
      <c r="O781">
        <v>0</v>
      </c>
    </row>
    <row r="782" spans="2:15" x14ac:dyDescent="0.35">
      <c r="B782">
        <v>51</v>
      </c>
      <c r="C782" s="4">
        <v>1323</v>
      </c>
      <c r="D782">
        <v>4</v>
      </c>
      <c r="E782">
        <v>1081</v>
      </c>
      <c r="F782">
        <v>1</v>
      </c>
      <c r="G782">
        <v>2</v>
      </c>
      <c r="H782">
        <v>4</v>
      </c>
      <c r="I782">
        <v>3</v>
      </c>
      <c r="J782">
        <v>2</v>
      </c>
      <c r="K782">
        <v>1</v>
      </c>
      <c r="L782" s="4">
        <v>12</v>
      </c>
      <c r="M782">
        <v>3</v>
      </c>
      <c r="N782">
        <v>4</v>
      </c>
      <c r="O782">
        <v>1</v>
      </c>
    </row>
    <row r="783" spans="2:15" x14ac:dyDescent="0.35">
      <c r="B783">
        <v>28</v>
      </c>
      <c r="C783" s="4">
        <v>1366</v>
      </c>
      <c r="D783">
        <v>24</v>
      </c>
      <c r="E783">
        <v>1082</v>
      </c>
      <c r="F783">
        <v>2</v>
      </c>
      <c r="G783">
        <v>2</v>
      </c>
      <c r="H783">
        <v>7</v>
      </c>
      <c r="I783">
        <v>1</v>
      </c>
      <c r="J783">
        <v>1</v>
      </c>
      <c r="K783">
        <v>0</v>
      </c>
      <c r="L783" s="4">
        <v>12</v>
      </c>
      <c r="M783">
        <v>1</v>
      </c>
      <c r="N783">
        <v>2</v>
      </c>
      <c r="O783">
        <v>1</v>
      </c>
    </row>
    <row r="784" spans="2:15" x14ac:dyDescent="0.35">
      <c r="B784">
        <v>26</v>
      </c>
      <c r="C784" s="4">
        <v>192</v>
      </c>
      <c r="D784">
        <v>1</v>
      </c>
      <c r="E784">
        <v>1083</v>
      </c>
      <c r="F784">
        <v>1</v>
      </c>
      <c r="G784">
        <v>2</v>
      </c>
      <c r="H784">
        <v>5</v>
      </c>
      <c r="I784">
        <v>1</v>
      </c>
      <c r="J784">
        <v>2</v>
      </c>
      <c r="K784">
        <v>0</v>
      </c>
      <c r="L784" s="4">
        <v>16</v>
      </c>
      <c r="M784">
        <v>1</v>
      </c>
      <c r="N784">
        <v>3</v>
      </c>
      <c r="O784">
        <v>0</v>
      </c>
    </row>
    <row r="785" spans="2:15" x14ac:dyDescent="0.35">
      <c r="B785">
        <v>30</v>
      </c>
      <c r="C785" s="4">
        <v>1176</v>
      </c>
      <c r="D785">
        <v>20</v>
      </c>
      <c r="E785">
        <v>1084</v>
      </c>
      <c r="F785">
        <v>3</v>
      </c>
      <c r="G785">
        <v>2</v>
      </c>
      <c r="H785">
        <v>3</v>
      </c>
      <c r="I785">
        <v>1</v>
      </c>
      <c r="J785">
        <v>2</v>
      </c>
      <c r="K785">
        <v>0</v>
      </c>
      <c r="L785" s="4">
        <v>15</v>
      </c>
      <c r="M785">
        <v>3</v>
      </c>
      <c r="N785">
        <v>2</v>
      </c>
      <c r="O785">
        <v>0</v>
      </c>
    </row>
    <row r="786" spans="2:15" x14ac:dyDescent="0.35">
      <c r="B786">
        <v>41</v>
      </c>
      <c r="C786" s="4">
        <v>509</v>
      </c>
      <c r="D786">
        <v>7</v>
      </c>
      <c r="E786">
        <v>1085</v>
      </c>
      <c r="F786">
        <v>2</v>
      </c>
      <c r="G786">
        <v>1</v>
      </c>
      <c r="H786">
        <v>4</v>
      </c>
      <c r="I786">
        <v>3</v>
      </c>
      <c r="J786">
        <v>2</v>
      </c>
      <c r="K786">
        <v>0</v>
      </c>
      <c r="L786" s="4">
        <v>13</v>
      </c>
      <c r="M786">
        <v>3</v>
      </c>
      <c r="N786">
        <v>3</v>
      </c>
      <c r="O786">
        <v>0</v>
      </c>
    </row>
    <row r="787" spans="2:15" x14ac:dyDescent="0.35">
      <c r="B787">
        <v>38</v>
      </c>
      <c r="C787" s="4">
        <v>330</v>
      </c>
      <c r="D787">
        <v>17</v>
      </c>
      <c r="E787">
        <v>1088</v>
      </c>
      <c r="F787">
        <v>3</v>
      </c>
      <c r="G787">
        <v>1</v>
      </c>
      <c r="H787">
        <v>7</v>
      </c>
      <c r="I787">
        <v>3</v>
      </c>
      <c r="J787">
        <v>2</v>
      </c>
      <c r="K787">
        <v>0</v>
      </c>
      <c r="L787" s="4">
        <v>18</v>
      </c>
      <c r="M787">
        <v>1</v>
      </c>
      <c r="N787">
        <v>2</v>
      </c>
      <c r="O787">
        <v>0</v>
      </c>
    </row>
    <row r="788" spans="2:15" x14ac:dyDescent="0.35">
      <c r="B788">
        <v>40</v>
      </c>
      <c r="C788" s="4">
        <v>1492</v>
      </c>
      <c r="D788">
        <v>20</v>
      </c>
      <c r="E788">
        <v>1092</v>
      </c>
      <c r="F788">
        <v>1</v>
      </c>
      <c r="G788">
        <v>2</v>
      </c>
      <c r="H788">
        <v>7</v>
      </c>
      <c r="I788">
        <v>4</v>
      </c>
      <c r="J788">
        <v>2</v>
      </c>
      <c r="K788">
        <v>0</v>
      </c>
      <c r="L788" s="4">
        <v>20</v>
      </c>
      <c r="M788">
        <v>4</v>
      </c>
      <c r="N788">
        <v>3</v>
      </c>
      <c r="O788">
        <v>0</v>
      </c>
    </row>
    <row r="789" spans="2:15" x14ac:dyDescent="0.35">
      <c r="B789">
        <v>27</v>
      </c>
      <c r="C789" s="4">
        <v>776.33181818181822</v>
      </c>
      <c r="D789">
        <v>8</v>
      </c>
      <c r="E789">
        <v>1094</v>
      </c>
      <c r="F789">
        <v>1</v>
      </c>
      <c r="G789">
        <v>2</v>
      </c>
      <c r="H789">
        <v>5</v>
      </c>
      <c r="I789">
        <v>3</v>
      </c>
      <c r="J789">
        <v>2</v>
      </c>
      <c r="K789">
        <v>0</v>
      </c>
      <c r="L789" s="4">
        <v>19</v>
      </c>
      <c r="M789">
        <v>4</v>
      </c>
      <c r="N789">
        <v>3</v>
      </c>
      <c r="O789">
        <v>0</v>
      </c>
    </row>
    <row r="790" spans="2:15" x14ac:dyDescent="0.35">
      <c r="B790">
        <v>55</v>
      </c>
      <c r="C790" s="4">
        <v>1091</v>
      </c>
      <c r="D790">
        <v>2</v>
      </c>
      <c r="E790">
        <v>1096</v>
      </c>
      <c r="F790">
        <v>4</v>
      </c>
      <c r="G790">
        <v>2</v>
      </c>
      <c r="H790">
        <v>3</v>
      </c>
      <c r="I790">
        <v>2</v>
      </c>
      <c r="J790">
        <v>2</v>
      </c>
      <c r="K790">
        <v>0</v>
      </c>
      <c r="L790" s="4">
        <v>18</v>
      </c>
      <c r="M790">
        <v>2</v>
      </c>
      <c r="N790">
        <v>3</v>
      </c>
      <c r="O790">
        <v>0</v>
      </c>
    </row>
    <row r="791" spans="2:15" x14ac:dyDescent="0.35">
      <c r="B791">
        <v>28</v>
      </c>
      <c r="C791" s="4">
        <v>857</v>
      </c>
      <c r="D791">
        <v>10</v>
      </c>
      <c r="E791">
        <v>1097</v>
      </c>
      <c r="F791">
        <v>3</v>
      </c>
      <c r="G791">
        <v>1</v>
      </c>
      <c r="H791">
        <v>4</v>
      </c>
      <c r="I791">
        <v>3</v>
      </c>
      <c r="J791">
        <v>1</v>
      </c>
      <c r="K791">
        <v>0</v>
      </c>
      <c r="L791" s="4">
        <v>13</v>
      </c>
      <c r="M791">
        <v>4</v>
      </c>
      <c r="N791">
        <v>4</v>
      </c>
      <c r="O791">
        <v>0</v>
      </c>
    </row>
    <row r="792" spans="2:15" x14ac:dyDescent="0.35">
      <c r="B792">
        <v>44</v>
      </c>
      <c r="C792" s="4">
        <v>1376</v>
      </c>
      <c r="D792">
        <v>1</v>
      </c>
      <c r="E792">
        <v>1098</v>
      </c>
      <c r="F792">
        <v>2</v>
      </c>
      <c r="G792">
        <v>2</v>
      </c>
      <c r="H792">
        <v>2</v>
      </c>
      <c r="I792">
        <v>1</v>
      </c>
      <c r="J792">
        <v>2</v>
      </c>
      <c r="K792">
        <v>0</v>
      </c>
      <c r="L792" s="4">
        <v>14</v>
      </c>
      <c r="M792">
        <v>4</v>
      </c>
      <c r="N792">
        <v>3</v>
      </c>
      <c r="O792">
        <v>1</v>
      </c>
    </row>
    <row r="793" spans="2:15" x14ac:dyDescent="0.35">
      <c r="B793">
        <v>33</v>
      </c>
      <c r="C793" s="4">
        <v>654</v>
      </c>
      <c r="D793">
        <v>5</v>
      </c>
      <c r="E793">
        <v>1099</v>
      </c>
      <c r="F793">
        <v>4</v>
      </c>
      <c r="G793">
        <v>2</v>
      </c>
      <c r="H793">
        <v>7</v>
      </c>
      <c r="I793">
        <v>4</v>
      </c>
      <c r="J793">
        <v>3</v>
      </c>
      <c r="K793">
        <v>0</v>
      </c>
      <c r="L793" s="4">
        <v>15</v>
      </c>
      <c r="M793">
        <v>3</v>
      </c>
      <c r="N793">
        <v>3</v>
      </c>
      <c r="O793">
        <v>0</v>
      </c>
    </row>
    <row r="794" spans="2:15" x14ac:dyDescent="0.35">
      <c r="B794">
        <v>35</v>
      </c>
      <c r="C794" s="4">
        <v>1204</v>
      </c>
      <c r="D794">
        <v>4</v>
      </c>
      <c r="E794">
        <v>1100</v>
      </c>
      <c r="F794">
        <v>4</v>
      </c>
      <c r="G794">
        <v>2</v>
      </c>
      <c r="H794">
        <v>8</v>
      </c>
      <c r="I794">
        <v>1</v>
      </c>
      <c r="J794">
        <v>1</v>
      </c>
      <c r="K794">
        <v>1</v>
      </c>
      <c r="L794" s="4">
        <v>22</v>
      </c>
      <c r="M794">
        <v>1</v>
      </c>
      <c r="N794">
        <v>3</v>
      </c>
      <c r="O794">
        <v>1</v>
      </c>
    </row>
    <row r="795" spans="2:15" x14ac:dyDescent="0.35">
      <c r="B795">
        <v>33</v>
      </c>
      <c r="C795" s="4">
        <v>827</v>
      </c>
      <c r="D795">
        <v>29</v>
      </c>
      <c r="E795">
        <v>1101</v>
      </c>
      <c r="F795">
        <v>1</v>
      </c>
      <c r="G795">
        <v>1</v>
      </c>
      <c r="H795">
        <v>4</v>
      </c>
      <c r="I795">
        <v>3</v>
      </c>
      <c r="J795">
        <v>1</v>
      </c>
      <c r="K795">
        <v>0</v>
      </c>
      <c r="L795" s="4">
        <v>22</v>
      </c>
      <c r="M795">
        <v>2</v>
      </c>
      <c r="N795">
        <v>3</v>
      </c>
      <c r="O795">
        <v>1</v>
      </c>
    </row>
    <row r="796" spans="2:15" x14ac:dyDescent="0.35">
      <c r="B796">
        <v>28</v>
      </c>
      <c r="C796" s="4">
        <v>895</v>
      </c>
      <c r="D796">
        <v>15</v>
      </c>
      <c r="E796">
        <v>1102</v>
      </c>
      <c r="F796">
        <v>1</v>
      </c>
      <c r="G796">
        <v>2</v>
      </c>
      <c r="H796">
        <v>5</v>
      </c>
      <c r="I796">
        <v>3</v>
      </c>
      <c r="J796">
        <v>3</v>
      </c>
      <c r="K796">
        <v>0</v>
      </c>
      <c r="L796" s="4">
        <v>16</v>
      </c>
      <c r="M796">
        <v>4</v>
      </c>
      <c r="N796">
        <v>2</v>
      </c>
      <c r="O796">
        <v>0</v>
      </c>
    </row>
    <row r="797" spans="2:15" x14ac:dyDescent="0.35">
      <c r="B797">
        <v>34</v>
      </c>
      <c r="C797" s="4">
        <v>618</v>
      </c>
      <c r="D797">
        <v>3</v>
      </c>
      <c r="E797">
        <v>1103</v>
      </c>
      <c r="F797">
        <v>1</v>
      </c>
      <c r="G797">
        <v>2</v>
      </c>
      <c r="H797">
        <v>7</v>
      </c>
      <c r="I797">
        <v>4</v>
      </c>
      <c r="J797">
        <v>1</v>
      </c>
      <c r="K797">
        <v>0</v>
      </c>
      <c r="L797" s="4">
        <v>17</v>
      </c>
      <c r="M797">
        <v>3</v>
      </c>
      <c r="N797">
        <v>2</v>
      </c>
      <c r="O797">
        <v>0</v>
      </c>
    </row>
    <row r="798" spans="2:15" x14ac:dyDescent="0.35">
      <c r="B798">
        <v>37</v>
      </c>
      <c r="C798" s="4">
        <v>309</v>
      </c>
      <c r="D798">
        <v>10</v>
      </c>
      <c r="E798">
        <v>1105</v>
      </c>
      <c r="F798">
        <v>4</v>
      </c>
      <c r="G798">
        <v>1</v>
      </c>
      <c r="H798">
        <v>8</v>
      </c>
      <c r="I798">
        <v>4</v>
      </c>
      <c r="J798">
        <v>3</v>
      </c>
      <c r="K798">
        <v>1</v>
      </c>
      <c r="L798" s="4">
        <v>14</v>
      </c>
      <c r="M798">
        <v>3</v>
      </c>
      <c r="N798">
        <v>3</v>
      </c>
      <c r="O798">
        <v>0</v>
      </c>
    </row>
    <row r="799" spans="2:15" x14ac:dyDescent="0.35">
      <c r="B799">
        <v>25</v>
      </c>
      <c r="C799" s="4">
        <v>1219</v>
      </c>
      <c r="D799">
        <v>4</v>
      </c>
      <c r="E799">
        <v>1106</v>
      </c>
      <c r="F799">
        <v>4</v>
      </c>
      <c r="G799">
        <v>2</v>
      </c>
      <c r="H799">
        <v>5</v>
      </c>
      <c r="I799">
        <v>4</v>
      </c>
      <c r="J799">
        <v>2</v>
      </c>
      <c r="K799">
        <v>1</v>
      </c>
      <c r="L799" s="4">
        <v>15</v>
      </c>
      <c r="M799">
        <v>2</v>
      </c>
      <c r="N799">
        <v>4</v>
      </c>
      <c r="O799">
        <v>1</v>
      </c>
    </row>
    <row r="800" spans="2:15" x14ac:dyDescent="0.35">
      <c r="B800">
        <v>26</v>
      </c>
      <c r="C800" s="4">
        <v>776.33181818181822</v>
      </c>
      <c r="D800">
        <v>21</v>
      </c>
      <c r="E800">
        <v>1107</v>
      </c>
      <c r="F800">
        <v>1</v>
      </c>
      <c r="G800">
        <v>2</v>
      </c>
      <c r="H800">
        <v>5</v>
      </c>
      <c r="I800">
        <v>3</v>
      </c>
      <c r="J800">
        <v>3</v>
      </c>
      <c r="K800">
        <v>0</v>
      </c>
      <c r="L800" s="4">
        <v>15.173076923076923</v>
      </c>
      <c r="M800">
        <v>3</v>
      </c>
      <c r="N800">
        <v>2</v>
      </c>
      <c r="O800">
        <v>1</v>
      </c>
    </row>
    <row r="801" spans="2:15" x14ac:dyDescent="0.35">
      <c r="B801">
        <v>33</v>
      </c>
      <c r="C801" s="4">
        <v>1017</v>
      </c>
      <c r="D801">
        <v>25</v>
      </c>
      <c r="E801">
        <v>1108</v>
      </c>
      <c r="F801">
        <v>1</v>
      </c>
      <c r="G801">
        <v>2</v>
      </c>
      <c r="H801">
        <v>4</v>
      </c>
      <c r="I801">
        <v>2</v>
      </c>
      <c r="J801">
        <v>1</v>
      </c>
      <c r="K801">
        <v>1</v>
      </c>
      <c r="L801" s="4">
        <v>20</v>
      </c>
      <c r="M801">
        <v>2</v>
      </c>
      <c r="N801">
        <v>3</v>
      </c>
      <c r="O801">
        <v>1</v>
      </c>
    </row>
    <row r="802" spans="2:15" x14ac:dyDescent="0.35">
      <c r="B802">
        <v>42</v>
      </c>
      <c r="C802" s="4">
        <v>469</v>
      </c>
      <c r="D802">
        <v>2</v>
      </c>
      <c r="E802">
        <v>1109</v>
      </c>
      <c r="F802">
        <v>4</v>
      </c>
      <c r="G802">
        <v>2</v>
      </c>
      <c r="H802">
        <v>6</v>
      </c>
      <c r="I802">
        <v>1</v>
      </c>
      <c r="J802">
        <v>2</v>
      </c>
      <c r="K802">
        <v>0</v>
      </c>
      <c r="L802" s="4">
        <v>17</v>
      </c>
      <c r="M802">
        <v>4</v>
      </c>
      <c r="N802">
        <v>3</v>
      </c>
      <c r="O802">
        <v>0</v>
      </c>
    </row>
    <row r="803" spans="2:15" x14ac:dyDescent="0.35">
      <c r="B803">
        <v>28</v>
      </c>
      <c r="C803" s="4">
        <v>1009</v>
      </c>
      <c r="D803">
        <v>1</v>
      </c>
      <c r="E803">
        <v>1111</v>
      </c>
      <c r="F803">
        <v>1</v>
      </c>
      <c r="G803">
        <v>2</v>
      </c>
      <c r="H803">
        <v>5</v>
      </c>
      <c r="I803">
        <v>2</v>
      </c>
      <c r="J803">
        <v>3</v>
      </c>
      <c r="K803">
        <v>0</v>
      </c>
      <c r="L803" s="4">
        <v>15</v>
      </c>
      <c r="M803">
        <v>1</v>
      </c>
      <c r="N803">
        <v>3</v>
      </c>
      <c r="O803">
        <v>1</v>
      </c>
    </row>
    <row r="804" spans="2:15" x14ac:dyDescent="0.35">
      <c r="B804">
        <v>50</v>
      </c>
      <c r="C804" s="4">
        <v>959</v>
      </c>
      <c r="D804">
        <v>1</v>
      </c>
      <c r="E804">
        <v>1113</v>
      </c>
      <c r="F804">
        <v>4</v>
      </c>
      <c r="G804">
        <v>2</v>
      </c>
      <c r="H804">
        <v>8</v>
      </c>
      <c r="I804">
        <v>3</v>
      </c>
      <c r="J804">
        <v>1</v>
      </c>
      <c r="K804">
        <v>1</v>
      </c>
      <c r="L804" s="4">
        <v>14.945945945945946</v>
      </c>
      <c r="M804">
        <v>4</v>
      </c>
      <c r="N804">
        <v>3</v>
      </c>
      <c r="O804">
        <v>1</v>
      </c>
    </row>
    <row r="805" spans="2:15" x14ac:dyDescent="0.35">
      <c r="B805">
        <v>33</v>
      </c>
      <c r="C805" s="4">
        <v>970</v>
      </c>
      <c r="D805">
        <v>7</v>
      </c>
      <c r="E805">
        <v>1114</v>
      </c>
      <c r="F805">
        <v>4</v>
      </c>
      <c r="G805">
        <v>1</v>
      </c>
      <c r="H805">
        <v>8</v>
      </c>
      <c r="I805">
        <v>2</v>
      </c>
      <c r="J805">
        <v>2</v>
      </c>
      <c r="K805">
        <v>0</v>
      </c>
      <c r="L805" s="4">
        <v>17</v>
      </c>
      <c r="M805">
        <v>3</v>
      </c>
      <c r="N805">
        <v>3</v>
      </c>
      <c r="O805">
        <v>0</v>
      </c>
    </row>
    <row r="806" spans="2:15" x14ac:dyDescent="0.35">
      <c r="B806">
        <v>34</v>
      </c>
      <c r="C806" s="4">
        <v>697</v>
      </c>
      <c r="D806">
        <v>3</v>
      </c>
      <c r="E806">
        <v>1115</v>
      </c>
      <c r="F806">
        <v>3</v>
      </c>
      <c r="G806">
        <v>2</v>
      </c>
      <c r="H806">
        <v>4</v>
      </c>
      <c r="I806">
        <v>4</v>
      </c>
      <c r="J806">
        <v>2</v>
      </c>
      <c r="K806">
        <v>0</v>
      </c>
      <c r="L806" s="4">
        <v>15.375527426160337</v>
      </c>
      <c r="M806">
        <v>4</v>
      </c>
      <c r="N806">
        <v>3</v>
      </c>
      <c r="O806">
        <v>0</v>
      </c>
    </row>
    <row r="807" spans="2:15" x14ac:dyDescent="0.35">
      <c r="B807">
        <v>48</v>
      </c>
      <c r="C807" s="4">
        <v>1262</v>
      </c>
      <c r="D807">
        <v>1</v>
      </c>
      <c r="E807">
        <v>1116</v>
      </c>
      <c r="F807">
        <v>1</v>
      </c>
      <c r="G807">
        <v>2</v>
      </c>
      <c r="H807">
        <v>6</v>
      </c>
      <c r="I807">
        <v>4</v>
      </c>
      <c r="J807">
        <v>1</v>
      </c>
      <c r="K807">
        <v>0</v>
      </c>
      <c r="L807" s="4">
        <v>22</v>
      </c>
      <c r="M807">
        <v>3</v>
      </c>
      <c r="N807">
        <v>2</v>
      </c>
      <c r="O807">
        <v>0</v>
      </c>
    </row>
    <row r="808" spans="2:15" x14ac:dyDescent="0.35">
      <c r="B808">
        <v>45</v>
      </c>
      <c r="C808" s="4">
        <v>1050</v>
      </c>
      <c r="D808">
        <v>9</v>
      </c>
      <c r="E808">
        <v>1117</v>
      </c>
      <c r="F808">
        <v>2</v>
      </c>
      <c r="G808">
        <v>1</v>
      </c>
      <c r="H808">
        <v>8</v>
      </c>
      <c r="I808">
        <v>3</v>
      </c>
      <c r="J808">
        <v>2</v>
      </c>
      <c r="K808">
        <v>0</v>
      </c>
      <c r="L808" s="4">
        <v>13</v>
      </c>
      <c r="M808">
        <v>4</v>
      </c>
      <c r="N808">
        <v>3</v>
      </c>
      <c r="O808">
        <v>0</v>
      </c>
    </row>
    <row r="809" spans="2:15" x14ac:dyDescent="0.35">
      <c r="B809">
        <v>52</v>
      </c>
      <c r="C809" s="4">
        <v>994</v>
      </c>
      <c r="D809">
        <v>7</v>
      </c>
      <c r="E809">
        <v>1118</v>
      </c>
      <c r="F809">
        <v>2</v>
      </c>
      <c r="G809">
        <v>2</v>
      </c>
      <c r="H809">
        <v>7</v>
      </c>
      <c r="I809">
        <v>2</v>
      </c>
      <c r="J809">
        <v>1</v>
      </c>
      <c r="K809">
        <v>0</v>
      </c>
      <c r="L809" s="4">
        <v>19</v>
      </c>
      <c r="M809">
        <v>4</v>
      </c>
      <c r="N809">
        <v>3</v>
      </c>
      <c r="O809">
        <v>0</v>
      </c>
    </row>
    <row r="810" spans="2:15" x14ac:dyDescent="0.35">
      <c r="B810">
        <v>38</v>
      </c>
      <c r="C810" s="4">
        <v>770</v>
      </c>
      <c r="D810">
        <v>10</v>
      </c>
      <c r="E810">
        <v>1119</v>
      </c>
      <c r="F810">
        <v>3</v>
      </c>
      <c r="G810">
        <v>2</v>
      </c>
      <c r="H810">
        <v>8</v>
      </c>
      <c r="I810">
        <v>3</v>
      </c>
      <c r="J810">
        <v>3</v>
      </c>
      <c r="K810">
        <v>1</v>
      </c>
      <c r="L810" s="4">
        <v>14</v>
      </c>
      <c r="M810">
        <v>2</v>
      </c>
      <c r="N810">
        <v>3</v>
      </c>
      <c r="O810">
        <v>0</v>
      </c>
    </row>
    <row r="811" spans="2:15" x14ac:dyDescent="0.35">
      <c r="B811">
        <v>29</v>
      </c>
      <c r="C811" s="4">
        <v>1107</v>
      </c>
      <c r="D811">
        <v>28</v>
      </c>
      <c r="E811">
        <v>1120</v>
      </c>
      <c r="F811">
        <v>3</v>
      </c>
      <c r="G811">
        <v>1</v>
      </c>
      <c r="H811">
        <v>4</v>
      </c>
      <c r="I811">
        <v>4</v>
      </c>
      <c r="J811">
        <v>3</v>
      </c>
      <c r="K811">
        <v>0</v>
      </c>
      <c r="L811" s="4">
        <v>22</v>
      </c>
      <c r="M811">
        <v>1</v>
      </c>
      <c r="N811">
        <v>3</v>
      </c>
      <c r="O811">
        <v>0</v>
      </c>
    </row>
    <row r="812" spans="2:15" x14ac:dyDescent="0.35">
      <c r="B812">
        <v>28</v>
      </c>
      <c r="C812" s="4">
        <v>950</v>
      </c>
      <c r="D812">
        <v>3</v>
      </c>
      <c r="E812">
        <v>1121</v>
      </c>
      <c r="F812">
        <v>4</v>
      </c>
      <c r="G812">
        <v>1</v>
      </c>
      <c r="H812">
        <v>3</v>
      </c>
      <c r="I812">
        <v>2</v>
      </c>
      <c r="J812">
        <v>3</v>
      </c>
      <c r="K812">
        <v>0</v>
      </c>
      <c r="L812" s="4">
        <v>17</v>
      </c>
      <c r="M812">
        <v>2</v>
      </c>
      <c r="N812">
        <v>2</v>
      </c>
      <c r="O812">
        <v>0</v>
      </c>
    </row>
    <row r="813" spans="2:15" x14ac:dyDescent="0.35">
      <c r="B813">
        <v>46</v>
      </c>
      <c r="C813" s="4">
        <v>406</v>
      </c>
      <c r="D813">
        <v>3</v>
      </c>
      <c r="E813">
        <v>1124</v>
      </c>
      <c r="F813">
        <v>1</v>
      </c>
      <c r="G813">
        <v>2</v>
      </c>
      <c r="H813">
        <v>6</v>
      </c>
      <c r="I813">
        <v>3</v>
      </c>
      <c r="J813">
        <v>2</v>
      </c>
      <c r="K813">
        <v>0</v>
      </c>
      <c r="L813" s="4">
        <v>12</v>
      </c>
      <c r="M813">
        <v>4</v>
      </c>
      <c r="N813">
        <v>3</v>
      </c>
      <c r="O813">
        <v>0</v>
      </c>
    </row>
    <row r="814" spans="2:15" x14ac:dyDescent="0.35">
      <c r="B814">
        <v>38</v>
      </c>
      <c r="C814" s="4">
        <v>130</v>
      </c>
      <c r="D814">
        <v>2</v>
      </c>
      <c r="E814">
        <v>1125</v>
      </c>
      <c r="F814">
        <v>4</v>
      </c>
      <c r="G814">
        <v>2</v>
      </c>
      <c r="H814">
        <v>8</v>
      </c>
      <c r="I814">
        <v>2</v>
      </c>
      <c r="J814">
        <v>1</v>
      </c>
      <c r="K814">
        <v>0</v>
      </c>
      <c r="L814" s="4">
        <v>16</v>
      </c>
      <c r="M814">
        <v>3</v>
      </c>
      <c r="N814">
        <v>3</v>
      </c>
      <c r="O814">
        <v>0</v>
      </c>
    </row>
    <row r="815" spans="2:15" x14ac:dyDescent="0.35">
      <c r="B815">
        <v>43</v>
      </c>
      <c r="C815" s="4">
        <v>1082</v>
      </c>
      <c r="D815">
        <v>27</v>
      </c>
      <c r="E815">
        <v>1126</v>
      </c>
      <c r="F815">
        <v>3</v>
      </c>
      <c r="G815">
        <v>1</v>
      </c>
      <c r="H815">
        <v>3</v>
      </c>
      <c r="I815">
        <v>1</v>
      </c>
      <c r="J815">
        <v>2</v>
      </c>
      <c r="K815">
        <v>0</v>
      </c>
      <c r="L815" s="4">
        <v>11</v>
      </c>
      <c r="M815">
        <v>3</v>
      </c>
      <c r="N815">
        <v>3</v>
      </c>
      <c r="O815">
        <v>0</v>
      </c>
    </row>
    <row r="816" spans="2:15" x14ac:dyDescent="0.35">
      <c r="B816">
        <v>39</v>
      </c>
      <c r="C816" s="4">
        <v>203</v>
      </c>
      <c r="D816">
        <v>2</v>
      </c>
      <c r="E816">
        <v>1127</v>
      </c>
      <c r="F816">
        <v>1</v>
      </c>
      <c r="G816">
        <v>2</v>
      </c>
      <c r="H816">
        <v>7</v>
      </c>
      <c r="I816">
        <v>4</v>
      </c>
      <c r="J816">
        <v>3</v>
      </c>
      <c r="K816">
        <v>0</v>
      </c>
      <c r="L816" s="4">
        <v>15.69811320754717</v>
      </c>
      <c r="M816">
        <v>4</v>
      </c>
      <c r="N816">
        <v>3</v>
      </c>
      <c r="O816">
        <v>1</v>
      </c>
    </row>
    <row r="817" spans="2:15" x14ac:dyDescent="0.35">
      <c r="B817">
        <v>40</v>
      </c>
      <c r="C817" s="4">
        <v>1308</v>
      </c>
      <c r="D817">
        <v>14</v>
      </c>
      <c r="E817">
        <v>1128</v>
      </c>
      <c r="F817">
        <v>3</v>
      </c>
      <c r="G817">
        <v>2</v>
      </c>
      <c r="H817">
        <v>1</v>
      </c>
      <c r="I817">
        <v>3</v>
      </c>
      <c r="J817">
        <v>1</v>
      </c>
      <c r="K817">
        <v>0</v>
      </c>
      <c r="L817" s="4">
        <v>14</v>
      </c>
      <c r="M817">
        <v>1</v>
      </c>
      <c r="N817">
        <v>4</v>
      </c>
      <c r="O817">
        <v>0</v>
      </c>
    </row>
    <row r="818" spans="2:15" x14ac:dyDescent="0.35">
      <c r="B818">
        <v>21</v>
      </c>
      <c r="C818" s="4">
        <v>984</v>
      </c>
      <c r="D818">
        <v>1</v>
      </c>
      <c r="E818">
        <v>1131</v>
      </c>
      <c r="F818">
        <v>4</v>
      </c>
      <c r="G818">
        <v>1</v>
      </c>
      <c r="H818">
        <v>4</v>
      </c>
      <c r="I818">
        <v>2</v>
      </c>
      <c r="J818">
        <v>1</v>
      </c>
      <c r="K818">
        <v>1</v>
      </c>
      <c r="L818" s="4">
        <v>15.375527426160337</v>
      </c>
      <c r="M818">
        <v>3</v>
      </c>
      <c r="N818">
        <v>4</v>
      </c>
      <c r="O818">
        <v>0</v>
      </c>
    </row>
    <row r="819" spans="2:15" x14ac:dyDescent="0.35">
      <c r="B819">
        <v>39</v>
      </c>
      <c r="C819" s="4">
        <v>439</v>
      </c>
      <c r="D819">
        <v>9</v>
      </c>
      <c r="E819">
        <v>1132</v>
      </c>
      <c r="F819">
        <v>3</v>
      </c>
      <c r="G819">
        <v>2</v>
      </c>
      <c r="H819">
        <v>5</v>
      </c>
      <c r="I819">
        <v>2</v>
      </c>
      <c r="J819">
        <v>1</v>
      </c>
      <c r="K819">
        <v>0</v>
      </c>
      <c r="L819" s="4">
        <v>15.173076923076923</v>
      </c>
      <c r="M819">
        <v>3</v>
      </c>
      <c r="N819">
        <v>2</v>
      </c>
      <c r="O819">
        <v>0</v>
      </c>
    </row>
    <row r="820" spans="2:15" x14ac:dyDescent="0.35">
      <c r="B820">
        <v>36</v>
      </c>
      <c r="C820" s="4">
        <v>805.3360655737705</v>
      </c>
      <c r="D820">
        <v>18</v>
      </c>
      <c r="E820">
        <v>1133</v>
      </c>
      <c r="F820">
        <v>1</v>
      </c>
      <c r="G820">
        <v>2</v>
      </c>
      <c r="H820">
        <v>3</v>
      </c>
      <c r="I820">
        <v>4</v>
      </c>
      <c r="J820">
        <v>1</v>
      </c>
      <c r="K820">
        <v>0</v>
      </c>
      <c r="L820" s="4">
        <v>20</v>
      </c>
      <c r="M820">
        <v>1</v>
      </c>
      <c r="N820">
        <v>3</v>
      </c>
      <c r="O820">
        <v>0</v>
      </c>
    </row>
    <row r="821" spans="2:15" x14ac:dyDescent="0.35">
      <c r="B821">
        <v>31</v>
      </c>
      <c r="C821" s="4">
        <v>793</v>
      </c>
      <c r="D821">
        <v>20</v>
      </c>
      <c r="E821">
        <v>1135</v>
      </c>
      <c r="F821">
        <v>3</v>
      </c>
      <c r="G821">
        <v>2</v>
      </c>
      <c r="H821">
        <v>9</v>
      </c>
      <c r="I821">
        <v>4</v>
      </c>
      <c r="J821">
        <v>2</v>
      </c>
      <c r="K821">
        <v>0</v>
      </c>
      <c r="L821" s="4">
        <v>12</v>
      </c>
      <c r="M821">
        <v>1</v>
      </c>
      <c r="N821">
        <v>3</v>
      </c>
      <c r="O821">
        <v>0</v>
      </c>
    </row>
    <row r="822" spans="2:15" x14ac:dyDescent="0.35">
      <c r="B822">
        <v>28</v>
      </c>
      <c r="C822" s="4">
        <v>1451</v>
      </c>
      <c r="D822">
        <v>2</v>
      </c>
      <c r="E822">
        <v>1136</v>
      </c>
      <c r="F822">
        <v>1</v>
      </c>
      <c r="G822">
        <v>2</v>
      </c>
      <c r="H822">
        <v>4</v>
      </c>
      <c r="I822">
        <v>2</v>
      </c>
      <c r="J822">
        <v>2</v>
      </c>
      <c r="K822">
        <v>0</v>
      </c>
      <c r="L822" s="4">
        <v>17</v>
      </c>
      <c r="M822">
        <v>1</v>
      </c>
      <c r="N822">
        <v>1</v>
      </c>
      <c r="O822">
        <v>0</v>
      </c>
    </row>
    <row r="823" spans="2:15" x14ac:dyDescent="0.35">
      <c r="B823">
        <v>35</v>
      </c>
      <c r="C823" s="4">
        <v>1182</v>
      </c>
      <c r="D823">
        <v>11</v>
      </c>
      <c r="E823">
        <v>1137</v>
      </c>
      <c r="F823">
        <v>4</v>
      </c>
      <c r="G823">
        <v>2</v>
      </c>
      <c r="H823">
        <v>8</v>
      </c>
      <c r="I823">
        <v>4</v>
      </c>
      <c r="J823">
        <v>3</v>
      </c>
      <c r="K823">
        <v>0</v>
      </c>
      <c r="L823" s="4">
        <v>11</v>
      </c>
      <c r="M823">
        <v>4</v>
      </c>
      <c r="N823">
        <v>3</v>
      </c>
      <c r="O823">
        <v>0</v>
      </c>
    </row>
    <row r="824" spans="2:15" x14ac:dyDescent="0.35">
      <c r="B824">
        <v>49</v>
      </c>
      <c r="C824" s="4">
        <v>174</v>
      </c>
      <c r="D824">
        <v>8</v>
      </c>
      <c r="E824">
        <v>1138</v>
      </c>
      <c r="F824">
        <v>4</v>
      </c>
      <c r="G824">
        <v>2</v>
      </c>
      <c r="H824">
        <v>8</v>
      </c>
      <c r="I824">
        <v>2</v>
      </c>
      <c r="J824">
        <v>2</v>
      </c>
      <c r="K824">
        <v>0</v>
      </c>
      <c r="L824" s="4">
        <v>17</v>
      </c>
      <c r="M824">
        <v>2</v>
      </c>
      <c r="N824">
        <v>3</v>
      </c>
      <c r="O824">
        <v>0</v>
      </c>
    </row>
    <row r="825" spans="2:15" x14ac:dyDescent="0.35">
      <c r="B825">
        <v>34</v>
      </c>
      <c r="C825" s="4">
        <v>1003</v>
      </c>
      <c r="D825">
        <v>2</v>
      </c>
      <c r="E825">
        <v>1140</v>
      </c>
      <c r="F825">
        <v>4</v>
      </c>
      <c r="G825">
        <v>2</v>
      </c>
      <c r="H825">
        <v>3</v>
      </c>
      <c r="I825">
        <v>3</v>
      </c>
      <c r="J825">
        <v>1</v>
      </c>
      <c r="K825">
        <v>0</v>
      </c>
      <c r="L825" s="4">
        <v>11</v>
      </c>
      <c r="M825">
        <v>4</v>
      </c>
      <c r="N825">
        <v>2</v>
      </c>
      <c r="O825">
        <v>0</v>
      </c>
    </row>
    <row r="826" spans="2:15" x14ac:dyDescent="0.35">
      <c r="B826">
        <v>29</v>
      </c>
      <c r="C826" s="4">
        <v>490</v>
      </c>
      <c r="D826">
        <v>10</v>
      </c>
      <c r="E826">
        <v>1143</v>
      </c>
      <c r="F826">
        <v>4</v>
      </c>
      <c r="G826">
        <v>1</v>
      </c>
      <c r="H826">
        <v>4</v>
      </c>
      <c r="I826">
        <v>2</v>
      </c>
      <c r="J826">
        <v>3</v>
      </c>
      <c r="K826">
        <v>0</v>
      </c>
      <c r="L826" s="4">
        <v>14</v>
      </c>
      <c r="M826">
        <v>4</v>
      </c>
      <c r="N826">
        <v>2</v>
      </c>
      <c r="O826">
        <v>0</v>
      </c>
    </row>
    <row r="827" spans="2:15" x14ac:dyDescent="0.35">
      <c r="B827">
        <v>42</v>
      </c>
      <c r="C827" s="4">
        <v>188</v>
      </c>
      <c r="D827">
        <v>29</v>
      </c>
      <c r="E827">
        <v>1148</v>
      </c>
      <c r="F827">
        <v>2</v>
      </c>
      <c r="G827">
        <v>2</v>
      </c>
      <c r="H827">
        <v>5</v>
      </c>
      <c r="I827">
        <v>4</v>
      </c>
      <c r="J827">
        <v>1</v>
      </c>
      <c r="K827">
        <v>0</v>
      </c>
      <c r="L827" s="4">
        <v>19</v>
      </c>
      <c r="M827">
        <v>1</v>
      </c>
      <c r="N827">
        <v>3</v>
      </c>
      <c r="O827">
        <v>0</v>
      </c>
    </row>
    <row r="828" spans="2:15" x14ac:dyDescent="0.35">
      <c r="B828">
        <v>29</v>
      </c>
      <c r="C828" s="4">
        <v>718</v>
      </c>
      <c r="D828">
        <v>8</v>
      </c>
      <c r="E828">
        <v>1150</v>
      </c>
      <c r="F828">
        <v>2</v>
      </c>
      <c r="G828">
        <v>2</v>
      </c>
      <c r="H828">
        <v>3</v>
      </c>
      <c r="I828">
        <v>4</v>
      </c>
      <c r="J828">
        <v>2</v>
      </c>
      <c r="K828">
        <v>1</v>
      </c>
      <c r="L828" s="4">
        <v>15</v>
      </c>
      <c r="M828">
        <v>3</v>
      </c>
      <c r="N828">
        <v>2</v>
      </c>
      <c r="O828">
        <v>0</v>
      </c>
    </row>
    <row r="829" spans="2:15" x14ac:dyDescent="0.35">
      <c r="B829">
        <v>38</v>
      </c>
      <c r="C829" s="4">
        <v>433</v>
      </c>
      <c r="D829">
        <v>1</v>
      </c>
      <c r="E829">
        <v>1152</v>
      </c>
      <c r="F829">
        <v>3</v>
      </c>
      <c r="G829">
        <v>2</v>
      </c>
      <c r="H829">
        <v>2</v>
      </c>
      <c r="I829">
        <v>3</v>
      </c>
      <c r="J829">
        <v>2</v>
      </c>
      <c r="K829">
        <v>0</v>
      </c>
      <c r="L829" s="4">
        <v>13</v>
      </c>
      <c r="M829">
        <v>4</v>
      </c>
      <c r="N829">
        <v>4</v>
      </c>
      <c r="O829">
        <v>0</v>
      </c>
    </row>
    <row r="830" spans="2:15" x14ac:dyDescent="0.35">
      <c r="B830">
        <v>28</v>
      </c>
      <c r="C830" s="4">
        <v>773</v>
      </c>
      <c r="D830">
        <v>6</v>
      </c>
      <c r="E830">
        <v>1154</v>
      </c>
      <c r="F830">
        <v>3</v>
      </c>
      <c r="G830">
        <v>2</v>
      </c>
      <c r="H830">
        <v>4</v>
      </c>
      <c r="I830">
        <v>3</v>
      </c>
      <c r="J830">
        <v>3</v>
      </c>
      <c r="K830">
        <v>1</v>
      </c>
      <c r="L830" s="4">
        <v>14</v>
      </c>
      <c r="M830">
        <v>4</v>
      </c>
      <c r="N830">
        <v>3</v>
      </c>
      <c r="O830">
        <v>0</v>
      </c>
    </row>
    <row r="831" spans="2:15" x14ac:dyDescent="0.35">
      <c r="B831">
        <v>18</v>
      </c>
      <c r="C831" s="4">
        <v>247</v>
      </c>
      <c r="D831">
        <v>8</v>
      </c>
      <c r="E831">
        <v>1156</v>
      </c>
      <c r="F831">
        <v>3</v>
      </c>
      <c r="G831">
        <v>2</v>
      </c>
      <c r="H831">
        <v>5</v>
      </c>
      <c r="I831">
        <v>3</v>
      </c>
      <c r="J831">
        <v>1</v>
      </c>
      <c r="K831">
        <v>0</v>
      </c>
      <c r="L831" s="4">
        <v>12</v>
      </c>
      <c r="M831">
        <v>4</v>
      </c>
      <c r="N831">
        <v>3</v>
      </c>
      <c r="O831">
        <v>1</v>
      </c>
    </row>
    <row r="832" spans="2:15" x14ac:dyDescent="0.35">
      <c r="B832">
        <v>33</v>
      </c>
      <c r="C832" s="4">
        <v>603</v>
      </c>
      <c r="D832">
        <v>9</v>
      </c>
      <c r="E832">
        <v>1157</v>
      </c>
      <c r="F832">
        <v>1</v>
      </c>
      <c r="G832">
        <v>1</v>
      </c>
      <c r="H832">
        <v>8</v>
      </c>
      <c r="I832">
        <v>1</v>
      </c>
      <c r="J832">
        <v>1</v>
      </c>
      <c r="K832">
        <v>1</v>
      </c>
      <c r="L832" s="4">
        <v>17</v>
      </c>
      <c r="M832">
        <v>1</v>
      </c>
      <c r="N832">
        <v>3</v>
      </c>
      <c r="O832">
        <v>1</v>
      </c>
    </row>
    <row r="833" spans="2:15" x14ac:dyDescent="0.35">
      <c r="B833">
        <v>41</v>
      </c>
      <c r="C833" s="4">
        <v>167</v>
      </c>
      <c r="D833">
        <v>12</v>
      </c>
      <c r="E833">
        <v>1158</v>
      </c>
      <c r="F833">
        <v>2</v>
      </c>
      <c r="G833">
        <v>2</v>
      </c>
      <c r="H833">
        <v>5</v>
      </c>
      <c r="I833">
        <v>4</v>
      </c>
      <c r="J833">
        <v>2</v>
      </c>
      <c r="K833">
        <v>1</v>
      </c>
      <c r="L833" s="4">
        <v>11</v>
      </c>
      <c r="M833">
        <v>1</v>
      </c>
      <c r="N833">
        <v>3</v>
      </c>
      <c r="O833">
        <v>0</v>
      </c>
    </row>
    <row r="834" spans="2:15" x14ac:dyDescent="0.35">
      <c r="B834">
        <v>31</v>
      </c>
      <c r="C834" s="4">
        <v>874</v>
      </c>
      <c r="D834">
        <v>15</v>
      </c>
      <c r="E834">
        <v>1160</v>
      </c>
      <c r="F834">
        <v>3</v>
      </c>
      <c r="G834">
        <v>2</v>
      </c>
      <c r="H834">
        <v>5</v>
      </c>
      <c r="I834">
        <v>3</v>
      </c>
      <c r="J834">
        <v>2</v>
      </c>
      <c r="K834">
        <v>0</v>
      </c>
      <c r="L834" s="4">
        <v>12</v>
      </c>
      <c r="M834">
        <v>3</v>
      </c>
      <c r="N834">
        <v>2</v>
      </c>
      <c r="O834">
        <v>1</v>
      </c>
    </row>
    <row r="835" spans="2:15" x14ac:dyDescent="0.35">
      <c r="B835">
        <v>37</v>
      </c>
      <c r="C835" s="4">
        <v>367</v>
      </c>
      <c r="D835">
        <v>25</v>
      </c>
      <c r="E835">
        <v>1161</v>
      </c>
      <c r="F835">
        <v>3</v>
      </c>
      <c r="G835">
        <v>1</v>
      </c>
      <c r="H835">
        <v>7</v>
      </c>
      <c r="I835">
        <v>4</v>
      </c>
      <c r="J835">
        <v>3</v>
      </c>
      <c r="K835">
        <v>0</v>
      </c>
      <c r="L835" s="4">
        <v>13</v>
      </c>
      <c r="M835">
        <v>3</v>
      </c>
      <c r="N835">
        <v>3</v>
      </c>
      <c r="O835">
        <v>0</v>
      </c>
    </row>
    <row r="836" spans="2:15" x14ac:dyDescent="0.35">
      <c r="B836">
        <v>27</v>
      </c>
      <c r="C836" s="4">
        <v>199</v>
      </c>
      <c r="D836">
        <v>6</v>
      </c>
      <c r="E836">
        <v>1162</v>
      </c>
      <c r="F836">
        <v>4</v>
      </c>
      <c r="G836">
        <v>2</v>
      </c>
      <c r="H836">
        <v>4</v>
      </c>
      <c r="I836">
        <v>3</v>
      </c>
      <c r="J836">
        <v>2</v>
      </c>
      <c r="K836">
        <v>0</v>
      </c>
      <c r="L836" s="4">
        <v>13</v>
      </c>
      <c r="M836">
        <v>3</v>
      </c>
      <c r="N836">
        <v>3</v>
      </c>
      <c r="O836">
        <v>0</v>
      </c>
    </row>
    <row r="837" spans="2:15" x14ac:dyDescent="0.35">
      <c r="B837">
        <v>34</v>
      </c>
      <c r="C837" s="4">
        <v>787.54826254826253</v>
      </c>
      <c r="D837">
        <v>9</v>
      </c>
      <c r="E837">
        <v>1163</v>
      </c>
      <c r="F837">
        <v>2</v>
      </c>
      <c r="G837">
        <v>1</v>
      </c>
      <c r="H837">
        <v>8</v>
      </c>
      <c r="I837">
        <v>3</v>
      </c>
      <c r="J837">
        <v>2</v>
      </c>
      <c r="K837">
        <v>0</v>
      </c>
      <c r="L837" s="4">
        <v>20</v>
      </c>
      <c r="M837">
        <v>1</v>
      </c>
      <c r="N837">
        <v>2</v>
      </c>
      <c r="O837">
        <v>0</v>
      </c>
    </row>
    <row r="838" spans="2:15" x14ac:dyDescent="0.35">
      <c r="B838">
        <v>35</v>
      </c>
      <c r="C838" s="4">
        <v>735.95555555555552</v>
      </c>
      <c r="D838">
        <v>8</v>
      </c>
      <c r="E838">
        <v>1164</v>
      </c>
      <c r="F838">
        <v>3</v>
      </c>
      <c r="G838">
        <v>2</v>
      </c>
      <c r="H838">
        <v>2</v>
      </c>
      <c r="I838">
        <v>3</v>
      </c>
      <c r="J838">
        <v>1</v>
      </c>
      <c r="K838">
        <v>0</v>
      </c>
      <c r="L838" s="4">
        <v>17</v>
      </c>
      <c r="M838">
        <v>2</v>
      </c>
      <c r="N838">
        <v>1</v>
      </c>
      <c r="O838">
        <v>0</v>
      </c>
    </row>
    <row r="839" spans="2:15" x14ac:dyDescent="0.35">
      <c r="B839">
        <v>29</v>
      </c>
      <c r="C839" s="4">
        <v>787.54826254826253</v>
      </c>
      <c r="D839">
        <v>23</v>
      </c>
      <c r="E839">
        <v>1165</v>
      </c>
      <c r="F839">
        <v>4</v>
      </c>
      <c r="G839">
        <v>1</v>
      </c>
      <c r="H839">
        <v>8</v>
      </c>
      <c r="I839">
        <v>1</v>
      </c>
      <c r="J839">
        <v>2</v>
      </c>
      <c r="K839">
        <v>0</v>
      </c>
      <c r="L839" s="4">
        <v>14.945945945945946</v>
      </c>
      <c r="M839">
        <v>1</v>
      </c>
      <c r="N839">
        <v>1</v>
      </c>
      <c r="O839">
        <v>1</v>
      </c>
    </row>
    <row r="840" spans="2:15" x14ac:dyDescent="0.35">
      <c r="B840">
        <v>40</v>
      </c>
      <c r="C840" s="4">
        <v>776.57377049180332</v>
      </c>
      <c r="D840">
        <v>9</v>
      </c>
      <c r="E840">
        <v>1166</v>
      </c>
      <c r="F840">
        <v>2</v>
      </c>
      <c r="G840">
        <v>1</v>
      </c>
      <c r="H840">
        <v>1</v>
      </c>
      <c r="I840">
        <v>3</v>
      </c>
      <c r="J840">
        <v>1</v>
      </c>
      <c r="K840">
        <v>0</v>
      </c>
      <c r="L840" s="4">
        <v>15.079365079365079</v>
      </c>
      <c r="M840">
        <v>3</v>
      </c>
      <c r="N840">
        <v>2</v>
      </c>
      <c r="O840">
        <v>0</v>
      </c>
    </row>
    <row r="841" spans="2:15" x14ac:dyDescent="0.35">
      <c r="B841">
        <v>42</v>
      </c>
      <c r="C841" s="4">
        <v>787.54826254826253</v>
      </c>
      <c r="D841">
        <v>12</v>
      </c>
      <c r="E841">
        <v>1167</v>
      </c>
      <c r="F841">
        <v>3</v>
      </c>
      <c r="G841">
        <v>2</v>
      </c>
      <c r="H841">
        <v>8</v>
      </c>
      <c r="I841">
        <v>1</v>
      </c>
      <c r="J841">
        <v>1</v>
      </c>
      <c r="K841">
        <v>1</v>
      </c>
      <c r="L841" s="4">
        <v>14.945945945945946</v>
      </c>
      <c r="M841">
        <v>2</v>
      </c>
      <c r="N841">
        <v>2</v>
      </c>
      <c r="O841">
        <v>1</v>
      </c>
    </row>
    <row r="842" spans="2:15" x14ac:dyDescent="0.35">
      <c r="B842">
        <v>42</v>
      </c>
      <c r="C842" s="4">
        <v>647</v>
      </c>
      <c r="D842">
        <v>4</v>
      </c>
      <c r="E842">
        <v>1171</v>
      </c>
      <c r="F842">
        <v>2</v>
      </c>
      <c r="G842">
        <v>2</v>
      </c>
      <c r="H842">
        <v>8</v>
      </c>
      <c r="I842">
        <v>1</v>
      </c>
      <c r="J842">
        <v>1</v>
      </c>
      <c r="K842">
        <v>0</v>
      </c>
      <c r="L842" s="4">
        <v>14.945945945945946</v>
      </c>
      <c r="M842">
        <v>4</v>
      </c>
      <c r="N842">
        <v>4</v>
      </c>
      <c r="O842">
        <v>0</v>
      </c>
    </row>
    <row r="843" spans="2:15" x14ac:dyDescent="0.35">
      <c r="B843">
        <v>35</v>
      </c>
      <c r="C843" s="4">
        <v>982</v>
      </c>
      <c r="D843">
        <v>1</v>
      </c>
      <c r="E843">
        <v>1172</v>
      </c>
      <c r="F843">
        <v>4</v>
      </c>
      <c r="G843">
        <v>2</v>
      </c>
      <c r="H843">
        <v>5</v>
      </c>
      <c r="I843">
        <v>3</v>
      </c>
      <c r="J843">
        <v>2</v>
      </c>
      <c r="K843">
        <v>0</v>
      </c>
      <c r="L843" s="4">
        <v>15.173076923076923</v>
      </c>
      <c r="M843">
        <v>2</v>
      </c>
      <c r="N843">
        <v>3</v>
      </c>
      <c r="O843">
        <v>0</v>
      </c>
    </row>
    <row r="844" spans="2:15" x14ac:dyDescent="0.35">
      <c r="B844">
        <v>24</v>
      </c>
      <c r="C844" s="4">
        <v>477</v>
      </c>
      <c r="D844">
        <v>24</v>
      </c>
      <c r="E844">
        <v>1173</v>
      </c>
      <c r="F844">
        <v>4</v>
      </c>
      <c r="G844">
        <v>2</v>
      </c>
      <c r="H844">
        <v>5</v>
      </c>
      <c r="I844">
        <v>2</v>
      </c>
      <c r="J844">
        <v>1</v>
      </c>
      <c r="K844">
        <v>0</v>
      </c>
      <c r="L844" s="4">
        <v>22</v>
      </c>
      <c r="M844">
        <v>4</v>
      </c>
      <c r="N844">
        <v>3</v>
      </c>
      <c r="O844">
        <v>0</v>
      </c>
    </row>
    <row r="845" spans="2:15" x14ac:dyDescent="0.35">
      <c r="B845">
        <v>28</v>
      </c>
      <c r="C845" s="4">
        <v>1485</v>
      </c>
      <c r="D845">
        <v>12</v>
      </c>
      <c r="E845">
        <v>1175</v>
      </c>
      <c r="F845">
        <v>3</v>
      </c>
      <c r="G845">
        <v>1</v>
      </c>
      <c r="H845">
        <v>5</v>
      </c>
      <c r="I845">
        <v>4</v>
      </c>
      <c r="J845">
        <v>2</v>
      </c>
      <c r="K845">
        <v>1</v>
      </c>
      <c r="L845" s="4">
        <v>15.173076923076923</v>
      </c>
      <c r="M845">
        <v>4</v>
      </c>
      <c r="N845">
        <v>2</v>
      </c>
      <c r="O845">
        <v>1</v>
      </c>
    </row>
    <row r="846" spans="2:15" x14ac:dyDescent="0.35">
      <c r="B846">
        <v>26</v>
      </c>
      <c r="C846" s="4">
        <v>1384</v>
      </c>
      <c r="D846">
        <v>3</v>
      </c>
      <c r="E846">
        <v>1177</v>
      </c>
      <c r="F846">
        <v>1</v>
      </c>
      <c r="G846">
        <v>2</v>
      </c>
      <c r="H846">
        <v>5</v>
      </c>
      <c r="I846">
        <v>4</v>
      </c>
      <c r="J846">
        <v>2</v>
      </c>
      <c r="K846">
        <v>0</v>
      </c>
      <c r="L846" s="4">
        <v>22</v>
      </c>
      <c r="M846">
        <v>2</v>
      </c>
      <c r="N846">
        <v>3</v>
      </c>
      <c r="O846">
        <v>0</v>
      </c>
    </row>
    <row r="847" spans="2:15" x14ac:dyDescent="0.35">
      <c r="B847">
        <v>30</v>
      </c>
      <c r="C847" s="4">
        <v>852</v>
      </c>
      <c r="D847">
        <v>10</v>
      </c>
      <c r="E847">
        <v>1179</v>
      </c>
      <c r="F847">
        <v>3</v>
      </c>
      <c r="G847">
        <v>2</v>
      </c>
      <c r="H847">
        <v>8</v>
      </c>
      <c r="I847">
        <v>3</v>
      </c>
      <c r="J847">
        <v>2</v>
      </c>
      <c r="K847">
        <v>0</v>
      </c>
      <c r="L847" s="4">
        <v>18</v>
      </c>
      <c r="M847">
        <v>1</v>
      </c>
      <c r="N847">
        <v>3</v>
      </c>
      <c r="O847">
        <v>0</v>
      </c>
    </row>
    <row r="848" spans="2:15" x14ac:dyDescent="0.35">
      <c r="B848">
        <v>40</v>
      </c>
      <c r="C848" s="4">
        <v>902</v>
      </c>
      <c r="D848">
        <v>26</v>
      </c>
      <c r="E848">
        <v>1180</v>
      </c>
      <c r="F848">
        <v>3</v>
      </c>
      <c r="G848">
        <v>1</v>
      </c>
      <c r="H848">
        <v>4</v>
      </c>
      <c r="I848">
        <v>4</v>
      </c>
      <c r="J848">
        <v>2</v>
      </c>
      <c r="K848">
        <v>1</v>
      </c>
      <c r="L848" s="4">
        <v>13</v>
      </c>
      <c r="M848">
        <v>4</v>
      </c>
      <c r="N848">
        <v>1</v>
      </c>
      <c r="O848">
        <v>0</v>
      </c>
    </row>
    <row r="849" spans="2:15" x14ac:dyDescent="0.35">
      <c r="B849">
        <v>35</v>
      </c>
      <c r="C849" s="4">
        <v>819</v>
      </c>
      <c r="D849">
        <v>2</v>
      </c>
      <c r="E849">
        <v>1182</v>
      </c>
      <c r="F849">
        <v>3</v>
      </c>
      <c r="G849">
        <v>2</v>
      </c>
      <c r="H849">
        <v>3</v>
      </c>
      <c r="I849">
        <v>2</v>
      </c>
      <c r="J849">
        <v>3</v>
      </c>
      <c r="K849">
        <v>0</v>
      </c>
      <c r="L849" s="4">
        <v>18</v>
      </c>
      <c r="M849">
        <v>2</v>
      </c>
      <c r="N849">
        <v>4</v>
      </c>
      <c r="O849">
        <v>0</v>
      </c>
    </row>
    <row r="850" spans="2:15" x14ac:dyDescent="0.35">
      <c r="B850">
        <v>34</v>
      </c>
      <c r="C850" s="4">
        <v>669</v>
      </c>
      <c r="D850">
        <v>1</v>
      </c>
      <c r="E850">
        <v>1184</v>
      </c>
      <c r="F850">
        <v>4</v>
      </c>
      <c r="G850">
        <v>2</v>
      </c>
      <c r="H850">
        <v>7</v>
      </c>
      <c r="I850">
        <v>1</v>
      </c>
      <c r="J850">
        <v>1</v>
      </c>
      <c r="K850">
        <v>0</v>
      </c>
      <c r="L850" s="4">
        <v>20</v>
      </c>
      <c r="M850">
        <v>3</v>
      </c>
      <c r="N850">
        <v>3</v>
      </c>
      <c r="O850">
        <v>0</v>
      </c>
    </row>
    <row r="851" spans="2:15" x14ac:dyDescent="0.35">
      <c r="B851">
        <v>35</v>
      </c>
      <c r="C851" s="4">
        <v>636</v>
      </c>
      <c r="D851">
        <v>4</v>
      </c>
      <c r="E851">
        <v>1185</v>
      </c>
      <c r="F851">
        <v>4</v>
      </c>
      <c r="G851">
        <v>2</v>
      </c>
      <c r="H851">
        <v>5</v>
      </c>
      <c r="I851">
        <v>4</v>
      </c>
      <c r="J851">
        <v>2</v>
      </c>
      <c r="K851">
        <v>0</v>
      </c>
      <c r="L851" s="4">
        <v>13</v>
      </c>
      <c r="M851">
        <v>2</v>
      </c>
      <c r="N851">
        <v>4</v>
      </c>
      <c r="O851">
        <v>0</v>
      </c>
    </row>
    <row r="852" spans="2:15" x14ac:dyDescent="0.35">
      <c r="B852">
        <v>43</v>
      </c>
      <c r="C852" s="4">
        <v>787.54826254826253</v>
      </c>
      <c r="D852">
        <v>9</v>
      </c>
      <c r="E852">
        <v>1188</v>
      </c>
      <c r="F852">
        <v>1</v>
      </c>
      <c r="G852">
        <v>1</v>
      </c>
      <c r="H852">
        <v>8</v>
      </c>
      <c r="I852">
        <v>3</v>
      </c>
      <c r="J852">
        <v>1</v>
      </c>
      <c r="K852">
        <v>0</v>
      </c>
      <c r="L852" s="4">
        <v>13</v>
      </c>
      <c r="M852">
        <v>2</v>
      </c>
      <c r="N852">
        <v>2</v>
      </c>
      <c r="O852">
        <v>1</v>
      </c>
    </row>
    <row r="853" spans="2:15" x14ac:dyDescent="0.35">
      <c r="B853">
        <v>32</v>
      </c>
      <c r="C853" s="4">
        <v>803.12121212121212</v>
      </c>
      <c r="D853">
        <v>2</v>
      </c>
      <c r="E853">
        <v>1190</v>
      </c>
      <c r="F853">
        <v>3</v>
      </c>
      <c r="G853">
        <v>1</v>
      </c>
      <c r="H853">
        <v>9</v>
      </c>
      <c r="I853">
        <v>1</v>
      </c>
      <c r="J853">
        <v>3</v>
      </c>
      <c r="K853">
        <v>0</v>
      </c>
      <c r="L853" s="4">
        <v>12</v>
      </c>
      <c r="M853">
        <v>3</v>
      </c>
      <c r="N853">
        <v>3</v>
      </c>
      <c r="O853">
        <v>0</v>
      </c>
    </row>
    <row r="854" spans="2:15" x14ac:dyDescent="0.35">
      <c r="B854">
        <v>56</v>
      </c>
      <c r="C854" s="4">
        <v>718</v>
      </c>
      <c r="D854">
        <v>4</v>
      </c>
      <c r="E854">
        <v>1191</v>
      </c>
      <c r="F854">
        <v>4</v>
      </c>
      <c r="G854">
        <v>1</v>
      </c>
      <c r="H854">
        <v>6</v>
      </c>
      <c r="I854">
        <v>1</v>
      </c>
      <c r="J854">
        <v>3</v>
      </c>
      <c r="K854">
        <v>0</v>
      </c>
      <c r="L854" s="4">
        <v>13</v>
      </c>
      <c r="M854">
        <v>4</v>
      </c>
      <c r="N854">
        <v>3</v>
      </c>
      <c r="O854">
        <v>0</v>
      </c>
    </row>
    <row r="855" spans="2:15" x14ac:dyDescent="0.35">
      <c r="B855">
        <v>29</v>
      </c>
      <c r="C855" s="4">
        <v>776.33181818181822</v>
      </c>
      <c r="D855">
        <v>6</v>
      </c>
      <c r="E855">
        <v>1192</v>
      </c>
      <c r="F855">
        <v>2</v>
      </c>
      <c r="G855">
        <v>1</v>
      </c>
      <c r="H855">
        <v>5</v>
      </c>
      <c r="I855">
        <v>4</v>
      </c>
      <c r="J855">
        <v>2</v>
      </c>
      <c r="K855">
        <v>0</v>
      </c>
      <c r="L855" s="4">
        <v>13</v>
      </c>
      <c r="M855">
        <v>1</v>
      </c>
      <c r="N855">
        <v>3</v>
      </c>
      <c r="O855">
        <v>0</v>
      </c>
    </row>
    <row r="856" spans="2:15" x14ac:dyDescent="0.35">
      <c r="B856">
        <v>19</v>
      </c>
      <c r="C856" s="4">
        <v>645</v>
      </c>
      <c r="D856">
        <v>9</v>
      </c>
      <c r="E856">
        <v>1193</v>
      </c>
      <c r="F856">
        <v>3</v>
      </c>
      <c r="G856">
        <v>2</v>
      </c>
      <c r="H856">
        <v>4</v>
      </c>
      <c r="I856">
        <v>1</v>
      </c>
      <c r="J856">
        <v>1</v>
      </c>
      <c r="K856">
        <v>0</v>
      </c>
      <c r="L856" s="4">
        <v>25</v>
      </c>
      <c r="M856">
        <v>3</v>
      </c>
      <c r="N856">
        <v>3</v>
      </c>
      <c r="O856">
        <v>0</v>
      </c>
    </row>
    <row r="857" spans="2:15" x14ac:dyDescent="0.35">
      <c r="B857">
        <v>45</v>
      </c>
      <c r="C857" s="4">
        <v>773.53418803418799</v>
      </c>
      <c r="D857">
        <v>7</v>
      </c>
      <c r="E857">
        <v>1195</v>
      </c>
      <c r="F857">
        <v>1</v>
      </c>
      <c r="G857">
        <v>1</v>
      </c>
      <c r="H857">
        <v>4</v>
      </c>
      <c r="I857">
        <v>3</v>
      </c>
      <c r="J857">
        <v>2</v>
      </c>
      <c r="K857">
        <v>1</v>
      </c>
      <c r="L857" s="4">
        <v>19</v>
      </c>
      <c r="M857">
        <v>3</v>
      </c>
      <c r="N857">
        <v>2</v>
      </c>
      <c r="O857">
        <v>0</v>
      </c>
    </row>
    <row r="858" spans="2:15" x14ac:dyDescent="0.35">
      <c r="B858">
        <v>37</v>
      </c>
      <c r="C858" s="4">
        <v>977</v>
      </c>
      <c r="D858">
        <v>1</v>
      </c>
      <c r="E858">
        <v>1196</v>
      </c>
      <c r="F858">
        <v>4</v>
      </c>
      <c r="G858">
        <v>1</v>
      </c>
      <c r="H858">
        <v>3</v>
      </c>
      <c r="I858">
        <v>4</v>
      </c>
      <c r="J858">
        <v>2</v>
      </c>
      <c r="K858">
        <v>0</v>
      </c>
      <c r="L858" s="4">
        <v>13</v>
      </c>
      <c r="M858">
        <v>2</v>
      </c>
      <c r="N858">
        <v>2</v>
      </c>
      <c r="O858">
        <v>0</v>
      </c>
    </row>
    <row r="859" spans="2:15" x14ac:dyDescent="0.35">
      <c r="B859">
        <v>20</v>
      </c>
      <c r="C859" s="4">
        <v>805</v>
      </c>
      <c r="D859">
        <v>3</v>
      </c>
      <c r="E859">
        <v>1198</v>
      </c>
      <c r="F859">
        <v>1</v>
      </c>
      <c r="G859">
        <v>2</v>
      </c>
      <c r="H859">
        <v>5</v>
      </c>
      <c r="I859">
        <v>3</v>
      </c>
      <c r="J859">
        <v>1</v>
      </c>
      <c r="K859">
        <v>0</v>
      </c>
      <c r="L859" s="4">
        <v>12</v>
      </c>
      <c r="M859">
        <v>1</v>
      </c>
      <c r="N859">
        <v>2</v>
      </c>
      <c r="O859">
        <v>0</v>
      </c>
    </row>
    <row r="860" spans="2:15" x14ac:dyDescent="0.35">
      <c r="B860">
        <v>44</v>
      </c>
      <c r="C860" s="4">
        <v>1097</v>
      </c>
      <c r="D860">
        <v>10</v>
      </c>
      <c r="E860">
        <v>1200</v>
      </c>
      <c r="F860">
        <v>3</v>
      </c>
      <c r="G860">
        <v>2</v>
      </c>
      <c r="H860">
        <v>4</v>
      </c>
      <c r="I860">
        <v>3</v>
      </c>
      <c r="J860">
        <v>1</v>
      </c>
      <c r="K860">
        <v>1</v>
      </c>
      <c r="L860" s="4">
        <v>11</v>
      </c>
      <c r="M860">
        <v>3</v>
      </c>
      <c r="N860">
        <v>3</v>
      </c>
      <c r="O860">
        <v>1</v>
      </c>
    </row>
    <row r="861" spans="2:15" x14ac:dyDescent="0.35">
      <c r="B861">
        <v>53</v>
      </c>
      <c r="C861" s="4">
        <v>1223</v>
      </c>
      <c r="D861">
        <v>7</v>
      </c>
      <c r="E861">
        <v>1201</v>
      </c>
      <c r="F861">
        <v>4</v>
      </c>
      <c r="G861">
        <v>1</v>
      </c>
      <c r="H861">
        <v>6</v>
      </c>
      <c r="I861">
        <v>3</v>
      </c>
      <c r="J861">
        <v>3</v>
      </c>
      <c r="K861">
        <v>0</v>
      </c>
      <c r="L861" s="4">
        <v>18</v>
      </c>
      <c r="M861">
        <v>2</v>
      </c>
      <c r="N861">
        <v>3</v>
      </c>
      <c r="O861">
        <v>0</v>
      </c>
    </row>
    <row r="862" spans="2:15" x14ac:dyDescent="0.35">
      <c r="B862">
        <v>29</v>
      </c>
      <c r="C862" s="4">
        <v>942</v>
      </c>
      <c r="D862">
        <v>15</v>
      </c>
      <c r="E862">
        <v>1202</v>
      </c>
      <c r="F862">
        <v>2</v>
      </c>
      <c r="G862">
        <v>1</v>
      </c>
      <c r="H862">
        <v>4</v>
      </c>
      <c r="I862">
        <v>4</v>
      </c>
      <c r="J862">
        <v>2</v>
      </c>
      <c r="K862">
        <v>1</v>
      </c>
      <c r="L862" s="4">
        <v>18</v>
      </c>
      <c r="M862">
        <v>1</v>
      </c>
      <c r="N862">
        <v>2</v>
      </c>
      <c r="O862">
        <v>0</v>
      </c>
    </row>
    <row r="863" spans="2:15" x14ac:dyDescent="0.35">
      <c r="B863">
        <v>22</v>
      </c>
      <c r="C863" s="4">
        <v>1256</v>
      </c>
      <c r="D863">
        <v>3</v>
      </c>
      <c r="E863">
        <v>1203</v>
      </c>
      <c r="F863">
        <v>3</v>
      </c>
      <c r="G863">
        <v>2</v>
      </c>
      <c r="H863">
        <v>4</v>
      </c>
      <c r="I863">
        <v>4</v>
      </c>
      <c r="J863">
        <v>2</v>
      </c>
      <c r="K863">
        <v>1</v>
      </c>
      <c r="L863" s="4">
        <v>11</v>
      </c>
      <c r="M863">
        <v>2</v>
      </c>
      <c r="N863">
        <v>3</v>
      </c>
      <c r="O863">
        <v>1</v>
      </c>
    </row>
    <row r="864" spans="2:15" x14ac:dyDescent="0.35">
      <c r="B864">
        <v>46</v>
      </c>
      <c r="C864" s="4">
        <v>1402</v>
      </c>
      <c r="D864">
        <v>2</v>
      </c>
      <c r="E864">
        <v>1204</v>
      </c>
      <c r="F864">
        <v>3</v>
      </c>
      <c r="G864">
        <v>1</v>
      </c>
      <c r="H864">
        <v>6</v>
      </c>
      <c r="I864">
        <v>1</v>
      </c>
      <c r="J864">
        <v>2</v>
      </c>
      <c r="K864">
        <v>0</v>
      </c>
      <c r="L864" s="4">
        <v>23</v>
      </c>
      <c r="M864">
        <v>1</v>
      </c>
      <c r="N864">
        <v>3</v>
      </c>
      <c r="O864">
        <v>0</v>
      </c>
    </row>
    <row r="865" spans="2:15" x14ac:dyDescent="0.35">
      <c r="B865">
        <v>44</v>
      </c>
      <c r="C865" s="4">
        <v>111</v>
      </c>
      <c r="D865">
        <v>17</v>
      </c>
      <c r="E865">
        <v>1206</v>
      </c>
      <c r="F865">
        <v>4</v>
      </c>
      <c r="G865">
        <v>2</v>
      </c>
      <c r="H865">
        <v>4</v>
      </c>
      <c r="I865">
        <v>3</v>
      </c>
      <c r="J865">
        <v>1</v>
      </c>
      <c r="K865">
        <v>0</v>
      </c>
      <c r="L865" s="4">
        <v>13</v>
      </c>
      <c r="M865">
        <v>4</v>
      </c>
      <c r="N865">
        <v>3</v>
      </c>
      <c r="O865">
        <v>0</v>
      </c>
    </row>
    <row r="866" spans="2:15" x14ac:dyDescent="0.35">
      <c r="B866">
        <v>33</v>
      </c>
      <c r="C866" s="4">
        <v>147</v>
      </c>
      <c r="D866">
        <v>2</v>
      </c>
      <c r="E866">
        <v>1207</v>
      </c>
      <c r="F866">
        <v>2</v>
      </c>
      <c r="G866">
        <v>2</v>
      </c>
      <c r="H866">
        <v>2</v>
      </c>
      <c r="I866">
        <v>3</v>
      </c>
      <c r="J866">
        <v>2</v>
      </c>
      <c r="K866">
        <v>0</v>
      </c>
      <c r="L866" s="4">
        <v>14.760869565217391</v>
      </c>
      <c r="M866">
        <v>4</v>
      </c>
      <c r="N866">
        <v>3</v>
      </c>
      <c r="O866">
        <v>0</v>
      </c>
    </row>
    <row r="867" spans="2:15" x14ac:dyDescent="0.35">
      <c r="B867">
        <v>41</v>
      </c>
      <c r="C867" s="4">
        <v>906</v>
      </c>
      <c r="D867">
        <v>5</v>
      </c>
      <c r="E867">
        <v>1210</v>
      </c>
      <c r="F867">
        <v>1</v>
      </c>
      <c r="G867">
        <v>2</v>
      </c>
      <c r="H867">
        <v>4</v>
      </c>
      <c r="I867">
        <v>1</v>
      </c>
      <c r="J867">
        <v>3</v>
      </c>
      <c r="K867">
        <v>0</v>
      </c>
      <c r="L867" s="4">
        <v>17</v>
      </c>
      <c r="M867">
        <v>1</v>
      </c>
      <c r="N867">
        <v>1</v>
      </c>
      <c r="O867">
        <v>1</v>
      </c>
    </row>
    <row r="868" spans="2:15" x14ac:dyDescent="0.35">
      <c r="B868">
        <v>30</v>
      </c>
      <c r="C868" s="4">
        <v>1329</v>
      </c>
      <c r="D868">
        <v>29</v>
      </c>
      <c r="E868">
        <v>1211</v>
      </c>
      <c r="F868">
        <v>3</v>
      </c>
      <c r="G868">
        <v>2</v>
      </c>
      <c r="H868">
        <v>8</v>
      </c>
      <c r="I868">
        <v>1</v>
      </c>
      <c r="J868">
        <v>3</v>
      </c>
      <c r="K868">
        <v>0</v>
      </c>
      <c r="L868" s="4">
        <v>19</v>
      </c>
      <c r="M868">
        <v>3</v>
      </c>
      <c r="N868">
        <v>3</v>
      </c>
      <c r="O868">
        <v>0</v>
      </c>
    </row>
    <row r="869" spans="2:15" x14ac:dyDescent="0.35">
      <c r="B869">
        <v>40</v>
      </c>
      <c r="C869" s="4">
        <v>1184</v>
      </c>
      <c r="D869">
        <v>2</v>
      </c>
      <c r="E869">
        <v>1212</v>
      </c>
      <c r="F869">
        <v>2</v>
      </c>
      <c r="G869">
        <v>2</v>
      </c>
      <c r="H869">
        <v>8</v>
      </c>
      <c r="I869">
        <v>2</v>
      </c>
      <c r="J869">
        <v>2</v>
      </c>
      <c r="K869">
        <v>0</v>
      </c>
      <c r="L869" s="4">
        <v>12</v>
      </c>
      <c r="M869">
        <v>4</v>
      </c>
      <c r="N869">
        <v>3</v>
      </c>
      <c r="O869">
        <v>0</v>
      </c>
    </row>
    <row r="870" spans="2:15" x14ac:dyDescent="0.35">
      <c r="B870">
        <v>50</v>
      </c>
      <c r="C870" s="4">
        <v>777.51162790697674</v>
      </c>
      <c r="D870">
        <v>2</v>
      </c>
      <c r="E870">
        <v>1215</v>
      </c>
      <c r="F870">
        <v>4</v>
      </c>
      <c r="G870">
        <v>1</v>
      </c>
      <c r="H870">
        <v>6</v>
      </c>
      <c r="I870">
        <v>1</v>
      </c>
      <c r="J870">
        <v>2</v>
      </c>
      <c r="K870">
        <v>0</v>
      </c>
      <c r="L870" s="4">
        <v>22</v>
      </c>
      <c r="M870">
        <v>3</v>
      </c>
      <c r="N870">
        <v>3</v>
      </c>
      <c r="O870">
        <v>0</v>
      </c>
    </row>
    <row r="871" spans="2:15" x14ac:dyDescent="0.35">
      <c r="B871">
        <v>28</v>
      </c>
      <c r="C871" s="4">
        <v>776.33181818181822</v>
      </c>
      <c r="D871">
        <v>19</v>
      </c>
      <c r="E871">
        <v>1216</v>
      </c>
      <c r="F871">
        <v>4</v>
      </c>
      <c r="G871">
        <v>2</v>
      </c>
      <c r="H871">
        <v>5</v>
      </c>
      <c r="I871">
        <v>1</v>
      </c>
      <c r="J871">
        <v>2</v>
      </c>
      <c r="K871">
        <v>0</v>
      </c>
      <c r="L871" s="4">
        <v>15.173076923076923</v>
      </c>
      <c r="M871">
        <v>3</v>
      </c>
      <c r="N871">
        <v>3</v>
      </c>
      <c r="O871">
        <v>0</v>
      </c>
    </row>
    <row r="872" spans="2:15" x14ac:dyDescent="0.35">
      <c r="B872">
        <v>46</v>
      </c>
      <c r="C872" s="4">
        <v>776.57377049180332</v>
      </c>
      <c r="D872">
        <v>15</v>
      </c>
      <c r="E872">
        <v>1217</v>
      </c>
      <c r="F872">
        <v>4</v>
      </c>
      <c r="G872">
        <v>2</v>
      </c>
      <c r="H872">
        <v>1</v>
      </c>
      <c r="I872">
        <v>2</v>
      </c>
      <c r="J872">
        <v>2</v>
      </c>
      <c r="K872">
        <v>0</v>
      </c>
      <c r="L872" s="4">
        <v>15.079365079365079</v>
      </c>
      <c r="M872">
        <v>1</v>
      </c>
      <c r="N872">
        <v>3</v>
      </c>
      <c r="O872">
        <v>0</v>
      </c>
    </row>
    <row r="873" spans="2:15" x14ac:dyDescent="0.35">
      <c r="B873">
        <v>35</v>
      </c>
      <c r="C873" s="4">
        <v>787.54826254826253</v>
      </c>
      <c r="D873">
        <v>17</v>
      </c>
      <c r="E873">
        <v>1218</v>
      </c>
      <c r="F873">
        <v>3</v>
      </c>
      <c r="G873">
        <v>2</v>
      </c>
      <c r="H873">
        <v>8</v>
      </c>
      <c r="I873">
        <v>1</v>
      </c>
      <c r="J873">
        <v>2</v>
      </c>
      <c r="K873">
        <v>1</v>
      </c>
      <c r="L873" s="4">
        <v>14.945945945945946</v>
      </c>
      <c r="M873">
        <v>4</v>
      </c>
      <c r="N873">
        <v>3</v>
      </c>
      <c r="O873">
        <v>0</v>
      </c>
    </row>
    <row r="874" spans="2:15" x14ac:dyDescent="0.35">
      <c r="B874">
        <v>24</v>
      </c>
      <c r="C874" s="4">
        <v>776.33181818181822</v>
      </c>
      <c r="D874">
        <v>17</v>
      </c>
      <c r="E874">
        <v>1219</v>
      </c>
      <c r="F874">
        <v>4</v>
      </c>
      <c r="G874">
        <v>1</v>
      </c>
      <c r="H874">
        <v>5</v>
      </c>
      <c r="I874">
        <v>2</v>
      </c>
      <c r="J874">
        <v>2</v>
      </c>
      <c r="K874">
        <v>0</v>
      </c>
      <c r="L874" s="4">
        <v>15.173076923076923</v>
      </c>
      <c r="M874">
        <v>1</v>
      </c>
      <c r="N874">
        <v>1</v>
      </c>
      <c r="O874">
        <v>1</v>
      </c>
    </row>
    <row r="875" spans="2:15" x14ac:dyDescent="0.35">
      <c r="B875">
        <v>33</v>
      </c>
      <c r="C875" s="4">
        <v>787.54826254826253</v>
      </c>
      <c r="D875">
        <v>25</v>
      </c>
      <c r="E875">
        <v>1220</v>
      </c>
      <c r="F875">
        <v>2</v>
      </c>
      <c r="G875">
        <v>1</v>
      </c>
      <c r="H875">
        <v>8</v>
      </c>
      <c r="I875">
        <v>3</v>
      </c>
      <c r="J875">
        <v>2</v>
      </c>
      <c r="K875">
        <v>0</v>
      </c>
      <c r="L875" s="4">
        <v>12</v>
      </c>
      <c r="M875">
        <v>1</v>
      </c>
      <c r="N875">
        <v>2</v>
      </c>
      <c r="O875">
        <v>0</v>
      </c>
    </row>
    <row r="876" spans="2:15" x14ac:dyDescent="0.35">
      <c r="B876">
        <v>36</v>
      </c>
      <c r="C876" s="4">
        <v>776.33181818181822</v>
      </c>
      <c r="D876">
        <v>6</v>
      </c>
      <c r="E876">
        <v>1221</v>
      </c>
      <c r="F876">
        <v>3</v>
      </c>
      <c r="G876">
        <v>2</v>
      </c>
      <c r="H876">
        <v>5</v>
      </c>
      <c r="I876">
        <v>3</v>
      </c>
      <c r="J876">
        <v>3</v>
      </c>
      <c r="K876">
        <v>0</v>
      </c>
      <c r="L876" s="4">
        <v>14</v>
      </c>
      <c r="M876">
        <v>3</v>
      </c>
      <c r="N876">
        <v>3</v>
      </c>
      <c r="O876">
        <v>0</v>
      </c>
    </row>
    <row r="877" spans="2:15" x14ac:dyDescent="0.35">
      <c r="B877">
        <v>30</v>
      </c>
      <c r="C877" s="4">
        <v>853</v>
      </c>
      <c r="D877">
        <v>7</v>
      </c>
      <c r="E877">
        <v>1224</v>
      </c>
      <c r="F877">
        <v>3</v>
      </c>
      <c r="G877">
        <v>2</v>
      </c>
      <c r="H877">
        <v>5</v>
      </c>
      <c r="I877">
        <v>3</v>
      </c>
      <c r="J877">
        <v>3</v>
      </c>
      <c r="K877">
        <v>0</v>
      </c>
      <c r="L877" s="4">
        <v>13</v>
      </c>
      <c r="M877">
        <v>1</v>
      </c>
      <c r="N877">
        <v>2</v>
      </c>
      <c r="O877">
        <v>0</v>
      </c>
    </row>
    <row r="878" spans="2:15" x14ac:dyDescent="0.35">
      <c r="B878">
        <v>44</v>
      </c>
      <c r="C878" s="4">
        <v>200</v>
      </c>
      <c r="D878">
        <v>29</v>
      </c>
      <c r="E878">
        <v>1225</v>
      </c>
      <c r="F878">
        <v>4</v>
      </c>
      <c r="G878">
        <v>2</v>
      </c>
      <c r="H878">
        <v>4</v>
      </c>
      <c r="I878">
        <v>4</v>
      </c>
      <c r="J878">
        <v>1</v>
      </c>
      <c r="K878">
        <v>0</v>
      </c>
      <c r="L878" s="4">
        <v>25</v>
      </c>
      <c r="M878">
        <v>2</v>
      </c>
      <c r="N878">
        <v>3</v>
      </c>
      <c r="O878">
        <v>0</v>
      </c>
    </row>
    <row r="879" spans="2:15" x14ac:dyDescent="0.35">
      <c r="B879">
        <v>20</v>
      </c>
      <c r="C879" s="4">
        <v>654</v>
      </c>
      <c r="D879">
        <v>21</v>
      </c>
      <c r="E879">
        <v>1226</v>
      </c>
      <c r="F879">
        <v>3</v>
      </c>
      <c r="G879">
        <v>2</v>
      </c>
      <c r="H879">
        <v>9</v>
      </c>
      <c r="I879">
        <v>4</v>
      </c>
      <c r="J879">
        <v>1</v>
      </c>
      <c r="K879">
        <v>0</v>
      </c>
      <c r="L879" s="4">
        <v>17</v>
      </c>
      <c r="M879">
        <v>4</v>
      </c>
      <c r="N879">
        <v>3</v>
      </c>
      <c r="O879">
        <v>0</v>
      </c>
    </row>
    <row r="880" spans="2:15" x14ac:dyDescent="0.35">
      <c r="B880">
        <v>46</v>
      </c>
      <c r="C880" s="4">
        <v>150</v>
      </c>
      <c r="D880">
        <v>2</v>
      </c>
      <c r="E880">
        <v>1228</v>
      </c>
      <c r="F880">
        <v>4</v>
      </c>
      <c r="G880">
        <v>2</v>
      </c>
      <c r="H880">
        <v>3</v>
      </c>
      <c r="I880">
        <v>4</v>
      </c>
      <c r="J880">
        <v>3</v>
      </c>
      <c r="K880">
        <v>0</v>
      </c>
      <c r="L880" s="4">
        <v>11</v>
      </c>
      <c r="M880">
        <v>3</v>
      </c>
      <c r="N880">
        <v>2</v>
      </c>
      <c r="O880">
        <v>0</v>
      </c>
    </row>
    <row r="881" spans="2:15" x14ac:dyDescent="0.35">
      <c r="B881">
        <v>42</v>
      </c>
      <c r="C881" s="4">
        <v>179</v>
      </c>
      <c r="D881">
        <v>2</v>
      </c>
      <c r="E881">
        <v>1231</v>
      </c>
      <c r="F881">
        <v>4</v>
      </c>
      <c r="G881">
        <v>2</v>
      </c>
      <c r="H881">
        <v>2</v>
      </c>
      <c r="I881">
        <v>1</v>
      </c>
      <c r="J881">
        <v>2</v>
      </c>
      <c r="K881">
        <v>0</v>
      </c>
      <c r="L881" s="4">
        <v>16</v>
      </c>
      <c r="M881">
        <v>1</v>
      </c>
      <c r="N881">
        <v>4</v>
      </c>
      <c r="O881">
        <v>0</v>
      </c>
    </row>
    <row r="882" spans="2:15" x14ac:dyDescent="0.35">
      <c r="B882">
        <v>60</v>
      </c>
      <c r="C882" s="4">
        <v>696</v>
      </c>
      <c r="D882">
        <v>7</v>
      </c>
      <c r="E882">
        <v>1233</v>
      </c>
      <c r="F882">
        <v>2</v>
      </c>
      <c r="G882">
        <v>2</v>
      </c>
      <c r="H882">
        <v>8</v>
      </c>
      <c r="I882">
        <v>4</v>
      </c>
      <c r="J882">
        <v>3</v>
      </c>
      <c r="K882">
        <v>1</v>
      </c>
      <c r="L882" s="4">
        <v>18</v>
      </c>
      <c r="M882">
        <v>2</v>
      </c>
      <c r="N882">
        <v>3</v>
      </c>
      <c r="O882">
        <v>0</v>
      </c>
    </row>
    <row r="883" spans="2:15" x14ac:dyDescent="0.35">
      <c r="B883">
        <v>32</v>
      </c>
      <c r="C883" s="4">
        <v>116</v>
      </c>
      <c r="D883">
        <v>13</v>
      </c>
      <c r="E883">
        <v>1234</v>
      </c>
      <c r="F883">
        <v>3</v>
      </c>
      <c r="G883">
        <v>1</v>
      </c>
      <c r="H883">
        <v>5</v>
      </c>
      <c r="I883">
        <v>2</v>
      </c>
      <c r="J883">
        <v>2</v>
      </c>
      <c r="K883">
        <v>0</v>
      </c>
      <c r="L883" s="4">
        <v>20</v>
      </c>
      <c r="M883">
        <v>3</v>
      </c>
      <c r="N883">
        <v>3</v>
      </c>
      <c r="O883">
        <v>0</v>
      </c>
    </row>
    <row r="884" spans="2:15" x14ac:dyDescent="0.35">
      <c r="B884">
        <v>32</v>
      </c>
      <c r="C884" s="4">
        <v>1316</v>
      </c>
      <c r="D884">
        <v>2</v>
      </c>
      <c r="E884">
        <v>1235</v>
      </c>
      <c r="F884">
        <v>4</v>
      </c>
      <c r="G884">
        <v>1</v>
      </c>
      <c r="H884">
        <v>4</v>
      </c>
      <c r="I884">
        <v>3</v>
      </c>
      <c r="J884">
        <v>1</v>
      </c>
      <c r="K884">
        <v>1</v>
      </c>
      <c r="L884" s="4">
        <v>14</v>
      </c>
      <c r="M884">
        <v>4</v>
      </c>
      <c r="N884">
        <v>3</v>
      </c>
      <c r="O884">
        <v>0</v>
      </c>
    </row>
    <row r="885" spans="2:15" x14ac:dyDescent="0.35">
      <c r="B885">
        <v>36</v>
      </c>
      <c r="C885" s="4">
        <v>363</v>
      </c>
      <c r="D885">
        <v>1</v>
      </c>
      <c r="E885">
        <v>1237</v>
      </c>
      <c r="F885">
        <v>3</v>
      </c>
      <c r="G885">
        <v>1</v>
      </c>
      <c r="H885">
        <v>3</v>
      </c>
      <c r="I885">
        <v>1</v>
      </c>
      <c r="J885">
        <v>3</v>
      </c>
      <c r="K885">
        <v>1</v>
      </c>
      <c r="L885" s="4">
        <v>21</v>
      </c>
      <c r="M885">
        <v>3</v>
      </c>
      <c r="N885">
        <v>3</v>
      </c>
      <c r="O885">
        <v>0</v>
      </c>
    </row>
    <row r="886" spans="2:15" x14ac:dyDescent="0.35">
      <c r="B886">
        <v>33</v>
      </c>
      <c r="C886" s="4">
        <v>117</v>
      </c>
      <c r="D886">
        <v>9</v>
      </c>
      <c r="E886">
        <v>1238</v>
      </c>
      <c r="F886">
        <v>1</v>
      </c>
      <c r="G886">
        <v>2</v>
      </c>
      <c r="H886">
        <v>4</v>
      </c>
      <c r="I886">
        <v>4</v>
      </c>
      <c r="J886">
        <v>2</v>
      </c>
      <c r="K886">
        <v>0</v>
      </c>
      <c r="L886" s="4">
        <v>13</v>
      </c>
      <c r="M886">
        <v>2</v>
      </c>
      <c r="N886">
        <v>3</v>
      </c>
      <c r="O886">
        <v>0</v>
      </c>
    </row>
    <row r="887" spans="2:15" x14ac:dyDescent="0.35">
      <c r="B887">
        <v>40</v>
      </c>
      <c r="C887" s="4">
        <v>107</v>
      </c>
      <c r="D887">
        <v>10</v>
      </c>
      <c r="E887">
        <v>1239</v>
      </c>
      <c r="F887">
        <v>2</v>
      </c>
      <c r="G887">
        <v>1</v>
      </c>
      <c r="H887">
        <v>8</v>
      </c>
      <c r="I887">
        <v>2</v>
      </c>
      <c r="J887">
        <v>3</v>
      </c>
      <c r="K887">
        <v>0</v>
      </c>
      <c r="L887" s="4">
        <v>12</v>
      </c>
      <c r="M887">
        <v>2</v>
      </c>
      <c r="N887">
        <v>4</v>
      </c>
      <c r="O887">
        <v>0</v>
      </c>
    </row>
    <row r="888" spans="2:15" x14ac:dyDescent="0.35">
      <c r="B888">
        <v>25</v>
      </c>
      <c r="C888" s="4">
        <v>1356</v>
      </c>
      <c r="D888">
        <v>10</v>
      </c>
      <c r="E888">
        <v>1240</v>
      </c>
      <c r="F888">
        <v>3</v>
      </c>
      <c r="G888">
        <v>2</v>
      </c>
      <c r="H888">
        <v>8</v>
      </c>
      <c r="I888">
        <v>4</v>
      </c>
      <c r="J888">
        <v>1</v>
      </c>
      <c r="K888">
        <v>0</v>
      </c>
      <c r="L888" s="4">
        <v>14.945945945945946</v>
      </c>
      <c r="M888">
        <v>2</v>
      </c>
      <c r="N888">
        <v>3</v>
      </c>
      <c r="O888">
        <v>0</v>
      </c>
    </row>
    <row r="889" spans="2:15" x14ac:dyDescent="0.35">
      <c r="B889">
        <v>30</v>
      </c>
      <c r="C889" s="4">
        <v>1465</v>
      </c>
      <c r="D889">
        <v>1</v>
      </c>
      <c r="E889">
        <v>1241</v>
      </c>
      <c r="F889">
        <v>4</v>
      </c>
      <c r="G889">
        <v>2</v>
      </c>
      <c r="H889">
        <v>4</v>
      </c>
      <c r="I889">
        <v>2</v>
      </c>
      <c r="J889">
        <v>2</v>
      </c>
      <c r="K889">
        <v>1</v>
      </c>
      <c r="L889" s="4">
        <v>15.375527426160337</v>
      </c>
      <c r="M889">
        <v>1</v>
      </c>
      <c r="N889">
        <v>3</v>
      </c>
      <c r="O889">
        <v>0</v>
      </c>
    </row>
    <row r="890" spans="2:15" x14ac:dyDescent="0.35">
      <c r="B890">
        <v>42</v>
      </c>
      <c r="C890" s="4">
        <v>458</v>
      </c>
      <c r="D890">
        <v>26</v>
      </c>
      <c r="E890">
        <v>1242</v>
      </c>
      <c r="F890">
        <v>1</v>
      </c>
      <c r="G890">
        <v>1</v>
      </c>
      <c r="H890">
        <v>1</v>
      </c>
      <c r="I890">
        <v>1</v>
      </c>
      <c r="J890">
        <v>2</v>
      </c>
      <c r="K890">
        <v>1</v>
      </c>
      <c r="L890" s="4">
        <v>15.079365079365079</v>
      </c>
      <c r="M890">
        <v>3</v>
      </c>
      <c r="N890">
        <v>3</v>
      </c>
      <c r="O890">
        <v>0</v>
      </c>
    </row>
    <row r="891" spans="2:15" x14ac:dyDescent="0.35">
      <c r="B891">
        <v>35</v>
      </c>
      <c r="C891" s="4">
        <v>1212</v>
      </c>
      <c r="D891">
        <v>8</v>
      </c>
      <c r="E891">
        <v>1243</v>
      </c>
      <c r="F891">
        <v>3</v>
      </c>
      <c r="G891">
        <v>1</v>
      </c>
      <c r="H891">
        <v>8</v>
      </c>
      <c r="I891">
        <v>4</v>
      </c>
      <c r="J891">
        <v>2</v>
      </c>
      <c r="K891">
        <v>1</v>
      </c>
      <c r="L891" s="4">
        <v>14.945945945945946</v>
      </c>
      <c r="M891">
        <v>2</v>
      </c>
      <c r="N891">
        <v>2</v>
      </c>
      <c r="O891">
        <v>0</v>
      </c>
    </row>
    <row r="892" spans="2:15" x14ac:dyDescent="0.35">
      <c r="B892">
        <v>27</v>
      </c>
      <c r="C892" s="4">
        <v>773.53418803418799</v>
      </c>
      <c r="D892">
        <v>14</v>
      </c>
      <c r="E892">
        <v>1244</v>
      </c>
      <c r="F892">
        <v>1</v>
      </c>
      <c r="G892">
        <v>2</v>
      </c>
      <c r="H892">
        <v>4</v>
      </c>
      <c r="I892">
        <v>1</v>
      </c>
      <c r="J892">
        <v>2</v>
      </c>
      <c r="K892">
        <v>1</v>
      </c>
      <c r="L892" s="4">
        <v>15.375527426160337</v>
      </c>
      <c r="M892">
        <v>4</v>
      </c>
      <c r="N892">
        <v>2</v>
      </c>
      <c r="O892">
        <v>0</v>
      </c>
    </row>
    <row r="893" spans="2:15" x14ac:dyDescent="0.35">
      <c r="B893">
        <v>54</v>
      </c>
      <c r="C893" s="4">
        <v>805.3360655737705</v>
      </c>
      <c r="D893">
        <v>1</v>
      </c>
      <c r="E893">
        <v>1245</v>
      </c>
      <c r="F893">
        <v>4</v>
      </c>
      <c r="G893">
        <v>1</v>
      </c>
      <c r="H893">
        <v>3</v>
      </c>
      <c r="I893">
        <v>3</v>
      </c>
      <c r="J893">
        <v>3</v>
      </c>
      <c r="K893">
        <v>0</v>
      </c>
      <c r="L893" s="4">
        <v>15.345132743362832</v>
      </c>
      <c r="M893">
        <v>1</v>
      </c>
      <c r="N893">
        <v>1</v>
      </c>
      <c r="O893">
        <v>0</v>
      </c>
    </row>
    <row r="894" spans="2:15" x14ac:dyDescent="0.35">
      <c r="B894">
        <v>44</v>
      </c>
      <c r="C894" s="4">
        <v>773.53418803418799</v>
      </c>
      <c r="D894">
        <v>2</v>
      </c>
      <c r="E894">
        <v>1246</v>
      </c>
      <c r="F894">
        <v>1</v>
      </c>
      <c r="G894">
        <v>1</v>
      </c>
      <c r="H894">
        <v>4</v>
      </c>
      <c r="I894">
        <v>4</v>
      </c>
      <c r="J894">
        <v>2</v>
      </c>
      <c r="K894">
        <v>0</v>
      </c>
      <c r="L894" s="4">
        <v>13</v>
      </c>
      <c r="M894">
        <v>4</v>
      </c>
      <c r="N894">
        <v>3</v>
      </c>
      <c r="O894">
        <v>0</v>
      </c>
    </row>
    <row r="895" spans="2:15" x14ac:dyDescent="0.35">
      <c r="B895">
        <v>19</v>
      </c>
      <c r="C895" s="4">
        <v>773.53418803418799</v>
      </c>
      <c r="D895">
        <v>10</v>
      </c>
      <c r="E895">
        <v>1248</v>
      </c>
      <c r="F895">
        <v>1</v>
      </c>
      <c r="G895">
        <v>1</v>
      </c>
      <c r="H895">
        <v>4</v>
      </c>
      <c r="I895">
        <v>2</v>
      </c>
      <c r="J895">
        <v>1</v>
      </c>
      <c r="K895">
        <v>1</v>
      </c>
      <c r="L895" s="4">
        <v>25</v>
      </c>
      <c r="M895">
        <v>2</v>
      </c>
      <c r="N895">
        <v>4</v>
      </c>
      <c r="O895">
        <v>1</v>
      </c>
    </row>
    <row r="896" spans="2:15" x14ac:dyDescent="0.35">
      <c r="B896">
        <v>29</v>
      </c>
      <c r="C896" s="4">
        <v>773.53418803418799</v>
      </c>
      <c r="D896">
        <v>1</v>
      </c>
      <c r="E896">
        <v>1249</v>
      </c>
      <c r="F896">
        <v>1</v>
      </c>
      <c r="G896">
        <v>1</v>
      </c>
      <c r="H896">
        <v>4</v>
      </c>
      <c r="I896">
        <v>4</v>
      </c>
      <c r="J896">
        <v>3</v>
      </c>
      <c r="K896">
        <v>0</v>
      </c>
      <c r="L896" s="4">
        <v>15</v>
      </c>
      <c r="M896">
        <v>1</v>
      </c>
      <c r="N896">
        <v>3</v>
      </c>
      <c r="O896">
        <v>0</v>
      </c>
    </row>
    <row r="897" spans="2:15" x14ac:dyDescent="0.35">
      <c r="B897">
        <v>54</v>
      </c>
      <c r="C897" s="4">
        <v>776.57377049180332</v>
      </c>
      <c r="D897">
        <v>3</v>
      </c>
      <c r="E897">
        <v>1250</v>
      </c>
      <c r="F897">
        <v>4</v>
      </c>
      <c r="G897">
        <v>2</v>
      </c>
      <c r="H897">
        <v>1</v>
      </c>
      <c r="I897">
        <v>4</v>
      </c>
      <c r="J897">
        <v>2</v>
      </c>
      <c r="K897">
        <v>0</v>
      </c>
      <c r="L897" s="4">
        <v>14</v>
      </c>
      <c r="M897">
        <v>1</v>
      </c>
      <c r="N897">
        <v>3</v>
      </c>
      <c r="O897">
        <v>0</v>
      </c>
    </row>
    <row r="898" spans="2:15" x14ac:dyDescent="0.35">
      <c r="B898">
        <v>31</v>
      </c>
      <c r="C898" s="4">
        <v>843.5826086956522</v>
      </c>
      <c r="D898">
        <v>11</v>
      </c>
      <c r="E898">
        <v>1251</v>
      </c>
      <c r="F898">
        <v>3</v>
      </c>
      <c r="G898">
        <v>2</v>
      </c>
      <c r="H898">
        <v>7</v>
      </c>
      <c r="I898">
        <v>1</v>
      </c>
      <c r="J898">
        <v>2</v>
      </c>
      <c r="K898">
        <v>1</v>
      </c>
      <c r="L898" s="4">
        <v>12</v>
      </c>
      <c r="M898">
        <v>4</v>
      </c>
      <c r="N898">
        <v>2</v>
      </c>
      <c r="O898">
        <v>0</v>
      </c>
    </row>
    <row r="899" spans="2:15" x14ac:dyDescent="0.35">
      <c r="B899">
        <v>31</v>
      </c>
      <c r="C899" s="4">
        <v>1062</v>
      </c>
      <c r="D899">
        <v>24</v>
      </c>
      <c r="E899">
        <v>1252</v>
      </c>
      <c r="F899">
        <v>3</v>
      </c>
      <c r="G899">
        <v>1</v>
      </c>
      <c r="H899">
        <v>7</v>
      </c>
      <c r="I899">
        <v>1</v>
      </c>
      <c r="J899">
        <v>1</v>
      </c>
      <c r="K899">
        <v>0</v>
      </c>
      <c r="L899" s="4">
        <v>19</v>
      </c>
      <c r="M899">
        <v>2</v>
      </c>
      <c r="N899">
        <v>3</v>
      </c>
      <c r="O899">
        <v>0</v>
      </c>
    </row>
    <row r="900" spans="2:15" x14ac:dyDescent="0.35">
      <c r="B900">
        <v>59</v>
      </c>
      <c r="C900" s="4">
        <v>326</v>
      </c>
      <c r="D900">
        <v>3</v>
      </c>
      <c r="E900">
        <v>1254</v>
      </c>
      <c r="F900">
        <v>3</v>
      </c>
      <c r="G900">
        <v>1</v>
      </c>
      <c r="H900">
        <v>8</v>
      </c>
      <c r="I900">
        <v>4</v>
      </c>
      <c r="J900">
        <v>1</v>
      </c>
      <c r="K900">
        <v>0</v>
      </c>
      <c r="L900" s="4">
        <v>17</v>
      </c>
      <c r="M900">
        <v>4</v>
      </c>
      <c r="N900">
        <v>3</v>
      </c>
      <c r="O900">
        <v>0</v>
      </c>
    </row>
    <row r="901" spans="2:15" x14ac:dyDescent="0.35">
      <c r="B901">
        <v>43</v>
      </c>
      <c r="C901" s="4">
        <v>920</v>
      </c>
      <c r="D901">
        <v>3</v>
      </c>
      <c r="E901">
        <v>1255</v>
      </c>
      <c r="F901">
        <v>3</v>
      </c>
      <c r="G901">
        <v>2</v>
      </c>
      <c r="H901">
        <v>1</v>
      </c>
      <c r="I901">
        <v>4</v>
      </c>
      <c r="J901">
        <v>2</v>
      </c>
      <c r="K901">
        <v>0</v>
      </c>
      <c r="L901" s="4">
        <v>14</v>
      </c>
      <c r="M901">
        <v>2</v>
      </c>
      <c r="N901">
        <v>3</v>
      </c>
      <c r="O901">
        <v>0</v>
      </c>
    </row>
    <row r="902" spans="2:15" x14ac:dyDescent="0.35">
      <c r="B902">
        <v>49</v>
      </c>
      <c r="C902" s="4">
        <v>1098</v>
      </c>
      <c r="D902">
        <v>4</v>
      </c>
      <c r="E902">
        <v>1256</v>
      </c>
      <c r="F902">
        <v>1</v>
      </c>
      <c r="G902">
        <v>2</v>
      </c>
      <c r="H902">
        <v>6</v>
      </c>
      <c r="I902">
        <v>3</v>
      </c>
      <c r="J902">
        <v>2</v>
      </c>
      <c r="K902">
        <v>0</v>
      </c>
      <c r="L902" s="4">
        <v>13</v>
      </c>
      <c r="M902">
        <v>3</v>
      </c>
      <c r="N902">
        <v>4</v>
      </c>
      <c r="O902">
        <v>0</v>
      </c>
    </row>
    <row r="903" spans="2:15" x14ac:dyDescent="0.35">
      <c r="B903">
        <v>36</v>
      </c>
      <c r="C903" s="4">
        <v>469</v>
      </c>
      <c r="D903">
        <v>3</v>
      </c>
      <c r="E903">
        <v>1257</v>
      </c>
      <c r="F903">
        <v>3</v>
      </c>
      <c r="G903">
        <v>2</v>
      </c>
      <c r="H903">
        <v>4</v>
      </c>
      <c r="I903">
        <v>2</v>
      </c>
      <c r="J903">
        <v>2</v>
      </c>
      <c r="K903">
        <v>0</v>
      </c>
      <c r="L903" s="4">
        <v>12</v>
      </c>
      <c r="M903">
        <v>3</v>
      </c>
      <c r="N903">
        <v>2</v>
      </c>
      <c r="O903">
        <v>0</v>
      </c>
    </row>
    <row r="904" spans="2:15" x14ac:dyDescent="0.35">
      <c r="B904">
        <v>48</v>
      </c>
      <c r="C904" s="4">
        <v>969</v>
      </c>
      <c r="D904">
        <v>2</v>
      </c>
      <c r="E904">
        <v>1258</v>
      </c>
      <c r="F904">
        <v>4</v>
      </c>
      <c r="G904">
        <v>2</v>
      </c>
      <c r="H904">
        <v>5</v>
      </c>
      <c r="I904">
        <v>2</v>
      </c>
      <c r="J904">
        <v>1</v>
      </c>
      <c r="K904">
        <v>0</v>
      </c>
      <c r="L904" s="4">
        <v>11</v>
      </c>
      <c r="M904">
        <v>3</v>
      </c>
      <c r="N904">
        <v>2</v>
      </c>
      <c r="O904">
        <v>0</v>
      </c>
    </row>
    <row r="905" spans="2:15" x14ac:dyDescent="0.35">
      <c r="B905">
        <v>27</v>
      </c>
      <c r="C905" s="4">
        <v>773.53418803418799</v>
      </c>
      <c r="D905">
        <v>4</v>
      </c>
      <c r="E905">
        <v>1259</v>
      </c>
      <c r="F905">
        <v>1</v>
      </c>
      <c r="G905">
        <v>2</v>
      </c>
      <c r="H905">
        <v>4</v>
      </c>
      <c r="I905">
        <v>3</v>
      </c>
      <c r="J905">
        <v>3</v>
      </c>
      <c r="K905">
        <v>0</v>
      </c>
      <c r="L905" s="4">
        <v>11</v>
      </c>
      <c r="M905">
        <v>2</v>
      </c>
      <c r="N905">
        <v>3</v>
      </c>
      <c r="O905">
        <v>0</v>
      </c>
    </row>
    <row r="906" spans="2:15" x14ac:dyDescent="0.35">
      <c r="B906">
        <v>29</v>
      </c>
      <c r="C906" s="4">
        <v>843.5826086956522</v>
      </c>
      <c r="D906">
        <v>7</v>
      </c>
      <c r="E906">
        <v>1260</v>
      </c>
      <c r="F906">
        <v>3</v>
      </c>
      <c r="G906">
        <v>2</v>
      </c>
      <c r="H906">
        <v>7</v>
      </c>
      <c r="I906">
        <v>4</v>
      </c>
      <c r="J906">
        <v>3</v>
      </c>
      <c r="K906">
        <v>1</v>
      </c>
      <c r="L906" s="4">
        <v>11</v>
      </c>
      <c r="M906">
        <v>2</v>
      </c>
      <c r="N906">
        <v>3</v>
      </c>
      <c r="O906">
        <v>0</v>
      </c>
    </row>
    <row r="907" spans="2:15" x14ac:dyDescent="0.35">
      <c r="B907">
        <v>48</v>
      </c>
      <c r="C907" s="4">
        <v>776.57377049180332</v>
      </c>
      <c r="D907">
        <v>1</v>
      </c>
      <c r="E907">
        <v>1263</v>
      </c>
      <c r="F907">
        <v>4</v>
      </c>
      <c r="G907">
        <v>2</v>
      </c>
      <c r="H907">
        <v>1</v>
      </c>
      <c r="I907">
        <v>4</v>
      </c>
      <c r="J907">
        <v>1</v>
      </c>
      <c r="K907">
        <v>0</v>
      </c>
      <c r="L907" s="4">
        <v>12</v>
      </c>
      <c r="M907">
        <v>3</v>
      </c>
      <c r="N907">
        <v>4</v>
      </c>
      <c r="O907">
        <v>0</v>
      </c>
    </row>
    <row r="908" spans="2:15" x14ac:dyDescent="0.35">
      <c r="B908">
        <v>29</v>
      </c>
      <c r="C908" s="4">
        <v>776.57377049180332</v>
      </c>
      <c r="D908">
        <v>1</v>
      </c>
      <c r="E908">
        <v>1264</v>
      </c>
      <c r="F908">
        <v>4</v>
      </c>
      <c r="G908">
        <v>1</v>
      </c>
      <c r="H908">
        <v>1</v>
      </c>
      <c r="I908">
        <v>4</v>
      </c>
      <c r="J908">
        <v>3</v>
      </c>
      <c r="K908">
        <v>0</v>
      </c>
      <c r="L908" s="4">
        <v>14</v>
      </c>
      <c r="M908">
        <v>2</v>
      </c>
      <c r="N908">
        <v>2</v>
      </c>
      <c r="O908">
        <v>0</v>
      </c>
    </row>
    <row r="909" spans="2:15" x14ac:dyDescent="0.35">
      <c r="B909">
        <v>34</v>
      </c>
      <c r="C909" s="4">
        <v>1320</v>
      </c>
      <c r="D909">
        <v>20</v>
      </c>
      <c r="E909">
        <v>1265</v>
      </c>
      <c r="F909">
        <v>3</v>
      </c>
      <c r="G909">
        <v>1</v>
      </c>
      <c r="H909">
        <v>4</v>
      </c>
      <c r="I909">
        <v>3</v>
      </c>
      <c r="J909">
        <v>2</v>
      </c>
      <c r="K909">
        <v>0</v>
      </c>
      <c r="L909" s="4">
        <v>17</v>
      </c>
      <c r="M909">
        <v>4</v>
      </c>
      <c r="N909">
        <v>2</v>
      </c>
      <c r="O909">
        <v>0</v>
      </c>
    </row>
    <row r="910" spans="2:15" x14ac:dyDescent="0.35">
      <c r="B910">
        <v>44</v>
      </c>
      <c r="C910" s="4">
        <v>777.51162790697674</v>
      </c>
      <c r="D910">
        <v>5</v>
      </c>
      <c r="E910">
        <v>1267</v>
      </c>
      <c r="F910">
        <v>2</v>
      </c>
      <c r="G910">
        <v>2</v>
      </c>
      <c r="H910">
        <v>6</v>
      </c>
      <c r="I910">
        <v>2</v>
      </c>
      <c r="J910">
        <v>2</v>
      </c>
      <c r="K910">
        <v>0</v>
      </c>
      <c r="L910" s="4">
        <v>11</v>
      </c>
      <c r="M910">
        <v>3</v>
      </c>
      <c r="N910">
        <v>3</v>
      </c>
      <c r="O910">
        <v>0</v>
      </c>
    </row>
    <row r="911" spans="2:15" x14ac:dyDescent="0.35">
      <c r="B911">
        <v>33</v>
      </c>
      <c r="C911" s="4">
        <v>536</v>
      </c>
      <c r="D911">
        <v>10</v>
      </c>
      <c r="E911">
        <v>1268</v>
      </c>
      <c r="F911">
        <v>4</v>
      </c>
      <c r="G911">
        <v>2</v>
      </c>
      <c r="H911">
        <v>8</v>
      </c>
      <c r="I911">
        <v>3</v>
      </c>
      <c r="J911">
        <v>3</v>
      </c>
      <c r="K911">
        <v>1</v>
      </c>
      <c r="L911" s="4">
        <v>14</v>
      </c>
      <c r="M911">
        <v>4</v>
      </c>
      <c r="N911">
        <v>3</v>
      </c>
      <c r="O911">
        <v>0</v>
      </c>
    </row>
    <row r="912" spans="2:15" x14ac:dyDescent="0.35">
      <c r="B912">
        <v>19</v>
      </c>
      <c r="C912" s="4">
        <v>265</v>
      </c>
      <c r="D912">
        <v>25</v>
      </c>
      <c r="E912">
        <v>1269</v>
      </c>
      <c r="F912">
        <v>2</v>
      </c>
      <c r="G912">
        <v>1</v>
      </c>
      <c r="H912">
        <v>4</v>
      </c>
      <c r="I912">
        <v>4</v>
      </c>
      <c r="J912">
        <v>1</v>
      </c>
      <c r="K912">
        <v>1</v>
      </c>
      <c r="L912" s="4">
        <v>12</v>
      </c>
      <c r="M912">
        <v>4</v>
      </c>
      <c r="N912">
        <v>3</v>
      </c>
      <c r="O912">
        <v>0</v>
      </c>
    </row>
    <row r="913" spans="2:15" x14ac:dyDescent="0.35">
      <c r="B913">
        <v>23</v>
      </c>
      <c r="C913" s="4">
        <v>373</v>
      </c>
      <c r="D913">
        <v>1</v>
      </c>
      <c r="E913">
        <v>1270</v>
      </c>
      <c r="F913">
        <v>4</v>
      </c>
      <c r="G913">
        <v>2</v>
      </c>
      <c r="H913">
        <v>4</v>
      </c>
      <c r="I913">
        <v>3</v>
      </c>
      <c r="J913">
        <v>2</v>
      </c>
      <c r="K913">
        <v>0</v>
      </c>
      <c r="L913" s="4">
        <v>22</v>
      </c>
      <c r="M913">
        <v>4</v>
      </c>
      <c r="N913">
        <v>3</v>
      </c>
      <c r="O913">
        <v>0</v>
      </c>
    </row>
    <row r="914" spans="2:15" x14ac:dyDescent="0.35">
      <c r="B914">
        <v>25</v>
      </c>
      <c r="C914" s="4">
        <v>599</v>
      </c>
      <c r="D914">
        <v>24</v>
      </c>
      <c r="E914">
        <v>1273</v>
      </c>
      <c r="F914">
        <v>3</v>
      </c>
      <c r="G914">
        <v>2</v>
      </c>
      <c r="H914">
        <v>9</v>
      </c>
      <c r="I914">
        <v>4</v>
      </c>
      <c r="J914">
        <v>1</v>
      </c>
      <c r="K914">
        <v>1</v>
      </c>
      <c r="L914" s="4">
        <v>14</v>
      </c>
      <c r="M914">
        <v>4</v>
      </c>
      <c r="N914">
        <v>3</v>
      </c>
      <c r="O914">
        <v>1</v>
      </c>
    </row>
    <row r="915" spans="2:15" x14ac:dyDescent="0.35">
      <c r="B915">
        <v>26</v>
      </c>
      <c r="C915" s="4">
        <v>583</v>
      </c>
      <c r="D915">
        <v>4</v>
      </c>
      <c r="E915">
        <v>1275</v>
      </c>
      <c r="F915">
        <v>3</v>
      </c>
      <c r="G915">
        <v>2</v>
      </c>
      <c r="H915">
        <v>4</v>
      </c>
      <c r="I915">
        <v>4</v>
      </c>
      <c r="J915">
        <v>1</v>
      </c>
      <c r="K915">
        <v>1</v>
      </c>
      <c r="L915" s="4">
        <v>15.375527426160337</v>
      </c>
      <c r="M915">
        <v>2</v>
      </c>
      <c r="N915">
        <v>2</v>
      </c>
      <c r="O915">
        <v>0</v>
      </c>
    </row>
    <row r="916" spans="2:15" x14ac:dyDescent="0.35">
      <c r="B916">
        <v>45</v>
      </c>
      <c r="C916" s="4">
        <v>1449</v>
      </c>
      <c r="D916">
        <v>2</v>
      </c>
      <c r="E916">
        <v>1277</v>
      </c>
      <c r="F916">
        <v>1</v>
      </c>
      <c r="G916">
        <v>1</v>
      </c>
      <c r="H916">
        <v>6</v>
      </c>
      <c r="I916">
        <v>2</v>
      </c>
      <c r="J916">
        <v>1</v>
      </c>
      <c r="K916">
        <v>1</v>
      </c>
      <c r="L916" s="4">
        <v>15.049382716049383</v>
      </c>
      <c r="M916">
        <v>1</v>
      </c>
      <c r="N916">
        <v>3</v>
      </c>
      <c r="O916">
        <v>1</v>
      </c>
    </row>
    <row r="917" spans="2:15" x14ac:dyDescent="0.35">
      <c r="B917">
        <v>55</v>
      </c>
      <c r="C917" s="4">
        <v>177</v>
      </c>
      <c r="D917">
        <v>8</v>
      </c>
      <c r="E917">
        <v>1278</v>
      </c>
      <c r="F917">
        <v>4</v>
      </c>
      <c r="G917">
        <v>2</v>
      </c>
      <c r="H917">
        <v>7</v>
      </c>
      <c r="I917">
        <v>2</v>
      </c>
      <c r="J917">
        <v>3</v>
      </c>
      <c r="K917">
        <v>1</v>
      </c>
      <c r="L917" s="4">
        <v>15.69811320754717</v>
      </c>
      <c r="M917">
        <v>4</v>
      </c>
      <c r="N917">
        <v>3</v>
      </c>
      <c r="O917">
        <v>0</v>
      </c>
    </row>
    <row r="918" spans="2:15" x14ac:dyDescent="0.35">
      <c r="B918">
        <v>21</v>
      </c>
      <c r="C918" s="4">
        <v>251</v>
      </c>
      <c r="D918">
        <v>10</v>
      </c>
      <c r="E918">
        <v>1279</v>
      </c>
      <c r="F918">
        <v>1</v>
      </c>
      <c r="G918">
        <v>1</v>
      </c>
      <c r="H918">
        <v>5</v>
      </c>
      <c r="I918">
        <v>3</v>
      </c>
      <c r="J918">
        <v>1</v>
      </c>
      <c r="K918">
        <v>0</v>
      </c>
      <c r="L918" s="4">
        <v>15.173076923076923</v>
      </c>
      <c r="M918">
        <v>3</v>
      </c>
      <c r="N918">
        <v>1</v>
      </c>
      <c r="O918">
        <v>1</v>
      </c>
    </row>
    <row r="919" spans="2:15" x14ac:dyDescent="0.35">
      <c r="B919">
        <v>46</v>
      </c>
      <c r="C919" s="4">
        <v>168</v>
      </c>
      <c r="D919">
        <v>4</v>
      </c>
      <c r="E919">
        <v>1280</v>
      </c>
      <c r="F919">
        <v>4</v>
      </c>
      <c r="G919">
        <v>1</v>
      </c>
      <c r="H919">
        <v>6</v>
      </c>
      <c r="I919">
        <v>2</v>
      </c>
      <c r="J919">
        <v>2</v>
      </c>
      <c r="K919">
        <v>0</v>
      </c>
      <c r="L919" s="4">
        <v>15.049382716049383</v>
      </c>
      <c r="M919">
        <v>3</v>
      </c>
      <c r="N919">
        <v>3</v>
      </c>
      <c r="O919">
        <v>0</v>
      </c>
    </row>
    <row r="920" spans="2:15" x14ac:dyDescent="0.35">
      <c r="B920">
        <v>34</v>
      </c>
      <c r="C920" s="4">
        <v>131</v>
      </c>
      <c r="D920">
        <v>2</v>
      </c>
      <c r="E920">
        <v>1281</v>
      </c>
      <c r="F920">
        <v>3</v>
      </c>
      <c r="G920">
        <v>1</v>
      </c>
      <c r="H920">
        <v>8</v>
      </c>
      <c r="I920">
        <v>1</v>
      </c>
      <c r="J920">
        <v>1</v>
      </c>
      <c r="K920">
        <v>1</v>
      </c>
      <c r="L920" s="4">
        <v>14.945945945945946</v>
      </c>
      <c r="M920">
        <v>4</v>
      </c>
      <c r="N920">
        <v>3</v>
      </c>
      <c r="O920">
        <v>0</v>
      </c>
    </row>
    <row r="921" spans="2:15" x14ac:dyDescent="0.35">
      <c r="B921">
        <v>51</v>
      </c>
      <c r="C921" s="4">
        <v>237</v>
      </c>
      <c r="D921">
        <v>9</v>
      </c>
      <c r="E921">
        <v>1282</v>
      </c>
      <c r="F921">
        <v>4</v>
      </c>
      <c r="G921">
        <v>2</v>
      </c>
      <c r="H921">
        <v>6</v>
      </c>
      <c r="I921">
        <v>2</v>
      </c>
      <c r="J921">
        <v>3</v>
      </c>
      <c r="K921">
        <v>1</v>
      </c>
      <c r="L921" s="4">
        <v>15.049382716049383</v>
      </c>
      <c r="M921">
        <v>1</v>
      </c>
      <c r="N921">
        <v>2</v>
      </c>
      <c r="O921">
        <v>0</v>
      </c>
    </row>
    <row r="922" spans="2:15" x14ac:dyDescent="0.35">
      <c r="B922">
        <v>59</v>
      </c>
      <c r="C922" s="4">
        <v>1429</v>
      </c>
      <c r="D922">
        <v>18</v>
      </c>
      <c r="E922">
        <v>1283</v>
      </c>
      <c r="F922">
        <v>4</v>
      </c>
      <c r="G922">
        <v>2</v>
      </c>
      <c r="H922">
        <v>3</v>
      </c>
      <c r="I922">
        <v>4</v>
      </c>
      <c r="J922">
        <v>1</v>
      </c>
      <c r="K922">
        <v>0</v>
      </c>
      <c r="L922" s="4">
        <v>15.345132743362832</v>
      </c>
      <c r="M922">
        <v>4</v>
      </c>
      <c r="N922">
        <v>2</v>
      </c>
      <c r="O922">
        <v>0</v>
      </c>
    </row>
    <row r="923" spans="2:15" x14ac:dyDescent="0.35">
      <c r="B923">
        <v>34</v>
      </c>
      <c r="C923" s="4">
        <v>135</v>
      </c>
      <c r="D923">
        <v>19</v>
      </c>
      <c r="E923">
        <v>1285</v>
      </c>
      <c r="F923">
        <v>3</v>
      </c>
      <c r="G923">
        <v>1</v>
      </c>
      <c r="H923">
        <v>5</v>
      </c>
      <c r="I923">
        <v>2</v>
      </c>
      <c r="J923">
        <v>3</v>
      </c>
      <c r="K923">
        <v>0</v>
      </c>
      <c r="L923" s="4">
        <v>13</v>
      </c>
      <c r="M923">
        <v>3</v>
      </c>
      <c r="N923">
        <v>4</v>
      </c>
      <c r="O923">
        <v>0</v>
      </c>
    </row>
    <row r="924" spans="2:15" x14ac:dyDescent="0.35">
      <c r="B924">
        <v>28</v>
      </c>
      <c r="C924" s="4">
        <v>791</v>
      </c>
      <c r="D924">
        <v>1</v>
      </c>
      <c r="E924">
        <v>1286</v>
      </c>
      <c r="F924">
        <v>4</v>
      </c>
      <c r="G924">
        <v>2</v>
      </c>
      <c r="H924">
        <v>5</v>
      </c>
      <c r="I924">
        <v>3</v>
      </c>
      <c r="J924">
        <v>1</v>
      </c>
      <c r="K924">
        <v>1</v>
      </c>
      <c r="L924" s="4">
        <v>11</v>
      </c>
      <c r="M924">
        <v>3</v>
      </c>
      <c r="N924">
        <v>2</v>
      </c>
      <c r="O924">
        <v>0</v>
      </c>
    </row>
    <row r="925" spans="2:15" x14ac:dyDescent="0.35">
      <c r="B925">
        <v>44</v>
      </c>
      <c r="C925" s="4">
        <v>1199</v>
      </c>
      <c r="D925">
        <v>4</v>
      </c>
      <c r="E925">
        <v>1288</v>
      </c>
      <c r="F925">
        <v>3</v>
      </c>
      <c r="G925">
        <v>2</v>
      </c>
      <c r="H925">
        <v>6</v>
      </c>
      <c r="I925">
        <v>1</v>
      </c>
      <c r="J925">
        <v>3</v>
      </c>
      <c r="K925">
        <v>0</v>
      </c>
      <c r="L925" s="4">
        <v>14</v>
      </c>
      <c r="M925">
        <v>4</v>
      </c>
      <c r="N925">
        <v>2</v>
      </c>
      <c r="O925">
        <v>0</v>
      </c>
    </row>
    <row r="926" spans="2:15" x14ac:dyDescent="0.35">
      <c r="B926">
        <v>34</v>
      </c>
      <c r="C926" s="4">
        <v>648</v>
      </c>
      <c r="D926">
        <v>11</v>
      </c>
      <c r="E926">
        <v>1289</v>
      </c>
      <c r="F926">
        <v>3</v>
      </c>
      <c r="G926">
        <v>2</v>
      </c>
      <c r="H926">
        <v>2</v>
      </c>
      <c r="I926">
        <v>2</v>
      </c>
      <c r="J926">
        <v>2</v>
      </c>
      <c r="K926">
        <v>0</v>
      </c>
      <c r="L926" s="4">
        <v>11</v>
      </c>
      <c r="M926">
        <v>4</v>
      </c>
      <c r="N926">
        <v>4</v>
      </c>
      <c r="O926">
        <v>0</v>
      </c>
    </row>
    <row r="927" spans="2:15" x14ac:dyDescent="0.35">
      <c r="B927">
        <v>35</v>
      </c>
      <c r="C927" s="4">
        <v>773.53418803418799</v>
      </c>
      <c r="D927">
        <v>6</v>
      </c>
      <c r="E927">
        <v>1291</v>
      </c>
      <c r="F927">
        <v>3</v>
      </c>
      <c r="G927">
        <v>2</v>
      </c>
      <c r="H927">
        <v>4</v>
      </c>
      <c r="I927">
        <v>3</v>
      </c>
      <c r="J927">
        <v>2</v>
      </c>
      <c r="K927">
        <v>1</v>
      </c>
      <c r="L927" s="4">
        <v>14</v>
      </c>
      <c r="M927">
        <v>4</v>
      </c>
      <c r="N927">
        <v>3</v>
      </c>
      <c r="O927">
        <v>0</v>
      </c>
    </row>
    <row r="928" spans="2:15" x14ac:dyDescent="0.35">
      <c r="B928">
        <v>42</v>
      </c>
      <c r="C928" s="4">
        <v>773.53418803418799</v>
      </c>
      <c r="D928">
        <v>7</v>
      </c>
      <c r="E928">
        <v>1292</v>
      </c>
      <c r="F928">
        <v>2</v>
      </c>
      <c r="G928">
        <v>1</v>
      </c>
      <c r="H928">
        <v>4</v>
      </c>
      <c r="I928">
        <v>2</v>
      </c>
      <c r="J928">
        <v>2</v>
      </c>
      <c r="K928">
        <v>1</v>
      </c>
      <c r="L928" s="4">
        <v>16</v>
      </c>
      <c r="M928">
        <v>4</v>
      </c>
      <c r="N928">
        <v>3</v>
      </c>
      <c r="O928">
        <v>0</v>
      </c>
    </row>
    <row r="929" spans="2:15" x14ac:dyDescent="0.35">
      <c r="B929">
        <v>43</v>
      </c>
      <c r="C929" s="4">
        <v>531</v>
      </c>
      <c r="D929">
        <v>4</v>
      </c>
      <c r="E929">
        <v>1293</v>
      </c>
      <c r="F929">
        <v>4</v>
      </c>
      <c r="G929">
        <v>1</v>
      </c>
      <c r="H929">
        <v>8</v>
      </c>
      <c r="I929">
        <v>4</v>
      </c>
      <c r="J929">
        <v>1</v>
      </c>
      <c r="K929">
        <v>0</v>
      </c>
      <c r="L929" s="4">
        <v>14</v>
      </c>
      <c r="M929">
        <v>4</v>
      </c>
      <c r="N929">
        <v>4</v>
      </c>
      <c r="O929">
        <v>0</v>
      </c>
    </row>
    <row r="930" spans="2:15" x14ac:dyDescent="0.35">
      <c r="B930">
        <v>36</v>
      </c>
      <c r="C930" s="4">
        <v>429</v>
      </c>
      <c r="D930">
        <v>2</v>
      </c>
      <c r="E930">
        <v>1294</v>
      </c>
      <c r="F930">
        <v>3</v>
      </c>
      <c r="G930">
        <v>1</v>
      </c>
      <c r="H930">
        <v>3</v>
      </c>
      <c r="I930">
        <v>2</v>
      </c>
      <c r="J930">
        <v>1</v>
      </c>
      <c r="K930">
        <v>1</v>
      </c>
      <c r="L930" s="4">
        <v>11</v>
      </c>
      <c r="M930">
        <v>4</v>
      </c>
      <c r="N930">
        <v>3</v>
      </c>
      <c r="O930">
        <v>0</v>
      </c>
    </row>
    <row r="931" spans="2:15" x14ac:dyDescent="0.35">
      <c r="B931">
        <v>44</v>
      </c>
      <c r="C931" s="4">
        <v>621</v>
      </c>
      <c r="D931">
        <v>15</v>
      </c>
      <c r="E931">
        <v>1295</v>
      </c>
      <c r="F931">
        <v>1</v>
      </c>
      <c r="G931">
        <v>1</v>
      </c>
      <c r="H931">
        <v>7</v>
      </c>
      <c r="I931">
        <v>4</v>
      </c>
      <c r="J931">
        <v>2</v>
      </c>
      <c r="K931">
        <v>0</v>
      </c>
      <c r="L931" s="4">
        <v>11</v>
      </c>
      <c r="M931">
        <v>4</v>
      </c>
      <c r="N931">
        <v>3</v>
      </c>
      <c r="O931">
        <v>1</v>
      </c>
    </row>
    <row r="932" spans="2:15" x14ac:dyDescent="0.35">
      <c r="B932">
        <v>28</v>
      </c>
      <c r="C932" s="4">
        <v>193</v>
      </c>
      <c r="D932">
        <v>2</v>
      </c>
      <c r="E932">
        <v>1296</v>
      </c>
      <c r="F932">
        <v>4</v>
      </c>
      <c r="G932">
        <v>2</v>
      </c>
      <c r="H932">
        <v>5</v>
      </c>
      <c r="I932">
        <v>4</v>
      </c>
      <c r="J932">
        <v>2</v>
      </c>
      <c r="K932">
        <v>1</v>
      </c>
      <c r="L932" s="4">
        <v>12</v>
      </c>
      <c r="M932">
        <v>2</v>
      </c>
      <c r="N932">
        <v>3</v>
      </c>
      <c r="O932">
        <v>0</v>
      </c>
    </row>
    <row r="933" spans="2:15" x14ac:dyDescent="0.35">
      <c r="B933">
        <v>51</v>
      </c>
      <c r="C933" s="4">
        <v>776.33181818181822</v>
      </c>
      <c r="D933">
        <v>6</v>
      </c>
      <c r="E933">
        <v>1297</v>
      </c>
      <c r="F933">
        <v>2</v>
      </c>
      <c r="G933">
        <v>1</v>
      </c>
      <c r="H933">
        <v>5</v>
      </c>
      <c r="I933">
        <v>3</v>
      </c>
      <c r="J933">
        <v>1</v>
      </c>
      <c r="K933">
        <v>0</v>
      </c>
      <c r="L933" s="4">
        <v>14</v>
      </c>
      <c r="M933">
        <v>2</v>
      </c>
      <c r="N933">
        <v>2</v>
      </c>
      <c r="O933">
        <v>0</v>
      </c>
    </row>
    <row r="934" spans="2:15" x14ac:dyDescent="0.35">
      <c r="B934">
        <v>30</v>
      </c>
      <c r="C934" s="4">
        <v>805.3360655737705</v>
      </c>
      <c r="D934">
        <v>9</v>
      </c>
      <c r="E934">
        <v>1298</v>
      </c>
      <c r="F934">
        <v>3</v>
      </c>
      <c r="G934">
        <v>1</v>
      </c>
      <c r="H934">
        <v>3</v>
      </c>
      <c r="I934">
        <v>3</v>
      </c>
      <c r="J934">
        <v>1</v>
      </c>
      <c r="K934">
        <v>1</v>
      </c>
      <c r="L934" s="4">
        <v>18</v>
      </c>
      <c r="M934">
        <v>3</v>
      </c>
      <c r="N934">
        <v>3</v>
      </c>
      <c r="O934">
        <v>0</v>
      </c>
    </row>
    <row r="935" spans="2:15" x14ac:dyDescent="0.35">
      <c r="B935">
        <v>29</v>
      </c>
      <c r="C935" s="4">
        <v>806</v>
      </c>
      <c r="D935">
        <v>7</v>
      </c>
      <c r="E935">
        <v>1299</v>
      </c>
      <c r="F935">
        <v>2</v>
      </c>
      <c r="G935">
        <v>1</v>
      </c>
      <c r="H935">
        <v>5</v>
      </c>
      <c r="I935">
        <v>3</v>
      </c>
      <c r="J935">
        <v>3</v>
      </c>
      <c r="K935">
        <v>1</v>
      </c>
      <c r="L935" s="4">
        <v>13</v>
      </c>
      <c r="M935">
        <v>1</v>
      </c>
      <c r="N935">
        <v>3</v>
      </c>
      <c r="O935">
        <v>1</v>
      </c>
    </row>
    <row r="936" spans="2:15" x14ac:dyDescent="0.35">
      <c r="B936">
        <v>28</v>
      </c>
      <c r="C936" s="4">
        <v>640</v>
      </c>
      <c r="D936">
        <v>1</v>
      </c>
      <c r="E936">
        <v>1301</v>
      </c>
      <c r="F936">
        <v>4</v>
      </c>
      <c r="G936">
        <v>2</v>
      </c>
      <c r="H936">
        <v>4</v>
      </c>
      <c r="I936">
        <v>1</v>
      </c>
      <c r="J936">
        <v>1</v>
      </c>
      <c r="K936">
        <v>0</v>
      </c>
      <c r="L936" s="4">
        <v>11</v>
      </c>
      <c r="M936">
        <v>2</v>
      </c>
      <c r="N936">
        <v>2</v>
      </c>
      <c r="O936">
        <v>0</v>
      </c>
    </row>
    <row r="937" spans="2:15" x14ac:dyDescent="0.35">
      <c r="B937">
        <v>25</v>
      </c>
      <c r="C937" s="4">
        <v>266</v>
      </c>
      <c r="D937">
        <v>1</v>
      </c>
      <c r="E937">
        <v>1303</v>
      </c>
      <c r="F937">
        <v>4</v>
      </c>
      <c r="G937">
        <v>1</v>
      </c>
      <c r="H937">
        <v>4</v>
      </c>
      <c r="I937">
        <v>2</v>
      </c>
      <c r="J937">
        <v>1</v>
      </c>
      <c r="K937">
        <v>0</v>
      </c>
      <c r="L937" s="4">
        <v>18</v>
      </c>
      <c r="M937">
        <v>4</v>
      </c>
      <c r="N937">
        <v>2</v>
      </c>
      <c r="O937">
        <v>0</v>
      </c>
    </row>
    <row r="938" spans="2:15" x14ac:dyDescent="0.35">
      <c r="B938">
        <v>32</v>
      </c>
      <c r="C938" s="4">
        <v>604</v>
      </c>
      <c r="D938">
        <v>8</v>
      </c>
      <c r="E938">
        <v>1304</v>
      </c>
      <c r="F938">
        <v>3</v>
      </c>
      <c r="G938">
        <v>2</v>
      </c>
      <c r="H938">
        <v>8</v>
      </c>
      <c r="I938">
        <v>4</v>
      </c>
      <c r="J938">
        <v>2</v>
      </c>
      <c r="K938">
        <v>0</v>
      </c>
      <c r="L938" s="4">
        <v>15</v>
      </c>
      <c r="M938">
        <v>3</v>
      </c>
      <c r="N938">
        <v>4</v>
      </c>
      <c r="O938">
        <v>0</v>
      </c>
    </row>
    <row r="939" spans="2:15" x14ac:dyDescent="0.35">
      <c r="B939">
        <v>45</v>
      </c>
      <c r="C939" s="4">
        <v>364</v>
      </c>
      <c r="D939">
        <v>25</v>
      </c>
      <c r="E939">
        <v>1306</v>
      </c>
      <c r="F939">
        <v>2</v>
      </c>
      <c r="G939">
        <v>1</v>
      </c>
      <c r="H939">
        <v>6</v>
      </c>
      <c r="I939">
        <v>2</v>
      </c>
      <c r="J939">
        <v>1</v>
      </c>
      <c r="K939">
        <v>0</v>
      </c>
      <c r="L939" s="4">
        <v>22</v>
      </c>
      <c r="M939">
        <v>3</v>
      </c>
      <c r="N939">
        <v>3</v>
      </c>
      <c r="O939">
        <v>0</v>
      </c>
    </row>
    <row r="940" spans="2:15" x14ac:dyDescent="0.35">
      <c r="B940">
        <v>39</v>
      </c>
      <c r="C940" s="4">
        <v>412</v>
      </c>
      <c r="D940">
        <v>13</v>
      </c>
      <c r="E940">
        <v>1307</v>
      </c>
      <c r="F940">
        <v>3</v>
      </c>
      <c r="G940">
        <v>1</v>
      </c>
      <c r="H940">
        <v>6</v>
      </c>
      <c r="I940">
        <v>2</v>
      </c>
      <c r="J940">
        <v>3</v>
      </c>
      <c r="K940">
        <v>1</v>
      </c>
      <c r="L940" s="4">
        <v>13</v>
      </c>
      <c r="M940">
        <v>4</v>
      </c>
      <c r="N940">
        <v>3</v>
      </c>
      <c r="O940">
        <v>0</v>
      </c>
    </row>
    <row r="941" spans="2:15" x14ac:dyDescent="0.35">
      <c r="B941">
        <v>58</v>
      </c>
      <c r="C941" s="4">
        <v>848</v>
      </c>
      <c r="D941">
        <v>23</v>
      </c>
      <c r="E941">
        <v>1308</v>
      </c>
      <c r="F941">
        <v>1</v>
      </c>
      <c r="G941">
        <v>2</v>
      </c>
      <c r="H941">
        <v>4</v>
      </c>
      <c r="I941">
        <v>3</v>
      </c>
      <c r="J941">
        <v>3</v>
      </c>
      <c r="K941">
        <v>0</v>
      </c>
      <c r="L941" s="4">
        <v>12</v>
      </c>
      <c r="M941">
        <v>4</v>
      </c>
      <c r="N941">
        <v>3</v>
      </c>
      <c r="O941">
        <v>0</v>
      </c>
    </row>
    <row r="942" spans="2:15" x14ac:dyDescent="0.35">
      <c r="B942">
        <v>32</v>
      </c>
      <c r="C942" s="4">
        <v>1089</v>
      </c>
      <c r="D942">
        <v>7</v>
      </c>
      <c r="E942">
        <v>1309</v>
      </c>
      <c r="F942">
        <v>4</v>
      </c>
      <c r="G942">
        <v>2</v>
      </c>
      <c r="H942">
        <v>5</v>
      </c>
      <c r="I942">
        <v>3</v>
      </c>
      <c r="J942">
        <v>2</v>
      </c>
      <c r="K942">
        <v>0</v>
      </c>
      <c r="L942" s="4">
        <v>18</v>
      </c>
      <c r="M942">
        <v>1</v>
      </c>
      <c r="N942">
        <v>3</v>
      </c>
      <c r="O942">
        <v>1</v>
      </c>
    </row>
    <row r="943" spans="2:15" x14ac:dyDescent="0.35">
      <c r="B943">
        <v>39</v>
      </c>
      <c r="C943" s="4">
        <v>360</v>
      </c>
      <c r="D943">
        <v>23</v>
      </c>
      <c r="E943">
        <v>1310</v>
      </c>
      <c r="F943">
        <v>3</v>
      </c>
      <c r="G943">
        <v>2</v>
      </c>
      <c r="H943">
        <v>4</v>
      </c>
      <c r="I943">
        <v>1</v>
      </c>
      <c r="J943">
        <v>1</v>
      </c>
      <c r="K943">
        <v>0</v>
      </c>
      <c r="L943" s="4">
        <v>13</v>
      </c>
      <c r="M943">
        <v>1</v>
      </c>
      <c r="N943">
        <v>3</v>
      </c>
      <c r="O943">
        <v>1</v>
      </c>
    </row>
    <row r="944" spans="2:15" x14ac:dyDescent="0.35">
      <c r="B944">
        <v>30</v>
      </c>
      <c r="C944" s="4">
        <v>1138</v>
      </c>
      <c r="D944">
        <v>6</v>
      </c>
      <c r="E944">
        <v>1311</v>
      </c>
      <c r="F944">
        <v>1</v>
      </c>
      <c r="G944">
        <v>1</v>
      </c>
      <c r="H944">
        <v>5</v>
      </c>
      <c r="I944">
        <v>4</v>
      </c>
      <c r="J944">
        <v>2</v>
      </c>
      <c r="K944">
        <v>0</v>
      </c>
      <c r="L944" s="4">
        <v>12</v>
      </c>
      <c r="M944">
        <v>1</v>
      </c>
      <c r="N944">
        <v>3</v>
      </c>
      <c r="O944">
        <v>0</v>
      </c>
    </row>
    <row r="945" spans="2:15" x14ac:dyDescent="0.35">
      <c r="B945">
        <v>36</v>
      </c>
      <c r="C945" s="4">
        <v>325</v>
      </c>
      <c r="D945">
        <v>10</v>
      </c>
      <c r="E945">
        <v>1312</v>
      </c>
      <c r="F945">
        <v>4</v>
      </c>
      <c r="G945">
        <v>1</v>
      </c>
      <c r="H945">
        <v>7</v>
      </c>
      <c r="I945">
        <v>3</v>
      </c>
      <c r="J945">
        <v>2</v>
      </c>
      <c r="K945">
        <v>0</v>
      </c>
      <c r="L945" s="4">
        <v>15.69811320754717</v>
      </c>
      <c r="M945">
        <v>1</v>
      </c>
      <c r="N945">
        <v>3</v>
      </c>
      <c r="O945">
        <v>0</v>
      </c>
    </row>
    <row r="946" spans="2:15" x14ac:dyDescent="0.35">
      <c r="B946">
        <v>46</v>
      </c>
      <c r="C946" s="4">
        <v>735.95555555555552</v>
      </c>
      <c r="D946">
        <v>1</v>
      </c>
      <c r="E946">
        <v>1314</v>
      </c>
      <c r="F946">
        <v>4</v>
      </c>
      <c r="G946">
        <v>1</v>
      </c>
      <c r="H946">
        <v>2</v>
      </c>
      <c r="I946">
        <v>1</v>
      </c>
      <c r="J946">
        <v>1</v>
      </c>
      <c r="K946">
        <v>0</v>
      </c>
      <c r="L946" s="4">
        <v>14.760869565217391</v>
      </c>
      <c r="M946">
        <v>3</v>
      </c>
      <c r="N946">
        <v>4</v>
      </c>
      <c r="O946">
        <v>0</v>
      </c>
    </row>
    <row r="947" spans="2:15" x14ac:dyDescent="0.35">
      <c r="B947">
        <v>28</v>
      </c>
      <c r="C947" s="4">
        <v>776.33181818181822</v>
      </c>
      <c r="D947">
        <v>1</v>
      </c>
      <c r="E947">
        <v>1315</v>
      </c>
      <c r="F947">
        <v>3</v>
      </c>
      <c r="G947">
        <v>1</v>
      </c>
      <c r="H947">
        <v>5</v>
      </c>
      <c r="I947">
        <v>4</v>
      </c>
      <c r="J947">
        <v>2</v>
      </c>
      <c r="K947">
        <v>0</v>
      </c>
      <c r="L947" s="4">
        <v>15.173076923076923</v>
      </c>
      <c r="M947">
        <v>1</v>
      </c>
      <c r="N947">
        <v>3</v>
      </c>
      <c r="O947">
        <v>0</v>
      </c>
    </row>
    <row r="948" spans="2:15" x14ac:dyDescent="0.35">
      <c r="B948">
        <v>50</v>
      </c>
      <c r="C948" s="4">
        <v>776.57377049180332</v>
      </c>
      <c r="D948">
        <v>28</v>
      </c>
      <c r="E948">
        <v>1317</v>
      </c>
      <c r="F948">
        <v>4</v>
      </c>
      <c r="G948">
        <v>1</v>
      </c>
      <c r="H948">
        <v>1</v>
      </c>
      <c r="I948">
        <v>1</v>
      </c>
      <c r="J948">
        <v>2</v>
      </c>
      <c r="K948">
        <v>1</v>
      </c>
      <c r="L948" s="4">
        <v>15.079365079365079</v>
      </c>
      <c r="M948">
        <v>2</v>
      </c>
      <c r="N948">
        <v>3</v>
      </c>
      <c r="O948">
        <v>0</v>
      </c>
    </row>
    <row r="949" spans="2:15" x14ac:dyDescent="0.35">
      <c r="B949">
        <v>40</v>
      </c>
      <c r="C949" s="4">
        <v>787.54826254826253</v>
      </c>
      <c r="D949">
        <v>25</v>
      </c>
      <c r="E949">
        <v>1318</v>
      </c>
      <c r="F949">
        <v>4</v>
      </c>
      <c r="G949">
        <v>2</v>
      </c>
      <c r="H949">
        <v>8</v>
      </c>
      <c r="I949">
        <v>2</v>
      </c>
      <c r="J949">
        <v>1</v>
      </c>
      <c r="K949">
        <v>1</v>
      </c>
      <c r="L949" s="4">
        <v>14.945945945945946</v>
      </c>
      <c r="M949">
        <v>3</v>
      </c>
      <c r="N949">
        <v>3</v>
      </c>
      <c r="O949">
        <v>1</v>
      </c>
    </row>
    <row r="950" spans="2:15" x14ac:dyDescent="0.35">
      <c r="B950">
        <v>52</v>
      </c>
      <c r="C950" s="4">
        <v>787.54826254826253</v>
      </c>
      <c r="D950">
        <v>5</v>
      </c>
      <c r="E950">
        <v>1319</v>
      </c>
      <c r="F950">
        <v>2</v>
      </c>
      <c r="G950">
        <v>2</v>
      </c>
      <c r="H950">
        <v>8</v>
      </c>
      <c r="I950">
        <v>2</v>
      </c>
      <c r="J950">
        <v>1</v>
      </c>
      <c r="K950">
        <v>1</v>
      </c>
      <c r="L950" s="4">
        <v>19</v>
      </c>
      <c r="M950">
        <v>3</v>
      </c>
      <c r="N950">
        <v>2</v>
      </c>
      <c r="O950">
        <v>1</v>
      </c>
    </row>
    <row r="951" spans="2:15" x14ac:dyDescent="0.35">
      <c r="B951">
        <v>30</v>
      </c>
      <c r="C951" s="4">
        <v>777.51162790697674</v>
      </c>
      <c r="D951">
        <v>17</v>
      </c>
      <c r="E951">
        <v>1321</v>
      </c>
      <c r="F951">
        <v>2</v>
      </c>
      <c r="G951">
        <v>1</v>
      </c>
      <c r="H951">
        <v>6</v>
      </c>
      <c r="I951">
        <v>1</v>
      </c>
      <c r="J951">
        <v>2</v>
      </c>
      <c r="K951">
        <v>1</v>
      </c>
      <c r="L951" s="4">
        <v>23</v>
      </c>
      <c r="M951">
        <v>4</v>
      </c>
      <c r="N951">
        <v>3</v>
      </c>
      <c r="O951">
        <v>0</v>
      </c>
    </row>
    <row r="952" spans="2:15" x14ac:dyDescent="0.35">
      <c r="B952">
        <v>39</v>
      </c>
      <c r="C952" s="4">
        <v>524</v>
      </c>
      <c r="D952">
        <v>18</v>
      </c>
      <c r="E952">
        <v>1322</v>
      </c>
      <c r="F952">
        <v>1</v>
      </c>
      <c r="G952">
        <v>2</v>
      </c>
      <c r="H952">
        <v>3</v>
      </c>
      <c r="I952">
        <v>3</v>
      </c>
      <c r="J952">
        <v>1</v>
      </c>
      <c r="K952">
        <v>0</v>
      </c>
      <c r="L952" s="4">
        <v>11</v>
      </c>
      <c r="M952">
        <v>1</v>
      </c>
      <c r="N952">
        <v>3</v>
      </c>
      <c r="O952">
        <v>0</v>
      </c>
    </row>
    <row r="953" spans="2:15" x14ac:dyDescent="0.35">
      <c r="B953">
        <v>31</v>
      </c>
      <c r="C953" s="4">
        <v>587</v>
      </c>
      <c r="D953">
        <v>2</v>
      </c>
      <c r="E953">
        <v>1324</v>
      </c>
      <c r="F953">
        <v>4</v>
      </c>
      <c r="G953">
        <v>1</v>
      </c>
      <c r="H953">
        <v>8</v>
      </c>
      <c r="I953">
        <v>3</v>
      </c>
      <c r="J953">
        <v>3</v>
      </c>
      <c r="K953">
        <v>1</v>
      </c>
      <c r="L953" s="4">
        <v>19</v>
      </c>
      <c r="M953">
        <v>1</v>
      </c>
      <c r="N953">
        <v>2</v>
      </c>
      <c r="O953">
        <v>0</v>
      </c>
    </row>
    <row r="954" spans="2:15" x14ac:dyDescent="0.35">
      <c r="B954">
        <v>41</v>
      </c>
      <c r="C954" s="4">
        <v>256</v>
      </c>
      <c r="D954">
        <v>10</v>
      </c>
      <c r="E954">
        <v>1329</v>
      </c>
      <c r="F954">
        <v>3</v>
      </c>
      <c r="G954">
        <v>2</v>
      </c>
      <c r="H954">
        <v>8</v>
      </c>
      <c r="I954">
        <v>2</v>
      </c>
      <c r="J954">
        <v>1</v>
      </c>
      <c r="K954">
        <v>0</v>
      </c>
      <c r="L954" s="4">
        <v>13</v>
      </c>
      <c r="M954">
        <v>1</v>
      </c>
      <c r="N954">
        <v>3</v>
      </c>
      <c r="O954">
        <v>0</v>
      </c>
    </row>
    <row r="955" spans="2:15" x14ac:dyDescent="0.35">
      <c r="B955">
        <v>31</v>
      </c>
      <c r="C955" s="4">
        <v>1060</v>
      </c>
      <c r="D955">
        <v>1</v>
      </c>
      <c r="E955">
        <v>1331</v>
      </c>
      <c r="F955">
        <v>4</v>
      </c>
      <c r="G955">
        <v>1</v>
      </c>
      <c r="H955">
        <v>9</v>
      </c>
      <c r="I955">
        <v>2</v>
      </c>
      <c r="J955">
        <v>1</v>
      </c>
      <c r="K955">
        <v>1</v>
      </c>
      <c r="L955" s="4">
        <v>11</v>
      </c>
      <c r="M955">
        <v>1</v>
      </c>
      <c r="N955">
        <v>4</v>
      </c>
      <c r="O955">
        <v>1</v>
      </c>
    </row>
    <row r="956" spans="2:15" x14ac:dyDescent="0.35">
      <c r="B956">
        <v>44</v>
      </c>
      <c r="C956" s="4">
        <v>935</v>
      </c>
      <c r="D956">
        <v>3</v>
      </c>
      <c r="E956">
        <v>1333</v>
      </c>
      <c r="F956">
        <v>1</v>
      </c>
      <c r="G956">
        <v>2</v>
      </c>
      <c r="H956">
        <v>5</v>
      </c>
      <c r="I956">
        <v>1</v>
      </c>
      <c r="J956">
        <v>2</v>
      </c>
      <c r="K956">
        <v>0</v>
      </c>
      <c r="L956" s="4">
        <v>12</v>
      </c>
      <c r="M956">
        <v>3</v>
      </c>
      <c r="N956">
        <v>4</v>
      </c>
      <c r="O956">
        <v>1</v>
      </c>
    </row>
    <row r="957" spans="2:15" x14ac:dyDescent="0.35">
      <c r="B957">
        <v>42</v>
      </c>
      <c r="C957" s="4">
        <v>495</v>
      </c>
      <c r="D957">
        <v>2</v>
      </c>
      <c r="E957">
        <v>1334</v>
      </c>
      <c r="F957">
        <v>3</v>
      </c>
      <c r="G957">
        <v>2</v>
      </c>
      <c r="H957">
        <v>6</v>
      </c>
      <c r="I957">
        <v>3</v>
      </c>
      <c r="J957">
        <v>2</v>
      </c>
      <c r="K957">
        <v>1</v>
      </c>
      <c r="L957" s="4">
        <v>13</v>
      </c>
      <c r="M957">
        <v>4</v>
      </c>
      <c r="N957">
        <v>2</v>
      </c>
      <c r="O957">
        <v>0</v>
      </c>
    </row>
    <row r="958" spans="2:15" x14ac:dyDescent="0.35">
      <c r="B958">
        <v>55</v>
      </c>
      <c r="C958" s="4">
        <v>282</v>
      </c>
      <c r="D958">
        <v>2</v>
      </c>
      <c r="E958">
        <v>1336</v>
      </c>
      <c r="F958">
        <v>4</v>
      </c>
      <c r="G958">
        <v>1</v>
      </c>
      <c r="H958">
        <v>6</v>
      </c>
      <c r="I958">
        <v>3</v>
      </c>
      <c r="J958">
        <v>2</v>
      </c>
      <c r="K958">
        <v>0</v>
      </c>
      <c r="L958" s="4">
        <v>14</v>
      </c>
      <c r="M958">
        <v>4</v>
      </c>
      <c r="N958">
        <v>3</v>
      </c>
      <c r="O958">
        <v>0</v>
      </c>
    </row>
    <row r="959" spans="2:15" x14ac:dyDescent="0.35">
      <c r="B959">
        <v>56</v>
      </c>
      <c r="C959" s="4">
        <v>206</v>
      </c>
      <c r="D959">
        <v>8</v>
      </c>
      <c r="E959">
        <v>1338</v>
      </c>
      <c r="F959">
        <v>4</v>
      </c>
      <c r="G959">
        <v>2</v>
      </c>
      <c r="H959">
        <v>6</v>
      </c>
      <c r="I959">
        <v>2</v>
      </c>
      <c r="J959">
        <v>1</v>
      </c>
      <c r="K959">
        <v>0</v>
      </c>
      <c r="L959" s="4">
        <v>14</v>
      </c>
      <c r="M959">
        <v>1</v>
      </c>
      <c r="N959">
        <v>3</v>
      </c>
      <c r="O959">
        <v>0</v>
      </c>
    </row>
    <row r="960" spans="2:15" x14ac:dyDescent="0.35">
      <c r="B960">
        <v>40</v>
      </c>
      <c r="C960" s="4">
        <v>458</v>
      </c>
      <c r="D960">
        <v>16</v>
      </c>
      <c r="E960">
        <v>1340</v>
      </c>
      <c r="F960">
        <v>3</v>
      </c>
      <c r="G960">
        <v>2</v>
      </c>
      <c r="H960">
        <v>4</v>
      </c>
      <c r="I960">
        <v>3</v>
      </c>
      <c r="J960">
        <v>3</v>
      </c>
      <c r="K960">
        <v>0</v>
      </c>
      <c r="L960" s="4">
        <v>16</v>
      </c>
      <c r="M960">
        <v>2</v>
      </c>
      <c r="N960">
        <v>3</v>
      </c>
      <c r="O960">
        <v>0</v>
      </c>
    </row>
    <row r="961" spans="2:15" x14ac:dyDescent="0.35">
      <c r="B961">
        <v>34</v>
      </c>
      <c r="C961" s="4">
        <v>943</v>
      </c>
      <c r="D961">
        <v>9</v>
      </c>
      <c r="E961">
        <v>1344</v>
      </c>
      <c r="F961">
        <v>4</v>
      </c>
      <c r="G961">
        <v>2</v>
      </c>
      <c r="H961">
        <v>7</v>
      </c>
      <c r="I961">
        <v>4</v>
      </c>
      <c r="J961">
        <v>3</v>
      </c>
      <c r="K961">
        <v>0</v>
      </c>
      <c r="L961" s="4">
        <v>11</v>
      </c>
      <c r="M961">
        <v>4</v>
      </c>
      <c r="N961">
        <v>2</v>
      </c>
      <c r="O961">
        <v>0</v>
      </c>
    </row>
    <row r="962" spans="2:15" x14ac:dyDescent="0.35">
      <c r="B962">
        <v>40</v>
      </c>
      <c r="C962" s="4">
        <v>523</v>
      </c>
      <c r="D962">
        <v>2</v>
      </c>
      <c r="E962">
        <v>1346</v>
      </c>
      <c r="F962">
        <v>3</v>
      </c>
      <c r="G962">
        <v>2</v>
      </c>
      <c r="H962">
        <v>4</v>
      </c>
      <c r="I962">
        <v>4</v>
      </c>
      <c r="J962">
        <v>1</v>
      </c>
      <c r="K962">
        <v>0</v>
      </c>
      <c r="L962" s="4">
        <v>13</v>
      </c>
      <c r="M962">
        <v>3</v>
      </c>
      <c r="N962">
        <v>3</v>
      </c>
      <c r="O962">
        <v>0</v>
      </c>
    </row>
    <row r="963" spans="2:15" x14ac:dyDescent="0.35">
      <c r="B963">
        <v>41</v>
      </c>
      <c r="C963" s="4">
        <v>1018</v>
      </c>
      <c r="D963">
        <v>1</v>
      </c>
      <c r="E963">
        <v>1349</v>
      </c>
      <c r="F963">
        <v>3</v>
      </c>
      <c r="G963">
        <v>1</v>
      </c>
      <c r="H963">
        <v>8</v>
      </c>
      <c r="I963">
        <v>1</v>
      </c>
      <c r="J963">
        <v>3</v>
      </c>
      <c r="K963">
        <v>0</v>
      </c>
      <c r="L963" s="4">
        <v>17</v>
      </c>
      <c r="M963">
        <v>4</v>
      </c>
      <c r="N963">
        <v>3</v>
      </c>
      <c r="O963">
        <v>0</v>
      </c>
    </row>
    <row r="964" spans="2:15" x14ac:dyDescent="0.35">
      <c r="B964">
        <v>35</v>
      </c>
      <c r="C964" s="4">
        <v>482</v>
      </c>
      <c r="D964">
        <v>4</v>
      </c>
      <c r="E964">
        <v>1350</v>
      </c>
      <c r="F964">
        <v>3</v>
      </c>
      <c r="G964">
        <v>2</v>
      </c>
      <c r="H964">
        <v>4</v>
      </c>
      <c r="I964">
        <v>3</v>
      </c>
      <c r="J964">
        <v>1</v>
      </c>
      <c r="K964">
        <v>1</v>
      </c>
      <c r="L964" s="4">
        <v>11</v>
      </c>
      <c r="M964">
        <v>2</v>
      </c>
      <c r="N964">
        <v>3</v>
      </c>
      <c r="O964">
        <v>0</v>
      </c>
    </row>
    <row r="965" spans="2:15" x14ac:dyDescent="0.35">
      <c r="B965">
        <v>51</v>
      </c>
      <c r="C965" s="4">
        <v>770</v>
      </c>
      <c r="D965">
        <v>5</v>
      </c>
      <c r="E965">
        <v>1352</v>
      </c>
      <c r="F965">
        <v>3</v>
      </c>
      <c r="G965">
        <v>2</v>
      </c>
      <c r="H965">
        <v>6</v>
      </c>
      <c r="I965">
        <v>2</v>
      </c>
      <c r="J965">
        <v>3</v>
      </c>
      <c r="K965">
        <v>1</v>
      </c>
      <c r="L965" s="4">
        <v>11</v>
      </c>
      <c r="M965">
        <v>2</v>
      </c>
      <c r="N965">
        <v>3</v>
      </c>
      <c r="O965">
        <v>0</v>
      </c>
    </row>
    <row r="966" spans="2:15" x14ac:dyDescent="0.35">
      <c r="B966">
        <v>38</v>
      </c>
      <c r="C966" s="4">
        <v>1009</v>
      </c>
      <c r="D966">
        <v>2</v>
      </c>
      <c r="E966">
        <v>1355</v>
      </c>
      <c r="F966">
        <v>2</v>
      </c>
      <c r="G966">
        <v>1</v>
      </c>
      <c r="H966">
        <v>8</v>
      </c>
      <c r="I966">
        <v>1</v>
      </c>
      <c r="J966">
        <v>3</v>
      </c>
      <c r="K966">
        <v>0</v>
      </c>
      <c r="L966" s="4">
        <v>15</v>
      </c>
      <c r="M966">
        <v>4</v>
      </c>
      <c r="N966">
        <v>3</v>
      </c>
      <c r="O966">
        <v>0</v>
      </c>
    </row>
    <row r="967" spans="2:15" x14ac:dyDescent="0.35">
      <c r="B967">
        <v>34</v>
      </c>
      <c r="C967" s="4">
        <v>507</v>
      </c>
      <c r="D967">
        <v>15</v>
      </c>
      <c r="E967">
        <v>1356</v>
      </c>
      <c r="F967">
        <v>3</v>
      </c>
      <c r="G967">
        <v>1</v>
      </c>
      <c r="H967">
        <v>8</v>
      </c>
      <c r="I967">
        <v>1</v>
      </c>
      <c r="J967">
        <v>1</v>
      </c>
      <c r="K967">
        <v>0</v>
      </c>
      <c r="L967" s="4">
        <v>12</v>
      </c>
      <c r="M967">
        <v>4</v>
      </c>
      <c r="N967">
        <v>4</v>
      </c>
      <c r="O967">
        <v>0</v>
      </c>
    </row>
    <row r="968" spans="2:15" x14ac:dyDescent="0.35">
      <c r="B968">
        <v>25</v>
      </c>
      <c r="C968" s="4">
        <v>882</v>
      </c>
      <c r="D968">
        <v>19</v>
      </c>
      <c r="E968">
        <v>1358</v>
      </c>
      <c r="F968">
        <v>4</v>
      </c>
      <c r="G968">
        <v>2</v>
      </c>
      <c r="H968">
        <v>5</v>
      </c>
      <c r="I968">
        <v>4</v>
      </c>
      <c r="J968">
        <v>2</v>
      </c>
      <c r="K968">
        <v>0</v>
      </c>
      <c r="L968" s="4">
        <v>11</v>
      </c>
      <c r="M968">
        <v>3</v>
      </c>
      <c r="N968">
        <v>2</v>
      </c>
      <c r="O968">
        <v>0</v>
      </c>
    </row>
    <row r="969" spans="2:15" x14ac:dyDescent="0.35">
      <c r="B969">
        <v>58</v>
      </c>
      <c r="C969" s="4">
        <v>601</v>
      </c>
      <c r="D969">
        <v>7</v>
      </c>
      <c r="E969">
        <v>1360</v>
      </c>
      <c r="F969">
        <v>3</v>
      </c>
      <c r="G969">
        <v>1</v>
      </c>
      <c r="H969">
        <v>3</v>
      </c>
      <c r="I969">
        <v>1</v>
      </c>
      <c r="J969">
        <v>2</v>
      </c>
      <c r="K969">
        <v>1</v>
      </c>
      <c r="L969" s="4">
        <v>14</v>
      </c>
      <c r="M969">
        <v>4</v>
      </c>
      <c r="N969">
        <v>2</v>
      </c>
      <c r="O969">
        <v>1</v>
      </c>
    </row>
    <row r="970" spans="2:15" x14ac:dyDescent="0.35">
      <c r="B970">
        <v>40</v>
      </c>
      <c r="C970" s="4">
        <v>329</v>
      </c>
      <c r="D970">
        <v>1</v>
      </c>
      <c r="E970">
        <v>1361</v>
      </c>
      <c r="F970">
        <v>2</v>
      </c>
      <c r="G970">
        <v>2</v>
      </c>
      <c r="H970">
        <v>5</v>
      </c>
      <c r="I970">
        <v>2</v>
      </c>
      <c r="J970">
        <v>2</v>
      </c>
      <c r="K970">
        <v>0</v>
      </c>
      <c r="L970" s="4">
        <v>22</v>
      </c>
      <c r="M970">
        <v>3</v>
      </c>
      <c r="N970">
        <v>3</v>
      </c>
      <c r="O970">
        <v>0</v>
      </c>
    </row>
    <row r="971" spans="2:15" x14ac:dyDescent="0.35">
      <c r="B971">
        <v>36</v>
      </c>
      <c r="C971" s="4">
        <v>607</v>
      </c>
      <c r="D971">
        <v>7</v>
      </c>
      <c r="E971">
        <v>1362</v>
      </c>
      <c r="F971">
        <v>1</v>
      </c>
      <c r="G971">
        <v>1</v>
      </c>
      <c r="H971">
        <v>8</v>
      </c>
      <c r="I971">
        <v>1</v>
      </c>
      <c r="J971">
        <v>2</v>
      </c>
      <c r="K971">
        <v>0</v>
      </c>
      <c r="L971" s="4">
        <v>16</v>
      </c>
      <c r="M971">
        <v>4</v>
      </c>
      <c r="N971">
        <v>2</v>
      </c>
      <c r="O971">
        <v>0</v>
      </c>
    </row>
    <row r="972" spans="2:15" x14ac:dyDescent="0.35">
      <c r="B972">
        <v>48</v>
      </c>
      <c r="C972" s="4">
        <v>855</v>
      </c>
      <c r="D972">
        <v>4</v>
      </c>
      <c r="E972">
        <v>1363</v>
      </c>
      <c r="F972">
        <v>4</v>
      </c>
      <c r="G972">
        <v>2</v>
      </c>
      <c r="H972">
        <v>3</v>
      </c>
      <c r="I972">
        <v>4</v>
      </c>
      <c r="J972">
        <v>1</v>
      </c>
      <c r="K972">
        <v>0</v>
      </c>
      <c r="L972" s="4">
        <v>11</v>
      </c>
      <c r="M972">
        <v>3</v>
      </c>
      <c r="N972">
        <v>3</v>
      </c>
      <c r="O972">
        <v>0</v>
      </c>
    </row>
    <row r="973" spans="2:15" x14ac:dyDescent="0.35">
      <c r="B973">
        <v>27</v>
      </c>
      <c r="C973" s="4">
        <v>1291</v>
      </c>
      <c r="D973">
        <v>11</v>
      </c>
      <c r="E973">
        <v>1364</v>
      </c>
      <c r="F973">
        <v>3</v>
      </c>
      <c r="G973">
        <v>1</v>
      </c>
      <c r="H973">
        <v>9</v>
      </c>
      <c r="I973">
        <v>4</v>
      </c>
      <c r="J973">
        <v>2</v>
      </c>
      <c r="K973">
        <v>0</v>
      </c>
      <c r="L973" s="4">
        <v>14</v>
      </c>
      <c r="M973">
        <v>2</v>
      </c>
      <c r="N973">
        <v>3</v>
      </c>
      <c r="O973">
        <v>0</v>
      </c>
    </row>
    <row r="974" spans="2:15" x14ac:dyDescent="0.35">
      <c r="B974">
        <v>51</v>
      </c>
      <c r="C974" s="4">
        <v>1405</v>
      </c>
      <c r="D974">
        <v>11</v>
      </c>
      <c r="E974">
        <v>1367</v>
      </c>
      <c r="F974">
        <v>4</v>
      </c>
      <c r="G974">
        <v>1</v>
      </c>
      <c r="H974">
        <v>3</v>
      </c>
      <c r="I974">
        <v>2</v>
      </c>
      <c r="J974">
        <v>1</v>
      </c>
      <c r="K974">
        <v>0</v>
      </c>
      <c r="L974" s="4">
        <v>15.345132743362832</v>
      </c>
      <c r="M974">
        <v>2</v>
      </c>
      <c r="N974">
        <v>2</v>
      </c>
      <c r="O974">
        <v>0</v>
      </c>
    </row>
    <row r="975" spans="2:15" x14ac:dyDescent="0.35">
      <c r="B975">
        <v>18</v>
      </c>
      <c r="C975" s="4">
        <v>1124</v>
      </c>
      <c r="D975">
        <v>1</v>
      </c>
      <c r="E975">
        <v>1368</v>
      </c>
      <c r="F975">
        <v>4</v>
      </c>
      <c r="G975">
        <v>1</v>
      </c>
      <c r="H975">
        <v>5</v>
      </c>
      <c r="I975">
        <v>4</v>
      </c>
      <c r="J975">
        <v>1</v>
      </c>
      <c r="K975">
        <v>0</v>
      </c>
      <c r="L975" s="4">
        <v>15.173076923076923</v>
      </c>
      <c r="M975">
        <v>3</v>
      </c>
      <c r="N975">
        <v>4</v>
      </c>
      <c r="O975">
        <v>0</v>
      </c>
    </row>
    <row r="976" spans="2:15" x14ac:dyDescent="0.35">
      <c r="B976">
        <v>35</v>
      </c>
      <c r="C976" s="4">
        <v>817</v>
      </c>
      <c r="D976">
        <v>1</v>
      </c>
      <c r="E976">
        <v>1369</v>
      </c>
      <c r="F976">
        <v>4</v>
      </c>
      <c r="G976">
        <v>1</v>
      </c>
      <c r="H976">
        <v>5</v>
      </c>
      <c r="I976">
        <v>4</v>
      </c>
      <c r="J976">
        <v>2</v>
      </c>
      <c r="K976">
        <v>0</v>
      </c>
      <c r="L976" s="4">
        <v>15.173076923076923</v>
      </c>
      <c r="M976">
        <v>2</v>
      </c>
      <c r="N976">
        <v>3</v>
      </c>
      <c r="O976">
        <v>0</v>
      </c>
    </row>
    <row r="977" spans="2:15" x14ac:dyDescent="0.35">
      <c r="B977">
        <v>27</v>
      </c>
      <c r="C977" s="4">
        <v>793</v>
      </c>
      <c r="D977">
        <v>2</v>
      </c>
      <c r="E977">
        <v>1371</v>
      </c>
      <c r="F977">
        <v>4</v>
      </c>
      <c r="G977">
        <v>2</v>
      </c>
      <c r="H977">
        <v>8</v>
      </c>
      <c r="I977">
        <v>4</v>
      </c>
      <c r="J977">
        <v>1</v>
      </c>
      <c r="K977">
        <v>0</v>
      </c>
      <c r="L977" s="4">
        <v>14.945945945945946</v>
      </c>
      <c r="M977">
        <v>2</v>
      </c>
      <c r="N977">
        <v>3</v>
      </c>
      <c r="O977">
        <v>0</v>
      </c>
    </row>
    <row r="978" spans="2:15" x14ac:dyDescent="0.35">
      <c r="B978">
        <v>55</v>
      </c>
      <c r="C978" s="4">
        <v>267</v>
      </c>
      <c r="D978">
        <v>13</v>
      </c>
      <c r="E978">
        <v>1372</v>
      </c>
      <c r="F978">
        <v>1</v>
      </c>
      <c r="G978">
        <v>2</v>
      </c>
      <c r="H978">
        <v>8</v>
      </c>
      <c r="I978">
        <v>3</v>
      </c>
      <c r="J978">
        <v>1</v>
      </c>
      <c r="K978">
        <v>1</v>
      </c>
      <c r="L978" s="4">
        <v>14.945945945945946</v>
      </c>
      <c r="M978">
        <v>3</v>
      </c>
      <c r="N978">
        <v>2</v>
      </c>
      <c r="O978">
        <v>1</v>
      </c>
    </row>
    <row r="979" spans="2:15" x14ac:dyDescent="0.35">
      <c r="B979">
        <v>56</v>
      </c>
      <c r="C979" s="4">
        <v>1369</v>
      </c>
      <c r="D979">
        <v>23</v>
      </c>
      <c r="E979">
        <v>1373</v>
      </c>
      <c r="F979">
        <v>4</v>
      </c>
      <c r="G979">
        <v>2</v>
      </c>
      <c r="H979">
        <v>3</v>
      </c>
      <c r="I979">
        <v>2</v>
      </c>
      <c r="J979">
        <v>2</v>
      </c>
      <c r="K979">
        <v>1</v>
      </c>
      <c r="L979" s="4">
        <v>15.345132743362832</v>
      </c>
      <c r="M979">
        <v>1</v>
      </c>
      <c r="N979">
        <v>3</v>
      </c>
      <c r="O979">
        <v>0</v>
      </c>
    </row>
    <row r="980" spans="2:15" x14ac:dyDescent="0.35">
      <c r="B980">
        <v>34</v>
      </c>
      <c r="C980" s="4">
        <v>999</v>
      </c>
      <c r="D980">
        <v>26</v>
      </c>
      <c r="E980">
        <v>1374</v>
      </c>
      <c r="F980">
        <v>1</v>
      </c>
      <c r="G980">
        <v>1</v>
      </c>
      <c r="H980">
        <v>4</v>
      </c>
      <c r="I980">
        <v>3</v>
      </c>
      <c r="J980">
        <v>3</v>
      </c>
      <c r="K980">
        <v>0</v>
      </c>
      <c r="L980" s="4">
        <v>15.375527426160337</v>
      </c>
      <c r="M980">
        <v>3</v>
      </c>
      <c r="N980">
        <v>3</v>
      </c>
      <c r="O980">
        <v>0</v>
      </c>
    </row>
    <row r="981" spans="2:15" x14ac:dyDescent="0.35">
      <c r="B981">
        <v>40</v>
      </c>
      <c r="C981" s="4">
        <v>1202</v>
      </c>
      <c r="D981">
        <v>2</v>
      </c>
      <c r="E981">
        <v>1375</v>
      </c>
      <c r="F981">
        <v>2</v>
      </c>
      <c r="G981">
        <v>1</v>
      </c>
      <c r="H981">
        <v>7</v>
      </c>
      <c r="I981">
        <v>3</v>
      </c>
      <c r="J981">
        <v>3</v>
      </c>
      <c r="K981">
        <v>0</v>
      </c>
      <c r="L981" s="4">
        <v>20</v>
      </c>
      <c r="M981">
        <v>2</v>
      </c>
      <c r="N981">
        <v>3</v>
      </c>
      <c r="O981">
        <v>0</v>
      </c>
    </row>
    <row r="982" spans="2:15" x14ac:dyDescent="0.35">
      <c r="B982">
        <v>34</v>
      </c>
      <c r="C982" s="4">
        <v>285</v>
      </c>
      <c r="D982">
        <v>29</v>
      </c>
      <c r="E982">
        <v>1377</v>
      </c>
      <c r="F982">
        <v>2</v>
      </c>
      <c r="G982">
        <v>2</v>
      </c>
      <c r="H982">
        <v>5</v>
      </c>
      <c r="I982">
        <v>3</v>
      </c>
      <c r="J982">
        <v>2</v>
      </c>
      <c r="K982">
        <v>0</v>
      </c>
      <c r="L982" s="4">
        <v>13</v>
      </c>
      <c r="M982">
        <v>1</v>
      </c>
      <c r="N982">
        <v>3</v>
      </c>
      <c r="O982">
        <v>0</v>
      </c>
    </row>
    <row r="983" spans="2:15" x14ac:dyDescent="0.35">
      <c r="B983">
        <v>31</v>
      </c>
      <c r="C983" s="4">
        <v>803.12121212121212</v>
      </c>
      <c r="D983">
        <v>2</v>
      </c>
      <c r="E983">
        <v>1379</v>
      </c>
      <c r="F983">
        <v>3</v>
      </c>
      <c r="G983">
        <v>1</v>
      </c>
      <c r="H983">
        <v>9</v>
      </c>
      <c r="I983">
        <v>4</v>
      </c>
      <c r="J983">
        <v>1</v>
      </c>
      <c r="K983">
        <v>0</v>
      </c>
      <c r="L983" s="4">
        <v>14</v>
      </c>
      <c r="M983">
        <v>3</v>
      </c>
      <c r="N983">
        <v>4</v>
      </c>
      <c r="O983">
        <v>1</v>
      </c>
    </row>
    <row r="984" spans="2:15" x14ac:dyDescent="0.35">
      <c r="B984">
        <v>35</v>
      </c>
      <c r="C984" s="4">
        <v>787.54826254826253</v>
      </c>
      <c r="D984">
        <v>18</v>
      </c>
      <c r="E984">
        <v>1380</v>
      </c>
      <c r="F984">
        <v>4</v>
      </c>
      <c r="G984">
        <v>1</v>
      </c>
      <c r="H984">
        <v>8</v>
      </c>
      <c r="I984">
        <v>3</v>
      </c>
      <c r="J984">
        <v>2</v>
      </c>
      <c r="K984">
        <v>1</v>
      </c>
      <c r="L984" s="4">
        <v>18</v>
      </c>
      <c r="M984">
        <v>3</v>
      </c>
      <c r="N984">
        <v>2</v>
      </c>
      <c r="O984">
        <v>1</v>
      </c>
    </row>
    <row r="985" spans="2:15" x14ac:dyDescent="0.35">
      <c r="B985">
        <v>38</v>
      </c>
      <c r="C985" s="4">
        <v>773.53418803418799</v>
      </c>
      <c r="D985">
        <v>7</v>
      </c>
      <c r="E985">
        <v>1382</v>
      </c>
      <c r="F985">
        <v>4</v>
      </c>
      <c r="G985">
        <v>2</v>
      </c>
      <c r="H985">
        <v>4</v>
      </c>
      <c r="I985">
        <v>3</v>
      </c>
      <c r="J985">
        <v>3</v>
      </c>
      <c r="K985">
        <v>0</v>
      </c>
      <c r="L985" s="4">
        <v>11</v>
      </c>
      <c r="M985">
        <v>4</v>
      </c>
      <c r="N985">
        <v>3</v>
      </c>
      <c r="O985">
        <v>0</v>
      </c>
    </row>
    <row r="986" spans="2:15" x14ac:dyDescent="0.35">
      <c r="B986">
        <v>34</v>
      </c>
      <c r="C986" s="4">
        <v>843.5826086956522</v>
      </c>
      <c r="D986">
        <v>2</v>
      </c>
      <c r="E986">
        <v>1383</v>
      </c>
      <c r="F986">
        <v>3</v>
      </c>
      <c r="G986">
        <v>1</v>
      </c>
      <c r="H986">
        <v>7</v>
      </c>
      <c r="I986">
        <v>4</v>
      </c>
      <c r="J986">
        <v>1</v>
      </c>
      <c r="K986">
        <v>0</v>
      </c>
      <c r="L986" s="4">
        <v>11</v>
      </c>
      <c r="M986">
        <v>4</v>
      </c>
      <c r="N986">
        <v>4</v>
      </c>
      <c r="O986">
        <v>0</v>
      </c>
    </row>
    <row r="987" spans="2:15" x14ac:dyDescent="0.35">
      <c r="B987">
        <v>28</v>
      </c>
      <c r="C987" s="4">
        <v>736</v>
      </c>
      <c r="D987">
        <v>26</v>
      </c>
      <c r="E987">
        <v>1387</v>
      </c>
      <c r="F987">
        <v>3</v>
      </c>
      <c r="G987">
        <v>2</v>
      </c>
      <c r="H987">
        <v>8</v>
      </c>
      <c r="I987">
        <v>1</v>
      </c>
      <c r="J987">
        <v>2</v>
      </c>
      <c r="K987">
        <v>0</v>
      </c>
      <c r="L987" s="4">
        <v>11</v>
      </c>
      <c r="M987">
        <v>3</v>
      </c>
      <c r="N987">
        <v>3</v>
      </c>
      <c r="O987">
        <v>0</v>
      </c>
    </row>
    <row r="988" spans="2:15" x14ac:dyDescent="0.35">
      <c r="B988">
        <v>31</v>
      </c>
      <c r="C988" s="4">
        <v>330</v>
      </c>
      <c r="D988">
        <v>22</v>
      </c>
      <c r="E988">
        <v>1389</v>
      </c>
      <c r="F988">
        <v>4</v>
      </c>
      <c r="G988">
        <v>2</v>
      </c>
      <c r="H988">
        <v>3</v>
      </c>
      <c r="I988">
        <v>3</v>
      </c>
      <c r="J988">
        <v>2</v>
      </c>
      <c r="K988">
        <v>1</v>
      </c>
      <c r="L988" s="4">
        <v>15</v>
      </c>
      <c r="M988">
        <v>4</v>
      </c>
      <c r="N988">
        <v>2</v>
      </c>
      <c r="O988">
        <v>1</v>
      </c>
    </row>
    <row r="989" spans="2:15" x14ac:dyDescent="0.35">
      <c r="B989">
        <v>39</v>
      </c>
      <c r="C989" s="4">
        <v>1498</v>
      </c>
      <c r="D989">
        <v>21</v>
      </c>
      <c r="E989">
        <v>1390</v>
      </c>
      <c r="F989">
        <v>1</v>
      </c>
      <c r="G989">
        <v>2</v>
      </c>
      <c r="H989">
        <v>8</v>
      </c>
      <c r="I989">
        <v>4</v>
      </c>
      <c r="J989">
        <v>2</v>
      </c>
      <c r="K989">
        <v>1</v>
      </c>
      <c r="L989" s="4">
        <v>12</v>
      </c>
      <c r="M989">
        <v>4</v>
      </c>
      <c r="N989">
        <v>4</v>
      </c>
      <c r="O989">
        <v>0</v>
      </c>
    </row>
    <row r="990" spans="2:15" x14ac:dyDescent="0.35">
      <c r="B990">
        <v>51</v>
      </c>
      <c r="C990" s="4">
        <v>541</v>
      </c>
      <c r="D990">
        <v>2</v>
      </c>
      <c r="E990">
        <v>1391</v>
      </c>
      <c r="F990">
        <v>2</v>
      </c>
      <c r="G990">
        <v>2</v>
      </c>
      <c r="H990">
        <v>8</v>
      </c>
      <c r="I990">
        <v>2</v>
      </c>
      <c r="J990">
        <v>2</v>
      </c>
      <c r="K990">
        <v>0</v>
      </c>
      <c r="L990" s="4">
        <v>11</v>
      </c>
      <c r="M990">
        <v>2</v>
      </c>
      <c r="N990">
        <v>3</v>
      </c>
      <c r="O990">
        <v>0</v>
      </c>
    </row>
    <row r="991" spans="2:15" x14ac:dyDescent="0.35">
      <c r="B991">
        <v>41</v>
      </c>
      <c r="C991" s="4">
        <v>1200</v>
      </c>
      <c r="D991">
        <v>22</v>
      </c>
      <c r="E991">
        <v>1392</v>
      </c>
      <c r="F991">
        <v>4</v>
      </c>
      <c r="G991">
        <v>1</v>
      </c>
      <c r="H991">
        <v>4</v>
      </c>
      <c r="I991">
        <v>4</v>
      </c>
      <c r="J991">
        <v>3</v>
      </c>
      <c r="K991">
        <v>1</v>
      </c>
      <c r="L991" s="4">
        <v>14</v>
      </c>
      <c r="M991">
        <v>1</v>
      </c>
      <c r="N991">
        <v>2</v>
      </c>
      <c r="O991">
        <v>0</v>
      </c>
    </row>
    <row r="992" spans="2:15" x14ac:dyDescent="0.35">
      <c r="B992">
        <v>37</v>
      </c>
      <c r="C992" s="4">
        <v>1439</v>
      </c>
      <c r="D992">
        <v>4</v>
      </c>
      <c r="E992">
        <v>1394</v>
      </c>
      <c r="F992">
        <v>3</v>
      </c>
      <c r="G992">
        <v>2</v>
      </c>
      <c r="H992">
        <v>4</v>
      </c>
      <c r="I992">
        <v>3</v>
      </c>
      <c r="J992">
        <v>2</v>
      </c>
      <c r="K992">
        <v>1</v>
      </c>
      <c r="L992" s="4">
        <v>15</v>
      </c>
      <c r="M992">
        <v>4</v>
      </c>
      <c r="N992">
        <v>3</v>
      </c>
      <c r="O992">
        <v>0</v>
      </c>
    </row>
    <row r="993" spans="2:15" x14ac:dyDescent="0.35">
      <c r="B993">
        <v>33</v>
      </c>
      <c r="C993" s="4">
        <v>1111</v>
      </c>
      <c r="D993">
        <v>5</v>
      </c>
      <c r="E993">
        <v>1395</v>
      </c>
      <c r="F993">
        <v>2</v>
      </c>
      <c r="G993">
        <v>2</v>
      </c>
      <c r="H993">
        <v>8</v>
      </c>
      <c r="I993">
        <v>4</v>
      </c>
      <c r="J993">
        <v>2</v>
      </c>
      <c r="K993">
        <v>0</v>
      </c>
      <c r="L993" s="4">
        <v>13</v>
      </c>
      <c r="M993">
        <v>1</v>
      </c>
      <c r="N993">
        <v>4</v>
      </c>
      <c r="O993">
        <v>0</v>
      </c>
    </row>
    <row r="994" spans="2:15" x14ac:dyDescent="0.35">
      <c r="B994">
        <v>32</v>
      </c>
      <c r="C994" s="4">
        <v>499</v>
      </c>
      <c r="D994">
        <v>2</v>
      </c>
      <c r="E994">
        <v>1396</v>
      </c>
      <c r="F994">
        <v>3</v>
      </c>
      <c r="G994">
        <v>2</v>
      </c>
      <c r="H994">
        <v>8</v>
      </c>
      <c r="I994">
        <v>2</v>
      </c>
      <c r="J994">
        <v>2</v>
      </c>
      <c r="K994">
        <v>1</v>
      </c>
      <c r="L994" s="4">
        <v>13</v>
      </c>
      <c r="M994">
        <v>1</v>
      </c>
      <c r="N994">
        <v>2</v>
      </c>
      <c r="O994">
        <v>0</v>
      </c>
    </row>
    <row r="995" spans="2:15" x14ac:dyDescent="0.35">
      <c r="B995">
        <v>39</v>
      </c>
      <c r="C995" s="4">
        <v>1485</v>
      </c>
      <c r="D995">
        <v>25</v>
      </c>
      <c r="E995">
        <v>1397</v>
      </c>
      <c r="F995">
        <v>3</v>
      </c>
      <c r="G995">
        <v>2</v>
      </c>
      <c r="H995">
        <v>7</v>
      </c>
      <c r="I995">
        <v>3</v>
      </c>
      <c r="J995">
        <v>2</v>
      </c>
      <c r="K995">
        <v>0</v>
      </c>
      <c r="L995" s="4">
        <v>21</v>
      </c>
      <c r="M995">
        <v>2</v>
      </c>
      <c r="N995">
        <v>3</v>
      </c>
      <c r="O995">
        <v>0</v>
      </c>
    </row>
    <row r="996" spans="2:15" x14ac:dyDescent="0.35">
      <c r="B996">
        <v>25</v>
      </c>
      <c r="C996" s="4">
        <v>1372</v>
      </c>
      <c r="D996">
        <v>18</v>
      </c>
      <c r="E996">
        <v>1399</v>
      </c>
      <c r="F996">
        <v>1</v>
      </c>
      <c r="G996">
        <v>2</v>
      </c>
      <c r="H996">
        <v>8</v>
      </c>
      <c r="I996">
        <v>3</v>
      </c>
      <c r="J996">
        <v>2</v>
      </c>
      <c r="K996">
        <v>0</v>
      </c>
      <c r="L996" s="4">
        <v>14.945945945945946</v>
      </c>
      <c r="M996">
        <v>2</v>
      </c>
      <c r="N996">
        <v>2</v>
      </c>
      <c r="O996">
        <v>0</v>
      </c>
    </row>
    <row r="997" spans="2:15" x14ac:dyDescent="0.35">
      <c r="B997">
        <v>52</v>
      </c>
      <c r="C997" s="4">
        <v>322</v>
      </c>
      <c r="D997">
        <v>28</v>
      </c>
      <c r="E997">
        <v>1401</v>
      </c>
      <c r="F997">
        <v>4</v>
      </c>
      <c r="G997">
        <v>1</v>
      </c>
      <c r="H997">
        <v>3</v>
      </c>
      <c r="I997">
        <v>3</v>
      </c>
      <c r="J997">
        <v>2</v>
      </c>
      <c r="K997">
        <v>1</v>
      </c>
      <c r="L997" s="4">
        <v>15.345132743362832</v>
      </c>
      <c r="M997">
        <v>2</v>
      </c>
      <c r="N997">
        <v>2</v>
      </c>
      <c r="O997">
        <v>0</v>
      </c>
    </row>
    <row r="998" spans="2:15" x14ac:dyDescent="0.35">
      <c r="B998">
        <v>43</v>
      </c>
      <c r="C998" s="4">
        <v>930</v>
      </c>
      <c r="D998">
        <v>6</v>
      </c>
      <c r="E998">
        <v>1402</v>
      </c>
      <c r="F998">
        <v>1</v>
      </c>
      <c r="G998">
        <v>1</v>
      </c>
      <c r="H998">
        <v>4</v>
      </c>
      <c r="I998">
        <v>3</v>
      </c>
      <c r="J998">
        <v>1</v>
      </c>
      <c r="K998">
        <v>1</v>
      </c>
      <c r="L998" s="4">
        <v>15.375527426160337</v>
      </c>
      <c r="M998">
        <v>1</v>
      </c>
      <c r="N998">
        <v>1</v>
      </c>
      <c r="O998">
        <v>0</v>
      </c>
    </row>
    <row r="999" spans="2:15" x14ac:dyDescent="0.35">
      <c r="B999">
        <v>27</v>
      </c>
      <c r="C999" s="4">
        <v>205</v>
      </c>
      <c r="D999">
        <v>10</v>
      </c>
      <c r="E999">
        <v>1403</v>
      </c>
      <c r="F999">
        <v>4</v>
      </c>
      <c r="G999">
        <v>1</v>
      </c>
      <c r="H999">
        <v>8</v>
      </c>
      <c r="I999">
        <v>4</v>
      </c>
      <c r="J999">
        <v>2</v>
      </c>
      <c r="K999">
        <v>1</v>
      </c>
      <c r="L999" s="4">
        <v>14.945945945945946</v>
      </c>
      <c r="M999">
        <v>4</v>
      </c>
      <c r="N999">
        <v>3</v>
      </c>
      <c r="O999">
        <v>0</v>
      </c>
    </row>
    <row r="1000" spans="2:15" x14ac:dyDescent="0.35">
      <c r="B1000">
        <v>27</v>
      </c>
      <c r="C1000" s="4">
        <v>135</v>
      </c>
      <c r="D1000">
        <v>17</v>
      </c>
      <c r="E1000">
        <v>1405</v>
      </c>
      <c r="F1000">
        <v>4</v>
      </c>
      <c r="G1000">
        <v>1</v>
      </c>
      <c r="H1000">
        <v>4</v>
      </c>
      <c r="I1000">
        <v>3</v>
      </c>
      <c r="J1000">
        <v>1</v>
      </c>
      <c r="K1000">
        <v>1</v>
      </c>
      <c r="L1000" s="4">
        <v>15.375527426160337</v>
      </c>
      <c r="M1000">
        <v>4</v>
      </c>
      <c r="N1000">
        <v>3</v>
      </c>
      <c r="O1000">
        <v>1</v>
      </c>
    </row>
    <row r="1001" spans="2:15" x14ac:dyDescent="0.35">
      <c r="B1001">
        <v>26</v>
      </c>
      <c r="C1001" s="4">
        <v>683</v>
      </c>
      <c r="D1001">
        <v>2</v>
      </c>
      <c r="E1001">
        <v>1407</v>
      </c>
      <c r="F1001">
        <v>1</v>
      </c>
      <c r="G1001">
        <v>2</v>
      </c>
      <c r="H1001">
        <v>4</v>
      </c>
      <c r="I1001">
        <v>4</v>
      </c>
      <c r="J1001">
        <v>1</v>
      </c>
      <c r="K1001">
        <v>0</v>
      </c>
      <c r="L1001" s="4">
        <v>15.375527426160337</v>
      </c>
      <c r="M1001">
        <v>4</v>
      </c>
      <c r="N1001">
        <v>3</v>
      </c>
      <c r="O1001">
        <v>0</v>
      </c>
    </row>
    <row r="1002" spans="2:15" x14ac:dyDescent="0.35">
      <c r="B1002">
        <v>42</v>
      </c>
      <c r="C1002" s="4">
        <v>1147</v>
      </c>
      <c r="D1002">
        <v>10</v>
      </c>
      <c r="E1002">
        <v>1408</v>
      </c>
      <c r="F1002">
        <v>3</v>
      </c>
      <c r="G1002">
        <v>1</v>
      </c>
      <c r="H1002">
        <v>6</v>
      </c>
      <c r="I1002">
        <v>1</v>
      </c>
      <c r="J1002">
        <v>2</v>
      </c>
      <c r="K1002">
        <v>0</v>
      </c>
      <c r="L1002" s="4">
        <v>15.049382716049383</v>
      </c>
      <c r="M1002">
        <v>3</v>
      </c>
      <c r="N1002">
        <v>3</v>
      </c>
      <c r="O1002">
        <v>0</v>
      </c>
    </row>
    <row r="1003" spans="2:15" x14ac:dyDescent="0.35">
      <c r="B1003">
        <v>52</v>
      </c>
      <c r="C1003" s="4">
        <v>258</v>
      </c>
      <c r="D1003">
        <v>8</v>
      </c>
      <c r="E1003">
        <v>1409</v>
      </c>
      <c r="F1003">
        <v>3</v>
      </c>
      <c r="G1003">
        <v>1</v>
      </c>
      <c r="H1003">
        <v>5</v>
      </c>
      <c r="I1003">
        <v>1</v>
      </c>
      <c r="J1003">
        <v>2</v>
      </c>
      <c r="K1003">
        <v>0</v>
      </c>
      <c r="L1003" s="4">
        <v>13</v>
      </c>
      <c r="M1003">
        <v>3</v>
      </c>
      <c r="N1003">
        <v>1</v>
      </c>
      <c r="O1003">
        <v>0</v>
      </c>
    </row>
    <row r="1004" spans="2:15" x14ac:dyDescent="0.35">
      <c r="B1004">
        <v>37</v>
      </c>
      <c r="C1004" s="4">
        <v>1462</v>
      </c>
      <c r="D1004">
        <v>11</v>
      </c>
      <c r="E1004">
        <v>1411</v>
      </c>
      <c r="F1004">
        <v>1</v>
      </c>
      <c r="G1004">
        <v>1</v>
      </c>
      <c r="H1004">
        <v>5</v>
      </c>
      <c r="I1004">
        <v>3</v>
      </c>
      <c r="J1004">
        <v>1</v>
      </c>
      <c r="K1004">
        <v>0</v>
      </c>
      <c r="L1004" s="4">
        <v>18</v>
      </c>
      <c r="M1004">
        <v>1</v>
      </c>
      <c r="N1004">
        <v>3</v>
      </c>
      <c r="O1004">
        <v>0</v>
      </c>
    </row>
    <row r="1005" spans="2:15" x14ac:dyDescent="0.35">
      <c r="B1005">
        <v>35</v>
      </c>
      <c r="C1005" s="4">
        <v>200</v>
      </c>
      <c r="D1005">
        <v>18</v>
      </c>
      <c r="E1005">
        <v>1412</v>
      </c>
      <c r="F1005">
        <v>3</v>
      </c>
      <c r="G1005">
        <v>2</v>
      </c>
      <c r="H1005">
        <v>3</v>
      </c>
      <c r="I1005">
        <v>4</v>
      </c>
      <c r="J1005">
        <v>1</v>
      </c>
      <c r="K1005">
        <v>0</v>
      </c>
      <c r="L1005" s="4">
        <v>11</v>
      </c>
      <c r="M1005">
        <v>3</v>
      </c>
      <c r="N1005">
        <v>3</v>
      </c>
      <c r="O1005">
        <v>0</v>
      </c>
    </row>
    <row r="1006" spans="2:15" x14ac:dyDescent="0.35">
      <c r="B1006">
        <v>25</v>
      </c>
      <c r="C1006" s="4">
        <v>949</v>
      </c>
      <c r="D1006">
        <v>1</v>
      </c>
      <c r="E1006">
        <v>1415</v>
      </c>
      <c r="F1006">
        <v>1</v>
      </c>
      <c r="G1006">
        <v>2</v>
      </c>
      <c r="H1006">
        <v>5</v>
      </c>
      <c r="I1006">
        <v>4</v>
      </c>
      <c r="J1006">
        <v>2</v>
      </c>
      <c r="K1006">
        <v>0</v>
      </c>
      <c r="L1006" s="4">
        <v>11</v>
      </c>
      <c r="M1006">
        <v>2</v>
      </c>
      <c r="N1006">
        <v>2</v>
      </c>
      <c r="O1006">
        <v>0</v>
      </c>
    </row>
    <row r="1007" spans="2:15" x14ac:dyDescent="0.35">
      <c r="B1007">
        <v>26</v>
      </c>
      <c r="C1007" s="4">
        <v>652</v>
      </c>
      <c r="D1007">
        <v>7</v>
      </c>
      <c r="E1007">
        <v>1417</v>
      </c>
      <c r="F1007">
        <v>3</v>
      </c>
      <c r="G1007">
        <v>2</v>
      </c>
      <c r="H1007">
        <v>5</v>
      </c>
      <c r="I1007">
        <v>1</v>
      </c>
      <c r="J1007">
        <v>1</v>
      </c>
      <c r="K1007">
        <v>0</v>
      </c>
      <c r="L1007" s="4">
        <v>12</v>
      </c>
      <c r="M1007">
        <v>4</v>
      </c>
      <c r="N1007">
        <v>3</v>
      </c>
      <c r="O1007">
        <v>0</v>
      </c>
    </row>
    <row r="1008" spans="2:15" x14ac:dyDescent="0.35">
      <c r="B1008">
        <v>29</v>
      </c>
      <c r="C1008" s="4">
        <v>332</v>
      </c>
      <c r="D1008">
        <v>17</v>
      </c>
      <c r="E1008">
        <v>1419</v>
      </c>
      <c r="F1008">
        <v>2</v>
      </c>
      <c r="G1008">
        <v>2</v>
      </c>
      <c r="H1008">
        <v>2</v>
      </c>
      <c r="I1008">
        <v>1</v>
      </c>
      <c r="J1008">
        <v>1</v>
      </c>
      <c r="K1008">
        <v>0</v>
      </c>
      <c r="L1008" s="4">
        <v>13</v>
      </c>
      <c r="M1008">
        <v>1</v>
      </c>
      <c r="N1008">
        <v>2</v>
      </c>
      <c r="O1008">
        <v>0</v>
      </c>
    </row>
    <row r="1009" spans="2:15" x14ac:dyDescent="0.35">
      <c r="B1009">
        <v>49</v>
      </c>
      <c r="C1009" s="4">
        <v>1475</v>
      </c>
      <c r="D1009">
        <v>28</v>
      </c>
      <c r="E1009">
        <v>1420</v>
      </c>
      <c r="F1009">
        <v>1</v>
      </c>
      <c r="G1009">
        <v>2</v>
      </c>
      <c r="H1009">
        <v>5</v>
      </c>
      <c r="I1009">
        <v>1</v>
      </c>
      <c r="J1009">
        <v>1</v>
      </c>
      <c r="K1009">
        <v>0</v>
      </c>
      <c r="L1009" s="4">
        <v>20</v>
      </c>
      <c r="M1009">
        <v>1</v>
      </c>
      <c r="N1009">
        <v>3</v>
      </c>
      <c r="O1009">
        <v>1</v>
      </c>
    </row>
    <row r="1010" spans="2:15" x14ac:dyDescent="0.35">
      <c r="B1010">
        <v>29</v>
      </c>
      <c r="C1010" s="4">
        <v>337</v>
      </c>
      <c r="D1010">
        <v>14</v>
      </c>
      <c r="E1010">
        <v>1421</v>
      </c>
      <c r="F1010">
        <v>3</v>
      </c>
      <c r="G1010">
        <v>1</v>
      </c>
      <c r="H1010">
        <v>7</v>
      </c>
      <c r="I1010">
        <v>4</v>
      </c>
      <c r="J1010">
        <v>1</v>
      </c>
      <c r="K1010">
        <v>1</v>
      </c>
      <c r="L1010" s="4">
        <v>12</v>
      </c>
      <c r="M1010">
        <v>1</v>
      </c>
      <c r="N1010">
        <v>3</v>
      </c>
      <c r="O1010">
        <v>1</v>
      </c>
    </row>
    <row r="1011" spans="2:15" x14ac:dyDescent="0.35">
      <c r="B1011">
        <v>54</v>
      </c>
      <c r="C1011" s="4">
        <v>971</v>
      </c>
      <c r="D1011">
        <v>1</v>
      </c>
      <c r="E1011">
        <v>1422</v>
      </c>
      <c r="F1011">
        <v>4</v>
      </c>
      <c r="G1011">
        <v>1</v>
      </c>
      <c r="H1011">
        <v>1</v>
      </c>
      <c r="I1011">
        <v>4</v>
      </c>
      <c r="J1011">
        <v>1</v>
      </c>
      <c r="K1011">
        <v>0</v>
      </c>
      <c r="L1011" s="4">
        <v>19</v>
      </c>
      <c r="M1011">
        <v>4</v>
      </c>
      <c r="N1011">
        <v>2</v>
      </c>
      <c r="O1011">
        <v>0</v>
      </c>
    </row>
    <row r="1012" spans="2:15" x14ac:dyDescent="0.35">
      <c r="B1012">
        <v>58</v>
      </c>
      <c r="C1012" s="4">
        <v>1055</v>
      </c>
      <c r="D1012">
        <v>1</v>
      </c>
      <c r="E1012">
        <v>1423</v>
      </c>
      <c r="F1012">
        <v>4</v>
      </c>
      <c r="G1012">
        <v>1</v>
      </c>
      <c r="H1012">
        <v>1</v>
      </c>
      <c r="I1012">
        <v>1</v>
      </c>
      <c r="J1012">
        <v>2</v>
      </c>
      <c r="K1012">
        <v>1</v>
      </c>
      <c r="L1012" s="4">
        <v>21</v>
      </c>
      <c r="M1012">
        <v>3</v>
      </c>
      <c r="N1012">
        <v>3</v>
      </c>
      <c r="O1012">
        <v>0</v>
      </c>
    </row>
    <row r="1013" spans="2:15" x14ac:dyDescent="0.35">
      <c r="B1013">
        <v>55</v>
      </c>
      <c r="C1013" s="4">
        <v>1136</v>
      </c>
      <c r="D1013">
        <v>1</v>
      </c>
      <c r="E1013">
        <v>1424</v>
      </c>
      <c r="F1013">
        <v>2</v>
      </c>
      <c r="G1013">
        <v>2</v>
      </c>
      <c r="H1013">
        <v>1</v>
      </c>
      <c r="I1013">
        <v>4</v>
      </c>
      <c r="J1013">
        <v>3</v>
      </c>
      <c r="K1013">
        <v>0</v>
      </c>
      <c r="L1013" s="4">
        <v>13</v>
      </c>
      <c r="M1013">
        <v>4</v>
      </c>
      <c r="N1013">
        <v>4</v>
      </c>
      <c r="O1013">
        <v>0</v>
      </c>
    </row>
    <row r="1014" spans="2:15" x14ac:dyDescent="0.35">
      <c r="B1014">
        <v>36</v>
      </c>
      <c r="C1014" s="4">
        <v>1174</v>
      </c>
      <c r="D1014">
        <v>3</v>
      </c>
      <c r="E1014">
        <v>1425</v>
      </c>
      <c r="F1014">
        <v>1</v>
      </c>
      <c r="G1014">
        <v>1</v>
      </c>
      <c r="H1014">
        <v>8</v>
      </c>
      <c r="I1014">
        <v>2</v>
      </c>
      <c r="J1014">
        <v>1</v>
      </c>
      <c r="K1014">
        <v>1</v>
      </c>
      <c r="L1014" s="4">
        <v>16</v>
      </c>
      <c r="M1014">
        <v>4</v>
      </c>
      <c r="N1014">
        <v>3</v>
      </c>
      <c r="O1014">
        <v>0</v>
      </c>
    </row>
    <row r="1015" spans="2:15" x14ac:dyDescent="0.35">
      <c r="B1015">
        <v>31</v>
      </c>
      <c r="C1015" s="4">
        <v>667</v>
      </c>
      <c r="D1015">
        <v>1</v>
      </c>
      <c r="E1015">
        <v>1427</v>
      </c>
      <c r="F1015">
        <v>2</v>
      </c>
      <c r="G1015">
        <v>1</v>
      </c>
      <c r="H1015">
        <v>9</v>
      </c>
      <c r="I1015">
        <v>3</v>
      </c>
      <c r="J1015">
        <v>1</v>
      </c>
      <c r="K1015">
        <v>0</v>
      </c>
      <c r="L1015" s="4">
        <v>12</v>
      </c>
      <c r="M1015">
        <v>2</v>
      </c>
      <c r="N1015">
        <v>3</v>
      </c>
      <c r="O1015">
        <v>1</v>
      </c>
    </row>
    <row r="1016" spans="2:15" x14ac:dyDescent="0.35">
      <c r="B1016">
        <v>30</v>
      </c>
      <c r="C1016" s="4">
        <v>855</v>
      </c>
      <c r="D1016">
        <v>7</v>
      </c>
      <c r="E1016">
        <v>1428</v>
      </c>
      <c r="F1016">
        <v>4</v>
      </c>
      <c r="G1016">
        <v>1</v>
      </c>
      <c r="H1016">
        <v>8</v>
      </c>
      <c r="I1016">
        <v>1</v>
      </c>
      <c r="J1016">
        <v>3</v>
      </c>
      <c r="K1016">
        <v>0</v>
      </c>
      <c r="L1016" s="4">
        <v>14</v>
      </c>
      <c r="M1016">
        <v>2</v>
      </c>
      <c r="N1016">
        <v>3</v>
      </c>
      <c r="O1016">
        <v>0</v>
      </c>
    </row>
    <row r="1017" spans="2:15" x14ac:dyDescent="0.35">
      <c r="B1017">
        <v>31</v>
      </c>
      <c r="C1017" s="4">
        <v>182</v>
      </c>
      <c r="D1017">
        <v>8</v>
      </c>
      <c r="E1017">
        <v>1430</v>
      </c>
      <c r="F1017">
        <v>1</v>
      </c>
      <c r="G1017">
        <v>1</v>
      </c>
      <c r="H1017">
        <v>1</v>
      </c>
      <c r="I1017">
        <v>2</v>
      </c>
      <c r="J1017">
        <v>1</v>
      </c>
      <c r="K1017">
        <v>0</v>
      </c>
      <c r="L1017" s="4">
        <v>11</v>
      </c>
      <c r="M1017">
        <v>3</v>
      </c>
      <c r="N1017">
        <v>4</v>
      </c>
      <c r="O1017">
        <v>0</v>
      </c>
    </row>
    <row r="1018" spans="2:15" x14ac:dyDescent="0.35">
      <c r="B1018">
        <v>34</v>
      </c>
      <c r="C1018" s="4">
        <v>560</v>
      </c>
      <c r="D1018">
        <v>1</v>
      </c>
      <c r="E1018">
        <v>1431</v>
      </c>
      <c r="F1018">
        <v>4</v>
      </c>
      <c r="G1018">
        <v>2</v>
      </c>
      <c r="H1018">
        <v>4</v>
      </c>
      <c r="I1018">
        <v>1</v>
      </c>
      <c r="J1018">
        <v>3</v>
      </c>
      <c r="K1018">
        <v>0</v>
      </c>
      <c r="L1018" s="4">
        <v>15.375527426160337</v>
      </c>
      <c r="M1018">
        <v>3</v>
      </c>
      <c r="N1018">
        <v>3</v>
      </c>
      <c r="O1018">
        <v>0</v>
      </c>
    </row>
    <row r="1019" spans="2:15" x14ac:dyDescent="0.35">
      <c r="B1019">
        <v>31</v>
      </c>
      <c r="C1019" s="4">
        <v>202</v>
      </c>
      <c r="D1019">
        <v>8</v>
      </c>
      <c r="E1019">
        <v>1433</v>
      </c>
      <c r="F1019">
        <v>1</v>
      </c>
      <c r="G1019">
        <v>1</v>
      </c>
      <c r="H1019">
        <v>4</v>
      </c>
      <c r="I1019">
        <v>2</v>
      </c>
      <c r="J1019">
        <v>1</v>
      </c>
      <c r="K1019">
        <v>0</v>
      </c>
      <c r="L1019" s="4">
        <v>15.375527426160337</v>
      </c>
      <c r="M1019">
        <v>3</v>
      </c>
      <c r="N1019">
        <v>4</v>
      </c>
      <c r="O1019">
        <v>1</v>
      </c>
    </row>
    <row r="1020" spans="2:15" x14ac:dyDescent="0.35">
      <c r="B1020">
        <v>27</v>
      </c>
      <c r="C1020" s="4">
        <v>1377</v>
      </c>
      <c r="D1020">
        <v>11</v>
      </c>
      <c r="E1020">
        <v>1434</v>
      </c>
      <c r="F1020">
        <v>2</v>
      </c>
      <c r="G1020">
        <v>2</v>
      </c>
      <c r="H1020">
        <v>5</v>
      </c>
      <c r="I1020">
        <v>1</v>
      </c>
      <c r="J1020">
        <v>2</v>
      </c>
      <c r="K1020">
        <v>0</v>
      </c>
      <c r="L1020" s="4">
        <v>15.173076923076923</v>
      </c>
      <c r="M1020">
        <v>2</v>
      </c>
      <c r="N1020">
        <v>4</v>
      </c>
      <c r="O1020">
        <v>0</v>
      </c>
    </row>
    <row r="1021" spans="2:15" x14ac:dyDescent="0.35">
      <c r="B1021">
        <v>36</v>
      </c>
      <c r="C1021" s="4">
        <v>172</v>
      </c>
      <c r="D1021">
        <v>4</v>
      </c>
      <c r="E1021">
        <v>1435</v>
      </c>
      <c r="F1021">
        <v>1</v>
      </c>
      <c r="G1021">
        <v>2</v>
      </c>
      <c r="H1021">
        <v>5</v>
      </c>
      <c r="I1021">
        <v>4</v>
      </c>
      <c r="J1021">
        <v>1</v>
      </c>
      <c r="K1021">
        <v>0</v>
      </c>
      <c r="L1021" s="4">
        <v>15.173076923076923</v>
      </c>
      <c r="M1021">
        <v>3</v>
      </c>
      <c r="N1021">
        <v>2</v>
      </c>
      <c r="O1021">
        <v>0</v>
      </c>
    </row>
    <row r="1022" spans="2:15" x14ac:dyDescent="0.35">
      <c r="B1022">
        <v>36</v>
      </c>
      <c r="C1022" s="4">
        <v>329</v>
      </c>
      <c r="D1022">
        <v>16</v>
      </c>
      <c r="E1022">
        <v>1436</v>
      </c>
      <c r="F1022">
        <v>3</v>
      </c>
      <c r="G1022">
        <v>1</v>
      </c>
      <c r="H1022">
        <v>8</v>
      </c>
      <c r="I1022">
        <v>1</v>
      </c>
      <c r="J1022">
        <v>2</v>
      </c>
      <c r="K1022">
        <v>0</v>
      </c>
      <c r="L1022" s="4">
        <v>14.945945945945946</v>
      </c>
      <c r="M1022">
        <v>1</v>
      </c>
      <c r="N1022">
        <v>2</v>
      </c>
      <c r="O1022">
        <v>0</v>
      </c>
    </row>
    <row r="1023" spans="2:15" x14ac:dyDescent="0.35">
      <c r="B1023">
        <v>47</v>
      </c>
      <c r="C1023" s="4">
        <v>465</v>
      </c>
      <c r="D1023">
        <v>1</v>
      </c>
      <c r="E1023">
        <v>1438</v>
      </c>
      <c r="F1023">
        <v>1</v>
      </c>
      <c r="G1023">
        <v>2</v>
      </c>
      <c r="H1023">
        <v>4</v>
      </c>
      <c r="I1023">
        <v>4</v>
      </c>
      <c r="J1023">
        <v>2</v>
      </c>
      <c r="K1023">
        <v>0</v>
      </c>
      <c r="L1023" s="4">
        <v>15.375527426160337</v>
      </c>
      <c r="M1023">
        <v>3</v>
      </c>
      <c r="N1023">
        <v>2</v>
      </c>
      <c r="O1023">
        <v>0</v>
      </c>
    </row>
    <row r="1024" spans="2:15" x14ac:dyDescent="0.35">
      <c r="B1024">
        <v>25</v>
      </c>
      <c r="C1024" s="4">
        <v>383</v>
      </c>
      <c r="D1024">
        <v>9</v>
      </c>
      <c r="E1024">
        <v>1439</v>
      </c>
      <c r="F1024">
        <v>1</v>
      </c>
      <c r="G1024">
        <v>2</v>
      </c>
      <c r="H1024">
        <v>9</v>
      </c>
      <c r="I1024">
        <v>1</v>
      </c>
      <c r="J1024">
        <v>2</v>
      </c>
      <c r="K1024">
        <v>0</v>
      </c>
      <c r="L1024" s="4">
        <v>12</v>
      </c>
      <c r="M1024">
        <v>1</v>
      </c>
      <c r="N1024">
        <v>3</v>
      </c>
      <c r="O1024">
        <v>1</v>
      </c>
    </row>
    <row r="1025" spans="2:15" x14ac:dyDescent="0.35">
      <c r="B1025">
        <v>37</v>
      </c>
      <c r="C1025" s="4">
        <v>1413</v>
      </c>
      <c r="D1025">
        <v>5</v>
      </c>
      <c r="E1025">
        <v>1440</v>
      </c>
      <c r="F1025">
        <v>3</v>
      </c>
      <c r="G1025">
        <v>2</v>
      </c>
      <c r="H1025">
        <v>5</v>
      </c>
      <c r="I1025">
        <v>3</v>
      </c>
      <c r="J1025">
        <v>1</v>
      </c>
      <c r="K1025">
        <v>0</v>
      </c>
      <c r="L1025" s="4">
        <v>14</v>
      </c>
      <c r="M1025">
        <v>1</v>
      </c>
      <c r="N1025">
        <v>1</v>
      </c>
      <c r="O1025">
        <v>0</v>
      </c>
    </row>
    <row r="1026" spans="2:15" x14ac:dyDescent="0.35">
      <c r="B1026">
        <v>56</v>
      </c>
      <c r="C1026" s="4">
        <v>1255</v>
      </c>
      <c r="D1026">
        <v>1</v>
      </c>
      <c r="E1026">
        <v>1441</v>
      </c>
      <c r="F1026">
        <v>1</v>
      </c>
      <c r="G1026">
        <v>1</v>
      </c>
      <c r="H1026">
        <v>4</v>
      </c>
      <c r="I1026">
        <v>1</v>
      </c>
      <c r="J1026">
        <v>2</v>
      </c>
      <c r="K1026">
        <v>0</v>
      </c>
      <c r="L1026" s="4">
        <v>22</v>
      </c>
      <c r="M1026">
        <v>4</v>
      </c>
      <c r="N1026">
        <v>4</v>
      </c>
      <c r="O1026">
        <v>0</v>
      </c>
    </row>
    <row r="1027" spans="2:15" x14ac:dyDescent="0.35">
      <c r="B1027">
        <v>47</v>
      </c>
      <c r="C1027" s="4">
        <v>776.57377049180332</v>
      </c>
      <c r="D1027">
        <v>2</v>
      </c>
      <c r="E1027">
        <v>1443</v>
      </c>
      <c r="F1027">
        <v>1</v>
      </c>
      <c r="G1027">
        <v>1</v>
      </c>
      <c r="H1027">
        <v>1</v>
      </c>
      <c r="I1027">
        <v>3</v>
      </c>
      <c r="J1027">
        <v>2</v>
      </c>
      <c r="K1027">
        <v>0</v>
      </c>
      <c r="L1027" s="4">
        <v>19</v>
      </c>
      <c r="M1027">
        <v>2</v>
      </c>
      <c r="N1027">
        <v>4</v>
      </c>
      <c r="O1027">
        <v>0</v>
      </c>
    </row>
    <row r="1028" spans="2:15" x14ac:dyDescent="0.35">
      <c r="B1028">
        <v>24</v>
      </c>
      <c r="C1028" s="4">
        <v>787.54826254826253</v>
      </c>
      <c r="D1028">
        <v>4</v>
      </c>
      <c r="E1028">
        <v>1445</v>
      </c>
      <c r="F1028">
        <v>4</v>
      </c>
      <c r="G1028">
        <v>1</v>
      </c>
      <c r="H1028">
        <v>8</v>
      </c>
      <c r="I1028">
        <v>3</v>
      </c>
      <c r="J1028">
        <v>2</v>
      </c>
      <c r="K1028">
        <v>1</v>
      </c>
      <c r="L1028" s="4">
        <v>12</v>
      </c>
      <c r="M1028">
        <v>3</v>
      </c>
      <c r="N1028">
        <v>3</v>
      </c>
      <c r="O1028">
        <v>0</v>
      </c>
    </row>
    <row r="1029" spans="2:15" x14ac:dyDescent="0.35">
      <c r="B1029">
        <v>32</v>
      </c>
      <c r="C1029" s="4">
        <v>787.54826254826253</v>
      </c>
      <c r="D1029">
        <v>7</v>
      </c>
      <c r="E1029">
        <v>1446</v>
      </c>
      <c r="F1029">
        <v>4</v>
      </c>
      <c r="G1029">
        <v>2</v>
      </c>
      <c r="H1029">
        <v>8</v>
      </c>
      <c r="I1029">
        <v>4</v>
      </c>
      <c r="J1029">
        <v>2</v>
      </c>
      <c r="K1029">
        <v>0</v>
      </c>
      <c r="L1029" s="4">
        <v>12</v>
      </c>
      <c r="M1029">
        <v>3</v>
      </c>
      <c r="N1029">
        <v>2</v>
      </c>
      <c r="O1029">
        <v>0</v>
      </c>
    </row>
    <row r="1030" spans="2:15" x14ac:dyDescent="0.35">
      <c r="B1030">
        <v>34</v>
      </c>
      <c r="C1030" s="4">
        <v>776.33181818181822</v>
      </c>
      <c r="D1030">
        <v>1</v>
      </c>
      <c r="E1030">
        <v>1447</v>
      </c>
      <c r="F1030">
        <v>4</v>
      </c>
      <c r="G1030">
        <v>1</v>
      </c>
      <c r="H1030">
        <v>5</v>
      </c>
      <c r="I1030">
        <v>2</v>
      </c>
      <c r="J1030">
        <v>2</v>
      </c>
      <c r="K1030">
        <v>0</v>
      </c>
      <c r="L1030" s="4">
        <v>17</v>
      </c>
      <c r="M1030">
        <v>1</v>
      </c>
      <c r="N1030">
        <v>2</v>
      </c>
      <c r="O1030">
        <v>0</v>
      </c>
    </row>
    <row r="1031" spans="2:15" x14ac:dyDescent="0.35">
      <c r="B1031">
        <v>41</v>
      </c>
      <c r="C1031" s="4">
        <v>773.53418803418799</v>
      </c>
      <c r="D1031">
        <v>5</v>
      </c>
      <c r="E1031">
        <v>1448</v>
      </c>
      <c r="F1031">
        <v>2</v>
      </c>
      <c r="G1031">
        <v>2</v>
      </c>
      <c r="H1031">
        <v>4</v>
      </c>
      <c r="I1031">
        <v>3</v>
      </c>
      <c r="J1031">
        <v>2</v>
      </c>
      <c r="K1031">
        <v>1</v>
      </c>
      <c r="L1031" s="4">
        <v>12</v>
      </c>
      <c r="M1031">
        <v>1</v>
      </c>
      <c r="N1031">
        <v>2</v>
      </c>
      <c r="O1031">
        <v>0</v>
      </c>
    </row>
    <row r="1032" spans="2:15" x14ac:dyDescent="0.35">
      <c r="B1032">
        <v>40</v>
      </c>
      <c r="C1032" s="4">
        <v>663</v>
      </c>
      <c r="D1032">
        <v>9</v>
      </c>
      <c r="E1032">
        <v>1449</v>
      </c>
      <c r="F1032">
        <v>3</v>
      </c>
      <c r="G1032">
        <v>2</v>
      </c>
      <c r="H1032">
        <v>5</v>
      </c>
      <c r="I1032">
        <v>3</v>
      </c>
      <c r="J1032">
        <v>3</v>
      </c>
      <c r="K1032">
        <v>0</v>
      </c>
      <c r="L1032" s="4">
        <v>11</v>
      </c>
      <c r="M1032">
        <v>3</v>
      </c>
      <c r="N1032">
        <v>4</v>
      </c>
      <c r="O1032">
        <v>0</v>
      </c>
    </row>
    <row r="1033" spans="2:15" x14ac:dyDescent="0.35">
      <c r="B1033">
        <v>31</v>
      </c>
      <c r="C1033" s="4">
        <v>326</v>
      </c>
      <c r="D1033">
        <v>8</v>
      </c>
      <c r="E1033">
        <v>1453</v>
      </c>
      <c r="F1033">
        <v>1</v>
      </c>
      <c r="G1033">
        <v>2</v>
      </c>
      <c r="H1033">
        <v>8</v>
      </c>
      <c r="I1033">
        <v>4</v>
      </c>
      <c r="J1033">
        <v>3</v>
      </c>
      <c r="K1033">
        <v>0</v>
      </c>
      <c r="L1033" s="4">
        <v>18</v>
      </c>
      <c r="M1033">
        <v>1</v>
      </c>
      <c r="N1033">
        <v>3</v>
      </c>
      <c r="O1033">
        <v>0</v>
      </c>
    </row>
    <row r="1034" spans="2:15" x14ac:dyDescent="0.35">
      <c r="B1034">
        <v>46</v>
      </c>
      <c r="C1034" s="4">
        <v>377</v>
      </c>
      <c r="D1034">
        <v>9</v>
      </c>
      <c r="E1034">
        <v>1457</v>
      </c>
      <c r="F1034">
        <v>1</v>
      </c>
      <c r="G1034">
        <v>2</v>
      </c>
      <c r="H1034">
        <v>8</v>
      </c>
      <c r="I1034">
        <v>4</v>
      </c>
      <c r="J1034">
        <v>3</v>
      </c>
      <c r="K1034">
        <v>0</v>
      </c>
      <c r="L1034" s="4">
        <v>11</v>
      </c>
      <c r="M1034">
        <v>1</v>
      </c>
      <c r="N1034">
        <v>4</v>
      </c>
      <c r="O1034">
        <v>1</v>
      </c>
    </row>
    <row r="1035" spans="2:15" x14ac:dyDescent="0.35">
      <c r="B1035">
        <v>39</v>
      </c>
      <c r="C1035" s="4">
        <v>592</v>
      </c>
      <c r="D1035">
        <v>2</v>
      </c>
      <c r="E1035">
        <v>1458</v>
      </c>
      <c r="F1035">
        <v>1</v>
      </c>
      <c r="G1035">
        <v>1</v>
      </c>
      <c r="H1035">
        <v>5</v>
      </c>
      <c r="I1035">
        <v>1</v>
      </c>
      <c r="J1035">
        <v>1</v>
      </c>
      <c r="K1035">
        <v>1</v>
      </c>
      <c r="L1035" s="4">
        <v>23</v>
      </c>
      <c r="M1035">
        <v>2</v>
      </c>
      <c r="N1035">
        <v>4</v>
      </c>
      <c r="O1035">
        <v>1</v>
      </c>
    </row>
    <row r="1036" spans="2:15" x14ac:dyDescent="0.35">
      <c r="B1036">
        <v>31</v>
      </c>
      <c r="C1036" s="4">
        <v>1445</v>
      </c>
      <c r="D1036">
        <v>1</v>
      </c>
      <c r="E1036">
        <v>1459</v>
      </c>
      <c r="F1036">
        <v>3</v>
      </c>
      <c r="G1036">
        <v>1</v>
      </c>
      <c r="H1036">
        <v>3</v>
      </c>
      <c r="I1036">
        <v>2</v>
      </c>
      <c r="J1036">
        <v>1</v>
      </c>
      <c r="K1036">
        <v>0</v>
      </c>
      <c r="L1036" s="4">
        <v>11</v>
      </c>
      <c r="M1036">
        <v>1</v>
      </c>
      <c r="N1036">
        <v>3</v>
      </c>
      <c r="O1036">
        <v>1</v>
      </c>
    </row>
    <row r="1037" spans="2:15" x14ac:dyDescent="0.35">
      <c r="B1037">
        <v>45</v>
      </c>
      <c r="C1037" s="4">
        <v>1038</v>
      </c>
      <c r="D1037">
        <v>20</v>
      </c>
      <c r="E1037">
        <v>1460</v>
      </c>
      <c r="F1037">
        <v>2</v>
      </c>
      <c r="G1037">
        <v>2</v>
      </c>
      <c r="H1037">
        <v>7</v>
      </c>
      <c r="I1037">
        <v>1</v>
      </c>
      <c r="J1037">
        <v>3</v>
      </c>
      <c r="K1037">
        <v>1</v>
      </c>
      <c r="L1037" s="4">
        <v>18</v>
      </c>
      <c r="M1037">
        <v>2</v>
      </c>
      <c r="N1037">
        <v>3</v>
      </c>
      <c r="O1037">
        <v>0</v>
      </c>
    </row>
    <row r="1038" spans="2:15" x14ac:dyDescent="0.35">
      <c r="B1038">
        <v>31</v>
      </c>
      <c r="C1038" s="4">
        <v>1398</v>
      </c>
      <c r="D1038">
        <v>8</v>
      </c>
      <c r="E1038">
        <v>1461</v>
      </c>
      <c r="F1038">
        <v>4</v>
      </c>
      <c r="G1038">
        <v>1</v>
      </c>
      <c r="H1038">
        <v>2</v>
      </c>
      <c r="I1038">
        <v>2</v>
      </c>
      <c r="J1038">
        <v>1</v>
      </c>
      <c r="K1038">
        <v>0</v>
      </c>
      <c r="L1038" s="4">
        <v>18</v>
      </c>
      <c r="M1038">
        <v>4</v>
      </c>
      <c r="N1038">
        <v>3</v>
      </c>
      <c r="O1038">
        <v>0</v>
      </c>
    </row>
    <row r="1039" spans="2:15" x14ac:dyDescent="0.35">
      <c r="B1039">
        <v>31</v>
      </c>
      <c r="C1039" s="4">
        <v>523</v>
      </c>
      <c r="D1039">
        <v>2</v>
      </c>
      <c r="E1039">
        <v>1464</v>
      </c>
      <c r="F1039">
        <v>2</v>
      </c>
      <c r="G1039">
        <v>2</v>
      </c>
      <c r="H1039">
        <v>5</v>
      </c>
      <c r="I1039">
        <v>4</v>
      </c>
      <c r="J1039">
        <v>2</v>
      </c>
      <c r="K1039">
        <v>1</v>
      </c>
      <c r="L1039" s="4">
        <v>15.173076923076923</v>
      </c>
      <c r="M1039">
        <v>3</v>
      </c>
      <c r="N1039">
        <v>1</v>
      </c>
      <c r="O1039">
        <v>1</v>
      </c>
    </row>
    <row r="1040" spans="2:15" x14ac:dyDescent="0.35">
      <c r="B1040">
        <v>45</v>
      </c>
      <c r="C1040" s="4">
        <v>1448</v>
      </c>
      <c r="D1040">
        <v>29</v>
      </c>
      <c r="E1040">
        <v>1465</v>
      </c>
      <c r="F1040">
        <v>2</v>
      </c>
      <c r="G1040">
        <v>2</v>
      </c>
      <c r="H1040">
        <v>3</v>
      </c>
      <c r="I1040">
        <v>4</v>
      </c>
      <c r="J1040">
        <v>2</v>
      </c>
      <c r="K1040">
        <v>1</v>
      </c>
      <c r="L1040" s="4">
        <v>15.345132743362832</v>
      </c>
      <c r="M1040">
        <v>4</v>
      </c>
      <c r="N1040">
        <v>4</v>
      </c>
      <c r="O1040">
        <v>0</v>
      </c>
    </row>
    <row r="1041" spans="2:15" x14ac:dyDescent="0.35">
      <c r="B1041">
        <v>48</v>
      </c>
      <c r="C1041" s="4">
        <v>1221</v>
      </c>
      <c r="D1041">
        <v>7</v>
      </c>
      <c r="E1041">
        <v>1466</v>
      </c>
      <c r="F1041">
        <v>3</v>
      </c>
      <c r="G1041">
        <v>2</v>
      </c>
      <c r="H1041">
        <v>8</v>
      </c>
      <c r="I1041">
        <v>1</v>
      </c>
      <c r="J1041">
        <v>3</v>
      </c>
      <c r="K1041">
        <v>0</v>
      </c>
      <c r="L1041" s="4">
        <v>14.945945945945946</v>
      </c>
      <c r="M1041">
        <v>1</v>
      </c>
      <c r="N1041">
        <v>3</v>
      </c>
      <c r="O1041">
        <v>0</v>
      </c>
    </row>
    <row r="1042" spans="2:15" x14ac:dyDescent="0.35">
      <c r="B1042">
        <v>34</v>
      </c>
      <c r="C1042" s="4">
        <v>1107</v>
      </c>
      <c r="D1042">
        <v>9</v>
      </c>
      <c r="E1042">
        <v>1467</v>
      </c>
      <c r="F1042">
        <v>1</v>
      </c>
      <c r="G1042">
        <v>1</v>
      </c>
      <c r="H1042">
        <v>2</v>
      </c>
      <c r="I1042">
        <v>3</v>
      </c>
      <c r="J1042">
        <v>2</v>
      </c>
      <c r="K1042">
        <v>0</v>
      </c>
      <c r="L1042" s="4">
        <v>14.760869565217391</v>
      </c>
      <c r="M1042">
        <v>4</v>
      </c>
      <c r="N1042">
        <v>3</v>
      </c>
      <c r="O1042">
        <v>1</v>
      </c>
    </row>
    <row r="1043" spans="2:15" x14ac:dyDescent="0.35">
      <c r="B1043">
        <v>40</v>
      </c>
      <c r="C1043" s="4">
        <v>218</v>
      </c>
      <c r="D1043">
        <v>8</v>
      </c>
      <c r="E1043">
        <v>1468</v>
      </c>
      <c r="F1043">
        <v>4</v>
      </c>
      <c r="G1043">
        <v>2</v>
      </c>
      <c r="H1043">
        <v>1</v>
      </c>
      <c r="I1043">
        <v>2</v>
      </c>
      <c r="J1043">
        <v>3</v>
      </c>
      <c r="K1043">
        <v>0</v>
      </c>
      <c r="L1043" s="4">
        <v>15.079365079365079</v>
      </c>
      <c r="M1043">
        <v>3</v>
      </c>
      <c r="N1043">
        <v>3</v>
      </c>
      <c r="O1043">
        <v>0</v>
      </c>
    </row>
    <row r="1044" spans="2:15" x14ac:dyDescent="0.35">
      <c r="B1044">
        <v>28</v>
      </c>
      <c r="C1044" s="4">
        <v>866</v>
      </c>
      <c r="D1044">
        <v>5</v>
      </c>
      <c r="E1044">
        <v>1469</v>
      </c>
      <c r="F1044">
        <v>4</v>
      </c>
      <c r="G1044">
        <v>2</v>
      </c>
      <c r="H1044">
        <v>8</v>
      </c>
      <c r="I1044">
        <v>1</v>
      </c>
      <c r="J1044">
        <v>1</v>
      </c>
      <c r="K1044">
        <v>0</v>
      </c>
      <c r="L1044" s="4">
        <v>14.945945945945946</v>
      </c>
      <c r="M1044">
        <v>4</v>
      </c>
      <c r="N1044">
        <v>3</v>
      </c>
      <c r="O1044">
        <v>0</v>
      </c>
    </row>
    <row r="1045" spans="2:15" x14ac:dyDescent="0.35">
      <c r="B1045">
        <v>44</v>
      </c>
      <c r="C1045" s="4">
        <v>981</v>
      </c>
      <c r="D1045">
        <v>5</v>
      </c>
      <c r="E1045">
        <v>1471</v>
      </c>
      <c r="F1045">
        <v>3</v>
      </c>
      <c r="G1045">
        <v>2</v>
      </c>
      <c r="H1045">
        <v>5</v>
      </c>
      <c r="I1045">
        <v>3</v>
      </c>
      <c r="J1045">
        <v>1</v>
      </c>
      <c r="K1045">
        <v>0</v>
      </c>
      <c r="L1045" s="4">
        <v>14</v>
      </c>
      <c r="M1045">
        <v>4</v>
      </c>
      <c r="N1045">
        <v>3</v>
      </c>
      <c r="O1045">
        <v>0</v>
      </c>
    </row>
    <row r="1046" spans="2:15" x14ac:dyDescent="0.35">
      <c r="B1046">
        <v>53</v>
      </c>
      <c r="C1046" s="4">
        <v>447</v>
      </c>
      <c r="D1046">
        <v>2</v>
      </c>
      <c r="E1046">
        <v>1472</v>
      </c>
      <c r="F1046">
        <v>4</v>
      </c>
      <c r="G1046">
        <v>2</v>
      </c>
      <c r="H1046">
        <v>1</v>
      </c>
      <c r="I1046">
        <v>2</v>
      </c>
      <c r="J1046">
        <v>1</v>
      </c>
      <c r="K1046">
        <v>0</v>
      </c>
      <c r="L1046" s="4">
        <v>12</v>
      </c>
      <c r="M1046">
        <v>2</v>
      </c>
      <c r="N1046">
        <v>2</v>
      </c>
      <c r="O1046">
        <v>0</v>
      </c>
    </row>
    <row r="1047" spans="2:15" x14ac:dyDescent="0.35">
      <c r="B1047">
        <v>49</v>
      </c>
      <c r="C1047" s="4">
        <v>1495</v>
      </c>
      <c r="D1047">
        <v>5</v>
      </c>
      <c r="E1047">
        <v>1473</v>
      </c>
      <c r="F1047">
        <v>1</v>
      </c>
      <c r="G1047">
        <v>2</v>
      </c>
      <c r="H1047">
        <v>7</v>
      </c>
      <c r="I1047">
        <v>3</v>
      </c>
      <c r="J1047">
        <v>2</v>
      </c>
      <c r="K1047">
        <v>0</v>
      </c>
      <c r="L1047" s="4">
        <v>14</v>
      </c>
      <c r="M1047">
        <v>2</v>
      </c>
      <c r="N1047">
        <v>2</v>
      </c>
      <c r="O1047">
        <v>0</v>
      </c>
    </row>
    <row r="1048" spans="2:15" x14ac:dyDescent="0.35">
      <c r="B1048">
        <v>40</v>
      </c>
      <c r="C1048" s="4">
        <v>896</v>
      </c>
      <c r="D1048">
        <v>2</v>
      </c>
      <c r="E1048">
        <v>1474</v>
      </c>
      <c r="F1048">
        <v>3</v>
      </c>
      <c r="G1048">
        <v>2</v>
      </c>
      <c r="H1048">
        <v>4</v>
      </c>
      <c r="I1048">
        <v>3</v>
      </c>
      <c r="J1048">
        <v>3</v>
      </c>
      <c r="K1048">
        <v>0</v>
      </c>
      <c r="L1048" s="4">
        <v>14</v>
      </c>
      <c r="M1048">
        <v>3</v>
      </c>
      <c r="N1048">
        <v>4</v>
      </c>
      <c r="O1048">
        <v>0</v>
      </c>
    </row>
    <row r="1049" spans="2:15" x14ac:dyDescent="0.35">
      <c r="B1049">
        <v>44</v>
      </c>
      <c r="C1049" s="4">
        <v>773.53418803418799</v>
      </c>
      <c r="D1049">
        <v>20</v>
      </c>
      <c r="E1049">
        <v>1475</v>
      </c>
      <c r="F1049">
        <v>4</v>
      </c>
      <c r="G1049">
        <v>2</v>
      </c>
      <c r="H1049">
        <v>4</v>
      </c>
      <c r="I1049">
        <v>2</v>
      </c>
      <c r="J1049">
        <v>1</v>
      </c>
      <c r="K1049">
        <v>0</v>
      </c>
      <c r="L1049" s="4">
        <v>13</v>
      </c>
      <c r="M1049">
        <v>3</v>
      </c>
      <c r="N1049">
        <v>2</v>
      </c>
      <c r="O1049">
        <v>0</v>
      </c>
    </row>
    <row r="1050" spans="2:15" x14ac:dyDescent="0.35">
      <c r="B1050">
        <v>33</v>
      </c>
      <c r="C1050" s="4">
        <v>430</v>
      </c>
      <c r="D1050">
        <v>7</v>
      </c>
      <c r="E1050">
        <v>1477</v>
      </c>
      <c r="F1050">
        <v>4</v>
      </c>
      <c r="G1050">
        <v>2</v>
      </c>
      <c r="H1050">
        <v>8</v>
      </c>
      <c r="I1050">
        <v>1</v>
      </c>
      <c r="J1050">
        <v>2</v>
      </c>
      <c r="K1050">
        <v>0</v>
      </c>
      <c r="L1050" s="4">
        <v>14</v>
      </c>
      <c r="M1050">
        <v>1</v>
      </c>
      <c r="N1050">
        <v>3</v>
      </c>
      <c r="O1050">
        <v>0</v>
      </c>
    </row>
    <row r="1051" spans="2:15" x14ac:dyDescent="0.35">
      <c r="B1051">
        <v>34</v>
      </c>
      <c r="C1051" s="4">
        <v>787.54826254826253</v>
      </c>
      <c r="D1051">
        <v>3</v>
      </c>
      <c r="E1051">
        <v>1478</v>
      </c>
      <c r="F1051">
        <v>4</v>
      </c>
      <c r="G1051">
        <v>2</v>
      </c>
      <c r="H1051">
        <v>8</v>
      </c>
      <c r="I1051">
        <v>1</v>
      </c>
      <c r="J1051">
        <v>1</v>
      </c>
      <c r="K1051">
        <v>0</v>
      </c>
      <c r="L1051" s="4">
        <v>18</v>
      </c>
      <c r="M1051">
        <v>4</v>
      </c>
      <c r="N1051">
        <v>3</v>
      </c>
      <c r="O1051">
        <v>0</v>
      </c>
    </row>
    <row r="1052" spans="2:15" x14ac:dyDescent="0.35">
      <c r="B1052">
        <v>30</v>
      </c>
      <c r="C1052" s="4">
        <v>787.54826254826253</v>
      </c>
      <c r="D1052">
        <v>16</v>
      </c>
      <c r="E1052">
        <v>1479</v>
      </c>
      <c r="F1052">
        <v>4</v>
      </c>
      <c r="G1052">
        <v>2</v>
      </c>
      <c r="H1052">
        <v>8</v>
      </c>
      <c r="I1052">
        <v>3</v>
      </c>
      <c r="J1052">
        <v>2</v>
      </c>
      <c r="K1052">
        <v>0</v>
      </c>
      <c r="L1052" s="4">
        <v>15</v>
      </c>
      <c r="M1052">
        <v>3</v>
      </c>
      <c r="N1052">
        <v>2</v>
      </c>
      <c r="O1052">
        <v>0</v>
      </c>
    </row>
    <row r="1053" spans="2:15" x14ac:dyDescent="0.35">
      <c r="B1053">
        <v>42</v>
      </c>
      <c r="C1053" s="4">
        <v>748</v>
      </c>
      <c r="D1053">
        <v>9</v>
      </c>
      <c r="E1053">
        <v>1480</v>
      </c>
      <c r="F1053">
        <v>1</v>
      </c>
      <c r="G1053">
        <v>1</v>
      </c>
      <c r="H1053">
        <v>5</v>
      </c>
      <c r="I1053">
        <v>4</v>
      </c>
      <c r="J1053">
        <v>1</v>
      </c>
      <c r="K1053">
        <v>0</v>
      </c>
      <c r="L1053" s="4">
        <v>13</v>
      </c>
      <c r="M1053">
        <v>3</v>
      </c>
      <c r="N1053">
        <v>3</v>
      </c>
      <c r="O1053">
        <v>0</v>
      </c>
    </row>
    <row r="1054" spans="2:15" x14ac:dyDescent="0.35">
      <c r="B1054">
        <v>44</v>
      </c>
      <c r="C1054" s="4">
        <v>787.54826254826253</v>
      </c>
      <c r="D1054">
        <v>1</v>
      </c>
      <c r="E1054">
        <v>1481</v>
      </c>
      <c r="F1054">
        <v>1</v>
      </c>
      <c r="G1054">
        <v>1</v>
      </c>
      <c r="H1054">
        <v>8</v>
      </c>
      <c r="I1054">
        <v>3</v>
      </c>
      <c r="J1054">
        <v>2</v>
      </c>
      <c r="K1054">
        <v>0</v>
      </c>
      <c r="L1054" s="4">
        <v>12</v>
      </c>
      <c r="M1054">
        <v>3</v>
      </c>
      <c r="N1054">
        <v>2</v>
      </c>
      <c r="O1054">
        <v>0</v>
      </c>
    </row>
    <row r="1055" spans="2:15" x14ac:dyDescent="0.35">
      <c r="B1055">
        <v>30</v>
      </c>
      <c r="C1055" s="4">
        <v>773.53418803418799</v>
      </c>
      <c r="D1055">
        <v>7</v>
      </c>
      <c r="E1055">
        <v>1482</v>
      </c>
      <c r="F1055">
        <v>3</v>
      </c>
      <c r="G1055">
        <v>2</v>
      </c>
      <c r="H1055">
        <v>4</v>
      </c>
      <c r="I1055">
        <v>3</v>
      </c>
      <c r="J1055">
        <v>3</v>
      </c>
      <c r="K1055">
        <v>0</v>
      </c>
      <c r="L1055" s="4">
        <v>13</v>
      </c>
      <c r="M1055">
        <v>2</v>
      </c>
      <c r="N1055">
        <v>2</v>
      </c>
      <c r="O1055">
        <v>0</v>
      </c>
    </row>
    <row r="1056" spans="2:15" x14ac:dyDescent="0.35">
      <c r="B1056">
        <v>57</v>
      </c>
      <c r="C1056" s="4">
        <v>405</v>
      </c>
      <c r="D1056">
        <v>1</v>
      </c>
      <c r="E1056">
        <v>1483</v>
      </c>
      <c r="F1056">
        <v>2</v>
      </c>
      <c r="G1056">
        <v>2</v>
      </c>
      <c r="H1056">
        <v>4</v>
      </c>
      <c r="I1056">
        <v>3</v>
      </c>
      <c r="J1056">
        <v>2</v>
      </c>
      <c r="K1056">
        <v>0</v>
      </c>
      <c r="L1056" s="4">
        <v>24</v>
      </c>
      <c r="M1056">
        <v>1</v>
      </c>
      <c r="N1056">
        <v>2</v>
      </c>
      <c r="O1056">
        <v>0</v>
      </c>
    </row>
    <row r="1057" spans="2:15" x14ac:dyDescent="0.35">
      <c r="B1057">
        <v>49</v>
      </c>
      <c r="C1057" s="4">
        <v>1490</v>
      </c>
      <c r="D1057">
        <v>7</v>
      </c>
      <c r="E1057">
        <v>1484</v>
      </c>
      <c r="F1057">
        <v>3</v>
      </c>
      <c r="G1057">
        <v>2</v>
      </c>
      <c r="H1057">
        <v>7</v>
      </c>
      <c r="I1057">
        <v>2</v>
      </c>
      <c r="J1057">
        <v>3</v>
      </c>
      <c r="K1057">
        <v>0</v>
      </c>
      <c r="L1057" s="4">
        <v>14</v>
      </c>
      <c r="M1057">
        <v>2</v>
      </c>
      <c r="N1057">
        <v>3</v>
      </c>
      <c r="O1057">
        <v>0</v>
      </c>
    </row>
    <row r="1058" spans="2:15" x14ac:dyDescent="0.35">
      <c r="B1058">
        <v>34</v>
      </c>
      <c r="C1058" s="4">
        <v>829</v>
      </c>
      <c r="D1058">
        <v>15</v>
      </c>
      <c r="E1058">
        <v>1485</v>
      </c>
      <c r="F1058">
        <v>2</v>
      </c>
      <c r="G1058">
        <v>2</v>
      </c>
      <c r="H1058">
        <v>1</v>
      </c>
      <c r="I1058">
        <v>1</v>
      </c>
      <c r="J1058">
        <v>3</v>
      </c>
      <c r="K1058">
        <v>0</v>
      </c>
      <c r="L1058" s="4">
        <v>14</v>
      </c>
      <c r="M1058">
        <v>4</v>
      </c>
      <c r="N1058">
        <v>2</v>
      </c>
      <c r="O1058">
        <v>0</v>
      </c>
    </row>
    <row r="1059" spans="2:15" x14ac:dyDescent="0.35">
      <c r="B1059">
        <v>28</v>
      </c>
      <c r="C1059" s="4">
        <v>1496</v>
      </c>
      <c r="D1059">
        <v>1</v>
      </c>
      <c r="E1059">
        <v>1486</v>
      </c>
      <c r="F1059">
        <v>1</v>
      </c>
      <c r="G1059">
        <v>2</v>
      </c>
      <c r="H1059">
        <v>9</v>
      </c>
      <c r="I1059">
        <v>3</v>
      </c>
      <c r="J1059">
        <v>2</v>
      </c>
      <c r="K1059">
        <v>0</v>
      </c>
      <c r="L1059" s="4">
        <v>15</v>
      </c>
      <c r="M1059">
        <v>4</v>
      </c>
      <c r="N1059">
        <v>4</v>
      </c>
      <c r="O1059">
        <v>1</v>
      </c>
    </row>
    <row r="1060" spans="2:15" x14ac:dyDescent="0.35">
      <c r="B1060">
        <v>29</v>
      </c>
      <c r="C1060" s="4">
        <v>115</v>
      </c>
      <c r="D1060">
        <v>13</v>
      </c>
      <c r="E1060">
        <v>1487</v>
      </c>
      <c r="F1060">
        <v>1</v>
      </c>
      <c r="G1060">
        <v>1</v>
      </c>
      <c r="H1060">
        <v>8</v>
      </c>
      <c r="I1060">
        <v>2</v>
      </c>
      <c r="J1060">
        <v>1</v>
      </c>
      <c r="K1060">
        <v>0</v>
      </c>
      <c r="L1060" s="4">
        <v>11</v>
      </c>
      <c r="M1060">
        <v>1</v>
      </c>
      <c r="N1060">
        <v>1</v>
      </c>
      <c r="O1060">
        <v>1</v>
      </c>
    </row>
    <row r="1061" spans="2:15" x14ac:dyDescent="0.35">
      <c r="B1061">
        <v>34</v>
      </c>
      <c r="C1061" s="4">
        <v>790</v>
      </c>
      <c r="D1061">
        <v>24</v>
      </c>
      <c r="E1061">
        <v>1489</v>
      </c>
      <c r="F1061">
        <v>1</v>
      </c>
      <c r="G1061">
        <v>1</v>
      </c>
      <c r="H1061">
        <v>8</v>
      </c>
      <c r="I1061">
        <v>2</v>
      </c>
      <c r="J1061">
        <v>1</v>
      </c>
      <c r="K1061">
        <v>1</v>
      </c>
      <c r="L1061" s="4">
        <v>23</v>
      </c>
      <c r="M1061">
        <v>3</v>
      </c>
      <c r="N1061">
        <v>4</v>
      </c>
      <c r="O1061">
        <v>1</v>
      </c>
    </row>
    <row r="1062" spans="2:15" x14ac:dyDescent="0.35">
      <c r="B1062">
        <v>35</v>
      </c>
      <c r="C1062" s="4">
        <v>660</v>
      </c>
      <c r="D1062">
        <v>7</v>
      </c>
      <c r="E1062">
        <v>1492</v>
      </c>
      <c r="F1062">
        <v>4</v>
      </c>
      <c r="G1062">
        <v>2</v>
      </c>
      <c r="H1062">
        <v>9</v>
      </c>
      <c r="I1062">
        <v>3</v>
      </c>
      <c r="J1062">
        <v>2</v>
      </c>
      <c r="K1062">
        <v>0</v>
      </c>
      <c r="L1062" s="4">
        <v>13</v>
      </c>
      <c r="M1062">
        <v>1</v>
      </c>
      <c r="N1062">
        <v>3</v>
      </c>
      <c r="O1062">
        <v>0</v>
      </c>
    </row>
    <row r="1063" spans="2:15" x14ac:dyDescent="0.35">
      <c r="B1063">
        <v>24</v>
      </c>
      <c r="C1063" s="4">
        <v>381</v>
      </c>
      <c r="D1063">
        <v>9</v>
      </c>
      <c r="E1063">
        <v>1494</v>
      </c>
      <c r="F1063">
        <v>2</v>
      </c>
      <c r="G1063">
        <v>2</v>
      </c>
      <c r="H1063">
        <v>5</v>
      </c>
      <c r="I1063">
        <v>1</v>
      </c>
      <c r="J1063">
        <v>1</v>
      </c>
      <c r="K1063">
        <v>1</v>
      </c>
      <c r="L1063" s="4">
        <v>11</v>
      </c>
      <c r="M1063">
        <v>3</v>
      </c>
      <c r="N1063">
        <v>2</v>
      </c>
      <c r="O1063">
        <v>1</v>
      </c>
    </row>
    <row r="1064" spans="2:15" x14ac:dyDescent="0.35">
      <c r="B1064">
        <v>24</v>
      </c>
      <c r="C1064" s="4">
        <v>830</v>
      </c>
      <c r="D1064">
        <v>13</v>
      </c>
      <c r="E1064">
        <v>1495</v>
      </c>
      <c r="F1064">
        <v>4</v>
      </c>
      <c r="G1064">
        <v>1</v>
      </c>
      <c r="H1064">
        <v>9</v>
      </c>
      <c r="I1064">
        <v>2</v>
      </c>
      <c r="J1064">
        <v>2</v>
      </c>
      <c r="K1064">
        <v>0</v>
      </c>
      <c r="L1064" s="4">
        <v>13</v>
      </c>
      <c r="M1064">
        <v>3</v>
      </c>
      <c r="N1064">
        <v>3</v>
      </c>
      <c r="O1064">
        <v>0</v>
      </c>
    </row>
    <row r="1065" spans="2:15" x14ac:dyDescent="0.35">
      <c r="B1065">
        <v>44</v>
      </c>
      <c r="C1065" s="4">
        <v>1193</v>
      </c>
      <c r="D1065">
        <v>2</v>
      </c>
      <c r="E1065">
        <v>1496</v>
      </c>
      <c r="F1065">
        <v>2</v>
      </c>
      <c r="G1065">
        <v>2</v>
      </c>
      <c r="H1065">
        <v>3</v>
      </c>
      <c r="I1065">
        <v>3</v>
      </c>
      <c r="J1065">
        <v>1</v>
      </c>
      <c r="K1065">
        <v>1</v>
      </c>
      <c r="L1065" s="4">
        <v>18</v>
      </c>
      <c r="M1065">
        <v>2</v>
      </c>
      <c r="N1065">
        <v>2</v>
      </c>
      <c r="O1065">
        <v>0</v>
      </c>
    </row>
    <row r="1066" spans="2:15" x14ac:dyDescent="0.35">
      <c r="B1066">
        <v>29</v>
      </c>
      <c r="C1066" s="4">
        <v>1246</v>
      </c>
      <c r="D1066">
        <v>19</v>
      </c>
      <c r="E1066">
        <v>1497</v>
      </c>
      <c r="F1066">
        <v>3</v>
      </c>
      <c r="G1066">
        <v>2</v>
      </c>
      <c r="H1066">
        <v>8</v>
      </c>
      <c r="I1066">
        <v>3</v>
      </c>
      <c r="J1066">
        <v>3</v>
      </c>
      <c r="K1066">
        <v>0</v>
      </c>
      <c r="L1066" s="4">
        <v>14</v>
      </c>
      <c r="M1066">
        <v>3</v>
      </c>
      <c r="N1066">
        <v>3</v>
      </c>
      <c r="O1066">
        <v>0</v>
      </c>
    </row>
    <row r="1067" spans="2:15" x14ac:dyDescent="0.35">
      <c r="B1067">
        <v>30</v>
      </c>
      <c r="C1067" s="4">
        <v>330</v>
      </c>
      <c r="D1067">
        <v>1</v>
      </c>
      <c r="E1067">
        <v>1499</v>
      </c>
      <c r="F1067">
        <v>3</v>
      </c>
      <c r="G1067">
        <v>2</v>
      </c>
      <c r="H1067">
        <v>2</v>
      </c>
      <c r="I1067">
        <v>3</v>
      </c>
      <c r="J1067">
        <v>3</v>
      </c>
      <c r="K1067">
        <v>0</v>
      </c>
      <c r="L1067" s="4">
        <v>14.760869565217391</v>
      </c>
      <c r="M1067">
        <v>1</v>
      </c>
      <c r="N1067">
        <v>4</v>
      </c>
      <c r="O1067">
        <v>0</v>
      </c>
    </row>
    <row r="1068" spans="2:15" x14ac:dyDescent="0.35">
      <c r="B1068">
        <v>55</v>
      </c>
      <c r="C1068" s="4">
        <v>1229</v>
      </c>
      <c r="D1068">
        <v>4</v>
      </c>
      <c r="E1068">
        <v>1501</v>
      </c>
      <c r="F1068">
        <v>4</v>
      </c>
      <c r="G1068">
        <v>2</v>
      </c>
      <c r="H1068">
        <v>7</v>
      </c>
      <c r="I1068">
        <v>3</v>
      </c>
      <c r="J1068">
        <v>2</v>
      </c>
      <c r="K1068">
        <v>1</v>
      </c>
      <c r="L1068" s="4">
        <v>15.69811320754717</v>
      </c>
      <c r="M1068">
        <v>2</v>
      </c>
      <c r="N1068">
        <v>3</v>
      </c>
      <c r="O1068">
        <v>0</v>
      </c>
    </row>
    <row r="1069" spans="2:15" x14ac:dyDescent="0.35">
      <c r="B1069">
        <v>33</v>
      </c>
      <c r="C1069" s="4">
        <v>1099</v>
      </c>
      <c r="D1069">
        <v>4</v>
      </c>
      <c r="E1069">
        <v>1502</v>
      </c>
      <c r="F1069">
        <v>1</v>
      </c>
      <c r="G1069">
        <v>1</v>
      </c>
      <c r="H1069">
        <v>5</v>
      </c>
      <c r="I1069">
        <v>2</v>
      </c>
      <c r="J1069">
        <v>2</v>
      </c>
      <c r="K1069">
        <v>0</v>
      </c>
      <c r="L1069" s="4">
        <v>15.173076923076923</v>
      </c>
      <c r="M1069">
        <v>4</v>
      </c>
      <c r="N1069">
        <v>3</v>
      </c>
      <c r="O1069">
        <v>0</v>
      </c>
    </row>
    <row r="1070" spans="2:15" x14ac:dyDescent="0.35">
      <c r="B1070">
        <v>47</v>
      </c>
      <c r="C1070" s="4">
        <v>571</v>
      </c>
      <c r="D1070">
        <v>14</v>
      </c>
      <c r="E1070">
        <v>1503</v>
      </c>
      <c r="F1070">
        <v>3</v>
      </c>
      <c r="G1070">
        <v>1</v>
      </c>
      <c r="H1070">
        <v>8</v>
      </c>
      <c r="I1070">
        <v>3</v>
      </c>
      <c r="J1070">
        <v>2</v>
      </c>
      <c r="K1070">
        <v>1</v>
      </c>
      <c r="L1070" s="4">
        <v>14.945945945945946</v>
      </c>
      <c r="M1070">
        <v>3</v>
      </c>
      <c r="N1070">
        <v>2</v>
      </c>
      <c r="O1070">
        <v>0</v>
      </c>
    </row>
    <row r="1071" spans="2:15" x14ac:dyDescent="0.35">
      <c r="B1071">
        <v>28</v>
      </c>
      <c r="C1071" s="4">
        <v>776.33181818181822</v>
      </c>
      <c r="D1071">
        <v>2</v>
      </c>
      <c r="E1071">
        <v>1504</v>
      </c>
      <c r="F1071">
        <v>3</v>
      </c>
      <c r="G1071">
        <v>2</v>
      </c>
      <c r="H1071">
        <v>5</v>
      </c>
      <c r="I1071">
        <v>1</v>
      </c>
      <c r="J1071">
        <v>1</v>
      </c>
      <c r="K1071">
        <v>0</v>
      </c>
      <c r="L1071" s="4">
        <v>15.173076923076923</v>
      </c>
      <c r="M1071">
        <v>3</v>
      </c>
      <c r="N1071">
        <v>2</v>
      </c>
      <c r="O1071">
        <v>1</v>
      </c>
    </row>
    <row r="1072" spans="2:15" x14ac:dyDescent="0.35">
      <c r="B1072">
        <v>28</v>
      </c>
      <c r="C1072" s="4">
        <v>773.53418803418799</v>
      </c>
      <c r="D1072">
        <v>1</v>
      </c>
      <c r="E1072">
        <v>1506</v>
      </c>
      <c r="F1072">
        <v>1</v>
      </c>
      <c r="G1072">
        <v>2</v>
      </c>
      <c r="H1072">
        <v>4</v>
      </c>
      <c r="I1072">
        <v>3</v>
      </c>
      <c r="J1072">
        <v>3</v>
      </c>
      <c r="K1072">
        <v>0</v>
      </c>
      <c r="L1072" s="4">
        <v>15.375527426160337</v>
      </c>
      <c r="M1072">
        <v>4</v>
      </c>
      <c r="N1072">
        <v>1</v>
      </c>
      <c r="O1072">
        <v>0</v>
      </c>
    </row>
    <row r="1073" spans="2:15" x14ac:dyDescent="0.35">
      <c r="B1073">
        <v>28</v>
      </c>
      <c r="C1073" s="4">
        <v>467</v>
      </c>
      <c r="D1073">
        <v>7</v>
      </c>
      <c r="E1073">
        <v>1507</v>
      </c>
      <c r="F1073">
        <v>3</v>
      </c>
      <c r="G1073">
        <v>2</v>
      </c>
      <c r="H1073">
        <v>8</v>
      </c>
      <c r="I1073">
        <v>1</v>
      </c>
      <c r="J1073">
        <v>1</v>
      </c>
      <c r="K1073">
        <v>0</v>
      </c>
      <c r="L1073" s="4">
        <v>14.945945945945946</v>
      </c>
      <c r="M1073">
        <v>4</v>
      </c>
      <c r="N1073">
        <v>3</v>
      </c>
      <c r="O1073">
        <v>0</v>
      </c>
    </row>
    <row r="1074" spans="2:15" x14ac:dyDescent="0.35">
      <c r="B1074">
        <v>49</v>
      </c>
      <c r="C1074" s="4">
        <v>271</v>
      </c>
      <c r="D1074">
        <v>3</v>
      </c>
      <c r="E1074">
        <v>1509</v>
      </c>
      <c r="F1074">
        <v>3</v>
      </c>
      <c r="G1074">
        <v>1</v>
      </c>
      <c r="H1074">
        <v>5</v>
      </c>
      <c r="I1074">
        <v>1</v>
      </c>
      <c r="J1074">
        <v>2</v>
      </c>
      <c r="K1074">
        <v>0</v>
      </c>
      <c r="L1074" s="4">
        <v>25</v>
      </c>
      <c r="M1074">
        <v>1</v>
      </c>
      <c r="N1074">
        <v>3</v>
      </c>
      <c r="O1074">
        <v>0</v>
      </c>
    </row>
    <row r="1075" spans="2:15" x14ac:dyDescent="0.35">
      <c r="B1075">
        <v>29</v>
      </c>
      <c r="C1075" s="4">
        <v>776.33181818181822</v>
      </c>
      <c r="D1075">
        <v>2</v>
      </c>
      <c r="E1075">
        <v>1513</v>
      </c>
      <c r="F1075">
        <v>4</v>
      </c>
      <c r="G1075">
        <v>1</v>
      </c>
      <c r="H1075">
        <v>5</v>
      </c>
      <c r="I1075">
        <v>2</v>
      </c>
      <c r="J1075">
        <v>2</v>
      </c>
      <c r="K1075">
        <v>0</v>
      </c>
      <c r="L1075" s="4">
        <v>13</v>
      </c>
      <c r="M1075">
        <v>3</v>
      </c>
      <c r="N1075">
        <v>3</v>
      </c>
      <c r="O1075">
        <v>0</v>
      </c>
    </row>
    <row r="1076" spans="2:15" x14ac:dyDescent="0.35">
      <c r="B1076">
        <v>28</v>
      </c>
      <c r="C1076" s="4">
        <v>1083</v>
      </c>
      <c r="D1076">
        <v>29</v>
      </c>
      <c r="E1076">
        <v>1514</v>
      </c>
      <c r="F1076">
        <v>3</v>
      </c>
      <c r="G1076">
        <v>2</v>
      </c>
      <c r="H1076">
        <v>3</v>
      </c>
      <c r="I1076">
        <v>2</v>
      </c>
      <c r="J1076">
        <v>2</v>
      </c>
      <c r="K1076">
        <v>0</v>
      </c>
      <c r="L1076" s="4">
        <v>14</v>
      </c>
      <c r="M1076">
        <v>2</v>
      </c>
      <c r="N1076">
        <v>2</v>
      </c>
      <c r="O1076">
        <v>0</v>
      </c>
    </row>
    <row r="1077" spans="2:15" x14ac:dyDescent="0.35">
      <c r="B1077">
        <v>33</v>
      </c>
      <c r="C1077" s="4">
        <v>516</v>
      </c>
      <c r="D1077">
        <v>8</v>
      </c>
      <c r="E1077">
        <v>1515</v>
      </c>
      <c r="F1077">
        <v>4</v>
      </c>
      <c r="G1077">
        <v>2</v>
      </c>
      <c r="H1077">
        <v>7</v>
      </c>
      <c r="I1077">
        <v>3</v>
      </c>
      <c r="J1077">
        <v>1</v>
      </c>
      <c r="K1077">
        <v>1</v>
      </c>
      <c r="L1077" s="4">
        <v>17</v>
      </c>
      <c r="M1077">
        <v>1</v>
      </c>
      <c r="N1077">
        <v>3</v>
      </c>
      <c r="O1077">
        <v>0</v>
      </c>
    </row>
    <row r="1078" spans="2:15" x14ac:dyDescent="0.35">
      <c r="B1078">
        <v>32</v>
      </c>
      <c r="C1078" s="4">
        <v>495</v>
      </c>
      <c r="D1078">
        <v>10</v>
      </c>
      <c r="E1078">
        <v>1516</v>
      </c>
      <c r="F1078">
        <v>3</v>
      </c>
      <c r="G1078">
        <v>2</v>
      </c>
      <c r="H1078">
        <v>6</v>
      </c>
      <c r="I1078">
        <v>4</v>
      </c>
      <c r="J1078">
        <v>1</v>
      </c>
      <c r="K1078">
        <v>0</v>
      </c>
      <c r="L1078" s="4">
        <v>25</v>
      </c>
      <c r="M1078">
        <v>2</v>
      </c>
      <c r="N1078">
        <v>4</v>
      </c>
      <c r="O1078">
        <v>0</v>
      </c>
    </row>
    <row r="1079" spans="2:15" x14ac:dyDescent="0.35">
      <c r="B1079">
        <v>54</v>
      </c>
      <c r="C1079" s="4">
        <v>777.51162790697674</v>
      </c>
      <c r="D1079">
        <v>11</v>
      </c>
      <c r="E1079">
        <v>1520</v>
      </c>
      <c r="F1079">
        <v>2</v>
      </c>
      <c r="G1079">
        <v>1</v>
      </c>
      <c r="H1079">
        <v>6</v>
      </c>
      <c r="I1079">
        <v>4</v>
      </c>
      <c r="J1079">
        <v>3</v>
      </c>
      <c r="K1079">
        <v>0</v>
      </c>
      <c r="L1079" s="4">
        <v>20</v>
      </c>
      <c r="M1079">
        <v>1</v>
      </c>
      <c r="N1079">
        <v>3</v>
      </c>
      <c r="O1079">
        <v>0</v>
      </c>
    </row>
    <row r="1080" spans="2:15" x14ac:dyDescent="0.35">
      <c r="B1080">
        <v>29</v>
      </c>
      <c r="C1080" s="4">
        <v>224</v>
      </c>
      <c r="D1080">
        <v>1</v>
      </c>
      <c r="E1080">
        <v>1522</v>
      </c>
      <c r="F1080">
        <v>1</v>
      </c>
      <c r="G1080">
        <v>2</v>
      </c>
      <c r="H1080">
        <v>4</v>
      </c>
      <c r="I1080">
        <v>1</v>
      </c>
      <c r="J1080">
        <v>1</v>
      </c>
      <c r="K1080">
        <v>0</v>
      </c>
      <c r="L1080" s="4">
        <v>13</v>
      </c>
      <c r="M1080">
        <v>3</v>
      </c>
      <c r="N1080">
        <v>1</v>
      </c>
      <c r="O1080">
        <v>1</v>
      </c>
    </row>
    <row r="1081" spans="2:15" x14ac:dyDescent="0.35">
      <c r="B1081">
        <v>44</v>
      </c>
      <c r="C1081" s="4">
        <v>136</v>
      </c>
      <c r="D1081">
        <v>28</v>
      </c>
      <c r="E1081">
        <v>1523</v>
      </c>
      <c r="F1081">
        <v>4</v>
      </c>
      <c r="G1081">
        <v>2</v>
      </c>
      <c r="H1081">
        <v>1</v>
      </c>
      <c r="I1081">
        <v>1</v>
      </c>
      <c r="J1081">
        <v>2</v>
      </c>
      <c r="K1081">
        <v>0</v>
      </c>
      <c r="L1081" s="4">
        <v>13</v>
      </c>
      <c r="M1081">
        <v>3</v>
      </c>
      <c r="N1081">
        <v>4</v>
      </c>
      <c r="O1081">
        <v>0</v>
      </c>
    </row>
    <row r="1082" spans="2:15" x14ac:dyDescent="0.35">
      <c r="B1082">
        <v>39</v>
      </c>
      <c r="C1082" s="4">
        <v>1089</v>
      </c>
      <c r="D1082">
        <v>6</v>
      </c>
      <c r="E1082">
        <v>1525</v>
      </c>
      <c r="F1082">
        <v>2</v>
      </c>
      <c r="G1082">
        <v>1</v>
      </c>
      <c r="H1082">
        <v>3</v>
      </c>
      <c r="I1082">
        <v>2</v>
      </c>
      <c r="J1082">
        <v>1</v>
      </c>
      <c r="K1082">
        <v>0</v>
      </c>
      <c r="L1082" s="4">
        <v>18</v>
      </c>
      <c r="M1082">
        <v>4</v>
      </c>
      <c r="N1082">
        <v>3</v>
      </c>
      <c r="O1082">
        <v>0</v>
      </c>
    </row>
    <row r="1083" spans="2:15" x14ac:dyDescent="0.35">
      <c r="B1083">
        <v>46</v>
      </c>
      <c r="C1083" s="4">
        <v>777.51162790697674</v>
      </c>
      <c r="D1083">
        <v>3</v>
      </c>
      <c r="E1083">
        <v>1527</v>
      </c>
      <c r="F1083">
        <v>3</v>
      </c>
      <c r="G1083">
        <v>1</v>
      </c>
      <c r="H1083">
        <v>6</v>
      </c>
      <c r="I1083">
        <v>2</v>
      </c>
      <c r="J1083">
        <v>2</v>
      </c>
      <c r="K1083">
        <v>0</v>
      </c>
      <c r="L1083" s="4">
        <v>12</v>
      </c>
      <c r="M1083">
        <v>4</v>
      </c>
      <c r="N1083">
        <v>4</v>
      </c>
      <c r="O1083">
        <v>0</v>
      </c>
    </row>
    <row r="1084" spans="2:15" x14ac:dyDescent="0.35">
      <c r="B1084">
        <v>35</v>
      </c>
      <c r="C1084" s="4">
        <v>1029</v>
      </c>
      <c r="D1084">
        <v>16</v>
      </c>
      <c r="E1084">
        <v>1529</v>
      </c>
      <c r="F1084">
        <v>4</v>
      </c>
      <c r="G1084">
        <v>1</v>
      </c>
      <c r="H1084">
        <v>7</v>
      </c>
      <c r="I1084">
        <v>2</v>
      </c>
      <c r="J1084">
        <v>1</v>
      </c>
      <c r="K1084">
        <v>0</v>
      </c>
      <c r="L1084" s="4">
        <v>19</v>
      </c>
      <c r="M1084">
        <v>4</v>
      </c>
      <c r="N1084">
        <v>1</v>
      </c>
      <c r="O1084">
        <v>0</v>
      </c>
    </row>
    <row r="1085" spans="2:15" x14ac:dyDescent="0.35">
      <c r="B1085">
        <v>23</v>
      </c>
      <c r="C1085" s="4">
        <v>507</v>
      </c>
      <c r="D1085">
        <v>20</v>
      </c>
      <c r="E1085">
        <v>1533</v>
      </c>
      <c r="F1085">
        <v>1</v>
      </c>
      <c r="G1085">
        <v>2</v>
      </c>
      <c r="H1085">
        <v>5</v>
      </c>
      <c r="I1085">
        <v>3</v>
      </c>
      <c r="J1085">
        <v>1</v>
      </c>
      <c r="K1085">
        <v>0</v>
      </c>
      <c r="L1085" s="4">
        <v>14</v>
      </c>
      <c r="M1085">
        <v>2</v>
      </c>
      <c r="N1085">
        <v>3</v>
      </c>
      <c r="O1085">
        <v>0</v>
      </c>
    </row>
    <row r="1086" spans="2:15" x14ac:dyDescent="0.35">
      <c r="B1086">
        <v>40</v>
      </c>
      <c r="C1086" s="4">
        <v>676</v>
      </c>
      <c r="D1086">
        <v>9</v>
      </c>
      <c r="E1086">
        <v>1534</v>
      </c>
      <c r="F1086">
        <v>4</v>
      </c>
      <c r="G1086">
        <v>2</v>
      </c>
      <c r="H1086">
        <v>5</v>
      </c>
      <c r="I1086">
        <v>1</v>
      </c>
      <c r="J1086">
        <v>1</v>
      </c>
      <c r="K1086">
        <v>0</v>
      </c>
      <c r="L1086" s="4">
        <v>14</v>
      </c>
      <c r="M1086">
        <v>2</v>
      </c>
      <c r="N1086">
        <v>1</v>
      </c>
      <c r="O1086">
        <v>1</v>
      </c>
    </row>
    <row r="1087" spans="2:15" x14ac:dyDescent="0.35">
      <c r="B1087">
        <v>34</v>
      </c>
      <c r="C1087" s="4">
        <v>787.54826254826253</v>
      </c>
      <c r="D1087">
        <v>1</v>
      </c>
      <c r="E1087">
        <v>1535</v>
      </c>
      <c r="F1087">
        <v>4</v>
      </c>
      <c r="G1087">
        <v>2</v>
      </c>
      <c r="H1087">
        <v>8</v>
      </c>
      <c r="I1087">
        <v>3</v>
      </c>
      <c r="J1087">
        <v>2</v>
      </c>
      <c r="K1087">
        <v>1</v>
      </c>
      <c r="L1087" s="4">
        <v>14</v>
      </c>
      <c r="M1087">
        <v>4</v>
      </c>
      <c r="N1087">
        <v>3</v>
      </c>
      <c r="O1087">
        <v>0</v>
      </c>
    </row>
    <row r="1088" spans="2:15" x14ac:dyDescent="0.35">
      <c r="B1088">
        <v>31</v>
      </c>
      <c r="C1088" s="4">
        <v>561</v>
      </c>
      <c r="D1088">
        <v>3</v>
      </c>
      <c r="E1088">
        <v>1537</v>
      </c>
      <c r="F1088">
        <v>4</v>
      </c>
      <c r="G1088">
        <v>1</v>
      </c>
      <c r="H1088">
        <v>4</v>
      </c>
      <c r="I1088">
        <v>3</v>
      </c>
      <c r="J1088">
        <v>1</v>
      </c>
      <c r="K1088">
        <v>0</v>
      </c>
      <c r="L1088" s="4">
        <v>12</v>
      </c>
      <c r="M1088">
        <v>1</v>
      </c>
      <c r="N1088">
        <v>1</v>
      </c>
      <c r="O1088">
        <v>1</v>
      </c>
    </row>
    <row r="1089" spans="2:15" x14ac:dyDescent="0.35">
      <c r="B1089">
        <v>50</v>
      </c>
      <c r="C1089" s="4">
        <v>333</v>
      </c>
      <c r="D1089">
        <v>22</v>
      </c>
      <c r="E1089">
        <v>1539</v>
      </c>
      <c r="F1089">
        <v>3</v>
      </c>
      <c r="G1089">
        <v>2</v>
      </c>
      <c r="H1089">
        <v>1</v>
      </c>
      <c r="I1089">
        <v>4</v>
      </c>
      <c r="J1089">
        <v>1</v>
      </c>
      <c r="K1089">
        <v>1</v>
      </c>
      <c r="L1089" s="4">
        <v>13</v>
      </c>
      <c r="M1089">
        <v>4</v>
      </c>
      <c r="N1089">
        <v>3</v>
      </c>
      <c r="O1089">
        <v>0</v>
      </c>
    </row>
    <row r="1090" spans="2:15" x14ac:dyDescent="0.35">
      <c r="B1090">
        <v>34</v>
      </c>
      <c r="C1090" s="4">
        <v>803.12121212121212</v>
      </c>
      <c r="D1090">
        <v>7</v>
      </c>
      <c r="E1090">
        <v>1541</v>
      </c>
      <c r="F1090">
        <v>2</v>
      </c>
      <c r="G1090">
        <v>2</v>
      </c>
      <c r="H1090">
        <v>9</v>
      </c>
      <c r="I1090">
        <v>3</v>
      </c>
      <c r="J1090">
        <v>2</v>
      </c>
      <c r="K1090">
        <v>1</v>
      </c>
      <c r="L1090" s="4">
        <v>25</v>
      </c>
      <c r="M1090">
        <v>2</v>
      </c>
      <c r="N1090">
        <v>3</v>
      </c>
      <c r="O1090">
        <v>0</v>
      </c>
    </row>
    <row r="1091" spans="2:15" x14ac:dyDescent="0.35">
      <c r="B1091">
        <v>42</v>
      </c>
      <c r="C1091" s="4">
        <v>1210</v>
      </c>
      <c r="D1091">
        <v>2</v>
      </c>
      <c r="E1091">
        <v>1542</v>
      </c>
      <c r="F1091">
        <v>3</v>
      </c>
      <c r="G1091">
        <v>2</v>
      </c>
      <c r="H1091">
        <v>5</v>
      </c>
      <c r="I1091">
        <v>2</v>
      </c>
      <c r="J1091">
        <v>2</v>
      </c>
      <c r="K1091">
        <v>0</v>
      </c>
      <c r="L1091" s="4">
        <v>14</v>
      </c>
      <c r="M1091">
        <v>2</v>
      </c>
      <c r="N1091">
        <v>3</v>
      </c>
      <c r="O1091">
        <v>0</v>
      </c>
    </row>
    <row r="1092" spans="2:15" x14ac:dyDescent="0.35">
      <c r="B1092">
        <v>37</v>
      </c>
      <c r="C1092" s="4">
        <v>674</v>
      </c>
      <c r="D1092">
        <v>13</v>
      </c>
      <c r="E1092">
        <v>1543</v>
      </c>
      <c r="F1092">
        <v>1</v>
      </c>
      <c r="G1092">
        <v>2</v>
      </c>
      <c r="H1092">
        <v>4</v>
      </c>
      <c r="I1092">
        <v>4</v>
      </c>
      <c r="J1092">
        <v>2</v>
      </c>
      <c r="K1092">
        <v>0</v>
      </c>
      <c r="L1092" s="4">
        <v>17</v>
      </c>
      <c r="M1092">
        <v>1</v>
      </c>
      <c r="N1092">
        <v>3</v>
      </c>
      <c r="O1092">
        <v>0</v>
      </c>
    </row>
    <row r="1093" spans="2:15" x14ac:dyDescent="0.35">
      <c r="B1093">
        <v>29</v>
      </c>
      <c r="C1093" s="4">
        <v>843.5826086956522</v>
      </c>
      <c r="D1093">
        <v>8</v>
      </c>
      <c r="E1093">
        <v>1544</v>
      </c>
      <c r="F1093">
        <v>3</v>
      </c>
      <c r="G1093">
        <v>1</v>
      </c>
      <c r="H1093">
        <v>7</v>
      </c>
      <c r="I1093">
        <v>1</v>
      </c>
      <c r="J1093">
        <v>2</v>
      </c>
      <c r="K1093">
        <v>0</v>
      </c>
      <c r="L1093" s="4">
        <v>13</v>
      </c>
      <c r="M1093">
        <v>3</v>
      </c>
      <c r="N1093">
        <v>3</v>
      </c>
      <c r="O1093">
        <v>0</v>
      </c>
    </row>
    <row r="1094" spans="2:15" x14ac:dyDescent="0.35">
      <c r="B1094">
        <v>33</v>
      </c>
      <c r="C1094" s="4">
        <v>575</v>
      </c>
      <c r="D1094">
        <v>25</v>
      </c>
      <c r="E1094">
        <v>1545</v>
      </c>
      <c r="F1094">
        <v>4</v>
      </c>
      <c r="G1094">
        <v>2</v>
      </c>
      <c r="H1094">
        <v>3</v>
      </c>
      <c r="I1094">
        <v>2</v>
      </c>
      <c r="J1094">
        <v>1</v>
      </c>
      <c r="K1094">
        <v>0</v>
      </c>
      <c r="L1094" s="4">
        <v>13</v>
      </c>
      <c r="M1094">
        <v>4</v>
      </c>
      <c r="N1094">
        <v>3</v>
      </c>
      <c r="O1094">
        <v>0</v>
      </c>
    </row>
    <row r="1095" spans="2:15" x14ac:dyDescent="0.35">
      <c r="B1095">
        <v>45</v>
      </c>
      <c r="C1095" s="4">
        <v>950</v>
      </c>
      <c r="D1095">
        <v>28</v>
      </c>
      <c r="E1095">
        <v>1546</v>
      </c>
      <c r="F1095">
        <v>4</v>
      </c>
      <c r="G1095">
        <v>2</v>
      </c>
      <c r="H1095">
        <v>4</v>
      </c>
      <c r="I1095">
        <v>4</v>
      </c>
      <c r="J1095">
        <v>2</v>
      </c>
      <c r="K1095">
        <v>0</v>
      </c>
      <c r="L1095" s="4">
        <v>20</v>
      </c>
      <c r="M1095">
        <v>4</v>
      </c>
      <c r="N1095">
        <v>3</v>
      </c>
      <c r="O1095">
        <v>0</v>
      </c>
    </row>
    <row r="1096" spans="2:15" x14ac:dyDescent="0.35">
      <c r="B1096">
        <v>42</v>
      </c>
      <c r="C1096" s="4">
        <v>288</v>
      </c>
      <c r="D1096">
        <v>2</v>
      </c>
      <c r="E1096">
        <v>1547</v>
      </c>
      <c r="F1096">
        <v>4</v>
      </c>
      <c r="G1096">
        <v>2</v>
      </c>
      <c r="H1096">
        <v>7</v>
      </c>
      <c r="I1096">
        <v>4</v>
      </c>
      <c r="J1096">
        <v>2</v>
      </c>
      <c r="K1096">
        <v>1</v>
      </c>
      <c r="L1096" s="4">
        <v>14</v>
      </c>
      <c r="M1096">
        <v>3</v>
      </c>
      <c r="N1096">
        <v>1</v>
      </c>
      <c r="O1096">
        <v>0</v>
      </c>
    </row>
    <row r="1097" spans="2:15" x14ac:dyDescent="0.35">
      <c r="B1097">
        <v>40</v>
      </c>
      <c r="C1097" s="4">
        <v>787.54826254826253</v>
      </c>
      <c r="D1097">
        <v>9</v>
      </c>
      <c r="E1097">
        <v>1548</v>
      </c>
      <c r="F1097">
        <v>1</v>
      </c>
      <c r="G1097">
        <v>2</v>
      </c>
      <c r="H1097">
        <v>8</v>
      </c>
      <c r="I1097">
        <v>1</v>
      </c>
      <c r="J1097">
        <v>2</v>
      </c>
      <c r="K1097">
        <v>0</v>
      </c>
      <c r="L1097" s="4">
        <v>12</v>
      </c>
      <c r="M1097">
        <v>4</v>
      </c>
      <c r="N1097">
        <v>4</v>
      </c>
      <c r="O1097">
        <v>0</v>
      </c>
    </row>
    <row r="1098" spans="2:15" x14ac:dyDescent="0.35">
      <c r="B1098">
        <v>33</v>
      </c>
      <c r="C1098" s="4">
        <v>776.33181818181822</v>
      </c>
      <c r="D1098">
        <v>28</v>
      </c>
      <c r="E1098">
        <v>1549</v>
      </c>
      <c r="F1098">
        <v>2</v>
      </c>
      <c r="G1098">
        <v>2</v>
      </c>
      <c r="H1098">
        <v>5</v>
      </c>
      <c r="I1098">
        <v>3</v>
      </c>
      <c r="J1098">
        <v>2</v>
      </c>
      <c r="K1098">
        <v>1</v>
      </c>
      <c r="L1098" s="4">
        <v>12</v>
      </c>
      <c r="M1098">
        <v>2</v>
      </c>
      <c r="N1098">
        <v>3</v>
      </c>
      <c r="O1098">
        <v>0</v>
      </c>
    </row>
    <row r="1099" spans="2:15" x14ac:dyDescent="0.35">
      <c r="B1099">
        <v>40</v>
      </c>
      <c r="C1099" s="4">
        <v>898</v>
      </c>
      <c r="D1099">
        <v>6</v>
      </c>
      <c r="E1099">
        <v>1550</v>
      </c>
      <c r="F1099">
        <v>3</v>
      </c>
      <c r="G1099">
        <v>2</v>
      </c>
      <c r="H1099">
        <v>6</v>
      </c>
      <c r="I1099">
        <v>4</v>
      </c>
      <c r="J1099">
        <v>1</v>
      </c>
      <c r="K1099">
        <v>1</v>
      </c>
      <c r="L1099" s="4">
        <v>15.049382716049383</v>
      </c>
      <c r="M1099">
        <v>4</v>
      </c>
      <c r="N1099">
        <v>3</v>
      </c>
      <c r="O1099">
        <v>0</v>
      </c>
    </row>
    <row r="1100" spans="2:15" x14ac:dyDescent="0.35">
      <c r="B1100">
        <v>24</v>
      </c>
      <c r="C1100" s="4">
        <v>350</v>
      </c>
      <c r="D1100">
        <v>21</v>
      </c>
      <c r="E1100">
        <v>1551</v>
      </c>
      <c r="F1100">
        <v>3</v>
      </c>
      <c r="G1100">
        <v>2</v>
      </c>
      <c r="H1100">
        <v>5</v>
      </c>
      <c r="I1100">
        <v>1</v>
      </c>
      <c r="J1100">
        <v>3</v>
      </c>
      <c r="K1100">
        <v>0</v>
      </c>
      <c r="L1100" s="4">
        <v>14</v>
      </c>
      <c r="M1100">
        <v>2</v>
      </c>
      <c r="N1100">
        <v>3</v>
      </c>
      <c r="O1100">
        <v>0</v>
      </c>
    </row>
    <row r="1101" spans="2:15" x14ac:dyDescent="0.35">
      <c r="B1101">
        <v>40</v>
      </c>
      <c r="C1101" s="4">
        <v>1142</v>
      </c>
      <c r="D1101">
        <v>8</v>
      </c>
      <c r="E1101">
        <v>1552</v>
      </c>
      <c r="F1101">
        <v>4</v>
      </c>
      <c r="G1101">
        <v>2</v>
      </c>
      <c r="H1101">
        <v>7</v>
      </c>
      <c r="I1101">
        <v>4</v>
      </c>
      <c r="J1101">
        <v>3</v>
      </c>
      <c r="K1101">
        <v>1</v>
      </c>
      <c r="L1101" s="4">
        <v>15.69811320754717</v>
      </c>
      <c r="M1101">
        <v>3</v>
      </c>
      <c r="N1101">
        <v>3</v>
      </c>
      <c r="O1101">
        <v>0</v>
      </c>
    </row>
    <row r="1102" spans="2:15" x14ac:dyDescent="0.35">
      <c r="B1102">
        <v>45</v>
      </c>
      <c r="C1102" s="4">
        <v>538</v>
      </c>
      <c r="D1102">
        <v>1</v>
      </c>
      <c r="E1102">
        <v>1553</v>
      </c>
      <c r="F1102">
        <v>1</v>
      </c>
      <c r="G1102">
        <v>2</v>
      </c>
      <c r="H1102">
        <v>7</v>
      </c>
      <c r="I1102">
        <v>2</v>
      </c>
      <c r="J1102">
        <v>3</v>
      </c>
      <c r="K1102">
        <v>0</v>
      </c>
      <c r="L1102" s="4">
        <v>15.69811320754717</v>
      </c>
      <c r="M1102">
        <v>1</v>
      </c>
      <c r="N1102">
        <v>3</v>
      </c>
      <c r="O1102">
        <v>0</v>
      </c>
    </row>
    <row r="1103" spans="2:15" x14ac:dyDescent="0.35">
      <c r="B1103">
        <v>35</v>
      </c>
      <c r="C1103" s="4">
        <v>1402</v>
      </c>
      <c r="D1103">
        <v>28</v>
      </c>
      <c r="E1103">
        <v>1554</v>
      </c>
      <c r="F1103">
        <v>2</v>
      </c>
      <c r="G1103">
        <v>1</v>
      </c>
      <c r="H1103">
        <v>9</v>
      </c>
      <c r="I1103">
        <v>3</v>
      </c>
      <c r="J1103">
        <v>2</v>
      </c>
      <c r="K1103">
        <v>0</v>
      </c>
      <c r="L1103" s="4">
        <v>15.492537313432836</v>
      </c>
      <c r="M1103">
        <v>1</v>
      </c>
      <c r="N1103">
        <v>3</v>
      </c>
      <c r="O1103">
        <v>0</v>
      </c>
    </row>
    <row r="1104" spans="2:15" x14ac:dyDescent="0.35">
      <c r="B1104">
        <v>32</v>
      </c>
      <c r="C1104" s="4">
        <v>824</v>
      </c>
      <c r="D1104">
        <v>5</v>
      </c>
      <c r="E1104">
        <v>1555</v>
      </c>
      <c r="F1104">
        <v>4</v>
      </c>
      <c r="G1104">
        <v>1</v>
      </c>
      <c r="H1104">
        <v>4</v>
      </c>
      <c r="I1104">
        <v>2</v>
      </c>
      <c r="J1104">
        <v>2</v>
      </c>
      <c r="K1104">
        <v>0</v>
      </c>
      <c r="L1104" s="4">
        <v>15.375527426160337</v>
      </c>
      <c r="M1104">
        <v>1</v>
      </c>
      <c r="N1104">
        <v>3</v>
      </c>
      <c r="O1104">
        <v>0</v>
      </c>
    </row>
    <row r="1105" spans="2:15" x14ac:dyDescent="0.35">
      <c r="B1105">
        <v>36</v>
      </c>
      <c r="C1105" s="4">
        <v>1157</v>
      </c>
      <c r="D1105">
        <v>2</v>
      </c>
      <c r="E1105">
        <v>1556</v>
      </c>
      <c r="F1105">
        <v>3</v>
      </c>
      <c r="G1105">
        <v>2</v>
      </c>
      <c r="H1105">
        <v>9</v>
      </c>
      <c r="I1105">
        <v>4</v>
      </c>
      <c r="J1105">
        <v>1</v>
      </c>
      <c r="K1105">
        <v>1</v>
      </c>
      <c r="L1105" s="4">
        <v>15.492537313432836</v>
      </c>
      <c r="M1105">
        <v>4</v>
      </c>
      <c r="N1105">
        <v>2</v>
      </c>
      <c r="O1105">
        <v>0</v>
      </c>
    </row>
    <row r="1106" spans="2:15" x14ac:dyDescent="0.35">
      <c r="B1106">
        <v>48</v>
      </c>
      <c r="C1106" s="4">
        <v>492</v>
      </c>
      <c r="D1106">
        <v>16</v>
      </c>
      <c r="E1106">
        <v>1557</v>
      </c>
      <c r="F1106">
        <v>3</v>
      </c>
      <c r="G1106">
        <v>1</v>
      </c>
      <c r="H1106">
        <v>8</v>
      </c>
      <c r="I1106">
        <v>3</v>
      </c>
      <c r="J1106">
        <v>3</v>
      </c>
      <c r="K1106">
        <v>0</v>
      </c>
      <c r="L1106" s="4">
        <v>14.945945945945946</v>
      </c>
      <c r="M1106">
        <v>3</v>
      </c>
      <c r="N1106">
        <v>3</v>
      </c>
      <c r="O1106">
        <v>0</v>
      </c>
    </row>
    <row r="1107" spans="2:15" x14ac:dyDescent="0.35">
      <c r="B1107">
        <v>29</v>
      </c>
      <c r="C1107" s="4">
        <v>598</v>
      </c>
      <c r="D1107">
        <v>9</v>
      </c>
      <c r="E1107">
        <v>1558</v>
      </c>
      <c r="F1107">
        <v>3</v>
      </c>
      <c r="G1107">
        <v>2</v>
      </c>
      <c r="H1107">
        <v>4</v>
      </c>
      <c r="I1107">
        <v>3</v>
      </c>
      <c r="J1107">
        <v>2</v>
      </c>
      <c r="K1107">
        <v>0</v>
      </c>
      <c r="L1107" s="4">
        <v>18</v>
      </c>
      <c r="M1107">
        <v>1</v>
      </c>
      <c r="N1107">
        <v>2</v>
      </c>
      <c r="O1107">
        <v>0</v>
      </c>
    </row>
    <row r="1108" spans="2:15" x14ac:dyDescent="0.35">
      <c r="B1108">
        <v>33</v>
      </c>
      <c r="C1108" s="4">
        <v>1242</v>
      </c>
      <c r="D1108">
        <v>8</v>
      </c>
      <c r="E1108">
        <v>1560</v>
      </c>
      <c r="F1108">
        <v>1</v>
      </c>
      <c r="G1108">
        <v>2</v>
      </c>
      <c r="H1108">
        <v>8</v>
      </c>
      <c r="I1108">
        <v>1</v>
      </c>
      <c r="J1108">
        <v>2</v>
      </c>
      <c r="K1108">
        <v>0</v>
      </c>
      <c r="L1108" s="4">
        <v>13</v>
      </c>
      <c r="M1108">
        <v>4</v>
      </c>
      <c r="N1108">
        <v>1</v>
      </c>
      <c r="O1108">
        <v>0</v>
      </c>
    </row>
    <row r="1109" spans="2:15" x14ac:dyDescent="0.35">
      <c r="B1109">
        <v>30</v>
      </c>
      <c r="C1109" s="4">
        <v>740</v>
      </c>
      <c r="D1109">
        <v>1</v>
      </c>
      <c r="E1109">
        <v>1562</v>
      </c>
      <c r="F1109">
        <v>2</v>
      </c>
      <c r="G1109">
        <v>2</v>
      </c>
      <c r="H1109">
        <v>8</v>
      </c>
      <c r="I1109">
        <v>1</v>
      </c>
      <c r="J1109">
        <v>2</v>
      </c>
      <c r="K1109">
        <v>0</v>
      </c>
      <c r="L1109" s="4">
        <v>11</v>
      </c>
      <c r="M1109">
        <v>4</v>
      </c>
      <c r="N1109">
        <v>3</v>
      </c>
      <c r="O1109">
        <v>1</v>
      </c>
    </row>
    <row r="1110" spans="2:15" x14ac:dyDescent="0.35">
      <c r="B1110">
        <v>38</v>
      </c>
      <c r="C1110" s="4">
        <v>888</v>
      </c>
      <c r="D1110">
        <v>10</v>
      </c>
      <c r="E1110">
        <v>1563</v>
      </c>
      <c r="F1110">
        <v>3</v>
      </c>
      <c r="G1110">
        <v>2</v>
      </c>
      <c r="H1110">
        <v>2</v>
      </c>
      <c r="I1110">
        <v>3</v>
      </c>
      <c r="J1110">
        <v>2</v>
      </c>
      <c r="K1110">
        <v>0</v>
      </c>
      <c r="L1110" s="4">
        <v>11</v>
      </c>
      <c r="M1110">
        <v>3</v>
      </c>
      <c r="N1110">
        <v>3</v>
      </c>
      <c r="O1110">
        <v>0</v>
      </c>
    </row>
    <row r="1111" spans="2:15" x14ac:dyDescent="0.35">
      <c r="B1111">
        <v>35</v>
      </c>
      <c r="C1111" s="4">
        <v>992</v>
      </c>
      <c r="D1111">
        <v>1</v>
      </c>
      <c r="E1111">
        <v>1564</v>
      </c>
      <c r="F1111">
        <v>4</v>
      </c>
      <c r="G1111">
        <v>2</v>
      </c>
      <c r="H1111">
        <v>5</v>
      </c>
      <c r="I1111">
        <v>1</v>
      </c>
      <c r="J1111">
        <v>1</v>
      </c>
      <c r="K1111">
        <v>0</v>
      </c>
      <c r="L1111" s="4">
        <v>19</v>
      </c>
      <c r="M1111">
        <v>2</v>
      </c>
      <c r="N1111">
        <v>3</v>
      </c>
      <c r="O1111">
        <v>0</v>
      </c>
    </row>
    <row r="1112" spans="2:15" x14ac:dyDescent="0.35">
      <c r="B1112">
        <v>30</v>
      </c>
      <c r="C1112" s="4">
        <v>1288</v>
      </c>
      <c r="D1112">
        <v>29</v>
      </c>
      <c r="E1112">
        <v>1568</v>
      </c>
      <c r="F1112">
        <v>3</v>
      </c>
      <c r="G1112">
        <v>2</v>
      </c>
      <c r="H1112">
        <v>8</v>
      </c>
      <c r="I1112">
        <v>2</v>
      </c>
      <c r="J1112">
        <v>2</v>
      </c>
      <c r="K1112">
        <v>0</v>
      </c>
      <c r="L1112" s="4">
        <v>12</v>
      </c>
      <c r="M1112">
        <v>2</v>
      </c>
      <c r="N1112">
        <v>3</v>
      </c>
      <c r="O1112">
        <v>0</v>
      </c>
    </row>
    <row r="1113" spans="2:15" x14ac:dyDescent="0.35">
      <c r="B1113">
        <v>35</v>
      </c>
      <c r="C1113" s="4">
        <v>104</v>
      </c>
      <c r="D1113">
        <v>2</v>
      </c>
      <c r="E1113">
        <v>1569</v>
      </c>
      <c r="F1113">
        <v>1</v>
      </c>
      <c r="G1113">
        <v>1</v>
      </c>
      <c r="H1113">
        <v>5</v>
      </c>
      <c r="I1113">
        <v>1</v>
      </c>
      <c r="J1113">
        <v>3</v>
      </c>
      <c r="K1113">
        <v>1</v>
      </c>
      <c r="L1113" s="4">
        <v>12</v>
      </c>
      <c r="M1113">
        <v>4</v>
      </c>
      <c r="N1113">
        <v>3</v>
      </c>
      <c r="O1113">
        <v>1</v>
      </c>
    </row>
    <row r="1114" spans="2:15" x14ac:dyDescent="0.35">
      <c r="B1114">
        <v>53</v>
      </c>
      <c r="C1114" s="4">
        <v>607</v>
      </c>
      <c r="D1114">
        <v>2</v>
      </c>
      <c r="E1114">
        <v>1572</v>
      </c>
      <c r="F1114">
        <v>3</v>
      </c>
      <c r="G1114">
        <v>1</v>
      </c>
      <c r="H1114">
        <v>3</v>
      </c>
      <c r="I1114">
        <v>4</v>
      </c>
      <c r="J1114">
        <v>2</v>
      </c>
      <c r="K1114">
        <v>0</v>
      </c>
      <c r="L1114" s="4">
        <v>16</v>
      </c>
      <c r="M1114">
        <v>2</v>
      </c>
      <c r="N1114">
        <v>3</v>
      </c>
      <c r="O1114">
        <v>1</v>
      </c>
    </row>
    <row r="1115" spans="2:15" x14ac:dyDescent="0.35">
      <c r="B1115">
        <v>38</v>
      </c>
      <c r="C1115" s="4">
        <v>903</v>
      </c>
      <c r="D1115">
        <v>2</v>
      </c>
      <c r="E1115">
        <v>1573</v>
      </c>
      <c r="F1115">
        <v>3</v>
      </c>
      <c r="G1115">
        <v>2</v>
      </c>
      <c r="H1115">
        <v>3</v>
      </c>
      <c r="I1115">
        <v>2</v>
      </c>
      <c r="J1115">
        <v>2</v>
      </c>
      <c r="K1115">
        <v>0</v>
      </c>
      <c r="L1115" s="4">
        <v>11</v>
      </c>
      <c r="M1115">
        <v>1</v>
      </c>
      <c r="N1115">
        <v>3</v>
      </c>
      <c r="O1115">
        <v>1</v>
      </c>
    </row>
    <row r="1116" spans="2:15" x14ac:dyDescent="0.35">
      <c r="B1116">
        <v>32</v>
      </c>
      <c r="C1116" s="4">
        <v>773.53418803418799</v>
      </c>
      <c r="D1116">
        <v>1</v>
      </c>
      <c r="E1116">
        <v>1574</v>
      </c>
      <c r="F1116">
        <v>4</v>
      </c>
      <c r="G1116">
        <v>2</v>
      </c>
      <c r="H1116">
        <v>4</v>
      </c>
      <c r="I1116">
        <v>1</v>
      </c>
      <c r="J1116">
        <v>2</v>
      </c>
      <c r="K1116">
        <v>0</v>
      </c>
      <c r="L1116" s="4">
        <v>14</v>
      </c>
      <c r="M1116">
        <v>2</v>
      </c>
      <c r="N1116">
        <v>2</v>
      </c>
      <c r="O1116">
        <v>0</v>
      </c>
    </row>
    <row r="1117" spans="2:15" x14ac:dyDescent="0.35">
      <c r="B1117">
        <v>48</v>
      </c>
      <c r="C1117" s="4">
        <v>1108</v>
      </c>
      <c r="D1117">
        <v>15</v>
      </c>
      <c r="E1117">
        <v>1576</v>
      </c>
      <c r="F1117">
        <v>3</v>
      </c>
      <c r="G1117">
        <v>1</v>
      </c>
      <c r="H1117">
        <v>4</v>
      </c>
      <c r="I1117">
        <v>1</v>
      </c>
      <c r="J1117">
        <v>2</v>
      </c>
      <c r="K1117">
        <v>0</v>
      </c>
      <c r="L1117" s="4">
        <v>12</v>
      </c>
      <c r="M1117">
        <v>4</v>
      </c>
      <c r="N1117">
        <v>2</v>
      </c>
      <c r="O1117">
        <v>0</v>
      </c>
    </row>
    <row r="1118" spans="2:15" x14ac:dyDescent="0.35">
      <c r="B1118">
        <v>34</v>
      </c>
      <c r="C1118" s="4">
        <v>773.53418803418799</v>
      </c>
      <c r="D1118">
        <v>7</v>
      </c>
      <c r="E1118">
        <v>1577</v>
      </c>
      <c r="F1118">
        <v>1</v>
      </c>
      <c r="G1118">
        <v>2</v>
      </c>
      <c r="H1118">
        <v>4</v>
      </c>
      <c r="I1118">
        <v>4</v>
      </c>
      <c r="J1118">
        <v>1</v>
      </c>
      <c r="K1118">
        <v>0</v>
      </c>
      <c r="L1118" s="4">
        <v>13</v>
      </c>
      <c r="M1118">
        <v>3</v>
      </c>
      <c r="N1118">
        <v>1</v>
      </c>
      <c r="O1118">
        <v>0</v>
      </c>
    </row>
    <row r="1119" spans="2:15" x14ac:dyDescent="0.35">
      <c r="B1119">
        <v>55</v>
      </c>
      <c r="C1119" s="4">
        <v>685</v>
      </c>
      <c r="D1119">
        <v>26</v>
      </c>
      <c r="E1119">
        <v>1578</v>
      </c>
      <c r="F1119">
        <v>3</v>
      </c>
      <c r="G1119">
        <v>2</v>
      </c>
      <c r="H1119">
        <v>6</v>
      </c>
      <c r="I1119">
        <v>4</v>
      </c>
      <c r="J1119">
        <v>2</v>
      </c>
      <c r="K1119">
        <v>0</v>
      </c>
      <c r="L1119" s="4">
        <v>21</v>
      </c>
      <c r="M1119">
        <v>3</v>
      </c>
      <c r="N1119">
        <v>3</v>
      </c>
      <c r="O1119">
        <v>0</v>
      </c>
    </row>
    <row r="1120" spans="2:15" x14ac:dyDescent="0.35">
      <c r="B1120">
        <v>34</v>
      </c>
      <c r="C1120" s="4">
        <v>1351</v>
      </c>
      <c r="D1120">
        <v>1</v>
      </c>
      <c r="E1120">
        <v>1580</v>
      </c>
      <c r="F1120">
        <v>2</v>
      </c>
      <c r="G1120">
        <v>2</v>
      </c>
      <c r="H1120">
        <v>4</v>
      </c>
      <c r="I1120">
        <v>4</v>
      </c>
      <c r="J1120">
        <v>2</v>
      </c>
      <c r="K1120">
        <v>0</v>
      </c>
      <c r="L1120" s="4">
        <v>17</v>
      </c>
      <c r="M1120">
        <v>2</v>
      </c>
      <c r="N1120">
        <v>2</v>
      </c>
      <c r="O1120">
        <v>0</v>
      </c>
    </row>
    <row r="1121" spans="2:15" x14ac:dyDescent="0.35">
      <c r="B1121">
        <v>26</v>
      </c>
      <c r="C1121" s="4">
        <v>474</v>
      </c>
      <c r="D1121">
        <v>3</v>
      </c>
      <c r="E1121">
        <v>1581</v>
      </c>
      <c r="F1121">
        <v>1</v>
      </c>
      <c r="G1121">
        <v>1</v>
      </c>
      <c r="H1121">
        <v>4</v>
      </c>
      <c r="I1121">
        <v>4</v>
      </c>
      <c r="J1121">
        <v>2</v>
      </c>
      <c r="K1121">
        <v>0</v>
      </c>
      <c r="L1121" s="4">
        <v>21</v>
      </c>
      <c r="M1121">
        <v>1</v>
      </c>
      <c r="N1121">
        <v>3</v>
      </c>
      <c r="O1121">
        <v>0</v>
      </c>
    </row>
    <row r="1122" spans="2:15" x14ac:dyDescent="0.35">
      <c r="B1122">
        <v>38</v>
      </c>
      <c r="C1122" s="4">
        <v>1245</v>
      </c>
      <c r="D1122">
        <v>14</v>
      </c>
      <c r="E1122">
        <v>1582</v>
      </c>
      <c r="F1122">
        <v>3</v>
      </c>
      <c r="G1122">
        <v>2</v>
      </c>
      <c r="H1122">
        <v>8</v>
      </c>
      <c r="I1122">
        <v>2</v>
      </c>
      <c r="J1122">
        <v>2</v>
      </c>
      <c r="K1122">
        <v>0</v>
      </c>
      <c r="L1122" s="4">
        <v>11</v>
      </c>
      <c r="M1122">
        <v>4</v>
      </c>
      <c r="N1122">
        <v>3</v>
      </c>
      <c r="O1122">
        <v>0</v>
      </c>
    </row>
    <row r="1123" spans="2:15" x14ac:dyDescent="0.35">
      <c r="B1123">
        <v>38</v>
      </c>
      <c r="C1123" s="4">
        <v>437</v>
      </c>
      <c r="D1123">
        <v>16</v>
      </c>
      <c r="E1123">
        <v>1583</v>
      </c>
      <c r="F1123">
        <v>2</v>
      </c>
      <c r="G1123">
        <v>1</v>
      </c>
      <c r="H1123">
        <v>8</v>
      </c>
      <c r="I1123">
        <v>2</v>
      </c>
      <c r="J1123">
        <v>1</v>
      </c>
      <c r="K1123">
        <v>0</v>
      </c>
      <c r="L1123" s="4">
        <v>12</v>
      </c>
      <c r="M1123">
        <v>2</v>
      </c>
      <c r="N1123">
        <v>4</v>
      </c>
      <c r="O1123">
        <v>0</v>
      </c>
    </row>
    <row r="1124" spans="2:15" x14ac:dyDescent="0.35">
      <c r="B1124">
        <v>36</v>
      </c>
      <c r="C1124" s="4">
        <v>884</v>
      </c>
      <c r="D1124">
        <v>1</v>
      </c>
      <c r="E1124">
        <v>1585</v>
      </c>
      <c r="F1124">
        <v>2</v>
      </c>
      <c r="G1124">
        <v>1</v>
      </c>
      <c r="H1124">
        <v>8</v>
      </c>
      <c r="I1124">
        <v>3</v>
      </c>
      <c r="J1124">
        <v>1</v>
      </c>
      <c r="K1124">
        <v>0</v>
      </c>
      <c r="L1124" s="4">
        <v>13</v>
      </c>
      <c r="M1124">
        <v>1</v>
      </c>
      <c r="N1124">
        <v>3</v>
      </c>
      <c r="O1124">
        <v>0</v>
      </c>
    </row>
    <row r="1125" spans="2:15" x14ac:dyDescent="0.35">
      <c r="B1125">
        <v>29</v>
      </c>
      <c r="C1125" s="4">
        <v>1370</v>
      </c>
      <c r="D1125">
        <v>3</v>
      </c>
      <c r="E1125">
        <v>1586</v>
      </c>
      <c r="F1125">
        <v>2</v>
      </c>
      <c r="G1125">
        <v>2</v>
      </c>
      <c r="H1125">
        <v>5</v>
      </c>
      <c r="I1125">
        <v>1</v>
      </c>
      <c r="J1125">
        <v>1</v>
      </c>
      <c r="K1125">
        <v>1</v>
      </c>
      <c r="L1125" s="4">
        <v>18</v>
      </c>
      <c r="M1125">
        <v>4</v>
      </c>
      <c r="N1125">
        <v>3</v>
      </c>
      <c r="O1125">
        <v>0</v>
      </c>
    </row>
    <row r="1126" spans="2:15" x14ac:dyDescent="0.35">
      <c r="B1126">
        <v>35</v>
      </c>
      <c r="C1126" s="4">
        <v>670</v>
      </c>
      <c r="D1126">
        <v>10</v>
      </c>
      <c r="E1126">
        <v>1587</v>
      </c>
      <c r="F1126">
        <v>1</v>
      </c>
      <c r="G1126">
        <v>1</v>
      </c>
      <c r="H1126">
        <v>7</v>
      </c>
      <c r="I1126">
        <v>3</v>
      </c>
      <c r="J1126">
        <v>1</v>
      </c>
      <c r="K1126">
        <v>1</v>
      </c>
      <c r="L1126" s="4">
        <v>16</v>
      </c>
      <c r="M1126">
        <v>3</v>
      </c>
      <c r="N1126">
        <v>3</v>
      </c>
      <c r="O1126">
        <v>0</v>
      </c>
    </row>
    <row r="1127" spans="2:15" x14ac:dyDescent="0.35">
      <c r="B1127">
        <v>39</v>
      </c>
      <c r="C1127" s="4">
        <v>1462</v>
      </c>
      <c r="D1127">
        <v>6</v>
      </c>
      <c r="E1127">
        <v>1588</v>
      </c>
      <c r="F1127">
        <v>4</v>
      </c>
      <c r="G1127">
        <v>2</v>
      </c>
      <c r="H1127">
        <v>8</v>
      </c>
      <c r="I1127">
        <v>3</v>
      </c>
      <c r="J1127">
        <v>2</v>
      </c>
      <c r="K1127">
        <v>0</v>
      </c>
      <c r="L1127" s="4">
        <v>11</v>
      </c>
      <c r="M1127">
        <v>1</v>
      </c>
      <c r="N1127">
        <v>3</v>
      </c>
      <c r="O1127">
        <v>0</v>
      </c>
    </row>
    <row r="1128" spans="2:15" x14ac:dyDescent="0.35">
      <c r="B1128">
        <v>29</v>
      </c>
      <c r="C1128" s="4">
        <v>995</v>
      </c>
      <c r="D1128">
        <v>2</v>
      </c>
      <c r="E1128">
        <v>1590</v>
      </c>
      <c r="F1128">
        <v>1</v>
      </c>
      <c r="G1128">
        <v>2</v>
      </c>
      <c r="H1128">
        <v>7</v>
      </c>
      <c r="I1128">
        <v>4</v>
      </c>
      <c r="J1128">
        <v>3</v>
      </c>
      <c r="K1128">
        <v>0</v>
      </c>
      <c r="L1128" s="4">
        <v>19</v>
      </c>
      <c r="M1128">
        <v>4</v>
      </c>
      <c r="N1128">
        <v>4</v>
      </c>
      <c r="O1128">
        <v>0</v>
      </c>
    </row>
    <row r="1129" spans="2:15" x14ac:dyDescent="0.35">
      <c r="B1129">
        <v>50</v>
      </c>
      <c r="C1129" s="4">
        <v>264</v>
      </c>
      <c r="D1129">
        <v>9</v>
      </c>
      <c r="E1129">
        <v>1591</v>
      </c>
      <c r="F1129">
        <v>3</v>
      </c>
      <c r="G1129">
        <v>2</v>
      </c>
      <c r="H1129">
        <v>6</v>
      </c>
      <c r="I1129">
        <v>3</v>
      </c>
      <c r="J1129">
        <v>2</v>
      </c>
      <c r="K1129">
        <v>1</v>
      </c>
      <c r="L1129" s="4">
        <v>16</v>
      </c>
      <c r="M1129">
        <v>3</v>
      </c>
      <c r="N1129">
        <v>3</v>
      </c>
      <c r="O1129">
        <v>0</v>
      </c>
    </row>
    <row r="1130" spans="2:15" x14ac:dyDescent="0.35">
      <c r="B1130">
        <v>23</v>
      </c>
      <c r="C1130" s="4">
        <v>773.53418803418799</v>
      </c>
      <c r="D1130">
        <v>10</v>
      </c>
      <c r="E1130">
        <v>1592</v>
      </c>
      <c r="F1130">
        <v>4</v>
      </c>
      <c r="G1130">
        <v>2</v>
      </c>
      <c r="H1130">
        <v>4</v>
      </c>
      <c r="I1130">
        <v>3</v>
      </c>
      <c r="J1130">
        <v>2</v>
      </c>
      <c r="K1130">
        <v>0</v>
      </c>
      <c r="L1130" s="4">
        <v>16</v>
      </c>
      <c r="M1130">
        <v>4</v>
      </c>
      <c r="N1130">
        <v>3</v>
      </c>
      <c r="O1130">
        <v>0</v>
      </c>
    </row>
    <row r="1131" spans="2:15" x14ac:dyDescent="0.35">
      <c r="B1131">
        <v>36</v>
      </c>
      <c r="C1131" s="4">
        <v>776.33181818181822</v>
      </c>
      <c r="D1131">
        <v>6</v>
      </c>
      <c r="E1131">
        <v>1594</v>
      </c>
      <c r="F1131">
        <v>1</v>
      </c>
      <c r="G1131">
        <v>2</v>
      </c>
      <c r="H1131">
        <v>5</v>
      </c>
      <c r="I1131">
        <v>1</v>
      </c>
      <c r="J1131">
        <v>2</v>
      </c>
      <c r="K1131">
        <v>1</v>
      </c>
      <c r="L1131" s="4">
        <v>13</v>
      </c>
      <c r="M1131">
        <v>4</v>
      </c>
      <c r="N1131">
        <v>3</v>
      </c>
      <c r="O1131">
        <v>0</v>
      </c>
    </row>
    <row r="1132" spans="2:15" x14ac:dyDescent="0.35">
      <c r="B1132">
        <v>42</v>
      </c>
      <c r="C1132" s="4">
        <v>1059</v>
      </c>
      <c r="D1132">
        <v>9</v>
      </c>
      <c r="E1132">
        <v>1595</v>
      </c>
      <c r="F1132">
        <v>4</v>
      </c>
      <c r="G1132">
        <v>2</v>
      </c>
      <c r="H1132">
        <v>6</v>
      </c>
      <c r="I1132">
        <v>4</v>
      </c>
      <c r="J1132">
        <v>1</v>
      </c>
      <c r="K1132">
        <v>0</v>
      </c>
      <c r="L1132" s="4">
        <v>22</v>
      </c>
      <c r="M1132">
        <v>4</v>
      </c>
      <c r="N1132">
        <v>3</v>
      </c>
      <c r="O1132">
        <v>0</v>
      </c>
    </row>
    <row r="1133" spans="2:15" x14ac:dyDescent="0.35">
      <c r="B1133">
        <v>35</v>
      </c>
      <c r="C1133" s="4">
        <v>750</v>
      </c>
      <c r="D1133">
        <v>28</v>
      </c>
      <c r="E1133">
        <v>1596</v>
      </c>
      <c r="F1133">
        <v>2</v>
      </c>
      <c r="G1133">
        <v>2</v>
      </c>
      <c r="H1133">
        <v>5</v>
      </c>
      <c r="I1133">
        <v>3</v>
      </c>
      <c r="J1133">
        <v>2</v>
      </c>
      <c r="K1133">
        <v>0</v>
      </c>
      <c r="L1133" s="4">
        <v>17</v>
      </c>
      <c r="M1133">
        <v>4</v>
      </c>
      <c r="N1133">
        <v>2</v>
      </c>
      <c r="O1133">
        <v>0</v>
      </c>
    </row>
    <row r="1134" spans="2:15" x14ac:dyDescent="0.35">
      <c r="B1134">
        <v>34</v>
      </c>
      <c r="C1134" s="4">
        <v>653</v>
      </c>
      <c r="D1134">
        <v>10</v>
      </c>
      <c r="E1134">
        <v>1597</v>
      </c>
      <c r="F1134">
        <v>4</v>
      </c>
      <c r="G1134">
        <v>2</v>
      </c>
      <c r="H1134">
        <v>7</v>
      </c>
      <c r="I1134">
        <v>3</v>
      </c>
      <c r="J1134">
        <v>2</v>
      </c>
      <c r="K1134">
        <v>0</v>
      </c>
      <c r="L1134" s="4">
        <v>14</v>
      </c>
      <c r="M1134">
        <v>2</v>
      </c>
      <c r="N1134">
        <v>2</v>
      </c>
      <c r="O1134">
        <v>0</v>
      </c>
    </row>
    <row r="1135" spans="2:15" x14ac:dyDescent="0.35">
      <c r="B1135">
        <v>40</v>
      </c>
      <c r="C1135" s="4">
        <v>118</v>
      </c>
      <c r="D1135">
        <v>14</v>
      </c>
      <c r="E1135">
        <v>1598</v>
      </c>
      <c r="F1135">
        <v>4</v>
      </c>
      <c r="G1135">
        <v>1</v>
      </c>
      <c r="H1135">
        <v>8</v>
      </c>
      <c r="I1135">
        <v>1</v>
      </c>
      <c r="J1135">
        <v>2</v>
      </c>
      <c r="K1135">
        <v>0</v>
      </c>
      <c r="L1135" s="4">
        <v>15</v>
      </c>
      <c r="M1135">
        <v>3</v>
      </c>
      <c r="N1135">
        <v>3</v>
      </c>
      <c r="O1135">
        <v>0</v>
      </c>
    </row>
    <row r="1136" spans="2:15" x14ac:dyDescent="0.35">
      <c r="B1136">
        <v>43</v>
      </c>
      <c r="C1136" s="4">
        <v>990</v>
      </c>
      <c r="D1136">
        <v>27</v>
      </c>
      <c r="E1136">
        <v>1599</v>
      </c>
      <c r="F1136">
        <v>4</v>
      </c>
      <c r="G1136">
        <v>2</v>
      </c>
      <c r="H1136">
        <v>5</v>
      </c>
      <c r="I1136">
        <v>2</v>
      </c>
      <c r="J1136">
        <v>3</v>
      </c>
      <c r="K1136">
        <v>0</v>
      </c>
      <c r="L1136" s="4">
        <v>12</v>
      </c>
      <c r="M1136">
        <v>3</v>
      </c>
      <c r="N1136">
        <v>3</v>
      </c>
      <c r="O1136">
        <v>0</v>
      </c>
    </row>
    <row r="1137" spans="2:15" x14ac:dyDescent="0.35">
      <c r="B1137">
        <v>35</v>
      </c>
      <c r="C1137" s="4">
        <v>1349</v>
      </c>
      <c r="D1137">
        <v>7</v>
      </c>
      <c r="E1137">
        <v>1601</v>
      </c>
      <c r="F1137">
        <v>3</v>
      </c>
      <c r="G1137">
        <v>2</v>
      </c>
      <c r="H1137">
        <v>5</v>
      </c>
      <c r="I1137">
        <v>4</v>
      </c>
      <c r="J1137">
        <v>2</v>
      </c>
      <c r="K1137">
        <v>0</v>
      </c>
      <c r="L1137" s="4">
        <v>18</v>
      </c>
      <c r="M1137">
        <v>4</v>
      </c>
      <c r="N1137">
        <v>2</v>
      </c>
      <c r="O1137">
        <v>0</v>
      </c>
    </row>
    <row r="1138" spans="2:15" x14ac:dyDescent="0.35">
      <c r="B1138">
        <v>46</v>
      </c>
      <c r="C1138" s="4">
        <v>563</v>
      </c>
      <c r="D1138">
        <v>1</v>
      </c>
      <c r="E1138">
        <v>1602</v>
      </c>
      <c r="F1138">
        <v>4</v>
      </c>
      <c r="G1138">
        <v>2</v>
      </c>
      <c r="H1138">
        <v>6</v>
      </c>
      <c r="I1138">
        <v>1</v>
      </c>
      <c r="J1138">
        <v>1</v>
      </c>
      <c r="K1138">
        <v>0</v>
      </c>
      <c r="L1138" s="4">
        <v>15</v>
      </c>
      <c r="M1138">
        <v>2</v>
      </c>
      <c r="N1138">
        <v>1</v>
      </c>
      <c r="O1138">
        <v>0</v>
      </c>
    </row>
    <row r="1139" spans="2:15" x14ac:dyDescent="0.35">
      <c r="B1139">
        <v>28</v>
      </c>
      <c r="C1139" s="4">
        <v>329</v>
      </c>
      <c r="D1139">
        <v>24</v>
      </c>
      <c r="E1139">
        <v>1604</v>
      </c>
      <c r="F1139">
        <v>3</v>
      </c>
      <c r="G1139">
        <v>2</v>
      </c>
      <c r="H1139">
        <v>5</v>
      </c>
      <c r="I1139">
        <v>2</v>
      </c>
      <c r="J1139">
        <v>2</v>
      </c>
      <c r="K1139">
        <v>1</v>
      </c>
      <c r="L1139" s="4">
        <v>17</v>
      </c>
      <c r="M1139">
        <v>3</v>
      </c>
      <c r="N1139">
        <v>3</v>
      </c>
      <c r="O1139">
        <v>1</v>
      </c>
    </row>
    <row r="1140" spans="2:15" x14ac:dyDescent="0.35">
      <c r="B1140">
        <v>22</v>
      </c>
      <c r="C1140" s="4">
        <v>457</v>
      </c>
      <c r="D1140">
        <v>26</v>
      </c>
      <c r="E1140">
        <v>1605</v>
      </c>
      <c r="F1140">
        <v>2</v>
      </c>
      <c r="G1140">
        <v>1</v>
      </c>
      <c r="H1140">
        <v>4</v>
      </c>
      <c r="I1140">
        <v>3</v>
      </c>
      <c r="J1140">
        <v>2</v>
      </c>
      <c r="K1140">
        <v>1</v>
      </c>
      <c r="L1140" s="4">
        <v>14</v>
      </c>
      <c r="M1140">
        <v>2</v>
      </c>
      <c r="N1140">
        <v>2</v>
      </c>
      <c r="O1140">
        <v>0</v>
      </c>
    </row>
    <row r="1141" spans="2:15" x14ac:dyDescent="0.35">
      <c r="B1141">
        <v>50</v>
      </c>
      <c r="C1141" s="4">
        <v>1234</v>
      </c>
      <c r="D1141">
        <v>20</v>
      </c>
      <c r="E1141">
        <v>1606</v>
      </c>
      <c r="F1141">
        <v>2</v>
      </c>
      <c r="G1141">
        <v>2</v>
      </c>
      <c r="H1141">
        <v>7</v>
      </c>
      <c r="I1141">
        <v>3</v>
      </c>
      <c r="J1141">
        <v>2</v>
      </c>
      <c r="K1141">
        <v>1</v>
      </c>
      <c r="L1141" s="4">
        <v>15</v>
      </c>
      <c r="M1141">
        <v>3</v>
      </c>
      <c r="N1141">
        <v>3</v>
      </c>
      <c r="O1141">
        <v>0</v>
      </c>
    </row>
    <row r="1142" spans="2:15" x14ac:dyDescent="0.35">
      <c r="B1142">
        <v>32</v>
      </c>
      <c r="C1142" s="4">
        <v>634</v>
      </c>
      <c r="D1142">
        <v>5</v>
      </c>
      <c r="E1142">
        <v>1607</v>
      </c>
      <c r="F1142">
        <v>2</v>
      </c>
      <c r="G1142">
        <v>1</v>
      </c>
      <c r="H1142">
        <v>4</v>
      </c>
      <c r="I1142">
        <v>4</v>
      </c>
      <c r="J1142">
        <v>2</v>
      </c>
      <c r="K1142">
        <v>0</v>
      </c>
      <c r="L1142" s="4">
        <v>17</v>
      </c>
      <c r="M1142">
        <v>4</v>
      </c>
      <c r="N1142">
        <v>3</v>
      </c>
      <c r="O1142">
        <v>0</v>
      </c>
    </row>
    <row r="1143" spans="2:15" x14ac:dyDescent="0.35">
      <c r="B1143">
        <v>44</v>
      </c>
      <c r="C1143" s="4">
        <v>776.57377049180332</v>
      </c>
      <c r="D1143">
        <v>7</v>
      </c>
      <c r="E1143">
        <v>1608</v>
      </c>
      <c r="F1143">
        <v>2</v>
      </c>
      <c r="G1143">
        <v>1</v>
      </c>
      <c r="H1143">
        <v>1</v>
      </c>
      <c r="I1143">
        <v>4</v>
      </c>
      <c r="J1143">
        <v>3</v>
      </c>
      <c r="K1143">
        <v>1</v>
      </c>
      <c r="L1143" s="4">
        <v>14</v>
      </c>
      <c r="M1143">
        <v>4</v>
      </c>
      <c r="N1143">
        <v>2</v>
      </c>
      <c r="O1143">
        <v>0</v>
      </c>
    </row>
    <row r="1144" spans="2:15" x14ac:dyDescent="0.35">
      <c r="B1144">
        <v>30</v>
      </c>
      <c r="C1144" s="4">
        <v>773.53418803418799</v>
      </c>
      <c r="D1144">
        <v>7</v>
      </c>
      <c r="E1144">
        <v>1609</v>
      </c>
      <c r="F1144">
        <v>2</v>
      </c>
      <c r="G1144">
        <v>2</v>
      </c>
      <c r="H1144">
        <v>4</v>
      </c>
      <c r="I1144">
        <v>2</v>
      </c>
      <c r="J1144">
        <v>2</v>
      </c>
      <c r="K1144">
        <v>0</v>
      </c>
      <c r="L1144" s="4">
        <v>12</v>
      </c>
      <c r="M1144">
        <v>2</v>
      </c>
      <c r="N1144">
        <v>2</v>
      </c>
      <c r="O1144">
        <v>0</v>
      </c>
    </row>
    <row r="1145" spans="2:15" x14ac:dyDescent="0.35">
      <c r="B1145">
        <v>45</v>
      </c>
      <c r="C1145" s="4">
        <v>1015</v>
      </c>
      <c r="D1145">
        <v>5</v>
      </c>
      <c r="E1145">
        <v>1611</v>
      </c>
      <c r="F1145">
        <v>3</v>
      </c>
      <c r="G1145">
        <v>1</v>
      </c>
      <c r="H1145">
        <v>5</v>
      </c>
      <c r="I1145">
        <v>1</v>
      </c>
      <c r="J1145">
        <v>1</v>
      </c>
      <c r="K1145">
        <v>1</v>
      </c>
      <c r="L1145" s="4">
        <v>14</v>
      </c>
      <c r="M1145">
        <v>1</v>
      </c>
      <c r="N1145">
        <v>3</v>
      </c>
      <c r="O1145">
        <v>0</v>
      </c>
    </row>
    <row r="1146" spans="2:15" x14ac:dyDescent="0.35">
      <c r="B1146">
        <v>45</v>
      </c>
      <c r="C1146" s="4">
        <v>336</v>
      </c>
      <c r="D1146">
        <v>26</v>
      </c>
      <c r="E1146">
        <v>1612</v>
      </c>
      <c r="F1146">
        <v>1</v>
      </c>
      <c r="G1146">
        <v>2</v>
      </c>
      <c r="H1146">
        <v>8</v>
      </c>
      <c r="I1146">
        <v>1</v>
      </c>
      <c r="J1146">
        <v>2</v>
      </c>
      <c r="K1146">
        <v>0</v>
      </c>
      <c r="L1146" s="4">
        <v>15</v>
      </c>
      <c r="M1146">
        <v>1</v>
      </c>
      <c r="N1146">
        <v>3</v>
      </c>
      <c r="O1146">
        <v>0</v>
      </c>
    </row>
    <row r="1147" spans="2:15" x14ac:dyDescent="0.35">
      <c r="B1147">
        <v>31</v>
      </c>
      <c r="C1147" s="4">
        <v>715</v>
      </c>
      <c r="D1147">
        <v>2</v>
      </c>
      <c r="E1147">
        <v>1613</v>
      </c>
      <c r="F1147">
        <v>4</v>
      </c>
      <c r="G1147">
        <v>2</v>
      </c>
      <c r="H1147">
        <v>8</v>
      </c>
      <c r="I1147">
        <v>1</v>
      </c>
      <c r="J1147">
        <v>1</v>
      </c>
      <c r="K1147">
        <v>0</v>
      </c>
      <c r="L1147" s="4">
        <v>13</v>
      </c>
      <c r="M1147">
        <v>4</v>
      </c>
      <c r="N1147">
        <v>3</v>
      </c>
      <c r="O1147">
        <v>0</v>
      </c>
    </row>
    <row r="1148" spans="2:15" x14ac:dyDescent="0.35">
      <c r="B1148">
        <v>36</v>
      </c>
      <c r="C1148" s="4">
        <v>559</v>
      </c>
      <c r="D1148">
        <v>12</v>
      </c>
      <c r="E1148">
        <v>1614</v>
      </c>
      <c r="F1148">
        <v>3</v>
      </c>
      <c r="G1148">
        <v>1</v>
      </c>
      <c r="H1148">
        <v>3</v>
      </c>
      <c r="I1148">
        <v>3</v>
      </c>
      <c r="J1148">
        <v>2</v>
      </c>
      <c r="K1148">
        <v>1</v>
      </c>
      <c r="L1148" s="4">
        <v>12</v>
      </c>
      <c r="M1148">
        <v>2</v>
      </c>
      <c r="N1148">
        <v>3</v>
      </c>
      <c r="O1148">
        <v>0</v>
      </c>
    </row>
    <row r="1149" spans="2:15" x14ac:dyDescent="0.35">
      <c r="B1149">
        <v>34</v>
      </c>
      <c r="C1149" s="4">
        <v>426</v>
      </c>
      <c r="D1149">
        <v>10</v>
      </c>
      <c r="E1149">
        <v>1615</v>
      </c>
      <c r="F1149">
        <v>3</v>
      </c>
      <c r="G1149">
        <v>2</v>
      </c>
      <c r="H1149">
        <v>3</v>
      </c>
      <c r="I1149">
        <v>4</v>
      </c>
      <c r="J1149">
        <v>3</v>
      </c>
      <c r="K1149">
        <v>0</v>
      </c>
      <c r="L1149" s="4">
        <v>13</v>
      </c>
      <c r="M1149">
        <v>1</v>
      </c>
      <c r="N1149">
        <v>3</v>
      </c>
      <c r="O1149">
        <v>0</v>
      </c>
    </row>
    <row r="1150" spans="2:15" x14ac:dyDescent="0.35">
      <c r="B1150">
        <v>49</v>
      </c>
      <c r="C1150" s="4">
        <v>722</v>
      </c>
      <c r="D1150">
        <v>25</v>
      </c>
      <c r="E1150">
        <v>1617</v>
      </c>
      <c r="F1150">
        <v>3</v>
      </c>
      <c r="G1150">
        <v>1</v>
      </c>
      <c r="H1150">
        <v>5</v>
      </c>
      <c r="I1150">
        <v>1</v>
      </c>
      <c r="J1150">
        <v>2</v>
      </c>
      <c r="K1150">
        <v>0</v>
      </c>
      <c r="L1150" s="4">
        <v>14</v>
      </c>
      <c r="M1150">
        <v>4</v>
      </c>
      <c r="N1150">
        <v>2</v>
      </c>
      <c r="O1150">
        <v>0</v>
      </c>
    </row>
    <row r="1151" spans="2:15" x14ac:dyDescent="0.35">
      <c r="B1151">
        <v>39</v>
      </c>
      <c r="C1151" s="4">
        <v>1387</v>
      </c>
      <c r="D1151">
        <v>10</v>
      </c>
      <c r="E1151">
        <v>1618</v>
      </c>
      <c r="F1151">
        <v>2</v>
      </c>
      <c r="G1151">
        <v>2</v>
      </c>
      <c r="H1151">
        <v>3</v>
      </c>
      <c r="I1151">
        <v>1</v>
      </c>
      <c r="J1151">
        <v>2</v>
      </c>
      <c r="K1151">
        <v>0</v>
      </c>
      <c r="L1151" s="4">
        <v>13</v>
      </c>
      <c r="M1151">
        <v>4</v>
      </c>
      <c r="N1151">
        <v>3</v>
      </c>
      <c r="O1151">
        <v>0</v>
      </c>
    </row>
    <row r="1152" spans="2:15" x14ac:dyDescent="0.35">
      <c r="B1152">
        <v>27</v>
      </c>
      <c r="C1152" s="4">
        <v>1302</v>
      </c>
      <c r="D1152">
        <v>19</v>
      </c>
      <c r="E1152">
        <v>1619</v>
      </c>
      <c r="F1152">
        <v>4</v>
      </c>
      <c r="G1152">
        <v>2</v>
      </c>
      <c r="H1152">
        <v>5</v>
      </c>
      <c r="I1152">
        <v>1</v>
      </c>
      <c r="J1152">
        <v>3</v>
      </c>
      <c r="K1152">
        <v>0</v>
      </c>
      <c r="L1152" s="4">
        <v>11</v>
      </c>
      <c r="M1152">
        <v>1</v>
      </c>
      <c r="N1152">
        <v>3</v>
      </c>
      <c r="O1152">
        <v>0</v>
      </c>
    </row>
    <row r="1153" spans="2:15" x14ac:dyDescent="0.35">
      <c r="B1153">
        <v>35</v>
      </c>
      <c r="C1153" s="4">
        <v>819</v>
      </c>
      <c r="D1153">
        <v>18</v>
      </c>
      <c r="E1153">
        <v>1621</v>
      </c>
      <c r="F1153">
        <v>2</v>
      </c>
      <c r="G1153">
        <v>2</v>
      </c>
      <c r="H1153">
        <v>4</v>
      </c>
      <c r="I1153">
        <v>1</v>
      </c>
      <c r="J1153">
        <v>2</v>
      </c>
      <c r="K1153">
        <v>0</v>
      </c>
      <c r="L1153" s="4">
        <v>11</v>
      </c>
      <c r="M1153">
        <v>4</v>
      </c>
      <c r="N1153">
        <v>3</v>
      </c>
      <c r="O1153">
        <v>0</v>
      </c>
    </row>
    <row r="1154" spans="2:15" x14ac:dyDescent="0.35">
      <c r="B1154">
        <v>28</v>
      </c>
      <c r="C1154" s="4">
        <v>580</v>
      </c>
      <c r="D1154">
        <v>27</v>
      </c>
      <c r="E1154">
        <v>1622</v>
      </c>
      <c r="F1154">
        <v>2</v>
      </c>
      <c r="G1154">
        <v>1</v>
      </c>
      <c r="H1154">
        <v>3</v>
      </c>
      <c r="I1154">
        <v>1</v>
      </c>
      <c r="J1154">
        <v>3</v>
      </c>
      <c r="K1154">
        <v>0</v>
      </c>
      <c r="L1154" s="4">
        <v>21</v>
      </c>
      <c r="M1154">
        <v>2</v>
      </c>
      <c r="N1154">
        <v>2</v>
      </c>
      <c r="O1154">
        <v>0</v>
      </c>
    </row>
    <row r="1155" spans="2:15" x14ac:dyDescent="0.35">
      <c r="B1155">
        <v>21</v>
      </c>
      <c r="C1155" s="4">
        <v>546</v>
      </c>
      <c r="D1155">
        <v>5</v>
      </c>
      <c r="E1155">
        <v>1623</v>
      </c>
      <c r="F1155">
        <v>3</v>
      </c>
      <c r="G1155">
        <v>2</v>
      </c>
      <c r="H1155">
        <v>4</v>
      </c>
      <c r="I1155">
        <v>4</v>
      </c>
      <c r="J1155">
        <v>1</v>
      </c>
      <c r="K1155">
        <v>0</v>
      </c>
      <c r="L1155" s="4">
        <v>18</v>
      </c>
      <c r="M1155">
        <v>3</v>
      </c>
      <c r="N1155">
        <v>3</v>
      </c>
      <c r="O1155">
        <v>0</v>
      </c>
    </row>
    <row r="1156" spans="2:15" x14ac:dyDescent="0.35">
      <c r="B1156">
        <v>18</v>
      </c>
      <c r="C1156" s="4">
        <v>544</v>
      </c>
      <c r="D1156">
        <v>3</v>
      </c>
      <c r="E1156">
        <v>1624</v>
      </c>
      <c r="F1156">
        <v>2</v>
      </c>
      <c r="G1156">
        <v>1</v>
      </c>
      <c r="H1156">
        <v>9</v>
      </c>
      <c r="I1156">
        <v>4</v>
      </c>
      <c r="J1156">
        <v>1</v>
      </c>
      <c r="K1156">
        <v>1</v>
      </c>
      <c r="L1156" s="4">
        <v>12</v>
      </c>
      <c r="M1156">
        <v>3</v>
      </c>
      <c r="N1156">
        <v>4</v>
      </c>
      <c r="O1156">
        <v>1</v>
      </c>
    </row>
    <row r="1157" spans="2:15" x14ac:dyDescent="0.35">
      <c r="B1157">
        <v>47</v>
      </c>
      <c r="C1157" s="4">
        <v>1176</v>
      </c>
      <c r="D1157">
        <v>26</v>
      </c>
      <c r="E1157">
        <v>1625</v>
      </c>
      <c r="F1157">
        <v>4</v>
      </c>
      <c r="G1157">
        <v>1</v>
      </c>
      <c r="H1157">
        <v>6</v>
      </c>
      <c r="I1157">
        <v>3</v>
      </c>
      <c r="J1157">
        <v>2</v>
      </c>
      <c r="K1157">
        <v>0</v>
      </c>
      <c r="L1157" s="4">
        <v>11</v>
      </c>
      <c r="M1157">
        <v>3</v>
      </c>
      <c r="N1157">
        <v>3</v>
      </c>
      <c r="O1157">
        <v>0</v>
      </c>
    </row>
    <row r="1158" spans="2:15" x14ac:dyDescent="0.35">
      <c r="B1158">
        <v>39</v>
      </c>
      <c r="C1158" s="4">
        <v>170</v>
      </c>
      <c r="D1158">
        <v>3</v>
      </c>
      <c r="E1158">
        <v>1627</v>
      </c>
      <c r="F1158">
        <v>3</v>
      </c>
      <c r="G1158">
        <v>2</v>
      </c>
      <c r="H1158">
        <v>5</v>
      </c>
      <c r="I1158">
        <v>3</v>
      </c>
      <c r="J1158">
        <v>3</v>
      </c>
      <c r="K1158">
        <v>0</v>
      </c>
      <c r="L1158" s="4">
        <v>15</v>
      </c>
      <c r="M1158">
        <v>4</v>
      </c>
      <c r="N1158">
        <v>3</v>
      </c>
      <c r="O1158">
        <v>0</v>
      </c>
    </row>
    <row r="1159" spans="2:15" x14ac:dyDescent="0.35">
      <c r="B1159">
        <v>40</v>
      </c>
      <c r="C1159" s="4">
        <v>884</v>
      </c>
      <c r="D1159">
        <v>15</v>
      </c>
      <c r="E1159">
        <v>1628</v>
      </c>
      <c r="F1159">
        <v>1</v>
      </c>
      <c r="G1159">
        <v>1</v>
      </c>
      <c r="H1159">
        <v>3</v>
      </c>
      <c r="I1159">
        <v>3</v>
      </c>
      <c r="J1159">
        <v>2</v>
      </c>
      <c r="K1159">
        <v>0</v>
      </c>
      <c r="L1159" s="4">
        <v>13</v>
      </c>
      <c r="M1159">
        <v>4</v>
      </c>
      <c r="N1159">
        <v>3</v>
      </c>
      <c r="O1159">
        <v>0</v>
      </c>
    </row>
    <row r="1160" spans="2:15" x14ac:dyDescent="0.35">
      <c r="B1160">
        <v>35</v>
      </c>
      <c r="C1160" s="4">
        <v>208</v>
      </c>
      <c r="D1160">
        <v>8</v>
      </c>
      <c r="E1160">
        <v>1630</v>
      </c>
      <c r="F1160">
        <v>3</v>
      </c>
      <c r="G1160">
        <v>1</v>
      </c>
      <c r="H1160">
        <v>7</v>
      </c>
      <c r="I1160">
        <v>3</v>
      </c>
      <c r="J1160">
        <v>2</v>
      </c>
      <c r="K1160">
        <v>0</v>
      </c>
      <c r="L1160" s="4">
        <v>12</v>
      </c>
      <c r="M1160">
        <v>4</v>
      </c>
      <c r="N1160">
        <v>3</v>
      </c>
      <c r="O1160">
        <v>0</v>
      </c>
    </row>
    <row r="1161" spans="2:15" x14ac:dyDescent="0.35">
      <c r="B1161">
        <v>37</v>
      </c>
      <c r="C1161" s="4">
        <v>671</v>
      </c>
      <c r="D1161">
        <v>19</v>
      </c>
      <c r="E1161">
        <v>1631</v>
      </c>
      <c r="F1161">
        <v>3</v>
      </c>
      <c r="G1161">
        <v>2</v>
      </c>
      <c r="H1161">
        <v>3</v>
      </c>
      <c r="I1161">
        <v>3</v>
      </c>
      <c r="J1161">
        <v>2</v>
      </c>
      <c r="K1161">
        <v>0</v>
      </c>
      <c r="L1161" s="4">
        <v>17</v>
      </c>
      <c r="M1161">
        <v>1</v>
      </c>
      <c r="N1161">
        <v>2</v>
      </c>
      <c r="O1161">
        <v>0</v>
      </c>
    </row>
    <row r="1162" spans="2:15" x14ac:dyDescent="0.35">
      <c r="B1162">
        <v>39</v>
      </c>
      <c r="C1162" s="4">
        <v>805.3360655737705</v>
      </c>
      <c r="D1162">
        <v>4</v>
      </c>
      <c r="E1162">
        <v>1633</v>
      </c>
      <c r="F1162">
        <v>1</v>
      </c>
      <c r="G1162">
        <v>1</v>
      </c>
      <c r="H1162">
        <v>3</v>
      </c>
      <c r="I1162">
        <v>3</v>
      </c>
      <c r="J1162">
        <v>1</v>
      </c>
      <c r="K1162">
        <v>0</v>
      </c>
      <c r="L1162" s="4">
        <v>13</v>
      </c>
      <c r="M1162">
        <v>4</v>
      </c>
      <c r="N1162">
        <v>1</v>
      </c>
      <c r="O1162">
        <v>0</v>
      </c>
    </row>
    <row r="1163" spans="2:15" x14ac:dyDescent="0.35">
      <c r="B1163">
        <v>45</v>
      </c>
      <c r="C1163" s="4">
        <v>1329</v>
      </c>
      <c r="D1163">
        <v>2</v>
      </c>
      <c r="E1163">
        <v>1635</v>
      </c>
      <c r="F1163">
        <v>4</v>
      </c>
      <c r="G1163">
        <v>1</v>
      </c>
      <c r="H1163">
        <v>3</v>
      </c>
      <c r="I1163">
        <v>4</v>
      </c>
      <c r="J1163">
        <v>3</v>
      </c>
      <c r="K1163">
        <v>0</v>
      </c>
      <c r="L1163" s="4">
        <v>19</v>
      </c>
      <c r="M1163">
        <v>1</v>
      </c>
      <c r="N1163">
        <v>3</v>
      </c>
      <c r="O1163">
        <v>0</v>
      </c>
    </row>
    <row r="1164" spans="2:15" x14ac:dyDescent="0.35">
      <c r="B1164">
        <v>38</v>
      </c>
      <c r="C1164" s="4">
        <v>397</v>
      </c>
      <c r="D1164">
        <v>2</v>
      </c>
      <c r="E1164">
        <v>1638</v>
      </c>
      <c r="F1164">
        <v>4</v>
      </c>
      <c r="G1164">
        <v>1</v>
      </c>
      <c r="H1164">
        <v>3</v>
      </c>
      <c r="I1164">
        <v>3</v>
      </c>
      <c r="J1164">
        <v>2</v>
      </c>
      <c r="K1164">
        <v>1</v>
      </c>
      <c r="L1164" s="4">
        <v>19</v>
      </c>
      <c r="M1164">
        <v>4</v>
      </c>
      <c r="N1164">
        <v>4</v>
      </c>
      <c r="O1164">
        <v>0</v>
      </c>
    </row>
    <row r="1165" spans="2:15" x14ac:dyDescent="0.35">
      <c r="B1165">
        <v>35</v>
      </c>
      <c r="C1165" s="4">
        <v>737</v>
      </c>
      <c r="D1165">
        <v>10</v>
      </c>
      <c r="E1165">
        <v>1639</v>
      </c>
      <c r="F1165">
        <v>4</v>
      </c>
      <c r="G1165">
        <v>2</v>
      </c>
      <c r="H1165">
        <v>8</v>
      </c>
      <c r="I1165">
        <v>1</v>
      </c>
      <c r="J1165">
        <v>2</v>
      </c>
      <c r="K1165">
        <v>0</v>
      </c>
      <c r="L1165" s="4">
        <v>17</v>
      </c>
      <c r="M1165">
        <v>3</v>
      </c>
      <c r="N1165">
        <v>3</v>
      </c>
      <c r="O1165">
        <v>1</v>
      </c>
    </row>
    <row r="1166" spans="2:15" x14ac:dyDescent="0.35">
      <c r="B1166">
        <v>37</v>
      </c>
      <c r="C1166" s="4">
        <v>1470</v>
      </c>
      <c r="D1166">
        <v>10</v>
      </c>
      <c r="E1166">
        <v>1640</v>
      </c>
      <c r="F1166">
        <v>2</v>
      </c>
      <c r="G1166">
        <v>1</v>
      </c>
      <c r="H1166">
        <v>4</v>
      </c>
      <c r="I1166">
        <v>2</v>
      </c>
      <c r="J1166">
        <v>2</v>
      </c>
      <c r="K1166">
        <v>0</v>
      </c>
      <c r="L1166" s="4">
        <v>11</v>
      </c>
      <c r="M1166">
        <v>1</v>
      </c>
      <c r="N1166">
        <v>1</v>
      </c>
      <c r="O1166">
        <v>0</v>
      </c>
    </row>
    <row r="1167" spans="2:15" x14ac:dyDescent="0.35">
      <c r="B1167">
        <v>40</v>
      </c>
      <c r="C1167" s="4">
        <v>448</v>
      </c>
      <c r="D1167">
        <v>16</v>
      </c>
      <c r="E1167">
        <v>1641</v>
      </c>
      <c r="F1167">
        <v>3</v>
      </c>
      <c r="G1167">
        <v>1</v>
      </c>
      <c r="H1167">
        <v>3</v>
      </c>
      <c r="I1167">
        <v>4</v>
      </c>
      <c r="J1167">
        <v>1</v>
      </c>
      <c r="K1167">
        <v>1</v>
      </c>
      <c r="L1167" s="4">
        <v>15</v>
      </c>
      <c r="M1167">
        <v>4</v>
      </c>
      <c r="N1167">
        <v>2</v>
      </c>
      <c r="O1167">
        <v>0</v>
      </c>
    </row>
    <row r="1168" spans="2:15" x14ac:dyDescent="0.35">
      <c r="B1168">
        <v>44</v>
      </c>
      <c r="C1168" s="4">
        <v>602</v>
      </c>
      <c r="D1168">
        <v>1</v>
      </c>
      <c r="E1168">
        <v>1642</v>
      </c>
      <c r="F1168">
        <v>1</v>
      </c>
      <c r="G1168">
        <v>2</v>
      </c>
      <c r="H1168">
        <v>2</v>
      </c>
      <c r="I1168">
        <v>4</v>
      </c>
      <c r="J1168">
        <v>2</v>
      </c>
      <c r="K1168">
        <v>1</v>
      </c>
      <c r="L1168" s="4">
        <v>11</v>
      </c>
      <c r="M1168">
        <v>3</v>
      </c>
      <c r="N1168">
        <v>3</v>
      </c>
      <c r="O1168">
        <v>0</v>
      </c>
    </row>
    <row r="1169" spans="2:15" x14ac:dyDescent="0.35">
      <c r="B1169">
        <v>48</v>
      </c>
      <c r="C1169" s="4">
        <v>365</v>
      </c>
      <c r="D1169">
        <v>4</v>
      </c>
      <c r="E1169">
        <v>1644</v>
      </c>
      <c r="F1169">
        <v>3</v>
      </c>
      <c r="G1169">
        <v>2</v>
      </c>
      <c r="H1169">
        <v>6</v>
      </c>
      <c r="I1169">
        <v>4</v>
      </c>
      <c r="J1169">
        <v>2</v>
      </c>
      <c r="K1169">
        <v>0</v>
      </c>
      <c r="L1169" s="4">
        <v>25</v>
      </c>
      <c r="M1169">
        <v>2</v>
      </c>
      <c r="N1169">
        <v>3</v>
      </c>
      <c r="O1169">
        <v>0</v>
      </c>
    </row>
    <row r="1170" spans="2:15" x14ac:dyDescent="0.35">
      <c r="B1170">
        <v>35</v>
      </c>
      <c r="C1170" s="4">
        <v>763</v>
      </c>
      <c r="D1170">
        <v>15</v>
      </c>
      <c r="E1170">
        <v>1645</v>
      </c>
      <c r="F1170">
        <v>1</v>
      </c>
      <c r="G1170">
        <v>2</v>
      </c>
      <c r="H1170">
        <v>8</v>
      </c>
      <c r="I1170">
        <v>4</v>
      </c>
      <c r="J1170">
        <v>3</v>
      </c>
      <c r="K1170">
        <v>1</v>
      </c>
      <c r="L1170" s="4">
        <v>14</v>
      </c>
      <c r="M1170">
        <v>4</v>
      </c>
      <c r="N1170">
        <v>2</v>
      </c>
      <c r="O1170">
        <v>1</v>
      </c>
    </row>
    <row r="1171" spans="2:15" x14ac:dyDescent="0.35">
      <c r="B1171">
        <v>24</v>
      </c>
      <c r="C1171" s="4">
        <v>567</v>
      </c>
      <c r="D1171">
        <v>2</v>
      </c>
      <c r="E1171">
        <v>1646</v>
      </c>
      <c r="F1171">
        <v>1</v>
      </c>
      <c r="G1171">
        <v>1</v>
      </c>
      <c r="H1171">
        <v>4</v>
      </c>
      <c r="I1171">
        <v>4</v>
      </c>
      <c r="J1171">
        <v>1</v>
      </c>
      <c r="K1171">
        <v>1</v>
      </c>
      <c r="L1171" s="4">
        <v>13</v>
      </c>
      <c r="M1171">
        <v>3</v>
      </c>
      <c r="N1171">
        <v>3</v>
      </c>
      <c r="O1171">
        <v>0</v>
      </c>
    </row>
    <row r="1172" spans="2:15" x14ac:dyDescent="0.35">
      <c r="B1172">
        <v>27</v>
      </c>
      <c r="C1172" s="4">
        <v>486</v>
      </c>
      <c r="D1172">
        <v>8</v>
      </c>
      <c r="E1172">
        <v>1647</v>
      </c>
      <c r="F1172">
        <v>2</v>
      </c>
      <c r="G1172">
        <v>1</v>
      </c>
      <c r="H1172">
        <v>4</v>
      </c>
      <c r="I1172">
        <v>3</v>
      </c>
      <c r="J1172">
        <v>2</v>
      </c>
      <c r="K1172">
        <v>0</v>
      </c>
      <c r="L1172" s="4">
        <v>17</v>
      </c>
      <c r="M1172">
        <v>1</v>
      </c>
      <c r="N1172">
        <v>3</v>
      </c>
      <c r="O1172">
        <v>0</v>
      </c>
    </row>
    <row r="1173" spans="2:15" x14ac:dyDescent="0.35">
      <c r="B1173">
        <v>27</v>
      </c>
      <c r="C1173" s="4">
        <v>591</v>
      </c>
      <c r="D1173">
        <v>2</v>
      </c>
      <c r="E1173">
        <v>1648</v>
      </c>
      <c r="F1173">
        <v>4</v>
      </c>
      <c r="G1173">
        <v>2</v>
      </c>
      <c r="H1173">
        <v>4</v>
      </c>
      <c r="I1173">
        <v>4</v>
      </c>
      <c r="J1173">
        <v>1</v>
      </c>
      <c r="K1173">
        <v>0</v>
      </c>
      <c r="L1173" s="4">
        <v>13</v>
      </c>
      <c r="M1173">
        <v>3</v>
      </c>
      <c r="N1173">
        <v>2</v>
      </c>
      <c r="O1173">
        <v>0</v>
      </c>
    </row>
    <row r="1174" spans="2:15" x14ac:dyDescent="0.35">
      <c r="B1174">
        <v>40</v>
      </c>
      <c r="C1174" s="4">
        <v>1329</v>
      </c>
      <c r="D1174">
        <v>7</v>
      </c>
      <c r="E1174">
        <v>1649</v>
      </c>
      <c r="F1174">
        <v>1</v>
      </c>
      <c r="G1174">
        <v>2</v>
      </c>
      <c r="H1174">
        <v>5</v>
      </c>
      <c r="I1174">
        <v>1</v>
      </c>
      <c r="J1174">
        <v>1</v>
      </c>
      <c r="K1174">
        <v>1</v>
      </c>
      <c r="L1174" s="4">
        <v>14</v>
      </c>
      <c r="M1174">
        <v>2</v>
      </c>
      <c r="N1174">
        <v>1</v>
      </c>
      <c r="O1174">
        <v>1</v>
      </c>
    </row>
    <row r="1175" spans="2:15" x14ac:dyDescent="0.35">
      <c r="B1175">
        <v>29</v>
      </c>
      <c r="C1175" s="4">
        <v>469</v>
      </c>
      <c r="D1175">
        <v>10</v>
      </c>
      <c r="E1175">
        <v>1650</v>
      </c>
      <c r="F1175">
        <v>3</v>
      </c>
      <c r="G1175">
        <v>2</v>
      </c>
      <c r="H1175">
        <v>8</v>
      </c>
      <c r="I1175">
        <v>3</v>
      </c>
      <c r="J1175">
        <v>1</v>
      </c>
      <c r="K1175">
        <v>0</v>
      </c>
      <c r="L1175" s="4">
        <v>14.945945945945946</v>
      </c>
      <c r="M1175">
        <v>3</v>
      </c>
      <c r="N1175">
        <v>3</v>
      </c>
      <c r="O1175">
        <v>0</v>
      </c>
    </row>
    <row r="1176" spans="2:15" x14ac:dyDescent="0.35">
      <c r="B1176">
        <v>36</v>
      </c>
      <c r="C1176" s="4">
        <v>711</v>
      </c>
      <c r="D1176">
        <v>5</v>
      </c>
      <c r="E1176">
        <v>1651</v>
      </c>
      <c r="F1176">
        <v>2</v>
      </c>
      <c r="G1176">
        <v>1</v>
      </c>
      <c r="H1176">
        <v>7</v>
      </c>
      <c r="I1176">
        <v>1</v>
      </c>
      <c r="J1176">
        <v>2</v>
      </c>
      <c r="K1176">
        <v>0</v>
      </c>
      <c r="L1176" s="4">
        <v>15.69811320754717</v>
      </c>
      <c r="M1176">
        <v>3</v>
      </c>
      <c r="N1176">
        <v>3</v>
      </c>
      <c r="O1176">
        <v>0</v>
      </c>
    </row>
    <row r="1177" spans="2:15" x14ac:dyDescent="0.35">
      <c r="B1177">
        <v>25</v>
      </c>
      <c r="C1177" s="4">
        <v>772</v>
      </c>
      <c r="D1177">
        <v>2</v>
      </c>
      <c r="E1177">
        <v>1653</v>
      </c>
      <c r="F1177">
        <v>4</v>
      </c>
      <c r="G1177">
        <v>2</v>
      </c>
      <c r="H1177">
        <v>3</v>
      </c>
      <c r="I1177">
        <v>3</v>
      </c>
      <c r="J1177">
        <v>3</v>
      </c>
      <c r="K1177">
        <v>0</v>
      </c>
      <c r="L1177" s="4">
        <v>15.345132743362832</v>
      </c>
      <c r="M1177">
        <v>3</v>
      </c>
      <c r="N1177">
        <v>3</v>
      </c>
      <c r="O1177">
        <v>0</v>
      </c>
    </row>
    <row r="1178" spans="2:15" x14ac:dyDescent="0.35">
      <c r="B1178">
        <v>39</v>
      </c>
      <c r="C1178" s="4">
        <v>492</v>
      </c>
      <c r="D1178">
        <v>12</v>
      </c>
      <c r="E1178">
        <v>1654</v>
      </c>
      <c r="F1178">
        <v>4</v>
      </c>
      <c r="G1178">
        <v>2</v>
      </c>
      <c r="H1178">
        <v>3</v>
      </c>
      <c r="I1178">
        <v>2</v>
      </c>
      <c r="J1178">
        <v>2</v>
      </c>
      <c r="K1178">
        <v>0</v>
      </c>
      <c r="L1178" s="4">
        <v>15.345132743362832</v>
      </c>
      <c r="M1178">
        <v>3</v>
      </c>
      <c r="N1178">
        <v>3</v>
      </c>
      <c r="O1178">
        <v>0</v>
      </c>
    </row>
    <row r="1179" spans="2:15" x14ac:dyDescent="0.35">
      <c r="B1179">
        <v>49</v>
      </c>
      <c r="C1179" s="4">
        <v>301</v>
      </c>
      <c r="D1179">
        <v>22</v>
      </c>
      <c r="E1179">
        <v>1655</v>
      </c>
      <c r="F1179">
        <v>1</v>
      </c>
      <c r="G1179">
        <v>1</v>
      </c>
      <c r="H1179">
        <v>1</v>
      </c>
      <c r="I1179">
        <v>2</v>
      </c>
      <c r="J1179">
        <v>2</v>
      </c>
      <c r="K1179">
        <v>0</v>
      </c>
      <c r="L1179" s="4">
        <v>15.079365079365079</v>
      </c>
      <c r="M1179">
        <v>2</v>
      </c>
      <c r="N1179">
        <v>3</v>
      </c>
      <c r="O1179">
        <v>0</v>
      </c>
    </row>
    <row r="1180" spans="2:15" x14ac:dyDescent="0.35">
      <c r="B1180">
        <v>50</v>
      </c>
      <c r="C1180" s="4">
        <v>813</v>
      </c>
      <c r="D1180">
        <v>17</v>
      </c>
      <c r="E1180">
        <v>1656</v>
      </c>
      <c r="F1180">
        <v>4</v>
      </c>
      <c r="G1180">
        <v>1</v>
      </c>
      <c r="H1180">
        <v>1</v>
      </c>
      <c r="I1180">
        <v>1</v>
      </c>
      <c r="J1180">
        <v>3</v>
      </c>
      <c r="K1180">
        <v>0</v>
      </c>
      <c r="L1180" s="4">
        <v>15.079365079365079</v>
      </c>
      <c r="M1180">
        <v>3</v>
      </c>
      <c r="N1180">
        <v>3</v>
      </c>
      <c r="O1180">
        <v>0</v>
      </c>
    </row>
    <row r="1181" spans="2:15" x14ac:dyDescent="0.35">
      <c r="B1181">
        <v>20</v>
      </c>
      <c r="C1181" s="4">
        <v>1141</v>
      </c>
      <c r="D1181">
        <v>2</v>
      </c>
      <c r="E1181">
        <v>1657</v>
      </c>
      <c r="F1181">
        <v>3</v>
      </c>
      <c r="G1181">
        <v>1</v>
      </c>
      <c r="H1181">
        <v>9</v>
      </c>
      <c r="I1181">
        <v>3</v>
      </c>
      <c r="J1181">
        <v>1</v>
      </c>
      <c r="K1181">
        <v>0</v>
      </c>
      <c r="L1181" s="4">
        <v>19</v>
      </c>
      <c r="M1181">
        <v>1</v>
      </c>
      <c r="N1181">
        <v>3</v>
      </c>
      <c r="O1181">
        <v>0</v>
      </c>
    </row>
    <row r="1182" spans="2:15" x14ac:dyDescent="0.35">
      <c r="B1182">
        <v>34</v>
      </c>
      <c r="C1182" s="4">
        <v>1130</v>
      </c>
      <c r="D1182">
        <v>3</v>
      </c>
      <c r="E1182">
        <v>1658</v>
      </c>
      <c r="F1182">
        <v>4</v>
      </c>
      <c r="G1182">
        <v>1</v>
      </c>
      <c r="H1182">
        <v>4</v>
      </c>
      <c r="I1182">
        <v>2</v>
      </c>
      <c r="J1182">
        <v>3</v>
      </c>
      <c r="K1182">
        <v>0</v>
      </c>
      <c r="L1182" s="4">
        <v>12</v>
      </c>
      <c r="M1182">
        <v>3</v>
      </c>
      <c r="N1182">
        <v>3</v>
      </c>
      <c r="O1182">
        <v>0</v>
      </c>
    </row>
    <row r="1183" spans="2:15" x14ac:dyDescent="0.35">
      <c r="B1183">
        <v>36</v>
      </c>
      <c r="C1183" s="4">
        <v>311</v>
      </c>
      <c r="D1183">
        <v>7</v>
      </c>
      <c r="E1183">
        <v>1659</v>
      </c>
      <c r="F1183">
        <v>1</v>
      </c>
      <c r="G1183">
        <v>2</v>
      </c>
      <c r="H1183">
        <v>5</v>
      </c>
      <c r="I1183">
        <v>2</v>
      </c>
      <c r="J1183">
        <v>1</v>
      </c>
      <c r="K1183">
        <v>0</v>
      </c>
      <c r="L1183" s="4">
        <v>11</v>
      </c>
      <c r="M1183">
        <v>3</v>
      </c>
      <c r="N1183">
        <v>3</v>
      </c>
      <c r="O1183">
        <v>0</v>
      </c>
    </row>
    <row r="1184" spans="2:15" x14ac:dyDescent="0.35">
      <c r="B1184">
        <v>49</v>
      </c>
      <c r="C1184" s="4">
        <v>465</v>
      </c>
      <c r="D1184">
        <v>6</v>
      </c>
      <c r="E1184">
        <v>1661</v>
      </c>
      <c r="F1184">
        <v>3</v>
      </c>
      <c r="G1184">
        <v>1</v>
      </c>
      <c r="H1184">
        <v>7</v>
      </c>
      <c r="I1184">
        <v>3</v>
      </c>
      <c r="J1184">
        <v>2</v>
      </c>
      <c r="K1184">
        <v>1</v>
      </c>
      <c r="L1184" s="4">
        <v>19</v>
      </c>
      <c r="M1184">
        <v>2</v>
      </c>
      <c r="N1184">
        <v>3</v>
      </c>
      <c r="O1184">
        <v>0</v>
      </c>
    </row>
    <row r="1185" spans="2:15" x14ac:dyDescent="0.35">
      <c r="B1185">
        <v>36</v>
      </c>
      <c r="C1185" s="4">
        <v>894</v>
      </c>
      <c r="D1185">
        <v>1</v>
      </c>
      <c r="E1185">
        <v>1662</v>
      </c>
      <c r="F1185">
        <v>4</v>
      </c>
      <c r="G1185">
        <v>1</v>
      </c>
      <c r="H1185">
        <v>3</v>
      </c>
      <c r="I1185">
        <v>3</v>
      </c>
      <c r="J1185">
        <v>2</v>
      </c>
      <c r="K1185">
        <v>0</v>
      </c>
      <c r="L1185" s="4">
        <v>15</v>
      </c>
      <c r="M1185">
        <v>3</v>
      </c>
      <c r="N1185">
        <v>3</v>
      </c>
      <c r="O1185">
        <v>0</v>
      </c>
    </row>
    <row r="1186" spans="2:15" x14ac:dyDescent="0.35">
      <c r="B1186">
        <v>36</v>
      </c>
      <c r="C1186" s="4">
        <v>1040</v>
      </c>
      <c r="D1186">
        <v>3</v>
      </c>
      <c r="E1186">
        <v>1664</v>
      </c>
      <c r="F1186">
        <v>4</v>
      </c>
      <c r="G1186">
        <v>2</v>
      </c>
      <c r="H1186">
        <v>7</v>
      </c>
      <c r="I1186">
        <v>1</v>
      </c>
      <c r="J1186">
        <v>3</v>
      </c>
      <c r="K1186">
        <v>0</v>
      </c>
      <c r="L1186" s="4">
        <v>20</v>
      </c>
      <c r="M1186">
        <v>1</v>
      </c>
      <c r="N1186">
        <v>3</v>
      </c>
      <c r="O1186">
        <v>0</v>
      </c>
    </row>
    <row r="1187" spans="2:15" x14ac:dyDescent="0.35">
      <c r="B1187">
        <v>54</v>
      </c>
      <c r="C1187" s="4">
        <v>584</v>
      </c>
      <c r="D1187">
        <v>22</v>
      </c>
      <c r="E1187">
        <v>1665</v>
      </c>
      <c r="F1187">
        <v>2</v>
      </c>
      <c r="G1187">
        <v>1</v>
      </c>
      <c r="H1187">
        <v>6</v>
      </c>
      <c r="I1187">
        <v>3</v>
      </c>
      <c r="J1187">
        <v>2</v>
      </c>
      <c r="K1187">
        <v>0</v>
      </c>
      <c r="L1187" s="4">
        <v>25</v>
      </c>
      <c r="M1187">
        <v>3</v>
      </c>
      <c r="N1187">
        <v>3</v>
      </c>
      <c r="O1187">
        <v>0</v>
      </c>
    </row>
    <row r="1188" spans="2:15" x14ac:dyDescent="0.35">
      <c r="B1188">
        <v>43</v>
      </c>
      <c r="C1188" s="4">
        <v>1291</v>
      </c>
      <c r="D1188">
        <v>15</v>
      </c>
      <c r="E1188">
        <v>1666</v>
      </c>
      <c r="F1188">
        <v>3</v>
      </c>
      <c r="G1188">
        <v>2</v>
      </c>
      <c r="H1188">
        <v>1</v>
      </c>
      <c r="I1188">
        <v>3</v>
      </c>
      <c r="J1188">
        <v>2</v>
      </c>
      <c r="K1188">
        <v>0</v>
      </c>
      <c r="L1188" s="4">
        <v>24</v>
      </c>
      <c r="M1188">
        <v>1</v>
      </c>
      <c r="N1188">
        <v>3</v>
      </c>
      <c r="O1188">
        <v>0</v>
      </c>
    </row>
    <row r="1189" spans="2:15" x14ac:dyDescent="0.35">
      <c r="B1189">
        <v>35</v>
      </c>
      <c r="C1189" s="4">
        <v>880</v>
      </c>
      <c r="D1189">
        <v>12</v>
      </c>
      <c r="E1189">
        <v>1667</v>
      </c>
      <c r="F1189">
        <v>4</v>
      </c>
      <c r="G1189">
        <v>2</v>
      </c>
      <c r="H1189">
        <v>8</v>
      </c>
      <c r="I1189">
        <v>4</v>
      </c>
      <c r="J1189">
        <v>1</v>
      </c>
      <c r="K1189">
        <v>1</v>
      </c>
      <c r="L1189" s="4">
        <v>24</v>
      </c>
      <c r="M1189">
        <v>1</v>
      </c>
      <c r="N1189">
        <v>4</v>
      </c>
      <c r="O1189">
        <v>1</v>
      </c>
    </row>
    <row r="1190" spans="2:15" x14ac:dyDescent="0.35">
      <c r="B1190">
        <v>38</v>
      </c>
      <c r="C1190" s="4">
        <v>1189</v>
      </c>
      <c r="D1190">
        <v>1</v>
      </c>
      <c r="E1190">
        <v>1668</v>
      </c>
      <c r="F1190">
        <v>4</v>
      </c>
      <c r="G1190">
        <v>2</v>
      </c>
      <c r="H1190">
        <v>4</v>
      </c>
      <c r="I1190">
        <v>4</v>
      </c>
      <c r="J1190">
        <v>2</v>
      </c>
      <c r="K1190">
        <v>0</v>
      </c>
      <c r="L1190" s="4">
        <v>15</v>
      </c>
      <c r="M1190">
        <v>4</v>
      </c>
      <c r="N1190">
        <v>4</v>
      </c>
      <c r="O1190">
        <v>0</v>
      </c>
    </row>
    <row r="1191" spans="2:15" x14ac:dyDescent="0.35">
      <c r="B1191">
        <v>29</v>
      </c>
      <c r="C1191" s="4">
        <v>991</v>
      </c>
      <c r="D1191">
        <v>5</v>
      </c>
      <c r="E1191">
        <v>1669</v>
      </c>
      <c r="F1191">
        <v>1</v>
      </c>
      <c r="G1191">
        <v>2</v>
      </c>
      <c r="H1191">
        <v>8</v>
      </c>
      <c r="I1191">
        <v>2</v>
      </c>
      <c r="J1191">
        <v>3</v>
      </c>
      <c r="K1191">
        <v>1</v>
      </c>
      <c r="L1191" s="4">
        <v>13</v>
      </c>
      <c r="M1191">
        <v>2</v>
      </c>
      <c r="N1191">
        <v>2</v>
      </c>
      <c r="O1191">
        <v>0</v>
      </c>
    </row>
    <row r="1192" spans="2:15" x14ac:dyDescent="0.35">
      <c r="B1192">
        <v>33</v>
      </c>
      <c r="C1192" s="4">
        <v>392</v>
      </c>
      <c r="D1192">
        <v>2</v>
      </c>
      <c r="E1192">
        <v>1670</v>
      </c>
      <c r="F1192">
        <v>4</v>
      </c>
      <c r="G1192">
        <v>2</v>
      </c>
      <c r="H1192">
        <v>8</v>
      </c>
      <c r="I1192">
        <v>4</v>
      </c>
      <c r="J1192">
        <v>3</v>
      </c>
      <c r="K1192">
        <v>0</v>
      </c>
      <c r="L1192" s="4">
        <v>14</v>
      </c>
      <c r="M1192">
        <v>3</v>
      </c>
      <c r="N1192">
        <v>3</v>
      </c>
      <c r="O1192">
        <v>0</v>
      </c>
    </row>
    <row r="1193" spans="2:15" x14ac:dyDescent="0.35">
      <c r="B1193">
        <v>32</v>
      </c>
      <c r="C1193" s="4">
        <v>977</v>
      </c>
      <c r="D1193">
        <v>2</v>
      </c>
      <c r="E1193">
        <v>1671</v>
      </c>
      <c r="F1193">
        <v>4</v>
      </c>
      <c r="G1193">
        <v>2</v>
      </c>
      <c r="H1193">
        <v>4</v>
      </c>
      <c r="I1193">
        <v>2</v>
      </c>
      <c r="J1193">
        <v>3</v>
      </c>
      <c r="K1193">
        <v>0</v>
      </c>
      <c r="L1193" s="4">
        <v>13</v>
      </c>
      <c r="M1193">
        <v>3</v>
      </c>
      <c r="N1193">
        <v>2</v>
      </c>
      <c r="O1193">
        <v>0</v>
      </c>
    </row>
    <row r="1194" spans="2:15" x14ac:dyDescent="0.35">
      <c r="B1194">
        <v>31</v>
      </c>
      <c r="C1194" s="4">
        <v>787.54826254826253</v>
      </c>
      <c r="D1194">
        <v>5</v>
      </c>
      <c r="E1194">
        <v>1673</v>
      </c>
      <c r="F1194">
        <v>1</v>
      </c>
      <c r="G1194">
        <v>1</v>
      </c>
      <c r="H1194">
        <v>8</v>
      </c>
      <c r="I1194">
        <v>4</v>
      </c>
      <c r="J1194">
        <v>2</v>
      </c>
      <c r="K1194">
        <v>0</v>
      </c>
      <c r="L1194" s="4">
        <v>11</v>
      </c>
      <c r="M1194">
        <v>1</v>
      </c>
      <c r="N1194">
        <v>3</v>
      </c>
      <c r="O1194">
        <v>0</v>
      </c>
    </row>
    <row r="1195" spans="2:15" x14ac:dyDescent="0.35">
      <c r="B1195">
        <v>49</v>
      </c>
      <c r="C1195" s="4">
        <v>464</v>
      </c>
      <c r="D1195">
        <v>16</v>
      </c>
      <c r="E1195">
        <v>1674</v>
      </c>
      <c r="F1195">
        <v>4</v>
      </c>
      <c r="G1195">
        <v>1</v>
      </c>
      <c r="H1195">
        <v>5</v>
      </c>
      <c r="I1195">
        <v>1</v>
      </c>
      <c r="J1195">
        <v>3</v>
      </c>
      <c r="K1195">
        <v>1</v>
      </c>
      <c r="L1195" s="4">
        <v>16</v>
      </c>
      <c r="M1195">
        <v>2</v>
      </c>
      <c r="N1195">
        <v>2</v>
      </c>
      <c r="O1195">
        <v>0</v>
      </c>
    </row>
    <row r="1196" spans="2:15" x14ac:dyDescent="0.35">
      <c r="B1196">
        <v>38</v>
      </c>
      <c r="C1196" s="4">
        <v>148</v>
      </c>
      <c r="D1196">
        <v>2</v>
      </c>
      <c r="E1196">
        <v>1675</v>
      </c>
      <c r="F1196">
        <v>4</v>
      </c>
      <c r="G1196">
        <v>1</v>
      </c>
      <c r="H1196">
        <v>5</v>
      </c>
      <c r="I1196">
        <v>2</v>
      </c>
      <c r="J1196">
        <v>1</v>
      </c>
      <c r="K1196">
        <v>0</v>
      </c>
      <c r="L1196" s="4">
        <v>22</v>
      </c>
      <c r="M1196">
        <v>2</v>
      </c>
      <c r="N1196">
        <v>3</v>
      </c>
      <c r="O1196">
        <v>0</v>
      </c>
    </row>
    <row r="1197" spans="2:15" x14ac:dyDescent="0.35">
      <c r="B1197">
        <v>47</v>
      </c>
      <c r="C1197" s="4">
        <v>1225</v>
      </c>
      <c r="D1197">
        <v>2</v>
      </c>
      <c r="E1197">
        <v>1676</v>
      </c>
      <c r="F1197">
        <v>2</v>
      </c>
      <c r="G1197">
        <v>1</v>
      </c>
      <c r="H1197">
        <v>6</v>
      </c>
      <c r="I1197">
        <v>2</v>
      </c>
      <c r="J1197">
        <v>3</v>
      </c>
      <c r="K1197">
        <v>0</v>
      </c>
      <c r="L1197" s="4">
        <v>14</v>
      </c>
      <c r="M1197">
        <v>3</v>
      </c>
      <c r="N1197">
        <v>3</v>
      </c>
      <c r="O1197">
        <v>0</v>
      </c>
    </row>
    <row r="1198" spans="2:15" x14ac:dyDescent="0.35">
      <c r="B1198">
        <v>49</v>
      </c>
      <c r="C1198" s="4">
        <v>809</v>
      </c>
      <c r="D1198">
        <v>1</v>
      </c>
      <c r="E1198">
        <v>1677</v>
      </c>
      <c r="F1198">
        <v>3</v>
      </c>
      <c r="G1198">
        <v>2</v>
      </c>
      <c r="H1198">
        <v>6</v>
      </c>
      <c r="I1198">
        <v>3</v>
      </c>
      <c r="J1198">
        <v>1</v>
      </c>
      <c r="K1198">
        <v>0</v>
      </c>
      <c r="L1198" s="4">
        <v>14</v>
      </c>
      <c r="M1198">
        <v>1</v>
      </c>
      <c r="N1198">
        <v>3</v>
      </c>
      <c r="O1198">
        <v>0</v>
      </c>
    </row>
    <row r="1199" spans="2:15" x14ac:dyDescent="0.35">
      <c r="B1199">
        <v>41</v>
      </c>
      <c r="C1199" s="4">
        <v>1206</v>
      </c>
      <c r="D1199">
        <v>23</v>
      </c>
      <c r="E1199">
        <v>1678</v>
      </c>
      <c r="F1199">
        <v>4</v>
      </c>
      <c r="G1199">
        <v>2</v>
      </c>
      <c r="H1199">
        <v>8</v>
      </c>
      <c r="I1199">
        <v>3</v>
      </c>
      <c r="J1199">
        <v>1</v>
      </c>
      <c r="K1199">
        <v>1</v>
      </c>
      <c r="L1199" s="4">
        <v>16</v>
      </c>
      <c r="M1199">
        <v>4</v>
      </c>
      <c r="N1199">
        <v>3</v>
      </c>
      <c r="O1199">
        <v>0</v>
      </c>
    </row>
    <row r="1200" spans="2:15" x14ac:dyDescent="0.35">
      <c r="B1200">
        <v>20</v>
      </c>
      <c r="C1200" s="4">
        <v>727</v>
      </c>
      <c r="D1200">
        <v>9</v>
      </c>
      <c r="E1200">
        <v>1680</v>
      </c>
      <c r="F1200">
        <v>4</v>
      </c>
      <c r="G1200">
        <v>2</v>
      </c>
      <c r="H1200">
        <v>9</v>
      </c>
      <c r="I1200">
        <v>1</v>
      </c>
      <c r="J1200">
        <v>1</v>
      </c>
      <c r="K1200">
        <v>0</v>
      </c>
      <c r="L1200" s="4">
        <v>11</v>
      </c>
      <c r="M1200">
        <v>1</v>
      </c>
      <c r="N1200">
        <v>3</v>
      </c>
      <c r="O1200">
        <v>0</v>
      </c>
    </row>
    <row r="1201" spans="2:15" x14ac:dyDescent="0.35">
      <c r="B1201">
        <v>33</v>
      </c>
      <c r="C1201" s="4">
        <v>530</v>
      </c>
      <c r="D1201">
        <v>16</v>
      </c>
      <c r="E1201">
        <v>1681</v>
      </c>
      <c r="F1201">
        <v>3</v>
      </c>
      <c r="G1201">
        <v>1</v>
      </c>
      <c r="H1201">
        <v>8</v>
      </c>
      <c r="I1201">
        <v>4</v>
      </c>
      <c r="J1201">
        <v>3</v>
      </c>
      <c r="K1201">
        <v>1</v>
      </c>
      <c r="L1201" s="4">
        <v>25</v>
      </c>
      <c r="M1201">
        <v>3</v>
      </c>
      <c r="N1201">
        <v>3</v>
      </c>
      <c r="O1201">
        <v>0</v>
      </c>
    </row>
    <row r="1202" spans="2:15" x14ac:dyDescent="0.35">
      <c r="B1202">
        <v>36</v>
      </c>
      <c r="C1202" s="4">
        <v>1351</v>
      </c>
      <c r="D1202">
        <v>26</v>
      </c>
      <c r="E1202">
        <v>1682</v>
      </c>
      <c r="F1202">
        <v>1</v>
      </c>
      <c r="G1202">
        <v>2</v>
      </c>
      <c r="H1202">
        <v>7</v>
      </c>
      <c r="I1202">
        <v>3</v>
      </c>
      <c r="J1202">
        <v>2</v>
      </c>
      <c r="K1202">
        <v>0</v>
      </c>
      <c r="L1202" s="4">
        <v>14</v>
      </c>
      <c r="M1202">
        <v>2</v>
      </c>
      <c r="N1202">
        <v>2</v>
      </c>
      <c r="O1202">
        <v>0</v>
      </c>
    </row>
    <row r="1203" spans="2:15" x14ac:dyDescent="0.35">
      <c r="B1203">
        <v>44</v>
      </c>
      <c r="C1203" s="4">
        <v>528</v>
      </c>
      <c r="D1203">
        <v>1</v>
      </c>
      <c r="E1203">
        <v>1683</v>
      </c>
      <c r="F1203">
        <v>3</v>
      </c>
      <c r="G1203">
        <v>1</v>
      </c>
      <c r="H1203">
        <v>2</v>
      </c>
      <c r="I1203">
        <v>4</v>
      </c>
      <c r="J1203">
        <v>3</v>
      </c>
      <c r="K1203">
        <v>1</v>
      </c>
      <c r="L1203" s="4">
        <v>18</v>
      </c>
      <c r="M1203">
        <v>1</v>
      </c>
      <c r="N1203">
        <v>3</v>
      </c>
      <c r="O1203">
        <v>0</v>
      </c>
    </row>
    <row r="1204" spans="2:15" x14ac:dyDescent="0.35">
      <c r="B1204">
        <v>23</v>
      </c>
      <c r="C1204" s="4">
        <v>776.33181818181822</v>
      </c>
      <c r="D1204">
        <v>8</v>
      </c>
      <c r="E1204">
        <v>1684</v>
      </c>
      <c r="F1204">
        <v>4</v>
      </c>
      <c r="G1204">
        <v>2</v>
      </c>
      <c r="H1204">
        <v>5</v>
      </c>
      <c r="I1204">
        <v>3</v>
      </c>
      <c r="J1204">
        <v>1</v>
      </c>
      <c r="K1204">
        <v>1</v>
      </c>
      <c r="L1204" s="4">
        <v>15.173076923076923</v>
      </c>
      <c r="M1204">
        <v>1</v>
      </c>
      <c r="N1204">
        <v>3</v>
      </c>
      <c r="O1204">
        <v>1</v>
      </c>
    </row>
    <row r="1205" spans="2:15" x14ac:dyDescent="0.35">
      <c r="B1205">
        <v>38</v>
      </c>
      <c r="C1205" s="4">
        <v>1495</v>
      </c>
      <c r="D1205">
        <v>4</v>
      </c>
      <c r="E1205">
        <v>1687</v>
      </c>
      <c r="F1205">
        <v>4</v>
      </c>
      <c r="G1205">
        <v>1</v>
      </c>
      <c r="H1205">
        <v>5</v>
      </c>
      <c r="I1205">
        <v>3</v>
      </c>
      <c r="J1205">
        <v>2</v>
      </c>
      <c r="K1205">
        <v>0</v>
      </c>
      <c r="L1205" s="4">
        <v>15.173076923076923</v>
      </c>
      <c r="M1205">
        <v>4</v>
      </c>
      <c r="N1205">
        <v>2</v>
      </c>
      <c r="O1205">
        <v>0</v>
      </c>
    </row>
    <row r="1206" spans="2:15" x14ac:dyDescent="0.35">
      <c r="B1206">
        <v>53</v>
      </c>
      <c r="C1206" s="4">
        <v>843.5826086956522</v>
      </c>
      <c r="D1206">
        <v>24</v>
      </c>
      <c r="E1206">
        <v>1689</v>
      </c>
      <c r="F1206">
        <v>2</v>
      </c>
      <c r="G1206">
        <v>2</v>
      </c>
      <c r="H1206">
        <v>7</v>
      </c>
      <c r="I1206">
        <v>4</v>
      </c>
      <c r="J1206">
        <v>2</v>
      </c>
      <c r="K1206">
        <v>0</v>
      </c>
      <c r="L1206" s="4">
        <v>15.69811320754717</v>
      </c>
      <c r="M1206">
        <v>3</v>
      </c>
      <c r="N1206">
        <v>3</v>
      </c>
      <c r="O1206">
        <v>0</v>
      </c>
    </row>
    <row r="1207" spans="2:15" x14ac:dyDescent="0.35">
      <c r="B1207">
        <v>48</v>
      </c>
      <c r="C1207" s="4">
        <v>708</v>
      </c>
      <c r="D1207">
        <v>7</v>
      </c>
      <c r="E1207">
        <v>1691</v>
      </c>
      <c r="F1207">
        <v>4</v>
      </c>
      <c r="G1207">
        <v>1</v>
      </c>
      <c r="H1207">
        <v>9</v>
      </c>
      <c r="I1207">
        <v>3</v>
      </c>
      <c r="J1207">
        <v>2</v>
      </c>
      <c r="K1207">
        <v>1</v>
      </c>
      <c r="L1207" s="4">
        <v>15.492537313432836</v>
      </c>
      <c r="M1207">
        <v>3</v>
      </c>
      <c r="N1207">
        <v>3</v>
      </c>
      <c r="O1207">
        <v>1</v>
      </c>
    </row>
    <row r="1208" spans="2:15" x14ac:dyDescent="0.35">
      <c r="B1208">
        <v>32</v>
      </c>
      <c r="C1208" s="4">
        <v>1259</v>
      </c>
      <c r="D1208">
        <v>2</v>
      </c>
      <c r="E1208">
        <v>1692</v>
      </c>
      <c r="F1208">
        <v>4</v>
      </c>
      <c r="G1208">
        <v>2</v>
      </c>
      <c r="H1208">
        <v>5</v>
      </c>
      <c r="I1208">
        <v>2</v>
      </c>
      <c r="J1208">
        <v>1</v>
      </c>
      <c r="K1208">
        <v>0</v>
      </c>
      <c r="L1208" s="4">
        <v>15.173076923076923</v>
      </c>
      <c r="M1208">
        <v>1</v>
      </c>
      <c r="N1208">
        <v>3</v>
      </c>
      <c r="O1208">
        <v>1</v>
      </c>
    </row>
    <row r="1209" spans="2:15" x14ac:dyDescent="0.35">
      <c r="B1209">
        <v>26</v>
      </c>
      <c r="C1209" s="4">
        <v>786</v>
      </c>
      <c r="D1209">
        <v>7</v>
      </c>
      <c r="E1209">
        <v>1693</v>
      </c>
      <c r="F1209">
        <v>4</v>
      </c>
      <c r="G1209">
        <v>2</v>
      </c>
      <c r="H1209">
        <v>5</v>
      </c>
      <c r="I1209">
        <v>4</v>
      </c>
      <c r="J1209">
        <v>1</v>
      </c>
      <c r="K1209">
        <v>0</v>
      </c>
      <c r="L1209" s="4">
        <v>20</v>
      </c>
      <c r="M1209">
        <v>3</v>
      </c>
      <c r="N1209">
        <v>3</v>
      </c>
      <c r="O1209">
        <v>0</v>
      </c>
    </row>
    <row r="1210" spans="2:15" x14ac:dyDescent="0.35">
      <c r="B1210">
        <v>55</v>
      </c>
      <c r="C1210" s="4">
        <v>1441</v>
      </c>
      <c r="D1210">
        <v>22</v>
      </c>
      <c r="E1210">
        <v>1694</v>
      </c>
      <c r="F1210">
        <v>1</v>
      </c>
      <c r="G1210">
        <v>2</v>
      </c>
      <c r="H1210">
        <v>4</v>
      </c>
      <c r="I1210">
        <v>2</v>
      </c>
      <c r="J1210">
        <v>3</v>
      </c>
      <c r="K1210">
        <v>0</v>
      </c>
      <c r="L1210" s="4">
        <v>12</v>
      </c>
      <c r="M1210">
        <v>4</v>
      </c>
      <c r="N1210">
        <v>3</v>
      </c>
      <c r="O1210">
        <v>0</v>
      </c>
    </row>
    <row r="1211" spans="2:15" x14ac:dyDescent="0.35">
      <c r="B1211">
        <v>34</v>
      </c>
      <c r="C1211" s="4">
        <v>1157</v>
      </c>
      <c r="D1211">
        <v>5</v>
      </c>
      <c r="E1211">
        <v>1696</v>
      </c>
      <c r="F1211">
        <v>2</v>
      </c>
      <c r="G1211">
        <v>2</v>
      </c>
      <c r="H1211">
        <v>5</v>
      </c>
      <c r="I1211">
        <v>4</v>
      </c>
      <c r="J1211">
        <v>2</v>
      </c>
      <c r="K1211">
        <v>0</v>
      </c>
      <c r="L1211" s="4">
        <v>14</v>
      </c>
      <c r="M1211">
        <v>3</v>
      </c>
      <c r="N1211">
        <v>4</v>
      </c>
      <c r="O1211">
        <v>0</v>
      </c>
    </row>
    <row r="1212" spans="2:15" x14ac:dyDescent="0.35">
      <c r="B1212">
        <v>60</v>
      </c>
      <c r="C1212" s="4">
        <v>370</v>
      </c>
      <c r="D1212">
        <v>1</v>
      </c>
      <c r="E1212">
        <v>1697</v>
      </c>
      <c r="F1212">
        <v>3</v>
      </c>
      <c r="G1212">
        <v>2</v>
      </c>
      <c r="H1212">
        <v>7</v>
      </c>
      <c r="I1212">
        <v>4</v>
      </c>
      <c r="J1212">
        <v>3</v>
      </c>
      <c r="K1212">
        <v>0</v>
      </c>
      <c r="L1212" s="4">
        <v>20</v>
      </c>
      <c r="M1212">
        <v>3</v>
      </c>
      <c r="N1212">
        <v>4</v>
      </c>
      <c r="O1212">
        <v>0</v>
      </c>
    </row>
    <row r="1213" spans="2:15" x14ac:dyDescent="0.35">
      <c r="B1213">
        <v>33</v>
      </c>
      <c r="C1213" s="4">
        <v>267</v>
      </c>
      <c r="D1213">
        <v>21</v>
      </c>
      <c r="E1213">
        <v>1698</v>
      </c>
      <c r="F1213">
        <v>2</v>
      </c>
      <c r="G1213">
        <v>2</v>
      </c>
      <c r="H1213">
        <v>5</v>
      </c>
      <c r="I1213">
        <v>2</v>
      </c>
      <c r="J1213">
        <v>2</v>
      </c>
      <c r="K1213">
        <v>0</v>
      </c>
      <c r="L1213" s="4">
        <v>18</v>
      </c>
      <c r="M1213">
        <v>4</v>
      </c>
      <c r="N1213">
        <v>3</v>
      </c>
      <c r="O1213">
        <v>0</v>
      </c>
    </row>
    <row r="1214" spans="2:15" x14ac:dyDescent="0.35">
      <c r="B1214">
        <v>37</v>
      </c>
      <c r="C1214" s="4">
        <v>1278</v>
      </c>
      <c r="D1214">
        <v>1</v>
      </c>
      <c r="E1214">
        <v>1700</v>
      </c>
      <c r="F1214">
        <v>3</v>
      </c>
      <c r="G1214">
        <v>2</v>
      </c>
      <c r="H1214">
        <v>8</v>
      </c>
      <c r="I1214">
        <v>4</v>
      </c>
      <c r="J1214">
        <v>3</v>
      </c>
      <c r="K1214">
        <v>0</v>
      </c>
      <c r="L1214" s="4">
        <v>14</v>
      </c>
      <c r="M1214">
        <v>3</v>
      </c>
      <c r="N1214">
        <v>2</v>
      </c>
      <c r="O1214">
        <v>0</v>
      </c>
    </row>
    <row r="1215" spans="2:15" x14ac:dyDescent="0.35">
      <c r="B1215">
        <v>34</v>
      </c>
      <c r="C1215" s="4">
        <v>678</v>
      </c>
      <c r="D1215">
        <v>19</v>
      </c>
      <c r="E1215">
        <v>1701</v>
      </c>
      <c r="F1215">
        <v>2</v>
      </c>
      <c r="G1215">
        <v>1</v>
      </c>
      <c r="H1215">
        <v>4</v>
      </c>
      <c r="I1215">
        <v>4</v>
      </c>
      <c r="J1215">
        <v>2</v>
      </c>
      <c r="K1215">
        <v>0</v>
      </c>
      <c r="L1215" s="4">
        <v>12</v>
      </c>
      <c r="M1215">
        <v>2</v>
      </c>
      <c r="N1215">
        <v>3</v>
      </c>
      <c r="O1215">
        <v>0</v>
      </c>
    </row>
    <row r="1216" spans="2:15" x14ac:dyDescent="0.35">
      <c r="B1216">
        <v>23</v>
      </c>
      <c r="C1216" s="4">
        <v>427</v>
      </c>
      <c r="D1216">
        <v>7</v>
      </c>
      <c r="E1216">
        <v>1702</v>
      </c>
      <c r="F1216">
        <v>3</v>
      </c>
      <c r="G1216">
        <v>2</v>
      </c>
      <c r="H1216">
        <v>9</v>
      </c>
      <c r="I1216">
        <v>4</v>
      </c>
      <c r="J1216">
        <v>3</v>
      </c>
      <c r="K1216">
        <v>1</v>
      </c>
      <c r="L1216" s="4">
        <v>21</v>
      </c>
      <c r="M1216">
        <v>2</v>
      </c>
      <c r="N1216">
        <v>3</v>
      </c>
      <c r="O1216">
        <v>1</v>
      </c>
    </row>
    <row r="1217" spans="2:15" x14ac:dyDescent="0.35">
      <c r="B1217">
        <v>44</v>
      </c>
      <c r="C1217" s="4">
        <v>921</v>
      </c>
      <c r="D1217">
        <v>2</v>
      </c>
      <c r="E1217">
        <v>1703</v>
      </c>
      <c r="F1217">
        <v>3</v>
      </c>
      <c r="G1217">
        <v>1</v>
      </c>
      <c r="H1217">
        <v>7</v>
      </c>
      <c r="I1217">
        <v>4</v>
      </c>
      <c r="J1217">
        <v>2</v>
      </c>
      <c r="K1217">
        <v>1</v>
      </c>
      <c r="L1217" s="4">
        <v>19</v>
      </c>
      <c r="M1217">
        <v>2</v>
      </c>
      <c r="N1217">
        <v>3</v>
      </c>
      <c r="O1217">
        <v>0</v>
      </c>
    </row>
    <row r="1218" spans="2:15" x14ac:dyDescent="0.35">
      <c r="B1218">
        <v>35</v>
      </c>
      <c r="C1218" s="4">
        <v>146</v>
      </c>
      <c r="D1218">
        <v>2</v>
      </c>
      <c r="E1218">
        <v>1704</v>
      </c>
      <c r="F1218">
        <v>1</v>
      </c>
      <c r="G1218">
        <v>2</v>
      </c>
      <c r="H1218">
        <v>4</v>
      </c>
      <c r="I1218">
        <v>4</v>
      </c>
      <c r="J1218">
        <v>1</v>
      </c>
      <c r="K1218">
        <v>1</v>
      </c>
      <c r="L1218" s="4">
        <v>14</v>
      </c>
      <c r="M1218">
        <v>3</v>
      </c>
      <c r="N1218">
        <v>4</v>
      </c>
      <c r="O1218">
        <v>0</v>
      </c>
    </row>
    <row r="1219" spans="2:15" x14ac:dyDescent="0.35">
      <c r="B1219">
        <v>43</v>
      </c>
      <c r="C1219" s="4">
        <v>1179</v>
      </c>
      <c r="D1219">
        <v>2</v>
      </c>
      <c r="E1219">
        <v>1706</v>
      </c>
      <c r="F1219">
        <v>4</v>
      </c>
      <c r="G1219">
        <v>2</v>
      </c>
      <c r="H1219">
        <v>8</v>
      </c>
      <c r="I1219">
        <v>4</v>
      </c>
      <c r="J1219">
        <v>2</v>
      </c>
      <c r="K1219">
        <v>1</v>
      </c>
      <c r="L1219" s="4">
        <v>17</v>
      </c>
      <c r="M1219">
        <v>1</v>
      </c>
      <c r="N1219">
        <v>3</v>
      </c>
      <c r="O1219">
        <v>0</v>
      </c>
    </row>
    <row r="1220" spans="2:15" x14ac:dyDescent="0.35">
      <c r="B1220">
        <v>24</v>
      </c>
      <c r="C1220" s="4">
        <v>581</v>
      </c>
      <c r="D1220">
        <v>9</v>
      </c>
      <c r="E1220">
        <v>1707</v>
      </c>
      <c r="F1220">
        <v>3</v>
      </c>
      <c r="G1220">
        <v>2</v>
      </c>
      <c r="H1220">
        <v>4</v>
      </c>
      <c r="I1220">
        <v>3</v>
      </c>
      <c r="J1220">
        <v>2</v>
      </c>
      <c r="K1220">
        <v>0</v>
      </c>
      <c r="L1220" s="4">
        <v>16</v>
      </c>
      <c r="M1220">
        <v>4</v>
      </c>
      <c r="N1220">
        <v>3</v>
      </c>
      <c r="O1220">
        <v>0</v>
      </c>
    </row>
    <row r="1221" spans="2:15" x14ac:dyDescent="0.35">
      <c r="B1221">
        <v>41</v>
      </c>
      <c r="C1221" s="4">
        <v>918</v>
      </c>
      <c r="D1221">
        <v>6</v>
      </c>
      <c r="E1221">
        <v>1708</v>
      </c>
      <c r="F1221">
        <v>4</v>
      </c>
      <c r="G1221">
        <v>2</v>
      </c>
      <c r="H1221">
        <v>8</v>
      </c>
      <c r="I1221">
        <v>3</v>
      </c>
      <c r="J1221">
        <v>1</v>
      </c>
      <c r="K1221">
        <v>0</v>
      </c>
      <c r="L1221" s="4">
        <v>12</v>
      </c>
      <c r="M1221">
        <v>2</v>
      </c>
      <c r="N1221">
        <v>3</v>
      </c>
      <c r="O1221">
        <v>0</v>
      </c>
    </row>
    <row r="1222" spans="2:15" x14ac:dyDescent="0.35">
      <c r="B1222">
        <v>29</v>
      </c>
      <c r="C1222" s="4">
        <v>1082</v>
      </c>
      <c r="D1222">
        <v>9</v>
      </c>
      <c r="E1222">
        <v>1709</v>
      </c>
      <c r="F1222">
        <v>4</v>
      </c>
      <c r="G1222">
        <v>1</v>
      </c>
      <c r="H1222">
        <v>5</v>
      </c>
      <c r="I1222">
        <v>3</v>
      </c>
      <c r="J1222">
        <v>2</v>
      </c>
      <c r="K1222">
        <v>0</v>
      </c>
      <c r="L1222" s="4">
        <v>17</v>
      </c>
      <c r="M1222">
        <v>3</v>
      </c>
      <c r="N1222">
        <v>3</v>
      </c>
      <c r="O1222">
        <v>0</v>
      </c>
    </row>
    <row r="1223" spans="2:15" x14ac:dyDescent="0.35">
      <c r="B1223">
        <v>36</v>
      </c>
      <c r="C1223" s="4">
        <v>530</v>
      </c>
      <c r="D1223">
        <v>2</v>
      </c>
      <c r="E1223">
        <v>1710</v>
      </c>
      <c r="F1223">
        <v>3</v>
      </c>
      <c r="G1223">
        <v>1</v>
      </c>
      <c r="H1223">
        <v>9</v>
      </c>
      <c r="I1223">
        <v>4</v>
      </c>
      <c r="J1223">
        <v>1</v>
      </c>
      <c r="K1223">
        <v>0</v>
      </c>
      <c r="L1223" s="4">
        <v>15</v>
      </c>
      <c r="M1223">
        <v>3</v>
      </c>
      <c r="N1223">
        <v>2</v>
      </c>
      <c r="O1223">
        <v>0</v>
      </c>
    </row>
    <row r="1224" spans="2:15" x14ac:dyDescent="0.35">
      <c r="B1224">
        <v>45</v>
      </c>
      <c r="C1224" s="4">
        <v>843.5826086956522</v>
      </c>
      <c r="D1224">
        <v>1</v>
      </c>
      <c r="E1224">
        <v>1712</v>
      </c>
      <c r="F1224">
        <v>3</v>
      </c>
      <c r="G1224">
        <v>2</v>
      </c>
      <c r="H1224">
        <v>7</v>
      </c>
      <c r="I1224">
        <v>3</v>
      </c>
      <c r="J1224">
        <v>2</v>
      </c>
      <c r="K1224">
        <v>0</v>
      </c>
      <c r="L1224" s="4">
        <v>23</v>
      </c>
      <c r="M1224">
        <v>4</v>
      </c>
      <c r="N1224">
        <v>2</v>
      </c>
      <c r="O1224">
        <v>0</v>
      </c>
    </row>
    <row r="1225" spans="2:15" x14ac:dyDescent="0.35">
      <c r="B1225">
        <v>24</v>
      </c>
      <c r="C1225" s="4">
        <v>240</v>
      </c>
      <c r="D1225">
        <v>22</v>
      </c>
      <c r="E1225">
        <v>1714</v>
      </c>
      <c r="F1225">
        <v>4</v>
      </c>
      <c r="G1225">
        <v>2</v>
      </c>
      <c r="H1225">
        <v>2</v>
      </c>
      <c r="I1225">
        <v>3</v>
      </c>
      <c r="J1225">
        <v>2</v>
      </c>
      <c r="K1225">
        <v>0</v>
      </c>
      <c r="L1225" s="4">
        <v>11</v>
      </c>
      <c r="M1225">
        <v>3</v>
      </c>
      <c r="N1225">
        <v>3</v>
      </c>
      <c r="O1225">
        <v>1</v>
      </c>
    </row>
    <row r="1226" spans="2:15" x14ac:dyDescent="0.35">
      <c r="B1226">
        <v>47</v>
      </c>
      <c r="C1226" s="4">
        <v>1093</v>
      </c>
      <c r="D1226">
        <v>9</v>
      </c>
      <c r="E1226">
        <v>1716</v>
      </c>
      <c r="F1226">
        <v>3</v>
      </c>
      <c r="G1226">
        <v>2</v>
      </c>
      <c r="H1226">
        <v>8</v>
      </c>
      <c r="I1226">
        <v>3</v>
      </c>
      <c r="J1226">
        <v>2</v>
      </c>
      <c r="K1226">
        <v>0</v>
      </c>
      <c r="L1226" s="4">
        <v>11</v>
      </c>
      <c r="M1226">
        <v>3</v>
      </c>
      <c r="N1226">
        <v>1</v>
      </c>
      <c r="O1226">
        <v>1</v>
      </c>
    </row>
    <row r="1227" spans="2:15" x14ac:dyDescent="0.35">
      <c r="B1227">
        <v>26</v>
      </c>
      <c r="C1227" s="4">
        <v>390</v>
      </c>
      <c r="D1227">
        <v>17</v>
      </c>
      <c r="E1227">
        <v>1718</v>
      </c>
      <c r="F1227">
        <v>4</v>
      </c>
      <c r="G1227">
        <v>2</v>
      </c>
      <c r="H1227">
        <v>5</v>
      </c>
      <c r="I1227">
        <v>3</v>
      </c>
      <c r="J1227">
        <v>2</v>
      </c>
      <c r="K1227">
        <v>0</v>
      </c>
      <c r="L1227" s="4">
        <v>15</v>
      </c>
      <c r="M1227">
        <v>3</v>
      </c>
      <c r="N1227">
        <v>4</v>
      </c>
      <c r="O1227">
        <v>0</v>
      </c>
    </row>
    <row r="1228" spans="2:15" x14ac:dyDescent="0.35">
      <c r="B1228">
        <v>45</v>
      </c>
      <c r="C1228" s="4">
        <v>1005</v>
      </c>
      <c r="D1228">
        <v>28</v>
      </c>
      <c r="E1228">
        <v>1719</v>
      </c>
      <c r="F1228">
        <v>4</v>
      </c>
      <c r="G1228">
        <v>1</v>
      </c>
      <c r="H1228">
        <v>1</v>
      </c>
      <c r="I1228">
        <v>2</v>
      </c>
      <c r="J1228">
        <v>1</v>
      </c>
      <c r="K1228">
        <v>0</v>
      </c>
      <c r="L1228" s="4">
        <v>11</v>
      </c>
      <c r="M1228">
        <v>3</v>
      </c>
      <c r="N1228">
        <v>3</v>
      </c>
      <c r="O1228">
        <v>0</v>
      </c>
    </row>
    <row r="1229" spans="2:15" x14ac:dyDescent="0.35">
      <c r="B1229">
        <v>32</v>
      </c>
      <c r="C1229" s="4">
        <v>585</v>
      </c>
      <c r="D1229">
        <v>10</v>
      </c>
      <c r="E1229">
        <v>1720</v>
      </c>
      <c r="F1229">
        <v>1</v>
      </c>
      <c r="G1229">
        <v>2</v>
      </c>
      <c r="H1229">
        <v>4</v>
      </c>
      <c r="I1229">
        <v>3</v>
      </c>
      <c r="J1229">
        <v>2</v>
      </c>
      <c r="K1229">
        <v>0</v>
      </c>
      <c r="L1229" s="4">
        <v>15.375527426160337</v>
      </c>
      <c r="M1229">
        <v>1</v>
      </c>
      <c r="N1229">
        <v>2</v>
      </c>
      <c r="O1229">
        <v>0</v>
      </c>
    </row>
    <row r="1230" spans="2:15" x14ac:dyDescent="0.35">
      <c r="B1230">
        <v>31</v>
      </c>
      <c r="C1230" s="4">
        <v>741</v>
      </c>
      <c r="D1230">
        <v>2</v>
      </c>
      <c r="E1230">
        <v>1721</v>
      </c>
      <c r="F1230">
        <v>2</v>
      </c>
      <c r="G1230">
        <v>2</v>
      </c>
      <c r="H1230">
        <v>5</v>
      </c>
      <c r="I1230">
        <v>3</v>
      </c>
      <c r="J1230">
        <v>2</v>
      </c>
      <c r="K1230">
        <v>0</v>
      </c>
      <c r="L1230" s="4">
        <v>15.173076923076923</v>
      </c>
      <c r="M1230">
        <v>4</v>
      </c>
      <c r="N1230">
        <v>4</v>
      </c>
      <c r="O1230">
        <v>0</v>
      </c>
    </row>
    <row r="1231" spans="2:15" x14ac:dyDescent="0.35">
      <c r="B1231">
        <v>41</v>
      </c>
      <c r="C1231" s="4">
        <v>552</v>
      </c>
      <c r="D1231">
        <v>4</v>
      </c>
      <c r="E1231">
        <v>1722</v>
      </c>
      <c r="F1231">
        <v>3</v>
      </c>
      <c r="G1231">
        <v>2</v>
      </c>
      <c r="H1231">
        <v>2</v>
      </c>
      <c r="I1231">
        <v>2</v>
      </c>
      <c r="J1231">
        <v>2</v>
      </c>
      <c r="K1231">
        <v>0</v>
      </c>
      <c r="L1231" s="4">
        <v>14.760869565217391</v>
      </c>
      <c r="M1231">
        <v>2</v>
      </c>
      <c r="N1231">
        <v>3</v>
      </c>
      <c r="O1231">
        <v>0</v>
      </c>
    </row>
    <row r="1232" spans="2:15" x14ac:dyDescent="0.35">
      <c r="B1232">
        <v>40</v>
      </c>
      <c r="C1232" s="4">
        <v>369</v>
      </c>
      <c r="D1232">
        <v>8</v>
      </c>
      <c r="E1232">
        <v>1724</v>
      </c>
      <c r="F1232">
        <v>2</v>
      </c>
      <c r="G1232">
        <v>1</v>
      </c>
      <c r="H1232">
        <v>3</v>
      </c>
      <c r="I1232">
        <v>1</v>
      </c>
      <c r="J1232">
        <v>2</v>
      </c>
      <c r="K1232">
        <v>1</v>
      </c>
      <c r="L1232" s="4">
        <v>15.345132743362832</v>
      </c>
      <c r="M1232">
        <v>2</v>
      </c>
      <c r="N1232">
        <v>3</v>
      </c>
      <c r="O1232">
        <v>0</v>
      </c>
    </row>
    <row r="1233" spans="2:15" x14ac:dyDescent="0.35">
      <c r="B1233">
        <v>24</v>
      </c>
      <c r="C1233" s="4">
        <v>506</v>
      </c>
      <c r="D1233">
        <v>29</v>
      </c>
      <c r="E1233">
        <v>1725</v>
      </c>
      <c r="F1233">
        <v>2</v>
      </c>
      <c r="G1233">
        <v>2</v>
      </c>
      <c r="H1233">
        <v>5</v>
      </c>
      <c r="I1233">
        <v>1</v>
      </c>
      <c r="J1233">
        <v>3</v>
      </c>
      <c r="K1233">
        <v>0</v>
      </c>
      <c r="L1233" s="4">
        <v>13</v>
      </c>
      <c r="M1233">
        <v>2</v>
      </c>
      <c r="N1233">
        <v>4</v>
      </c>
      <c r="O1233">
        <v>0</v>
      </c>
    </row>
    <row r="1234" spans="2:15" x14ac:dyDescent="0.35">
      <c r="B1234">
        <v>46</v>
      </c>
      <c r="C1234" s="4">
        <v>717</v>
      </c>
      <c r="D1234">
        <v>13</v>
      </c>
      <c r="E1234">
        <v>1727</v>
      </c>
      <c r="F1234">
        <v>3</v>
      </c>
      <c r="G1234">
        <v>2</v>
      </c>
      <c r="H1234">
        <v>7</v>
      </c>
      <c r="I1234">
        <v>2</v>
      </c>
      <c r="J1234">
        <v>1</v>
      </c>
      <c r="K1234">
        <v>0</v>
      </c>
      <c r="L1234" s="4">
        <v>14</v>
      </c>
      <c r="M1234">
        <v>4</v>
      </c>
      <c r="N1234">
        <v>3</v>
      </c>
      <c r="O1234">
        <v>0</v>
      </c>
    </row>
    <row r="1235" spans="2:15" x14ac:dyDescent="0.35">
      <c r="B1235">
        <v>35</v>
      </c>
      <c r="C1235" s="4">
        <v>805.3360655737705</v>
      </c>
      <c r="D1235">
        <v>27</v>
      </c>
      <c r="E1235">
        <v>1728</v>
      </c>
      <c r="F1235">
        <v>4</v>
      </c>
      <c r="G1235">
        <v>2</v>
      </c>
      <c r="H1235">
        <v>3</v>
      </c>
      <c r="I1235">
        <v>3</v>
      </c>
      <c r="J1235">
        <v>2</v>
      </c>
      <c r="K1235">
        <v>0</v>
      </c>
      <c r="L1235" s="4">
        <v>16</v>
      </c>
      <c r="M1235">
        <v>2</v>
      </c>
      <c r="N1235">
        <v>3</v>
      </c>
      <c r="O1235">
        <v>0</v>
      </c>
    </row>
    <row r="1236" spans="2:15" x14ac:dyDescent="0.35">
      <c r="B1236">
        <v>30</v>
      </c>
      <c r="C1236" s="4">
        <v>793</v>
      </c>
      <c r="D1236">
        <v>16</v>
      </c>
      <c r="E1236">
        <v>1729</v>
      </c>
      <c r="F1236">
        <v>2</v>
      </c>
      <c r="G1236">
        <v>2</v>
      </c>
      <c r="H1236">
        <v>4</v>
      </c>
      <c r="I1236">
        <v>4</v>
      </c>
      <c r="J1236">
        <v>2</v>
      </c>
      <c r="K1236">
        <v>0</v>
      </c>
      <c r="L1236" s="4">
        <v>12</v>
      </c>
      <c r="M1236">
        <v>2</v>
      </c>
      <c r="N1236">
        <v>2</v>
      </c>
      <c r="O1236">
        <v>0</v>
      </c>
    </row>
    <row r="1237" spans="2:15" x14ac:dyDescent="0.35">
      <c r="B1237">
        <v>47</v>
      </c>
      <c r="C1237" s="4">
        <v>543</v>
      </c>
      <c r="D1237">
        <v>2</v>
      </c>
      <c r="E1237">
        <v>1731</v>
      </c>
      <c r="F1237">
        <v>3</v>
      </c>
      <c r="G1237">
        <v>2</v>
      </c>
      <c r="H1237">
        <v>8</v>
      </c>
      <c r="I1237">
        <v>2</v>
      </c>
      <c r="J1237">
        <v>2</v>
      </c>
      <c r="K1237">
        <v>0</v>
      </c>
      <c r="L1237" s="4">
        <v>11</v>
      </c>
      <c r="M1237">
        <v>4</v>
      </c>
      <c r="N1237">
        <v>1</v>
      </c>
      <c r="O1237">
        <v>0</v>
      </c>
    </row>
    <row r="1238" spans="2:15" x14ac:dyDescent="0.35">
      <c r="B1238">
        <v>46</v>
      </c>
      <c r="C1238" s="4">
        <v>1277</v>
      </c>
      <c r="D1238">
        <v>2</v>
      </c>
      <c r="E1238">
        <v>1732</v>
      </c>
      <c r="F1238">
        <v>3</v>
      </c>
      <c r="G1238">
        <v>2</v>
      </c>
      <c r="H1238">
        <v>8</v>
      </c>
      <c r="I1238">
        <v>4</v>
      </c>
      <c r="J1238">
        <v>3</v>
      </c>
      <c r="K1238">
        <v>1</v>
      </c>
      <c r="L1238" s="4">
        <v>12</v>
      </c>
      <c r="M1238">
        <v>2</v>
      </c>
      <c r="N1238">
        <v>2</v>
      </c>
      <c r="O1238">
        <v>0</v>
      </c>
    </row>
    <row r="1239" spans="2:15" x14ac:dyDescent="0.35">
      <c r="B1239">
        <v>36</v>
      </c>
      <c r="C1239" s="4">
        <v>1456</v>
      </c>
      <c r="D1239">
        <v>13</v>
      </c>
      <c r="E1239">
        <v>1733</v>
      </c>
      <c r="F1239">
        <v>2</v>
      </c>
      <c r="G1239">
        <v>2</v>
      </c>
      <c r="H1239">
        <v>8</v>
      </c>
      <c r="I1239">
        <v>1</v>
      </c>
      <c r="J1239">
        <v>3</v>
      </c>
      <c r="K1239">
        <v>1</v>
      </c>
      <c r="L1239" s="4">
        <v>13</v>
      </c>
      <c r="M1239">
        <v>2</v>
      </c>
      <c r="N1239">
        <v>3</v>
      </c>
      <c r="O1239">
        <v>1</v>
      </c>
    </row>
    <row r="1240" spans="2:15" x14ac:dyDescent="0.35">
      <c r="B1240">
        <v>32</v>
      </c>
      <c r="C1240" s="4">
        <v>964</v>
      </c>
      <c r="D1240">
        <v>1</v>
      </c>
      <c r="E1240">
        <v>1734</v>
      </c>
      <c r="F1240">
        <v>1</v>
      </c>
      <c r="G1240">
        <v>2</v>
      </c>
      <c r="H1240">
        <v>8</v>
      </c>
      <c r="I1240">
        <v>2</v>
      </c>
      <c r="J1240">
        <v>1</v>
      </c>
      <c r="K1240">
        <v>0</v>
      </c>
      <c r="L1240" s="4">
        <v>15</v>
      </c>
      <c r="M1240">
        <v>2</v>
      </c>
      <c r="N1240">
        <v>3</v>
      </c>
      <c r="O1240">
        <v>1</v>
      </c>
    </row>
    <row r="1241" spans="2:15" x14ac:dyDescent="0.35">
      <c r="B1241">
        <v>23</v>
      </c>
      <c r="C1241" s="4">
        <v>160</v>
      </c>
      <c r="D1241">
        <v>4</v>
      </c>
      <c r="E1241">
        <v>1735</v>
      </c>
      <c r="F1241">
        <v>3</v>
      </c>
      <c r="G1241">
        <v>1</v>
      </c>
      <c r="H1241">
        <v>5</v>
      </c>
      <c r="I1241">
        <v>2</v>
      </c>
      <c r="J1241">
        <v>1</v>
      </c>
      <c r="K1241">
        <v>0</v>
      </c>
      <c r="L1241" s="4">
        <v>13</v>
      </c>
      <c r="M1241">
        <v>3</v>
      </c>
      <c r="N1241">
        <v>1</v>
      </c>
      <c r="O1241">
        <v>0</v>
      </c>
    </row>
    <row r="1242" spans="2:15" x14ac:dyDescent="0.35">
      <c r="B1242">
        <v>31</v>
      </c>
      <c r="C1242" s="4">
        <v>163</v>
      </c>
      <c r="D1242">
        <v>24</v>
      </c>
      <c r="E1242">
        <v>1736</v>
      </c>
      <c r="F1242">
        <v>4</v>
      </c>
      <c r="G1242">
        <v>1</v>
      </c>
      <c r="H1242">
        <v>3</v>
      </c>
      <c r="I1242">
        <v>4</v>
      </c>
      <c r="J1242">
        <v>1</v>
      </c>
      <c r="K1242">
        <v>0</v>
      </c>
      <c r="L1242" s="4">
        <v>20</v>
      </c>
      <c r="M1242">
        <v>4</v>
      </c>
      <c r="N1242">
        <v>2</v>
      </c>
      <c r="O1242">
        <v>0</v>
      </c>
    </row>
    <row r="1243" spans="2:15" x14ac:dyDescent="0.35">
      <c r="B1243">
        <v>39</v>
      </c>
      <c r="C1243" s="4">
        <v>792</v>
      </c>
      <c r="D1243">
        <v>1</v>
      </c>
      <c r="E1243">
        <v>1737</v>
      </c>
      <c r="F1243">
        <v>4</v>
      </c>
      <c r="G1243">
        <v>2</v>
      </c>
      <c r="H1243">
        <v>5</v>
      </c>
      <c r="I1243">
        <v>4</v>
      </c>
      <c r="J1243">
        <v>2</v>
      </c>
      <c r="K1243">
        <v>1</v>
      </c>
      <c r="L1243" s="4">
        <v>15</v>
      </c>
      <c r="M1243">
        <v>4</v>
      </c>
      <c r="N1243">
        <v>3</v>
      </c>
      <c r="O1243">
        <v>0</v>
      </c>
    </row>
    <row r="1244" spans="2:15" x14ac:dyDescent="0.35">
      <c r="B1244">
        <v>32</v>
      </c>
      <c r="C1244" s="4">
        <v>787.54826254826253</v>
      </c>
      <c r="D1244">
        <v>19</v>
      </c>
      <c r="E1244">
        <v>1739</v>
      </c>
      <c r="F1244">
        <v>4</v>
      </c>
      <c r="G1244">
        <v>2</v>
      </c>
      <c r="H1244">
        <v>8</v>
      </c>
      <c r="I1244">
        <v>3</v>
      </c>
      <c r="J1244">
        <v>2</v>
      </c>
      <c r="K1244">
        <v>0</v>
      </c>
      <c r="L1244" s="4">
        <v>13</v>
      </c>
      <c r="M1244">
        <v>3</v>
      </c>
      <c r="N1244">
        <v>1</v>
      </c>
      <c r="O1244">
        <v>0</v>
      </c>
    </row>
    <row r="1245" spans="2:15" x14ac:dyDescent="0.35">
      <c r="B1245">
        <v>40</v>
      </c>
      <c r="C1245" s="4">
        <v>611</v>
      </c>
      <c r="D1245">
        <v>7</v>
      </c>
      <c r="E1245">
        <v>1740</v>
      </c>
      <c r="F1245">
        <v>2</v>
      </c>
      <c r="G1245">
        <v>2</v>
      </c>
      <c r="H1245">
        <v>6</v>
      </c>
      <c r="I1245">
        <v>2</v>
      </c>
      <c r="J1245">
        <v>1</v>
      </c>
      <c r="K1245">
        <v>0</v>
      </c>
      <c r="L1245" s="4">
        <v>14</v>
      </c>
      <c r="M1245">
        <v>2</v>
      </c>
      <c r="N1245">
        <v>2</v>
      </c>
      <c r="O1245">
        <v>0</v>
      </c>
    </row>
    <row r="1246" spans="2:15" x14ac:dyDescent="0.35">
      <c r="B1246">
        <v>45</v>
      </c>
      <c r="C1246" s="4">
        <v>176</v>
      </c>
      <c r="D1246">
        <v>4</v>
      </c>
      <c r="E1246">
        <v>1744</v>
      </c>
      <c r="F1246">
        <v>3</v>
      </c>
      <c r="G1246">
        <v>1</v>
      </c>
      <c r="H1246">
        <v>2</v>
      </c>
      <c r="I1246">
        <v>3</v>
      </c>
      <c r="J1246">
        <v>2</v>
      </c>
      <c r="K1246">
        <v>0</v>
      </c>
      <c r="L1246" s="4">
        <v>21</v>
      </c>
      <c r="M1246">
        <v>3</v>
      </c>
      <c r="N1246">
        <v>4</v>
      </c>
      <c r="O1246">
        <v>0</v>
      </c>
    </row>
    <row r="1247" spans="2:15" x14ac:dyDescent="0.35">
      <c r="B1247">
        <v>30</v>
      </c>
      <c r="C1247" s="4">
        <v>1312</v>
      </c>
      <c r="D1247">
        <v>2</v>
      </c>
      <c r="E1247">
        <v>1745</v>
      </c>
      <c r="F1247">
        <v>4</v>
      </c>
      <c r="G1247">
        <v>1</v>
      </c>
      <c r="H1247">
        <v>4</v>
      </c>
      <c r="I1247">
        <v>1</v>
      </c>
      <c r="J1247">
        <v>1</v>
      </c>
      <c r="K1247">
        <v>0</v>
      </c>
      <c r="L1247" s="4">
        <v>16</v>
      </c>
      <c r="M1247">
        <v>4</v>
      </c>
      <c r="N1247">
        <v>3</v>
      </c>
      <c r="O1247">
        <v>0</v>
      </c>
    </row>
    <row r="1248" spans="2:15" x14ac:dyDescent="0.35">
      <c r="B1248">
        <v>24</v>
      </c>
      <c r="C1248" s="4">
        <v>897</v>
      </c>
      <c r="D1248">
        <v>10</v>
      </c>
      <c r="E1248">
        <v>1746</v>
      </c>
      <c r="F1248">
        <v>1</v>
      </c>
      <c r="G1248">
        <v>2</v>
      </c>
      <c r="H1248">
        <v>2</v>
      </c>
      <c r="I1248">
        <v>4</v>
      </c>
      <c r="J1248">
        <v>2</v>
      </c>
      <c r="K1248">
        <v>0</v>
      </c>
      <c r="L1248" s="4">
        <v>14</v>
      </c>
      <c r="M1248">
        <v>4</v>
      </c>
      <c r="N1248">
        <v>3</v>
      </c>
      <c r="O1248">
        <v>0</v>
      </c>
    </row>
    <row r="1249" spans="2:15" x14ac:dyDescent="0.35">
      <c r="B1249">
        <v>30</v>
      </c>
      <c r="C1249" s="4">
        <v>600</v>
      </c>
      <c r="D1249">
        <v>8</v>
      </c>
      <c r="E1249">
        <v>1747</v>
      </c>
      <c r="F1249">
        <v>3</v>
      </c>
      <c r="G1249">
        <v>1</v>
      </c>
      <c r="H1249">
        <v>2</v>
      </c>
      <c r="I1249">
        <v>4</v>
      </c>
      <c r="J1249">
        <v>3</v>
      </c>
      <c r="K1249">
        <v>0</v>
      </c>
      <c r="L1249" s="4">
        <v>11</v>
      </c>
      <c r="M1249">
        <v>3</v>
      </c>
      <c r="N1249">
        <v>2</v>
      </c>
      <c r="O1249">
        <v>1</v>
      </c>
    </row>
    <row r="1250" spans="2:15" x14ac:dyDescent="0.35">
      <c r="B1250">
        <v>31</v>
      </c>
      <c r="C1250" s="4">
        <v>1003</v>
      </c>
      <c r="D1250">
        <v>5</v>
      </c>
      <c r="E1250">
        <v>1749</v>
      </c>
      <c r="F1250">
        <v>1</v>
      </c>
      <c r="G1250">
        <v>2</v>
      </c>
      <c r="H1250">
        <v>8</v>
      </c>
      <c r="I1250">
        <v>3</v>
      </c>
      <c r="J1250">
        <v>2</v>
      </c>
      <c r="K1250">
        <v>0</v>
      </c>
      <c r="L1250" s="4">
        <v>19</v>
      </c>
      <c r="M1250">
        <v>3</v>
      </c>
      <c r="N1250">
        <v>3</v>
      </c>
      <c r="O1250">
        <v>0</v>
      </c>
    </row>
    <row r="1251" spans="2:15" x14ac:dyDescent="0.35">
      <c r="B1251">
        <v>27</v>
      </c>
      <c r="C1251" s="4">
        <v>1054</v>
      </c>
      <c r="D1251">
        <v>8</v>
      </c>
      <c r="E1251">
        <v>1751</v>
      </c>
      <c r="F1251">
        <v>3</v>
      </c>
      <c r="G1251">
        <v>1</v>
      </c>
      <c r="H1251">
        <v>4</v>
      </c>
      <c r="I1251">
        <v>4</v>
      </c>
      <c r="J1251">
        <v>1</v>
      </c>
      <c r="K1251">
        <v>0</v>
      </c>
      <c r="L1251" s="4">
        <v>11</v>
      </c>
      <c r="M1251">
        <v>3</v>
      </c>
      <c r="N1251">
        <v>2</v>
      </c>
      <c r="O1251">
        <v>0</v>
      </c>
    </row>
    <row r="1252" spans="2:15" x14ac:dyDescent="0.35">
      <c r="B1252">
        <v>29</v>
      </c>
      <c r="C1252" s="4">
        <v>428</v>
      </c>
      <c r="D1252">
        <v>9</v>
      </c>
      <c r="E1252">
        <v>1752</v>
      </c>
      <c r="F1252">
        <v>2</v>
      </c>
      <c r="G1252">
        <v>1</v>
      </c>
      <c r="H1252">
        <v>9</v>
      </c>
      <c r="I1252">
        <v>2</v>
      </c>
      <c r="J1252">
        <v>1</v>
      </c>
      <c r="K1252">
        <v>0</v>
      </c>
      <c r="L1252" s="4">
        <v>13</v>
      </c>
      <c r="M1252">
        <v>3</v>
      </c>
      <c r="N1252">
        <v>3</v>
      </c>
      <c r="O1252">
        <v>1</v>
      </c>
    </row>
    <row r="1253" spans="2:15" x14ac:dyDescent="0.35">
      <c r="B1253">
        <v>29</v>
      </c>
      <c r="C1253" s="4">
        <v>461</v>
      </c>
      <c r="D1253">
        <v>1</v>
      </c>
      <c r="E1253">
        <v>1753</v>
      </c>
      <c r="F1253">
        <v>4</v>
      </c>
      <c r="G1253">
        <v>2</v>
      </c>
      <c r="H1253">
        <v>7</v>
      </c>
      <c r="I1253">
        <v>3</v>
      </c>
      <c r="J1253">
        <v>1</v>
      </c>
      <c r="K1253">
        <v>1</v>
      </c>
      <c r="L1253" s="4">
        <v>12</v>
      </c>
      <c r="M1253">
        <v>4</v>
      </c>
      <c r="N1253">
        <v>4</v>
      </c>
      <c r="O1253">
        <v>0</v>
      </c>
    </row>
    <row r="1254" spans="2:15" x14ac:dyDescent="0.35">
      <c r="B1254">
        <v>30</v>
      </c>
      <c r="C1254" s="4">
        <v>979</v>
      </c>
      <c r="D1254">
        <v>15</v>
      </c>
      <c r="E1254">
        <v>1754</v>
      </c>
      <c r="F1254">
        <v>3</v>
      </c>
      <c r="G1254">
        <v>2</v>
      </c>
      <c r="H1254">
        <v>8</v>
      </c>
      <c r="I1254">
        <v>1</v>
      </c>
      <c r="J1254">
        <v>3</v>
      </c>
      <c r="K1254">
        <v>0</v>
      </c>
      <c r="L1254" s="4">
        <v>11</v>
      </c>
      <c r="M1254">
        <v>1</v>
      </c>
      <c r="N1254">
        <v>3</v>
      </c>
      <c r="O1254">
        <v>0</v>
      </c>
    </row>
    <row r="1255" spans="2:15" x14ac:dyDescent="0.35">
      <c r="B1255">
        <v>34</v>
      </c>
      <c r="C1255" s="4">
        <v>181</v>
      </c>
      <c r="D1255">
        <v>2</v>
      </c>
      <c r="E1255">
        <v>1755</v>
      </c>
      <c r="F1255">
        <v>4</v>
      </c>
      <c r="G1255">
        <v>2</v>
      </c>
      <c r="H1255">
        <v>4</v>
      </c>
      <c r="I1255">
        <v>4</v>
      </c>
      <c r="J1255">
        <v>2</v>
      </c>
      <c r="K1255">
        <v>1</v>
      </c>
      <c r="L1255" s="4">
        <v>14</v>
      </c>
      <c r="M1255">
        <v>1</v>
      </c>
      <c r="N1255">
        <v>3</v>
      </c>
      <c r="O1255">
        <v>0</v>
      </c>
    </row>
    <row r="1256" spans="2:15" x14ac:dyDescent="0.35">
      <c r="B1256">
        <v>33</v>
      </c>
      <c r="C1256" s="4">
        <v>1283</v>
      </c>
      <c r="D1256">
        <v>2</v>
      </c>
      <c r="E1256">
        <v>1756</v>
      </c>
      <c r="F1256">
        <v>4</v>
      </c>
      <c r="G1256">
        <v>1</v>
      </c>
      <c r="H1256">
        <v>8</v>
      </c>
      <c r="I1256">
        <v>2</v>
      </c>
      <c r="J1256">
        <v>1</v>
      </c>
      <c r="K1256">
        <v>0</v>
      </c>
      <c r="L1256" s="4">
        <v>14.945945945945946</v>
      </c>
      <c r="M1256">
        <v>4</v>
      </c>
      <c r="N1256">
        <v>2</v>
      </c>
      <c r="O1256">
        <v>0</v>
      </c>
    </row>
    <row r="1257" spans="2:15" x14ac:dyDescent="0.35">
      <c r="B1257">
        <v>49</v>
      </c>
      <c r="C1257" s="4">
        <v>787.54826254826253</v>
      </c>
      <c r="D1257">
        <v>11</v>
      </c>
      <c r="E1257">
        <v>1757</v>
      </c>
      <c r="F1257">
        <v>4</v>
      </c>
      <c r="G1257">
        <v>1</v>
      </c>
      <c r="H1257">
        <v>8</v>
      </c>
      <c r="I1257">
        <v>4</v>
      </c>
      <c r="J1257">
        <v>1</v>
      </c>
      <c r="K1257">
        <v>0</v>
      </c>
      <c r="L1257" s="4">
        <v>14.945945945945946</v>
      </c>
      <c r="M1257">
        <v>3</v>
      </c>
      <c r="N1257">
        <v>4</v>
      </c>
      <c r="O1257">
        <v>0</v>
      </c>
    </row>
    <row r="1258" spans="2:15" x14ac:dyDescent="0.35">
      <c r="B1258">
        <v>33</v>
      </c>
      <c r="C1258" s="4">
        <v>211</v>
      </c>
      <c r="D1258">
        <v>16</v>
      </c>
      <c r="E1258">
        <v>1758</v>
      </c>
      <c r="F1258">
        <v>1</v>
      </c>
      <c r="G1258">
        <v>1</v>
      </c>
      <c r="H1258">
        <v>8</v>
      </c>
      <c r="I1258">
        <v>1</v>
      </c>
      <c r="J1258">
        <v>1</v>
      </c>
      <c r="K1258">
        <v>1</v>
      </c>
      <c r="L1258" s="4">
        <v>14.945945945945946</v>
      </c>
      <c r="M1258">
        <v>3</v>
      </c>
      <c r="N1258">
        <v>2</v>
      </c>
      <c r="O1258">
        <v>1</v>
      </c>
    </row>
    <row r="1259" spans="2:15" x14ac:dyDescent="0.35">
      <c r="B1259">
        <v>38</v>
      </c>
      <c r="C1259" s="4">
        <v>594</v>
      </c>
      <c r="D1259">
        <v>2</v>
      </c>
      <c r="E1259">
        <v>1760</v>
      </c>
      <c r="F1259">
        <v>3</v>
      </c>
      <c r="G1259">
        <v>1</v>
      </c>
      <c r="H1259">
        <v>5</v>
      </c>
      <c r="I1259">
        <v>2</v>
      </c>
      <c r="J1259">
        <v>2</v>
      </c>
      <c r="K1259">
        <v>0</v>
      </c>
      <c r="L1259" s="4">
        <v>15.173076923076923</v>
      </c>
      <c r="M1259">
        <v>2</v>
      </c>
      <c r="N1259">
        <v>2</v>
      </c>
      <c r="O1259">
        <v>0</v>
      </c>
    </row>
    <row r="1260" spans="2:15" x14ac:dyDescent="0.35">
      <c r="B1260">
        <v>31</v>
      </c>
      <c r="C1260" s="4">
        <v>1079</v>
      </c>
      <c r="D1260">
        <v>16</v>
      </c>
      <c r="E1260">
        <v>1761</v>
      </c>
      <c r="F1260">
        <v>1</v>
      </c>
      <c r="G1260">
        <v>2</v>
      </c>
      <c r="H1260">
        <v>8</v>
      </c>
      <c r="I1260">
        <v>3</v>
      </c>
      <c r="J1260">
        <v>2</v>
      </c>
      <c r="K1260">
        <v>0</v>
      </c>
      <c r="L1260" s="4">
        <v>14.945945945945946</v>
      </c>
      <c r="M1260">
        <v>1</v>
      </c>
      <c r="N1260">
        <v>3</v>
      </c>
      <c r="O1260">
        <v>1</v>
      </c>
    </row>
    <row r="1261" spans="2:15" x14ac:dyDescent="0.35">
      <c r="B1261">
        <v>29</v>
      </c>
      <c r="C1261" s="4">
        <v>590</v>
      </c>
      <c r="D1261">
        <v>4</v>
      </c>
      <c r="E1261">
        <v>1762</v>
      </c>
      <c r="F1261">
        <v>4</v>
      </c>
      <c r="G1261">
        <v>1</v>
      </c>
      <c r="H1261">
        <v>4</v>
      </c>
      <c r="I1261">
        <v>1</v>
      </c>
      <c r="J1261">
        <v>3</v>
      </c>
      <c r="K1261">
        <v>0</v>
      </c>
      <c r="L1261" s="4">
        <v>15.375527426160337</v>
      </c>
      <c r="M1261">
        <v>3</v>
      </c>
      <c r="N1261">
        <v>3</v>
      </c>
      <c r="O1261">
        <v>0</v>
      </c>
    </row>
    <row r="1262" spans="2:15" x14ac:dyDescent="0.35">
      <c r="B1262">
        <v>30</v>
      </c>
      <c r="C1262" s="4">
        <v>305</v>
      </c>
      <c r="D1262">
        <v>16</v>
      </c>
      <c r="E1262">
        <v>1763</v>
      </c>
      <c r="F1262">
        <v>3</v>
      </c>
      <c r="G1262">
        <v>2</v>
      </c>
      <c r="H1262">
        <v>7</v>
      </c>
      <c r="I1262">
        <v>3</v>
      </c>
      <c r="J1262">
        <v>2</v>
      </c>
      <c r="K1262">
        <v>0</v>
      </c>
      <c r="L1262" s="4">
        <v>16</v>
      </c>
      <c r="M1262">
        <v>3</v>
      </c>
      <c r="N1262">
        <v>3</v>
      </c>
      <c r="O1262">
        <v>0</v>
      </c>
    </row>
    <row r="1263" spans="2:15" x14ac:dyDescent="0.35">
      <c r="B1263">
        <v>32</v>
      </c>
      <c r="C1263" s="4">
        <v>953</v>
      </c>
      <c r="D1263">
        <v>5</v>
      </c>
      <c r="E1263">
        <v>1764</v>
      </c>
      <c r="F1263">
        <v>2</v>
      </c>
      <c r="G1263">
        <v>2</v>
      </c>
      <c r="H1263">
        <v>4</v>
      </c>
      <c r="I1263">
        <v>2</v>
      </c>
      <c r="J1263">
        <v>1</v>
      </c>
      <c r="K1263">
        <v>0</v>
      </c>
      <c r="L1263" s="4">
        <v>14</v>
      </c>
      <c r="M1263">
        <v>2</v>
      </c>
      <c r="N1263">
        <v>3</v>
      </c>
      <c r="O1263">
        <v>0</v>
      </c>
    </row>
    <row r="1264" spans="2:15" x14ac:dyDescent="0.35">
      <c r="B1264">
        <v>38</v>
      </c>
      <c r="C1264" s="4">
        <v>833</v>
      </c>
      <c r="D1264">
        <v>18</v>
      </c>
      <c r="E1264">
        <v>1766</v>
      </c>
      <c r="F1264">
        <v>2</v>
      </c>
      <c r="G1264">
        <v>2</v>
      </c>
      <c r="H1264">
        <v>7</v>
      </c>
      <c r="I1264">
        <v>4</v>
      </c>
      <c r="J1264">
        <v>2</v>
      </c>
      <c r="K1264">
        <v>1</v>
      </c>
      <c r="L1264" s="4">
        <v>16</v>
      </c>
      <c r="M1264">
        <v>3</v>
      </c>
      <c r="N1264">
        <v>3</v>
      </c>
      <c r="O1264">
        <v>0</v>
      </c>
    </row>
    <row r="1265" spans="2:15" x14ac:dyDescent="0.35">
      <c r="B1265">
        <v>43</v>
      </c>
      <c r="C1265" s="4">
        <v>807</v>
      </c>
      <c r="D1265">
        <v>17</v>
      </c>
      <c r="E1265">
        <v>1767</v>
      </c>
      <c r="F1265">
        <v>3</v>
      </c>
      <c r="G1265">
        <v>2</v>
      </c>
      <c r="H1265">
        <v>4</v>
      </c>
      <c r="I1265">
        <v>3</v>
      </c>
      <c r="J1265">
        <v>2</v>
      </c>
      <c r="K1265">
        <v>1</v>
      </c>
      <c r="L1265" s="4">
        <v>16</v>
      </c>
      <c r="M1265">
        <v>4</v>
      </c>
      <c r="N1265">
        <v>3</v>
      </c>
      <c r="O1265">
        <v>1</v>
      </c>
    </row>
    <row r="1266" spans="2:15" x14ac:dyDescent="0.35">
      <c r="B1266">
        <v>42</v>
      </c>
      <c r="C1266" s="4">
        <v>855</v>
      </c>
      <c r="D1266">
        <v>12</v>
      </c>
      <c r="E1266">
        <v>1768</v>
      </c>
      <c r="F1266">
        <v>2</v>
      </c>
      <c r="G1266">
        <v>2</v>
      </c>
      <c r="H1266">
        <v>5</v>
      </c>
      <c r="I1266">
        <v>2</v>
      </c>
      <c r="J1266">
        <v>3</v>
      </c>
      <c r="K1266">
        <v>0</v>
      </c>
      <c r="L1266" s="4">
        <v>22</v>
      </c>
      <c r="M1266">
        <v>2</v>
      </c>
      <c r="N1266">
        <v>2</v>
      </c>
      <c r="O1266">
        <v>0</v>
      </c>
    </row>
    <row r="1267" spans="2:15" x14ac:dyDescent="0.35">
      <c r="B1267">
        <v>55</v>
      </c>
      <c r="C1267" s="4">
        <v>478</v>
      </c>
      <c r="D1267">
        <v>2</v>
      </c>
      <c r="E1267">
        <v>1770</v>
      </c>
      <c r="F1267">
        <v>3</v>
      </c>
      <c r="G1267">
        <v>2</v>
      </c>
      <c r="H1267">
        <v>1</v>
      </c>
      <c r="I1267">
        <v>1</v>
      </c>
      <c r="J1267">
        <v>2</v>
      </c>
      <c r="K1267">
        <v>0</v>
      </c>
      <c r="L1267" s="4">
        <v>12</v>
      </c>
      <c r="M1267">
        <v>2</v>
      </c>
      <c r="N1267">
        <v>3</v>
      </c>
      <c r="O1267">
        <v>0</v>
      </c>
    </row>
    <row r="1268" spans="2:15" x14ac:dyDescent="0.35">
      <c r="B1268">
        <v>33</v>
      </c>
      <c r="C1268" s="4">
        <v>775</v>
      </c>
      <c r="D1268">
        <v>4</v>
      </c>
      <c r="E1268">
        <v>1771</v>
      </c>
      <c r="F1268">
        <v>4</v>
      </c>
      <c r="G1268">
        <v>2</v>
      </c>
      <c r="H1268">
        <v>4</v>
      </c>
      <c r="I1268">
        <v>2</v>
      </c>
      <c r="J1268">
        <v>3</v>
      </c>
      <c r="K1268">
        <v>0</v>
      </c>
      <c r="L1268" s="4">
        <v>15</v>
      </c>
      <c r="M1268">
        <v>4</v>
      </c>
      <c r="N1268">
        <v>2</v>
      </c>
      <c r="O1268">
        <v>0</v>
      </c>
    </row>
    <row r="1269" spans="2:15" x14ac:dyDescent="0.35">
      <c r="B1269">
        <v>41</v>
      </c>
      <c r="C1269" s="4">
        <v>548</v>
      </c>
      <c r="D1269">
        <v>9</v>
      </c>
      <c r="E1269">
        <v>1772</v>
      </c>
      <c r="F1269">
        <v>3</v>
      </c>
      <c r="G1269">
        <v>2</v>
      </c>
      <c r="H1269">
        <v>5</v>
      </c>
      <c r="I1269">
        <v>1</v>
      </c>
      <c r="J1269">
        <v>3</v>
      </c>
      <c r="K1269">
        <v>0</v>
      </c>
      <c r="L1269" s="4">
        <v>20</v>
      </c>
      <c r="M1269">
        <v>2</v>
      </c>
      <c r="N1269">
        <v>3</v>
      </c>
      <c r="O1269">
        <v>0</v>
      </c>
    </row>
    <row r="1270" spans="2:15" x14ac:dyDescent="0.35">
      <c r="B1270">
        <v>34</v>
      </c>
      <c r="C1270" s="4">
        <v>1375</v>
      </c>
      <c r="D1270">
        <v>10</v>
      </c>
      <c r="E1270">
        <v>1774</v>
      </c>
      <c r="F1270">
        <v>4</v>
      </c>
      <c r="G1270">
        <v>2</v>
      </c>
      <c r="H1270">
        <v>8</v>
      </c>
      <c r="I1270">
        <v>3</v>
      </c>
      <c r="J1270">
        <v>3</v>
      </c>
      <c r="K1270">
        <v>1</v>
      </c>
      <c r="L1270" s="4">
        <v>14</v>
      </c>
      <c r="M1270">
        <v>3</v>
      </c>
      <c r="N1270">
        <v>3</v>
      </c>
      <c r="O1270">
        <v>0</v>
      </c>
    </row>
    <row r="1271" spans="2:15" x14ac:dyDescent="0.35">
      <c r="B1271">
        <v>53</v>
      </c>
      <c r="C1271" s="4">
        <v>661</v>
      </c>
      <c r="D1271">
        <v>1</v>
      </c>
      <c r="E1271">
        <v>1775</v>
      </c>
      <c r="F1271">
        <v>1</v>
      </c>
      <c r="G1271">
        <v>1</v>
      </c>
      <c r="H1271">
        <v>3</v>
      </c>
      <c r="I1271">
        <v>3</v>
      </c>
      <c r="J1271">
        <v>2</v>
      </c>
      <c r="K1271">
        <v>1</v>
      </c>
      <c r="L1271" s="4">
        <v>20</v>
      </c>
      <c r="M1271">
        <v>4</v>
      </c>
      <c r="N1271">
        <v>2</v>
      </c>
      <c r="O1271">
        <v>0</v>
      </c>
    </row>
    <row r="1272" spans="2:15" x14ac:dyDescent="0.35">
      <c r="B1272">
        <v>43</v>
      </c>
      <c r="C1272" s="4">
        <v>244</v>
      </c>
      <c r="D1272">
        <v>2</v>
      </c>
      <c r="E1272">
        <v>1778</v>
      </c>
      <c r="F1272">
        <v>2</v>
      </c>
      <c r="G1272">
        <v>2</v>
      </c>
      <c r="H1272">
        <v>2</v>
      </c>
      <c r="I1272">
        <v>4</v>
      </c>
      <c r="J1272">
        <v>1</v>
      </c>
      <c r="K1272">
        <v>0</v>
      </c>
      <c r="L1272" s="4">
        <v>13</v>
      </c>
      <c r="M1272">
        <v>2</v>
      </c>
      <c r="N1272">
        <v>3</v>
      </c>
      <c r="O1272">
        <v>0</v>
      </c>
    </row>
    <row r="1273" spans="2:15" x14ac:dyDescent="0.35">
      <c r="B1273">
        <v>34</v>
      </c>
      <c r="C1273" s="4">
        <v>787.54826254826253</v>
      </c>
      <c r="D1273">
        <v>3</v>
      </c>
      <c r="E1273">
        <v>1779</v>
      </c>
      <c r="F1273">
        <v>4</v>
      </c>
      <c r="G1273">
        <v>1</v>
      </c>
      <c r="H1273">
        <v>8</v>
      </c>
      <c r="I1273">
        <v>4</v>
      </c>
      <c r="J1273">
        <v>1</v>
      </c>
      <c r="K1273">
        <v>0</v>
      </c>
      <c r="L1273" s="4">
        <v>12</v>
      </c>
      <c r="M1273">
        <v>1</v>
      </c>
      <c r="N1273">
        <v>3</v>
      </c>
      <c r="O1273">
        <v>0</v>
      </c>
    </row>
    <row r="1274" spans="2:15" x14ac:dyDescent="0.35">
      <c r="B1274">
        <v>21</v>
      </c>
      <c r="C1274" s="4">
        <v>337</v>
      </c>
      <c r="D1274">
        <v>7</v>
      </c>
      <c r="E1274">
        <v>1780</v>
      </c>
      <c r="F1274">
        <v>2</v>
      </c>
      <c r="G1274">
        <v>2</v>
      </c>
      <c r="H1274">
        <v>9</v>
      </c>
      <c r="I1274">
        <v>2</v>
      </c>
      <c r="J1274">
        <v>1</v>
      </c>
      <c r="K1274">
        <v>0</v>
      </c>
      <c r="L1274" s="4">
        <v>13</v>
      </c>
      <c r="M1274">
        <v>2</v>
      </c>
      <c r="N1274">
        <v>3</v>
      </c>
      <c r="O1274">
        <v>1</v>
      </c>
    </row>
    <row r="1275" spans="2:15" x14ac:dyDescent="0.35">
      <c r="B1275">
        <v>38</v>
      </c>
      <c r="C1275" s="4">
        <v>1153</v>
      </c>
      <c r="D1275">
        <v>6</v>
      </c>
      <c r="E1275">
        <v>1782</v>
      </c>
      <c r="F1275">
        <v>4</v>
      </c>
      <c r="G1275">
        <v>1</v>
      </c>
      <c r="H1275">
        <v>5</v>
      </c>
      <c r="I1275">
        <v>3</v>
      </c>
      <c r="J1275">
        <v>2</v>
      </c>
      <c r="K1275">
        <v>0</v>
      </c>
      <c r="L1275" s="4">
        <v>11</v>
      </c>
      <c r="M1275">
        <v>2</v>
      </c>
      <c r="N1275">
        <v>3</v>
      </c>
      <c r="O1275">
        <v>0</v>
      </c>
    </row>
    <row r="1276" spans="2:15" x14ac:dyDescent="0.35">
      <c r="B1276">
        <v>22</v>
      </c>
      <c r="C1276" s="4">
        <v>1294</v>
      </c>
      <c r="D1276">
        <v>8</v>
      </c>
      <c r="E1276">
        <v>1783</v>
      </c>
      <c r="F1276">
        <v>3</v>
      </c>
      <c r="G1276">
        <v>1</v>
      </c>
      <c r="H1276">
        <v>5</v>
      </c>
      <c r="I1276">
        <v>1</v>
      </c>
      <c r="J1276">
        <v>2</v>
      </c>
      <c r="K1276">
        <v>1</v>
      </c>
      <c r="L1276" s="4">
        <v>17</v>
      </c>
      <c r="M1276">
        <v>3</v>
      </c>
      <c r="N1276">
        <v>3</v>
      </c>
      <c r="O1276">
        <v>1</v>
      </c>
    </row>
    <row r="1277" spans="2:15" x14ac:dyDescent="0.35">
      <c r="B1277">
        <v>31</v>
      </c>
      <c r="C1277" s="4">
        <v>196</v>
      </c>
      <c r="D1277">
        <v>29</v>
      </c>
      <c r="E1277">
        <v>1784</v>
      </c>
      <c r="F1277">
        <v>1</v>
      </c>
      <c r="G1277">
        <v>1</v>
      </c>
      <c r="H1277">
        <v>8</v>
      </c>
      <c r="I1277">
        <v>4</v>
      </c>
      <c r="J1277">
        <v>2</v>
      </c>
      <c r="K1277">
        <v>0</v>
      </c>
      <c r="L1277" s="4">
        <v>14</v>
      </c>
      <c r="M1277">
        <v>1</v>
      </c>
      <c r="N1277">
        <v>3</v>
      </c>
      <c r="O1277">
        <v>0</v>
      </c>
    </row>
    <row r="1278" spans="2:15" x14ac:dyDescent="0.35">
      <c r="B1278">
        <v>51</v>
      </c>
      <c r="C1278" s="4">
        <v>942</v>
      </c>
      <c r="D1278">
        <v>3</v>
      </c>
      <c r="E1278">
        <v>1786</v>
      </c>
      <c r="F1278">
        <v>1</v>
      </c>
      <c r="G1278">
        <v>1</v>
      </c>
      <c r="H1278">
        <v>6</v>
      </c>
      <c r="I1278">
        <v>3</v>
      </c>
      <c r="J1278">
        <v>2</v>
      </c>
      <c r="K1278">
        <v>0</v>
      </c>
      <c r="L1278" s="4">
        <v>11</v>
      </c>
      <c r="M1278">
        <v>4</v>
      </c>
      <c r="N1278">
        <v>3</v>
      </c>
      <c r="O1278">
        <v>0</v>
      </c>
    </row>
    <row r="1279" spans="2:15" x14ac:dyDescent="0.35">
      <c r="B1279">
        <v>37</v>
      </c>
      <c r="C1279" s="4">
        <v>589</v>
      </c>
      <c r="D1279">
        <v>9</v>
      </c>
      <c r="E1279">
        <v>1787</v>
      </c>
      <c r="F1279">
        <v>2</v>
      </c>
      <c r="G1279">
        <v>2</v>
      </c>
      <c r="H1279">
        <v>8</v>
      </c>
      <c r="I1279">
        <v>2</v>
      </c>
      <c r="J1279">
        <v>2</v>
      </c>
      <c r="K1279">
        <v>0</v>
      </c>
      <c r="L1279" s="4">
        <v>14</v>
      </c>
      <c r="M1279">
        <v>1</v>
      </c>
      <c r="N1279">
        <v>3</v>
      </c>
      <c r="O1279">
        <v>0</v>
      </c>
    </row>
    <row r="1280" spans="2:15" x14ac:dyDescent="0.35">
      <c r="B1280">
        <v>46</v>
      </c>
      <c r="C1280" s="4">
        <v>734</v>
      </c>
      <c r="D1280">
        <v>2</v>
      </c>
      <c r="E1280">
        <v>1789</v>
      </c>
      <c r="F1280">
        <v>3</v>
      </c>
      <c r="G1280">
        <v>2</v>
      </c>
      <c r="H1280">
        <v>1</v>
      </c>
      <c r="I1280">
        <v>4</v>
      </c>
      <c r="J1280">
        <v>3</v>
      </c>
      <c r="K1280">
        <v>1</v>
      </c>
      <c r="L1280" s="4">
        <v>17</v>
      </c>
      <c r="M1280">
        <v>3</v>
      </c>
      <c r="N1280">
        <v>3</v>
      </c>
      <c r="O1280">
        <v>0</v>
      </c>
    </row>
    <row r="1281" spans="2:15" x14ac:dyDescent="0.35">
      <c r="B1281">
        <v>36</v>
      </c>
      <c r="C1281" s="4">
        <v>1383</v>
      </c>
      <c r="D1281">
        <v>10</v>
      </c>
      <c r="E1281">
        <v>1790</v>
      </c>
      <c r="F1281">
        <v>4</v>
      </c>
      <c r="G1281">
        <v>2</v>
      </c>
      <c r="H1281">
        <v>7</v>
      </c>
      <c r="I1281">
        <v>1</v>
      </c>
      <c r="J1281">
        <v>2</v>
      </c>
      <c r="K1281">
        <v>1</v>
      </c>
      <c r="L1281" s="4">
        <v>13</v>
      </c>
      <c r="M1281">
        <v>4</v>
      </c>
      <c r="N1281">
        <v>3</v>
      </c>
      <c r="O1281">
        <v>0</v>
      </c>
    </row>
    <row r="1282" spans="2:15" x14ac:dyDescent="0.35">
      <c r="B1282">
        <v>44</v>
      </c>
      <c r="C1282" s="4">
        <v>429</v>
      </c>
      <c r="D1282">
        <v>1</v>
      </c>
      <c r="E1282">
        <v>1792</v>
      </c>
      <c r="F1282">
        <v>3</v>
      </c>
      <c r="G1282">
        <v>2</v>
      </c>
      <c r="H1282">
        <v>4</v>
      </c>
      <c r="I1282">
        <v>2</v>
      </c>
      <c r="J1282">
        <v>3</v>
      </c>
      <c r="K1282">
        <v>1</v>
      </c>
      <c r="L1282" s="4">
        <v>12</v>
      </c>
      <c r="M1282">
        <v>3</v>
      </c>
      <c r="N1282">
        <v>2</v>
      </c>
      <c r="O1282">
        <v>1</v>
      </c>
    </row>
    <row r="1283" spans="2:15" x14ac:dyDescent="0.35">
      <c r="B1283">
        <v>37</v>
      </c>
      <c r="C1283" s="4">
        <v>1239</v>
      </c>
      <c r="D1283">
        <v>8</v>
      </c>
      <c r="E1283">
        <v>1794</v>
      </c>
      <c r="F1283">
        <v>3</v>
      </c>
      <c r="G1283">
        <v>2</v>
      </c>
      <c r="H1283">
        <v>2</v>
      </c>
      <c r="I1283">
        <v>2</v>
      </c>
      <c r="J1283">
        <v>3</v>
      </c>
      <c r="K1283">
        <v>0</v>
      </c>
      <c r="L1283" s="4">
        <v>13</v>
      </c>
      <c r="M1283">
        <v>3</v>
      </c>
      <c r="N1283">
        <v>2</v>
      </c>
      <c r="O1283">
        <v>0</v>
      </c>
    </row>
    <row r="1284" spans="2:15" x14ac:dyDescent="0.35">
      <c r="B1284">
        <v>35</v>
      </c>
      <c r="C1284" s="4">
        <v>303</v>
      </c>
      <c r="D1284">
        <v>27</v>
      </c>
      <c r="E1284">
        <v>1797</v>
      </c>
      <c r="F1284">
        <v>3</v>
      </c>
      <c r="G1284">
        <v>2</v>
      </c>
      <c r="H1284">
        <v>8</v>
      </c>
      <c r="I1284">
        <v>4</v>
      </c>
      <c r="J1284">
        <v>1</v>
      </c>
      <c r="K1284">
        <v>1</v>
      </c>
      <c r="L1284" s="4">
        <v>18</v>
      </c>
      <c r="M1284">
        <v>4</v>
      </c>
      <c r="N1284">
        <v>3</v>
      </c>
      <c r="O1284">
        <v>1</v>
      </c>
    </row>
    <row r="1285" spans="2:15" x14ac:dyDescent="0.35">
      <c r="B1285">
        <v>33</v>
      </c>
      <c r="C1285" s="4">
        <v>867</v>
      </c>
      <c r="D1285">
        <v>8</v>
      </c>
      <c r="E1285">
        <v>1798</v>
      </c>
      <c r="F1285">
        <v>4</v>
      </c>
      <c r="G1285">
        <v>2</v>
      </c>
      <c r="H1285">
        <v>4</v>
      </c>
      <c r="I1285">
        <v>1</v>
      </c>
      <c r="J1285">
        <v>2</v>
      </c>
      <c r="K1285">
        <v>0</v>
      </c>
      <c r="L1285" s="4">
        <v>19</v>
      </c>
      <c r="M1285">
        <v>2</v>
      </c>
      <c r="N1285">
        <v>3</v>
      </c>
      <c r="O1285">
        <v>0</v>
      </c>
    </row>
    <row r="1286" spans="2:15" x14ac:dyDescent="0.35">
      <c r="B1286">
        <v>28</v>
      </c>
      <c r="C1286" s="4">
        <v>1181</v>
      </c>
      <c r="D1286">
        <v>1</v>
      </c>
      <c r="E1286">
        <v>1799</v>
      </c>
      <c r="F1286">
        <v>3</v>
      </c>
      <c r="G1286">
        <v>2</v>
      </c>
      <c r="H1286">
        <v>4</v>
      </c>
      <c r="I1286">
        <v>4</v>
      </c>
      <c r="J1286">
        <v>2</v>
      </c>
      <c r="K1286">
        <v>0</v>
      </c>
      <c r="L1286" s="4">
        <v>11</v>
      </c>
      <c r="M1286">
        <v>3</v>
      </c>
      <c r="N1286">
        <v>4</v>
      </c>
      <c r="O1286">
        <v>0</v>
      </c>
    </row>
    <row r="1287" spans="2:15" x14ac:dyDescent="0.35">
      <c r="B1287">
        <v>39</v>
      </c>
      <c r="C1287" s="4">
        <v>1253</v>
      </c>
      <c r="D1287">
        <v>10</v>
      </c>
      <c r="E1287">
        <v>1800</v>
      </c>
      <c r="F1287">
        <v>3</v>
      </c>
      <c r="G1287">
        <v>2</v>
      </c>
      <c r="H1287">
        <v>1</v>
      </c>
      <c r="I1287">
        <v>3</v>
      </c>
      <c r="J1287">
        <v>1</v>
      </c>
      <c r="K1287">
        <v>0</v>
      </c>
      <c r="L1287" s="4">
        <v>21</v>
      </c>
      <c r="M1287">
        <v>3</v>
      </c>
      <c r="N1287">
        <v>3</v>
      </c>
      <c r="O1287">
        <v>0</v>
      </c>
    </row>
    <row r="1288" spans="2:15" x14ac:dyDescent="0.35">
      <c r="B1288">
        <v>46</v>
      </c>
      <c r="C1288" s="4">
        <v>849</v>
      </c>
      <c r="D1288">
        <v>26</v>
      </c>
      <c r="E1288">
        <v>1801</v>
      </c>
      <c r="F1288">
        <v>2</v>
      </c>
      <c r="G1288">
        <v>2</v>
      </c>
      <c r="H1288">
        <v>8</v>
      </c>
      <c r="I1288">
        <v>2</v>
      </c>
      <c r="J1288">
        <v>1</v>
      </c>
      <c r="K1288">
        <v>0</v>
      </c>
      <c r="L1288" s="4">
        <v>15</v>
      </c>
      <c r="M1288">
        <v>3</v>
      </c>
      <c r="N1288">
        <v>3</v>
      </c>
      <c r="O1288">
        <v>0</v>
      </c>
    </row>
    <row r="1289" spans="2:15" x14ac:dyDescent="0.35">
      <c r="B1289">
        <v>40</v>
      </c>
      <c r="C1289" s="4">
        <v>776.33181818181822</v>
      </c>
      <c r="D1289">
        <v>2</v>
      </c>
      <c r="E1289">
        <v>1802</v>
      </c>
      <c r="F1289">
        <v>3</v>
      </c>
      <c r="G1289">
        <v>1</v>
      </c>
      <c r="H1289">
        <v>5</v>
      </c>
      <c r="I1289">
        <v>1</v>
      </c>
      <c r="J1289">
        <v>2</v>
      </c>
      <c r="K1289">
        <v>0</v>
      </c>
      <c r="L1289" s="4">
        <v>17</v>
      </c>
      <c r="M1289">
        <v>4</v>
      </c>
      <c r="N1289">
        <v>2</v>
      </c>
      <c r="O1289">
        <v>0</v>
      </c>
    </row>
    <row r="1290" spans="2:15" x14ac:dyDescent="0.35">
      <c r="B1290">
        <v>42</v>
      </c>
      <c r="C1290" s="4">
        <v>1128</v>
      </c>
      <c r="D1290">
        <v>13</v>
      </c>
      <c r="E1290">
        <v>1803</v>
      </c>
      <c r="F1290">
        <v>2</v>
      </c>
      <c r="G1290">
        <v>2</v>
      </c>
      <c r="H1290">
        <v>7</v>
      </c>
      <c r="I1290">
        <v>1</v>
      </c>
      <c r="J1290">
        <v>2</v>
      </c>
      <c r="K1290">
        <v>0</v>
      </c>
      <c r="L1290" s="4">
        <v>18</v>
      </c>
      <c r="M1290">
        <v>3</v>
      </c>
      <c r="N1290">
        <v>2</v>
      </c>
      <c r="O1290">
        <v>0</v>
      </c>
    </row>
    <row r="1291" spans="2:15" x14ac:dyDescent="0.35">
      <c r="B1291">
        <v>35</v>
      </c>
      <c r="C1291" s="4">
        <v>1180</v>
      </c>
      <c r="D1291">
        <v>2</v>
      </c>
      <c r="E1291">
        <v>1804</v>
      </c>
      <c r="F1291">
        <v>2</v>
      </c>
      <c r="G1291">
        <v>2</v>
      </c>
      <c r="H1291">
        <v>3</v>
      </c>
      <c r="I1291">
        <v>4</v>
      </c>
      <c r="J1291">
        <v>3</v>
      </c>
      <c r="K1291">
        <v>0</v>
      </c>
      <c r="L1291" s="4">
        <v>14</v>
      </c>
      <c r="M1291">
        <v>3</v>
      </c>
      <c r="N1291">
        <v>3</v>
      </c>
      <c r="O1291">
        <v>0</v>
      </c>
    </row>
    <row r="1292" spans="2:15" x14ac:dyDescent="0.35">
      <c r="B1292">
        <v>38</v>
      </c>
      <c r="C1292" s="4">
        <v>1336</v>
      </c>
      <c r="D1292">
        <v>2</v>
      </c>
      <c r="E1292">
        <v>1805</v>
      </c>
      <c r="F1292">
        <v>1</v>
      </c>
      <c r="G1292">
        <v>2</v>
      </c>
      <c r="H1292">
        <v>2</v>
      </c>
      <c r="I1292">
        <v>2</v>
      </c>
      <c r="J1292">
        <v>3</v>
      </c>
      <c r="K1292">
        <v>0</v>
      </c>
      <c r="L1292" s="4">
        <v>13</v>
      </c>
      <c r="M1292">
        <v>4</v>
      </c>
      <c r="N1292">
        <v>3</v>
      </c>
      <c r="O1292">
        <v>0</v>
      </c>
    </row>
    <row r="1293" spans="2:15" x14ac:dyDescent="0.35">
      <c r="B1293">
        <v>34</v>
      </c>
      <c r="C1293" s="4">
        <v>234</v>
      </c>
      <c r="D1293">
        <v>9</v>
      </c>
      <c r="E1293">
        <v>1807</v>
      </c>
      <c r="F1293">
        <v>4</v>
      </c>
      <c r="G1293">
        <v>2</v>
      </c>
      <c r="H1293">
        <v>5</v>
      </c>
      <c r="I1293">
        <v>1</v>
      </c>
      <c r="J1293">
        <v>2</v>
      </c>
      <c r="K1293">
        <v>0</v>
      </c>
      <c r="L1293" s="4">
        <v>17</v>
      </c>
      <c r="M1293">
        <v>3</v>
      </c>
      <c r="N1293">
        <v>2</v>
      </c>
      <c r="O1293">
        <v>1</v>
      </c>
    </row>
    <row r="1294" spans="2:15" x14ac:dyDescent="0.35">
      <c r="B1294">
        <v>37</v>
      </c>
      <c r="C1294" s="4">
        <v>370</v>
      </c>
      <c r="D1294">
        <v>10</v>
      </c>
      <c r="E1294">
        <v>1809</v>
      </c>
      <c r="F1294">
        <v>4</v>
      </c>
      <c r="G1294">
        <v>2</v>
      </c>
      <c r="H1294">
        <v>3</v>
      </c>
      <c r="I1294">
        <v>1</v>
      </c>
      <c r="J1294">
        <v>1</v>
      </c>
      <c r="K1294">
        <v>0</v>
      </c>
      <c r="L1294" s="4">
        <v>15</v>
      </c>
      <c r="M1294">
        <v>2</v>
      </c>
      <c r="N1294">
        <v>1</v>
      </c>
      <c r="O1294">
        <v>1</v>
      </c>
    </row>
    <row r="1295" spans="2:15" x14ac:dyDescent="0.35">
      <c r="B1295">
        <v>39</v>
      </c>
      <c r="C1295" s="4">
        <v>766</v>
      </c>
      <c r="D1295">
        <v>20</v>
      </c>
      <c r="E1295">
        <v>1812</v>
      </c>
      <c r="F1295">
        <v>3</v>
      </c>
      <c r="G1295">
        <v>2</v>
      </c>
      <c r="H1295">
        <v>8</v>
      </c>
      <c r="I1295">
        <v>4</v>
      </c>
      <c r="J1295">
        <v>3</v>
      </c>
      <c r="K1295">
        <v>0</v>
      </c>
      <c r="L1295" s="4">
        <v>18</v>
      </c>
      <c r="M1295">
        <v>4</v>
      </c>
      <c r="N1295">
        <v>3</v>
      </c>
      <c r="O1295">
        <v>0</v>
      </c>
    </row>
    <row r="1296" spans="2:15" x14ac:dyDescent="0.35">
      <c r="B1296">
        <v>43</v>
      </c>
      <c r="C1296" s="4">
        <v>343</v>
      </c>
      <c r="D1296">
        <v>9</v>
      </c>
      <c r="E1296">
        <v>1813</v>
      </c>
      <c r="F1296">
        <v>1</v>
      </c>
      <c r="G1296">
        <v>2</v>
      </c>
      <c r="H1296">
        <v>4</v>
      </c>
      <c r="I1296">
        <v>3</v>
      </c>
      <c r="J1296">
        <v>1</v>
      </c>
      <c r="K1296">
        <v>0</v>
      </c>
      <c r="L1296" s="4">
        <v>13</v>
      </c>
      <c r="M1296">
        <v>3</v>
      </c>
      <c r="N1296">
        <v>2</v>
      </c>
      <c r="O1296">
        <v>0</v>
      </c>
    </row>
    <row r="1297" spans="2:15" x14ac:dyDescent="0.35">
      <c r="B1297">
        <v>41</v>
      </c>
      <c r="C1297" s="4">
        <v>447</v>
      </c>
      <c r="D1297">
        <v>5</v>
      </c>
      <c r="E1297">
        <v>1814</v>
      </c>
      <c r="F1297">
        <v>2</v>
      </c>
      <c r="G1297">
        <v>2</v>
      </c>
      <c r="H1297">
        <v>7</v>
      </c>
      <c r="I1297">
        <v>2</v>
      </c>
      <c r="J1297">
        <v>1</v>
      </c>
      <c r="K1297">
        <v>0</v>
      </c>
      <c r="L1297" s="4">
        <v>12</v>
      </c>
      <c r="M1297">
        <v>1</v>
      </c>
      <c r="N1297">
        <v>1</v>
      </c>
      <c r="O1297">
        <v>0</v>
      </c>
    </row>
    <row r="1298" spans="2:15" x14ac:dyDescent="0.35">
      <c r="B1298">
        <v>41</v>
      </c>
      <c r="C1298" s="4">
        <v>796</v>
      </c>
      <c r="D1298">
        <v>4</v>
      </c>
      <c r="E1298">
        <v>1815</v>
      </c>
      <c r="F1298">
        <v>3</v>
      </c>
      <c r="G1298">
        <v>1</v>
      </c>
      <c r="H1298">
        <v>8</v>
      </c>
      <c r="I1298">
        <v>3</v>
      </c>
      <c r="J1298">
        <v>3</v>
      </c>
      <c r="K1298">
        <v>1</v>
      </c>
      <c r="L1298" s="4">
        <v>13</v>
      </c>
      <c r="M1298">
        <v>4</v>
      </c>
      <c r="N1298">
        <v>4</v>
      </c>
      <c r="O1298">
        <v>0</v>
      </c>
    </row>
    <row r="1299" spans="2:15" x14ac:dyDescent="0.35">
      <c r="B1299">
        <v>30</v>
      </c>
      <c r="C1299" s="4">
        <v>1092</v>
      </c>
      <c r="D1299">
        <v>10</v>
      </c>
      <c r="E1299">
        <v>1816</v>
      </c>
      <c r="F1299">
        <v>1</v>
      </c>
      <c r="G1299">
        <v>1</v>
      </c>
      <c r="H1299">
        <v>3</v>
      </c>
      <c r="I1299">
        <v>3</v>
      </c>
      <c r="J1299">
        <v>1</v>
      </c>
      <c r="K1299">
        <v>0</v>
      </c>
      <c r="L1299" s="4">
        <v>14</v>
      </c>
      <c r="M1299">
        <v>2</v>
      </c>
      <c r="N1299">
        <v>3</v>
      </c>
      <c r="O1299">
        <v>0</v>
      </c>
    </row>
    <row r="1300" spans="2:15" x14ac:dyDescent="0.35">
      <c r="B1300">
        <v>26</v>
      </c>
      <c r="C1300" s="4">
        <v>920</v>
      </c>
      <c r="D1300">
        <v>20</v>
      </c>
      <c r="E1300">
        <v>1818</v>
      </c>
      <c r="F1300">
        <v>4</v>
      </c>
      <c r="G1300">
        <v>1</v>
      </c>
      <c r="H1300">
        <v>2</v>
      </c>
      <c r="I1300">
        <v>2</v>
      </c>
      <c r="J1300">
        <v>2</v>
      </c>
      <c r="K1300">
        <v>1</v>
      </c>
      <c r="L1300" s="4">
        <v>11</v>
      </c>
      <c r="M1300">
        <v>3</v>
      </c>
      <c r="N1300">
        <v>3</v>
      </c>
      <c r="O1300">
        <v>1</v>
      </c>
    </row>
    <row r="1301" spans="2:15" x14ac:dyDescent="0.35">
      <c r="B1301">
        <v>46</v>
      </c>
      <c r="C1301" s="4">
        <v>261</v>
      </c>
      <c r="D1301">
        <v>21</v>
      </c>
      <c r="E1301">
        <v>1821</v>
      </c>
      <c r="F1301">
        <v>4</v>
      </c>
      <c r="G1301">
        <v>1</v>
      </c>
      <c r="H1301">
        <v>7</v>
      </c>
      <c r="I1301">
        <v>2</v>
      </c>
      <c r="J1301">
        <v>2</v>
      </c>
      <c r="K1301">
        <v>0</v>
      </c>
      <c r="L1301" s="4">
        <v>22</v>
      </c>
      <c r="M1301">
        <v>4</v>
      </c>
      <c r="N1301">
        <v>4</v>
      </c>
      <c r="O1301">
        <v>1</v>
      </c>
    </row>
    <row r="1302" spans="2:15" x14ac:dyDescent="0.35">
      <c r="B1302">
        <v>40</v>
      </c>
      <c r="C1302" s="4">
        <v>1194</v>
      </c>
      <c r="D1302">
        <v>1</v>
      </c>
      <c r="E1302">
        <v>1822</v>
      </c>
      <c r="F1302">
        <v>3</v>
      </c>
      <c r="G1302">
        <v>1</v>
      </c>
      <c r="H1302">
        <v>7</v>
      </c>
      <c r="I1302">
        <v>4</v>
      </c>
      <c r="J1302">
        <v>3</v>
      </c>
      <c r="K1302">
        <v>0</v>
      </c>
      <c r="L1302" s="4">
        <v>17</v>
      </c>
      <c r="M1302">
        <v>4</v>
      </c>
      <c r="N1302">
        <v>3</v>
      </c>
      <c r="O1302">
        <v>0</v>
      </c>
    </row>
    <row r="1303" spans="2:15" x14ac:dyDescent="0.35">
      <c r="B1303">
        <v>34</v>
      </c>
      <c r="C1303" s="4">
        <v>810</v>
      </c>
      <c r="D1303">
        <v>8</v>
      </c>
      <c r="E1303">
        <v>1823</v>
      </c>
      <c r="F1303">
        <v>2</v>
      </c>
      <c r="G1303">
        <v>2</v>
      </c>
      <c r="H1303">
        <v>8</v>
      </c>
      <c r="I1303">
        <v>3</v>
      </c>
      <c r="J1303">
        <v>2</v>
      </c>
      <c r="K1303">
        <v>0</v>
      </c>
      <c r="L1303" s="4">
        <v>21</v>
      </c>
      <c r="M1303">
        <v>3</v>
      </c>
      <c r="N1303">
        <v>3</v>
      </c>
      <c r="O1303">
        <v>0</v>
      </c>
    </row>
    <row r="1304" spans="2:15" x14ac:dyDescent="0.35">
      <c r="B1304">
        <v>58</v>
      </c>
      <c r="C1304" s="4">
        <v>777.51162790697674</v>
      </c>
      <c r="D1304">
        <v>2</v>
      </c>
      <c r="E1304">
        <v>1824</v>
      </c>
      <c r="F1304">
        <v>2</v>
      </c>
      <c r="G1304">
        <v>2</v>
      </c>
      <c r="H1304">
        <v>6</v>
      </c>
      <c r="I1304">
        <v>2</v>
      </c>
      <c r="J1304">
        <v>3</v>
      </c>
      <c r="K1304">
        <v>0</v>
      </c>
      <c r="L1304" s="4">
        <v>22</v>
      </c>
      <c r="M1304">
        <v>4</v>
      </c>
      <c r="N1304">
        <v>2</v>
      </c>
      <c r="O1304">
        <v>0</v>
      </c>
    </row>
    <row r="1305" spans="2:15" x14ac:dyDescent="0.35">
      <c r="B1305">
        <v>35</v>
      </c>
      <c r="C1305" s="4">
        <v>776.33181818181822</v>
      </c>
      <c r="D1305">
        <v>23</v>
      </c>
      <c r="E1305">
        <v>1826</v>
      </c>
      <c r="F1305">
        <v>2</v>
      </c>
      <c r="G1305">
        <v>2</v>
      </c>
      <c r="H1305">
        <v>5</v>
      </c>
      <c r="I1305">
        <v>3</v>
      </c>
      <c r="J1305">
        <v>2</v>
      </c>
      <c r="K1305">
        <v>0</v>
      </c>
      <c r="L1305" s="4">
        <v>16</v>
      </c>
      <c r="M1305">
        <v>2</v>
      </c>
      <c r="N1305">
        <v>4</v>
      </c>
      <c r="O1305">
        <v>0</v>
      </c>
    </row>
    <row r="1306" spans="2:15" x14ac:dyDescent="0.35">
      <c r="B1306">
        <v>47</v>
      </c>
      <c r="C1306" s="4">
        <v>1001</v>
      </c>
      <c r="D1306">
        <v>4</v>
      </c>
      <c r="E1306">
        <v>1827</v>
      </c>
      <c r="F1306">
        <v>3</v>
      </c>
      <c r="G1306">
        <v>1</v>
      </c>
      <c r="H1306">
        <v>3</v>
      </c>
      <c r="I1306">
        <v>2</v>
      </c>
      <c r="J1306">
        <v>3</v>
      </c>
      <c r="K1306">
        <v>1</v>
      </c>
      <c r="L1306" s="4">
        <v>12</v>
      </c>
      <c r="M1306">
        <v>3</v>
      </c>
      <c r="N1306">
        <v>3</v>
      </c>
      <c r="O1306">
        <v>0</v>
      </c>
    </row>
    <row r="1307" spans="2:15" x14ac:dyDescent="0.35">
      <c r="B1307">
        <v>40</v>
      </c>
      <c r="C1307" s="4">
        <v>843.5826086956522</v>
      </c>
      <c r="D1307">
        <v>12</v>
      </c>
      <c r="E1307">
        <v>1829</v>
      </c>
      <c r="F1307">
        <v>2</v>
      </c>
      <c r="G1307">
        <v>1</v>
      </c>
      <c r="H1307">
        <v>7</v>
      </c>
      <c r="I1307">
        <v>1</v>
      </c>
      <c r="J1307">
        <v>3</v>
      </c>
      <c r="K1307">
        <v>0</v>
      </c>
      <c r="L1307" s="4">
        <v>12</v>
      </c>
      <c r="M1307">
        <v>2</v>
      </c>
      <c r="N1307">
        <v>3</v>
      </c>
      <c r="O1307">
        <v>0</v>
      </c>
    </row>
    <row r="1308" spans="2:15" x14ac:dyDescent="0.35">
      <c r="B1308">
        <v>54</v>
      </c>
      <c r="C1308" s="4">
        <v>431</v>
      </c>
      <c r="D1308">
        <v>7</v>
      </c>
      <c r="E1308">
        <v>1830</v>
      </c>
      <c r="F1308">
        <v>4</v>
      </c>
      <c r="G1308">
        <v>1</v>
      </c>
      <c r="H1308">
        <v>4</v>
      </c>
      <c r="I1308">
        <v>4</v>
      </c>
      <c r="J1308">
        <v>2</v>
      </c>
      <c r="K1308">
        <v>0</v>
      </c>
      <c r="L1308" s="4">
        <v>15</v>
      </c>
      <c r="M1308">
        <v>2</v>
      </c>
      <c r="N1308">
        <v>2</v>
      </c>
      <c r="O1308">
        <v>0</v>
      </c>
    </row>
    <row r="1309" spans="2:15" x14ac:dyDescent="0.35">
      <c r="B1309">
        <v>31</v>
      </c>
      <c r="C1309" s="4">
        <v>1125</v>
      </c>
      <c r="D1309">
        <v>7</v>
      </c>
      <c r="E1309">
        <v>1833</v>
      </c>
      <c r="F1309">
        <v>1</v>
      </c>
      <c r="G1309">
        <v>1</v>
      </c>
      <c r="H1309">
        <v>8</v>
      </c>
      <c r="I1309">
        <v>1</v>
      </c>
      <c r="J1309">
        <v>2</v>
      </c>
      <c r="K1309">
        <v>0</v>
      </c>
      <c r="L1309" s="4">
        <v>14</v>
      </c>
      <c r="M1309">
        <v>4</v>
      </c>
      <c r="N1309">
        <v>3</v>
      </c>
      <c r="O1309">
        <v>0</v>
      </c>
    </row>
    <row r="1310" spans="2:15" x14ac:dyDescent="0.35">
      <c r="B1310">
        <v>28</v>
      </c>
      <c r="C1310" s="4">
        <v>1217</v>
      </c>
      <c r="D1310">
        <v>1</v>
      </c>
      <c r="E1310">
        <v>1834</v>
      </c>
      <c r="F1310">
        <v>3</v>
      </c>
      <c r="G1310">
        <v>1</v>
      </c>
      <c r="H1310">
        <v>4</v>
      </c>
      <c r="I1310">
        <v>1</v>
      </c>
      <c r="J1310">
        <v>2</v>
      </c>
      <c r="K1310">
        <v>0</v>
      </c>
      <c r="L1310" s="4">
        <v>25</v>
      </c>
      <c r="M1310">
        <v>3</v>
      </c>
      <c r="N1310">
        <v>3</v>
      </c>
      <c r="O1310">
        <v>0</v>
      </c>
    </row>
    <row r="1311" spans="2:15" x14ac:dyDescent="0.35">
      <c r="B1311">
        <v>38</v>
      </c>
      <c r="C1311" s="4">
        <v>723</v>
      </c>
      <c r="D1311">
        <v>2</v>
      </c>
      <c r="E1311">
        <v>1835</v>
      </c>
      <c r="F1311">
        <v>2</v>
      </c>
      <c r="G1311">
        <v>1</v>
      </c>
      <c r="H1311">
        <v>9</v>
      </c>
      <c r="I1311">
        <v>4</v>
      </c>
      <c r="J1311">
        <v>2</v>
      </c>
      <c r="K1311">
        <v>1</v>
      </c>
      <c r="L1311" s="4">
        <v>20</v>
      </c>
      <c r="M1311">
        <v>1</v>
      </c>
      <c r="N1311">
        <v>2</v>
      </c>
      <c r="O1311">
        <v>0</v>
      </c>
    </row>
    <row r="1312" spans="2:15" x14ac:dyDescent="0.35">
      <c r="B1312">
        <v>26</v>
      </c>
      <c r="C1312" s="4">
        <v>572</v>
      </c>
      <c r="D1312">
        <v>10</v>
      </c>
      <c r="E1312">
        <v>1836</v>
      </c>
      <c r="F1312">
        <v>3</v>
      </c>
      <c r="G1312">
        <v>2</v>
      </c>
      <c r="H1312">
        <v>8</v>
      </c>
      <c r="I1312">
        <v>4</v>
      </c>
      <c r="J1312">
        <v>1</v>
      </c>
      <c r="K1312">
        <v>0</v>
      </c>
      <c r="L1312" s="4">
        <v>13</v>
      </c>
      <c r="M1312">
        <v>1</v>
      </c>
      <c r="N1312">
        <v>3</v>
      </c>
      <c r="O1312">
        <v>0</v>
      </c>
    </row>
    <row r="1313" spans="2:15" x14ac:dyDescent="0.35">
      <c r="B1313">
        <v>58</v>
      </c>
      <c r="C1313" s="4">
        <v>1216</v>
      </c>
      <c r="D1313">
        <v>15</v>
      </c>
      <c r="E1313">
        <v>1837</v>
      </c>
      <c r="F1313">
        <v>1</v>
      </c>
      <c r="G1313">
        <v>2</v>
      </c>
      <c r="H1313">
        <v>1</v>
      </c>
      <c r="I1313">
        <v>3</v>
      </c>
      <c r="J1313">
        <v>2</v>
      </c>
      <c r="K1313">
        <v>1</v>
      </c>
      <c r="L1313" s="4">
        <v>14</v>
      </c>
      <c r="M1313">
        <v>2</v>
      </c>
      <c r="N1313">
        <v>3</v>
      </c>
      <c r="O1313">
        <v>0</v>
      </c>
    </row>
    <row r="1314" spans="2:15" x14ac:dyDescent="0.35">
      <c r="B1314">
        <v>18</v>
      </c>
      <c r="C1314" s="4">
        <v>1431</v>
      </c>
      <c r="D1314">
        <v>14</v>
      </c>
      <c r="E1314">
        <v>1839</v>
      </c>
      <c r="F1314">
        <v>2</v>
      </c>
      <c r="G1314">
        <v>1</v>
      </c>
      <c r="H1314">
        <v>4</v>
      </c>
      <c r="I1314">
        <v>3</v>
      </c>
      <c r="J1314">
        <v>1</v>
      </c>
      <c r="K1314">
        <v>0</v>
      </c>
      <c r="L1314" s="4">
        <v>16</v>
      </c>
      <c r="M1314">
        <v>3</v>
      </c>
      <c r="N1314">
        <v>1</v>
      </c>
      <c r="O1314">
        <v>0</v>
      </c>
    </row>
    <row r="1315" spans="2:15" x14ac:dyDescent="0.35">
      <c r="B1315">
        <v>31</v>
      </c>
      <c r="C1315" s="4">
        <v>359</v>
      </c>
      <c r="D1315">
        <v>18</v>
      </c>
      <c r="E1315">
        <v>1842</v>
      </c>
      <c r="F1315">
        <v>4</v>
      </c>
      <c r="G1315">
        <v>2</v>
      </c>
      <c r="H1315">
        <v>2</v>
      </c>
      <c r="I1315">
        <v>1</v>
      </c>
      <c r="J1315">
        <v>2</v>
      </c>
      <c r="K1315">
        <v>0</v>
      </c>
      <c r="L1315" s="4">
        <v>17</v>
      </c>
      <c r="M1315">
        <v>3</v>
      </c>
      <c r="N1315">
        <v>3</v>
      </c>
      <c r="O1315">
        <v>1</v>
      </c>
    </row>
    <row r="1316" spans="2:15" x14ac:dyDescent="0.35">
      <c r="B1316">
        <v>29</v>
      </c>
      <c r="C1316" s="4">
        <v>350</v>
      </c>
      <c r="D1316">
        <v>13</v>
      </c>
      <c r="E1316">
        <v>1844</v>
      </c>
      <c r="F1316">
        <v>1</v>
      </c>
      <c r="G1316">
        <v>2</v>
      </c>
      <c r="H1316">
        <v>2</v>
      </c>
      <c r="I1316">
        <v>1</v>
      </c>
      <c r="J1316">
        <v>3</v>
      </c>
      <c r="K1316">
        <v>1</v>
      </c>
      <c r="L1316" s="4">
        <v>15</v>
      </c>
      <c r="M1316">
        <v>4</v>
      </c>
      <c r="N1316">
        <v>3</v>
      </c>
      <c r="O1316">
        <v>1</v>
      </c>
    </row>
    <row r="1317" spans="2:15" x14ac:dyDescent="0.35">
      <c r="B1317">
        <v>45</v>
      </c>
      <c r="C1317" s="4">
        <v>589</v>
      </c>
      <c r="D1317">
        <v>2</v>
      </c>
      <c r="E1317">
        <v>1845</v>
      </c>
      <c r="F1317">
        <v>3</v>
      </c>
      <c r="G1317">
        <v>1</v>
      </c>
      <c r="H1317">
        <v>8</v>
      </c>
      <c r="I1317">
        <v>3</v>
      </c>
      <c r="J1317">
        <v>2</v>
      </c>
      <c r="K1317">
        <v>0</v>
      </c>
      <c r="L1317" s="4">
        <v>22</v>
      </c>
      <c r="M1317">
        <v>2</v>
      </c>
      <c r="N1317">
        <v>4</v>
      </c>
      <c r="O1317">
        <v>0</v>
      </c>
    </row>
    <row r="1318" spans="2:15" x14ac:dyDescent="0.35">
      <c r="B1318">
        <v>36</v>
      </c>
      <c r="C1318" s="4">
        <v>430</v>
      </c>
      <c r="D1318">
        <v>2</v>
      </c>
      <c r="E1318">
        <v>1847</v>
      </c>
      <c r="F1318">
        <v>4</v>
      </c>
      <c r="G1318">
        <v>1</v>
      </c>
      <c r="H1318">
        <v>4</v>
      </c>
      <c r="I1318">
        <v>2</v>
      </c>
      <c r="J1318">
        <v>2</v>
      </c>
      <c r="K1318">
        <v>1</v>
      </c>
      <c r="L1318" s="4">
        <v>22</v>
      </c>
      <c r="M1318">
        <v>4</v>
      </c>
      <c r="N1318">
        <v>3</v>
      </c>
      <c r="O1318">
        <v>0</v>
      </c>
    </row>
    <row r="1319" spans="2:15" x14ac:dyDescent="0.35">
      <c r="B1319">
        <v>43</v>
      </c>
      <c r="C1319" s="4">
        <v>1422</v>
      </c>
      <c r="D1319">
        <v>2</v>
      </c>
      <c r="E1319">
        <v>1849</v>
      </c>
      <c r="F1319">
        <v>1</v>
      </c>
      <c r="G1319">
        <v>2</v>
      </c>
      <c r="H1319">
        <v>8</v>
      </c>
      <c r="I1319">
        <v>4</v>
      </c>
      <c r="J1319">
        <v>2</v>
      </c>
      <c r="K1319">
        <v>0</v>
      </c>
      <c r="L1319" s="4">
        <v>20</v>
      </c>
      <c r="M1319">
        <v>3</v>
      </c>
      <c r="N1319">
        <v>3</v>
      </c>
      <c r="O1319">
        <v>0</v>
      </c>
    </row>
    <row r="1320" spans="2:15" x14ac:dyDescent="0.35">
      <c r="B1320">
        <v>27</v>
      </c>
      <c r="C1320" s="4">
        <v>1297</v>
      </c>
      <c r="D1320">
        <v>5</v>
      </c>
      <c r="E1320">
        <v>1850</v>
      </c>
      <c r="F1320">
        <v>4</v>
      </c>
      <c r="G1320">
        <v>1</v>
      </c>
      <c r="H1320">
        <v>5</v>
      </c>
      <c r="I1320">
        <v>4</v>
      </c>
      <c r="J1320">
        <v>1</v>
      </c>
      <c r="K1320">
        <v>1</v>
      </c>
      <c r="L1320" s="4">
        <v>14</v>
      </c>
      <c r="M1320">
        <v>3</v>
      </c>
      <c r="N1320">
        <v>2</v>
      </c>
      <c r="O1320">
        <v>0</v>
      </c>
    </row>
    <row r="1321" spans="2:15" x14ac:dyDescent="0.35">
      <c r="B1321">
        <v>29</v>
      </c>
      <c r="C1321" s="4">
        <v>574</v>
      </c>
      <c r="D1321">
        <v>20</v>
      </c>
      <c r="E1321">
        <v>1852</v>
      </c>
      <c r="F1321">
        <v>4</v>
      </c>
      <c r="G1321">
        <v>2</v>
      </c>
      <c r="H1321">
        <v>5</v>
      </c>
      <c r="I1321">
        <v>4</v>
      </c>
      <c r="J1321">
        <v>2</v>
      </c>
      <c r="K1321">
        <v>0</v>
      </c>
      <c r="L1321" s="4">
        <v>13</v>
      </c>
      <c r="M1321">
        <v>2</v>
      </c>
      <c r="N1321">
        <v>4</v>
      </c>
      <c r="O1321">
        <v>0</v>
      </c>
    </row>
    <row r="1322" spans="2:15" x14ac:dyDescent="0.35">
      <c r="B1322">
        <v>32</v>
      </c>
      <c r="C1322" s="4">
        <v>1318</v>
      </c>
      <c r="D1322">
        <v>10</v>
      </c>
      <c r="E1322">
        <v>1853</v>
      </c>
      <c r="F1322">
        <v>4</v>
      </c>
      <c r="G1322">
        <v>2</v>
      </c>
      <c r="H1322">
        <v>8</v>
      </c>
      <c r="I1322">
        <v>4</v>
      </c>
      <c r="J1322">
        <v>1</v>
      </c>
      <c r="K1322">
        <v>0</v>
      </c>
      <c r="L1322" s="4">
        <v>13</v>
      </c>
      <c r="M1322">
        <v>3</v>
      </c>
      <c r="N1322">
        <v>4</v>
      </c>
      <c r="O1322">
        <v>0</v>
      </c>
    </row>
    <row r="1323" spans="2:15" x14ac:dyDescent="0.35">
      <c r="B1323">
        <v>42</v>
      </c>
      <c r="C1323" s="4">
        <v>355</v>
      </c>
      <c r="D1323">
        <v>10</v>
      </c>
      <c r="E1323">
        <v>1854</v>
      </c>
      <c r="F1323">
        <v>3</v>
      </c>
      <c r="G1323">
        <v>2</v>
      </c>
      <c r="H1323">
        <v>4</v>
      </c>
      <c r="I1323">
        <v>3</v>
      </c>
      <c r="J1323">
        <v>2</v>
      </c>
      <c r="K1323">
        <v>0</v>
      </c>
      <c r="L1323" s="4">
        <v>22</v>
      </c>
      <c r="M1323">
        <v>2</v>
      </c>
      <c r="N1323">
        <v>2</v>
      </c>
      <c r="O1323">
        <v>0</v>
      </c>
    </row>
    <row r="1324" spans="2:15" x14ac:dyDescent="0.35">
      <c r="B1324">
        <v>47</v>
      </c>
      <c r="C1324" s="4">
        <v>207</v>
      </c>
      <c r="D1324">
        <v>9</v>
      </c>
      <c r="E1324">
        <v>1856</v>
      </c>
      <c r="F1324">
        <v>2</v>
      </c>
      <c r="G1324">
        <v>1</v>
      </c>
      <c r="H1324">
        <v>5</v>
      </c>
      <c r="I1324">
        <v>3</v>
      </c>
      <c r="J1324">
        <v>1</v>
      </c>
      <c r="K1324">
        <v>0</v>
      </c>
      <c r="L1324" s="4">
        <v>12</v>
      </c>
      <c r="M1324">
        <v>3</v>
      </c>
      <c r="N1324">
        <v>3</v>
      </c>
      <c r="O1324">
        <v>0</v>
      </c>
    </row>
    <row r="1325" spans="2:15" x14ac:dyDescent="0.35">
      <c r="B1325">
        <v>46</v>
      </c>
      <c r="C1325" s="4">
        <v>706</v>
      </c>
      <c r="D1325">
        <v>2</v>
      </c>
      <c r="E1325">
        <v>1857</v>
      </c>
      <c r="F1325">
        <v>4</v>
      </c>
      <c r="G1325">
        <v>2</v>
      </c>
      <c r="H1325">
        <v>3</v>
      </c>
      <c r="I1325">
        <v>4</v>
      </c>
      <c r="J1325">
        <v>3</v>
      </c>
      <c r="K1325">
        <v>0</v>
      </c>
      <c r="L1325" s="4">
        <v>14</v>
      </c>
      <c r="M1325">
        <v>3</v>
      </c>
      <c r="N1325">
        <v>2</v>
      </c>
      <c r="O1325">
        <v>0</v>
      </c>
    </row>
    <row r="1326" spans="2:15" x14ac:dyDescent="0.35">
      <c r="B1326">
        <v>28</v>
      </c>
      <c r="C1326" s="4">
        <v>280</v>
      </c>
      <c r="D1326">
        <v>1</v>
      </c>
      <c r="E1326">
        <v>1858</v>
      </c>
      <c r="F1326">
        <v>3</v>
      </c>
      <c r="G1326">
        <v>2</v>
      </c>
      <c r="H1326">
        <v>2</v>
      </c>
      <c r="I1326">
        <v>4</v>
      </c>
      <c r="J1326">
        <v>3</v>
      </c>
      <c r="K1326">
        <v>0</v>
      </c>
      <c r="L1326" s="4">
        <v>15</v>
      </c>
      <c r="M1326">
        <v>2</v>
      </c>
      <c r="N1326">
        <v>3</v>
      </c>
      <c r="O1326">
        <v>0</v>
      </c>
    </row>
    <row r="1327" spans="2:15" x14ac:dyDescent="0.35">
      <c r="B1327">
        <v>29</v>
      </c>
      <c r="C1327" s="4">
        <v>726</v>
      </c>
      <c r="D1327">
        <v>29</v>
      </c>
      <c r="E1327">
        <v>1859</v>
      </c>
      <c r="F1327">
        <v>4</v>
      </c>
      <c r="G1327">
        <v>2</v>
      </c>
      <c r="H1327">
        <v>7</v>
      </c>
      <c r="I1327">
        <v>3</v>
      </c>
      <c r="J1327">
        <v>3</v>
      </c>
      <c r="K1327">
        <v>0</v>
      </c>
      <c r="L1327" s="4">
        <v>17</v>
      </c>
      <c r="M1327">
        <v>4</v>
      </c>
      <c r="N1327">
        <v>3</v>
      </c>
      <c r="O1327">
        <v>0</v>
      </c>
    </row>
    <row r="1328" spans="2:15" x14ac:dyDescent="0.35">
      <c r="B1328">
        <v>42</v>
      </c>
      <c r="C1328" s="4">
        <v>1142</v>
      </c>
      <c r="D1328">
        <v>8</v>
      </c>
      <c r="E1328">
        <v>1860</v>
      </c>
      <c r="F1328">
        <v>4</v>
      </c>
      <c r="G1328">
        <v>2</v>
      </c>
      <c r="H1328">
        <v>5</v>
      </c>
      <c r="I1328">
        <v>3</v>
      </c>
      <c r="J1328">
        <v>1</v>
      </c>
      <c r="K1328">
        <v>0</v>
      </c>
      <c r="L1328" s="4">
        <v>13</v>
      </c>
      <c r="M1328">
        <v>4</v>
      </c>
      <c r="N1328">
        <v>3</v>
      </c>
      <c r="O1328">
        <v>0</v>
      </c>
    </row>
    <row r="1329" spans="2:15" x14ac:dyDescent="0.35">
      <c r="B1329">
        <v>32</v>
      </c>
      <c r="C1329" s="4">
        <v>414</v>
      </c>
      <c r="D1329">
        <v>2</v>
      </c>
      <c r="E1329">
        <v>1862</v>
      </c>
      <c r="F1329">
        <v>3</v>
      </c>
      <c r="G1329">
        <v>2</v>
      </c>
      <c r="H1329">
        <v>8</v>
      </c>
      <c r="I1329">
        <v>2</v>
      </c>
      <c r="J1329">
        <v>1</v>
      </c>
      <c r="K1329">
        <v>1</v>
      </c>
      <c r="L1329" s="4">
        <v>14.945945945945946</v>
      </c>
      <c r="M1329">
        <v>3</v>
      </c>
      <c r="N1329">
        <v>2</v>
      </c>
      <c r="O1329">
        <v>1</v>
      </c>
    </row>
    <row r="1330" spans="2:15" x14ac:dyDescent="0.35">
      <c r="B1330">
        <v>46</v>
      </c>
      <c r="C1330" s="4">
        <v>1319</v>
      </c>
      <c r="D1330">
        <v>3</v>
      </c>
      <c r="E1330">
        <v>1863</v>
      </c>
      <c r="F1330">
        <v>1</v>
      </c>
      <c r="G1330">
        <v>1</v>
      </c>
      <c r="H1330">
        <v>8</v>
      </c>
      <c r="I1330">
        <v>1</v>
      </c>
      <c r="J1330">
        <v>3</v>
      </c>
      <c r="K1330">
        <v>0</v>
      </c>
      <c r="L1330" s="4">
        <v>14.945945945945946</v>
      </c>
      <c r="M1330">
        <v>4</v>
      </c>
      <c r="N1330">
        <v>3</v>
      </c>
      <c r="O1330">
        <v>0</v>
      </c>
    </row>
    <row r="1331" spans="2:15" x14ac:dyDescent="0.35">
      <c r="B1331">
        <v>27</v>
      </c>
      <c r="C1331" s="4">
        <v>728</v>
      </c>
      <c r="D1331">
        <v>23</v>
      </c>
      <c r="E1331">
        <v>1864</v>
      </c>
      <c r="F1331">
        <v>2</v>
      </c>
      <c r="G1331">
        <v>1</v>
      </c>
      <c r="H1331">
        <v>9</v>
      </c>
      <c r="I1331">
        <v>3</v>
      </c>
      <c r="J1331">
        <v>2</v>
      </c>
      <c r="K1331">
        <v>0</v>
      </c>
      <c r="L1331" s="4">
        <v>15.492537313432836</v>
      </c>
      <c r="M1331">
        <v>4</v>
      </c>
      <c r="N1331">
        <v>3</v>
      </c>
      <c r="O1331">
        <v>0</v>
      </c>
    </row>
    <row r="1332" spans="2:15" x14ac:dyDescent="0.35">
      <c r="B1332">
        <v>29</v>
      </c>
      <c r="C1332" s="4">
        <v>352</v>
      </c>
      <c r="D1332">
        <v>6</v>
      </c>
      <c r="E1332">
        <v>1865</v>
      </c>
      <c r="F1332">
        <v>4</v>
      </c>
      <c r="G1332">
        <v>2</v>
      </c>
      <c r="H1332">
        <v>2</v>
      </c>
      <c r="I1332">
        <v>2</v>
      </c>
      <c r="J1332">
        <v>2</v>
      </c>
      <c r="K1332">
        <v>0</v>
      </c>
      <c r="L1332" s="4">
        <v>14.760869565217391</v>
      </c>
      <c r="M1332">
        <v>4</v>
      </c>
      <c r="N1332">
        <v>3</v>
      </c>
      <c r="O1332">
        <v>0</v>
      </c>
    </row>
    <row r="1333" spans="2:15" x14ac:dyDescent="0.35">
      <c r="B1333">
        <v>43</v>
      </c>
      <c r="C1333" s="4">
        <v>823</v>
      </c>
      <c r="D1333">
        <v>6</v>
      </c>
      <c r="E1333">
        <v>1866</v>
      </c>
      <c r="F1333">
        <v>1</v>
      </c>
      <c r="G1333">
        <v>1</v>
      </c>
      <c r="H1333">
        <v>6</v>
      </c>
      <c r="I1333">
        <v>3</v>
      </c>
      <c r="J1333">
        <v>2</v>
      </c>
      <c r="K1333">
        <v>0</v>
      </c>
      <c r="L1333" s="4">
        <v>15.049382716049383</v>
      </c>
      <c r="M1333">
        <v>4</v>
      </c>
      <c r="N1333">
        <v>3</v>
      </c>
      <c r="O1333">
        <v>0</v>
      </c>
    </row>
    <row r="1334" spans="2:15" x14ac:dyDescent="0.35">
      <c r="B1334">
        <v>48</v>
      </c>
      <c r="C1334" s="4">
        <v>1224</v>
      </c>
      <c r="D1334">
        <v>10</v>
      </c>
      <c r="E1334">
        <v>1867</v>
      </c>
      <c r="F1334">
        <v>4</v>
      </c>
      <c r="G1334">
        <v>2</v>
      </c>
      <c r="H1334">
        <v>1</v>
      </c>
      <c r="I1334">
        <v>2</v>
      </c>
      <c r="J1334">
        <v>2</v>
      </c>
      <c r="K1334">
        <v>0</v>
      </c>
      <c r="L1334" s="4">
        <v>15.079365079365079</v>
      </c>
      <c r="M1334">
        <v>4</v>
      </c>
      <c r="N1334">
        <v>3</v>
      </c>
      <c r="O1334">
        <v>0</v>
      </c>
    </row>
    <row r="1335" spans="2:15" x14ac:dyDescent="0.35">
      <c r="B1335">
        <v>29</v>
      </c>
      <c r="C1335" s="4">
        <v>459</v>
      </c>
      <c r="D1335">
        <v>24</v>
      </c>
      <c r="E1335">
        <v>1868</v>
      </c>
      <c r="F1335">
        <v>4</v>
      </c>
      <c r="G1335">
        <v>2</v>
      </c>
      <c r="H1335">
        <v>4</v>
      </c>
      <c r="I1335">
        <v>4</v>
      </c>
      <c r="J1335">
        <v>1</v>
      </c>
      <c r="K1335">
        <v>1</v>
      </c>
      <c r="L1335" s="4">
        <v>15.375527426160337</v>
      </c>
      <c r="M1335">
        <v>2</v>
      </c>
      <c r="N1335">
        <v>2</v>
      </c>
      <c r="O1335">
        <v>1</v>
      </c>
    </row>
    <row r="1336" spans="2:15" x14ac:dyDescent="0.35">
      <c r="B1336">
        <v>46</v>
      </c>
      <c r="C1336" s="4">
        <v>1254</v>
      </c>
      <c r="D1336">
        <v>10</v>
      </c>
      <c r="E1336">
        <v>1869</v>
      </c>
      <c r="F1336">
        <v>3</v>
      </c>
      <c r="G1336">
        <v>1</v>
      </c>
      <c r="H1336">
        <v>8</v>
      </c>
      <c r="I1336">
        <v>2</v>
      </c>
      <c r="J1336">
        <v>2</v>
      </c>
      <c r="K1336">
        <v>0</v>
      </c>
      <c r="L1336" s="4">
        <v>14.945945945945946</v>
      </c>
      <c r="M1336">
        <v>3</v>
      </c>
      <c r="N1336">
        <v>3</v>
      </c>
      <c r="O1336">
        <v>1</v>
      </c>
    </row>
    <row r="1337" spans="2:15" x14ac:dyDescent="0.35">
      <c r="B1337">
        <v>27</v>
      </c>
      <c r="C1337" s="4">
        <v>1131</v>
      </c>
      <c r="D1337">
        <v>15</v>
      </c>
      <c r="E1337">
        <v>1870</v>
      </c>
      <c r="F1337">
        <v>4</v>
      </c>
      <c r="G1337">
        <v>1</v>
      </c>
      <c r="H1337">
        <v>4</v>
      </c>
      <c r="I1337">
        <v>1</v>
      </c>
      <c r="J1337">
        <v>2</v>
      </c>
      <c r="K1337">
        <v>0</v>
      </c>
      <c r="L1337" s="4">
        <v>19</v>
      </c>
      <c r="M1337">
        <v>4</v>
      </c>
      <c r="N1337">
        <v>2</v>
      </c>
      <c r="O1337">
        <v>0</v>
      </c>
    </row>
    <row r="1338" spans="2:15" x14ac:dyDescent="0.35">
      <c r="B1338">
        <v>39</v>
      </c>
      <c r="C1338" s="4">
        <v>835</v>
      </c>
      <c r="D1338">
        <v>19</v>
      </c>
      <c r="E1338">
        <v>1871</v>
      </c>
      <c r="F1338">
        <v>4</v>
      </c>
      <c r="G1338">
        <v>2</v>
      </c>
      <c r="H1338">
        <v>4</v>
      </c>
      <c r="I1338">
        <v>4</v>
      </c>
      <c r="J1338">
        <v>3</v>
      </c>
      <c r="K1338">
        <v>0</v>
      </c>
      <c r="L1338" s="4">
        <v>14</v>
      </c>
      <c r="M1338">
        <v>2</v>
      </c>
      <c r="N1338">
        <v>3</v>
      </c>
      <c r="O1338">
        <v>0</v>
      </c>
    </row>
    <row r="1339" spans="2:15" x14ac:dyDescent="0.35">
      <c r="B1339">
        <v>55</v>
      </c>
      <c r="C1339" s="4">
        <v>836</v>
      </c>
      <c r="D1339">
        <v>2</v>
      </c>
      <c r="E1339">
        <v>1873</v>
      </c>
      <c r="F1339">
        <v>2</v>
      </c>
      <c r="G1339">
        <v>2</v>
      </c>
      <c r="H1339">
        <v>4</v>
      </c>
      <c r="I1339">
        <v>4</v>
      </c>
      <c r="J1339">
        <v>2</v>
      </c>
      <c r="K1339">
        <v>0</v>
      </c>
      <c r="L1339" s="4">
        <v>20</v>
      </c>
      <c r="M1339">
        <v>2</v>
      </c>
      <c r="N1339">
        <v>4</v>
      </c>
      <c r="O1339">
        <v>0</v>
      </c>
    </row>
    <row r="1340" spans="2:15" x14ac:dyDescent="0.35">
      <c r="B1340">
        <v>28</v>
      </c>
      <c r="C1340" s="4">
        <v>1172</v>
      </c>
      <c r="D1340">
        <v>3</v>
      </c>
      <c r="E1340">
        <v>1875</v>
      </c>
      <c r="F1340">
        <v>2</v>
      </c>
      <c r="G1340">
        <v>1</v>
      </c>
      <c r="H1340">
        <v>9</v>
      </c>
      <c r="I1340">
        <v>2</v>
      </c>
      <c r="J1340">
        <v>2</v>
      </c>
      <c r="K1340">
        <v>0</v>
      </c>
      <c r="L1340" s="4">
        <v>19</v>
      </c>
      <c r="M1340">
        <v>4</v>
      </c>
      <c r="N1340">
        <v>3</v>
      </c>
      <c r="O1340">
        <v>0</v>
      </c>
    </row>
    <row r="1341" spans="2:15" x14ac:dyDescent="0.35">
      <c r="B1341">
        <v>30</v>
      </c>
      <c r="C1341" s="4">
        <v>945</v>
      </c>
      <c r="D1341">
        <v>9</v>
      </c>
      <c r="E1341">
        <v>1876</v>
      </c>
      <c r="F1341">
        <v>2</v>
      </c>
      <c r="G1341">
        <v>2</v>
      </c>
      <c r="H1341">
        <v>9</v>
      </c>
      <c r="I1341">
        <v>4</v>
      </c>
      <c r="J1341">
        <v>1</v>
      </c>
      <c r="K1341">
        <v>0</v>
      </c>
      <c r="L1341" s="4">
        <v>13</v>
      </c>
      <c r="M1341">
        <v>3</v>
      </c>
      <c r="N1341">
        <v>2</v>
      </c>
      <c r="O1341">
        <v>1</v>
      </c>
    </row>
    <row r="1342" spans="2:15" x14ac:dyDescent="0.35">
      <c r="B1342">
        <v>22</v>
      </c>
      <c r="C1342" s="4">
        <v>391</v>
      </c>
      <c r="D1342">
        <v>7</v>
      </c>
      <c r="E1342">
        <v>1878</v>
      </c>
      <c r="F1342">
        <v>4</v>
      </c>
      <c r="G1342">
        <v>2</v>
      </c>
      <c r="H1342">
        <v>4</v>
      </c>
      <c r="I1342">
        <v>2</v>
      </c>
      <c r="J1342">
        <v>1</v>
      </c>
      <c r="K1342">
        <v>1</v>
      </c>
      <c r="L1342" s="4">
        <v>23</v>
      </c>
      <c r="M1342">
        <v>1</v>
      </c>
      <c r="N1342">
        <v>3</v>
      </c>
      <c r="O1342">
        <v>1</v>
      </c>
    </row>
    <row r="1343" spans="2:15" x14ac:dyDescent="0.35">
      <c r="B1343">
        <v>36</v>
      </c>
      <c r="C1343" s="4">
        <v>1266</v>
      </c>
      <c r="D1343">
        <v>10</v>
      </c>
      <c r="E1343">
        <v>1880</v>
      </c>
      <c r="F1343">
        <v>2</v>
      </c>
      <c r="G1343">
        <v>1</v>
      </c>
      <c r="H1343">
        <v>8</v>
      </c>
      <c r="I1343">
        <v>3</v>
      </c>
      <c r="J1343">
        <v>2</v>
      </c>
      <c r="K1343">
        <v>1</v>
      </c>
      <c r="L1343" s="4">
        <v>13</v>
      </c>
      <c r="M1343">
        <v>1</v>
      </c>
      <c r="N1343">
        <v>3</v>
      </c>
      <c r="O1343">
        <v>0</v>
      </c>
    </row>
    <row r="1344" spans="2:15" x14ac:dyDescent="0.35">
      <c r="B1344">
        <v>31</v>
      </c>
      <c r="C1344" s="4">
        <v>311</v>
      </c>
      <c r="D1344">
        <v>20</v>
      </c>
      <c r="E1344">
        <v>1881</v>
      </c>
      <c r="F1344">
        <v>2</v>
      </c>
      <c r="G1344">
        <v>2</v>
      </c>
      <c r="H1344">
        <v>5</v>
      </c>
      <c r="I1344">
        <v>3</v>
      </c>
      <c r="J1344">
        <v>3</v>
      </c>
      <c r="K1344">
        <v>0</v>
      </c>
      <c r="L1344" s="4">
        <v>11</v>
      </c>
      <c r="M1344">
        <v>1</v>
      </c>
      <c r="N1344">
        <v>3</v>
      </c>
      <c r="O1344">
        <v>0</v>
      </c>
    </row>
    <row r="1345" spans="2:15" x14ac:dyDescent="0.35">
      <c r="B1345">
        <v>34</v>
      </c>
      <c r="C1345" s="4">
        <v>1480</v>
      </c>
      <c r="D1345">
        <v>4</v>
      </c>
      <c r="E1345">
        <v>1882</v>
      </c>
      <c r="F1345">
        <v>3</v>
      </c>
      <c r="G1345">
        <v>2</v>
      </c>
      <c r="H1345">
        <v>8</v>
      </c>
      <c r="I1345">
        <v>4</v>
      </c>
      <c r="J1345">
        <v>2</v>
      </c>
      <c r="K1345">
        <v>1</v>
      </c>
      <c r="L1345" s="4">
        <v>13</v>
      </c>
      <c r="M1345">
        <v>4</v>
      </c>
      <c r="N1345">
        <v>3</v>
      </c>
      <c r="O1345">
        <v>0</v>
      </c>
    </row>
    <row r="1346" spans="2:15" x14ac:dyDescent="0.35">
      <c r="B1346">
        <v>29</v>
      </c>
      <c r="C1346" s="4">
        <v>592</v>
      </c>
      <c r="D1346">
        <v>7</v>
      </c>
      <c r="E1346">
        <v>1883</v>
      </c>
      <c r="F1346">
        <v>4</v>
      </c>
      <c r="G1346">
        <v>2</v>
      </c>
      <c r="H1346">
        <v>5</v>
      </c>
      <c r="I1346">
        <v>1</v>
      </c>
      <c r="J1346">
        <v>1</v>
      </c>
      <c r="K1346">
        <v>0</v>
      </c>
      <c r="L1346" s="4">
        <v>14</v>
      </c>
      <c r="M1346">
        <v>2</v>
      </c>
      <c r="N1346">
        <v>3</v>
      </c>
      <c r="O1346">
        <v>0</v>
      </c>
    </row>
    <row r="1347" spans="2:15" x14ac:dyDescent="0.35">
      <c r="B1347">
        <v>37</v>
      </c>
      <c r="C1347" s="4">
        <v>783</v>
      </c>
      <c r="D1347">
        <v>7</v>
      </c>
      <c r="E1347">
        <v>1885</v>
      </c>
      <c r="F1347">
        <v>4</v>
      </c>
      <c r="G1347">
        <v>2</v>
      </c>
      <c r="H1347">
        <v>4</v>
      </c>
      <c r="I1347">
        <v>1</v>
      </c>
      <c r="J1347">
        <v>2</v>
      </c>
      <c r="K1347">
        <v>1</v>
      </c>
      <c r="L1347" s="4">
        <v>22</v>
      </c>
      <c r="M1347">
        <v>3</v>
      </c>
      <c r="N1347">
        <v>3</v>
      </c>
      <c r="O1347">
        <v>0</v>
      </c>
    </row>
    <row r="1348" spans="2:15" x14ac:dyDescent="0.35">
      <c r="B1348">
        <v>35</v>
      </c>
      <c r="C1348" s="4">
        <v>219</v>
      </c>
      <c r="D1348">
        <v>16</v>
      </c>
      <c r="E1348">
        <v>1886</v>
      </c>
      <c r="F1348">
        <v>4</v>
      </c>
      <c r="G1348">
        <v>1</v>
      </c>
      <c r="H1348">
        <v>3</v>
      </c>
      <c r="I1348">
        <v>2</v>
      </c>
      <c r="J1348">
        <v>2</v>
      </c>
      <c r="K1348">
        <v>1</v>
      </c>
      <c r="L1348" s="4">
        <v>11</v>
      </c>
      <c r="M1348">
        <v>4</v>
      </c>
      <c r="N1348">
        <v>3</v>
      </c>
      <c r="O1348">
        <v>0</v>
      </c>
    </row>
    <row r="1349" spans="2:15" x14ac:dyDescent="0.35">
      <c r="B1349">
        <v>45</v>
      </c>
      <c r="C1349" s="4">
        <v>556</v>
      </c>
      <c r="D1349">
        <v>25</v>
      </c>
      <c r="E1349">
        <v>1888</v>
      </c>
      <c r="F1349">
        <v>2</v>
      </c>
      <c r="G1349">
        <v>1</v>
      </c>
      <c r="H1349">
        <v>3</v>
      </c>
      <c r="I1349">
        <v>4</v>
      </c>
      <c r="J1349">
        <v>2</v>
      </c>
      <c r="K1349">
        <v>0</v>
      </c>
      <c r="L1349" s="4">
        <v>13</v>
      </c>
      <c r="M1349">
        <v>4</v>
      </c>
      <c r="N1349">
        <v>2</v>
      </c>
      <c r="O1349">
        <v>0</v>
      </c>
    </row>
    <row r="1350" spans="2:15" x14ac:dyDescent="0.35">
      <c r="B1350">
        <v>36</v>
      </c>
      <c r="C1350" s="4">
        <v>1213</v>
      </c>
      <c r="D1350">
        <v>2</v>
      </c>
      <c r="E1350">
        <v>1890</v>
      </c>
      <c r="F1350">
        <v>2</v>
      </c>
      <c r="G1350">
        <v>2</v>
      </c>
      <c r="H1350">
        <v>2</v>
      </c>
      <c r="I1350">
        <v>4</v>
      </c>
      <c r="J1350">
        <v>1</v>
      </c>
      <c r="K1350">
        <v>0</v>
      </c>
      <c r="L1350" s="4">
        <v>21</v>
      </c>
      <c r="M1350">
        <v>4</v>
      </c>
      <c r="N1350">
        <v>2</v>
      </c>
      <c r="O1350">
        <v>0</v>
      </c>
    </row>
    <row r="1351" spans="2:15" x14ac:dyDescent="0.35">
      <c r="B1351">
        <v>40</v>
      </c>
      <c r="C1351" s="4">
        <v>777.51162790697674</v>
      </c>
      <c r="D1351">
        <v>1</v>
      </c>
      <c r="E1351">
        <v>1892</v>
      </c>
      <c r="F1351">
        <v>1</v>
      </c>
      <c r="G1351">
        <v>2</v>
      </c>
      <c r="H1351">
        <v>6</v>
      </c>
      <c r="I1351">
        <v>1</v>
      </c>
      <c r="J1351">
        <v>3</v>
      </c>
      <c r="K1351">
        <v>0</v>
      </c>
      <c r="L1351" s="4">
        <v>11</v>
      </c>
      <c r="M1351">
        <v>1</v>
      </c>
      <c r="N1351">
        <v>3</v>
      </c>
      <c r="O1351">
        <v>0</v>
      </c>
    </row>
    <row r="1352" spans="2:15" x14ac:dyDescent="0.35">
      <c r="B1352">
        <v>26</v>
      </c>
      <c r="C1352" s="4">
        <v>482</v>
      </c>
      <c r="D1352">
        <v>1</v>
      </c>
      <c r="E1352">
        <v>1893</v>
      </c>
      <c r="F1352">
        <v>2</v>
      </c>
      <c r="G1352">
        <v>1</v>
      </c>
      <c r="H1352">
        <v>4</v>
      </c>
      <c r="I1352">
        <v>3</v>
      </c>
      <c r="J1352">
        <v>2</v>
      </c>
      <c r="K1352">
        <v>1</v>
      </c>
      <c r="L1352" s="4">
        <v>13</v>
      </c>
      <c r="M1352">
        <v>3</v>
      </c>
      <c r="N1352">
        <v>2</v>
      </c>
      <c r="O1352">
        <v>0</v>
      </c>
    </row>
    <row r="1353" spans="2:15" x14ac:dyDescent="0.35">
      <c r="B1353">
        <v>27</v>
      </c>
      <c r="C1353" s="4">
        <v>511</v>
      </c>
      <c r="D1353">
        <v>2</v>
      </c>
      <c r="E1353">
        <v>1898</v>
      </c>
      <c r="F1353">
        <v>1</v>
      </c>
      <c r="G1353">
        <v>1</v>
      </c>
      <c r="H1353">
        <v>8</v>
      </c>
      <c r="I1353">
        <v>3</v>
      </c>
      <c r="J1353">
        <v>1</v>
      </c>
      <c r="K1353">
        <v>0</v>
      </c>
      <c r="L1353" s="4">
        <v>14</v>
      </c>
      <c r="M1353">
        <v>2</v>
      </c>
      <c r="N1353">
        <v>2</v>
      </c>
      <c r="O1353">
        <v>0</v>
      </c>
    </row>
    <row r="1354" spans="2:15" x14ac:dyDescent="0.35">
      <c r="B1354">
        <v>48</v>
      </c>
      <c r="C1354" s="4">
        <v>117</v>
      </c>
      <c r="D1354">
        <v>22</v>
      </c>
      <c r="E1354">
        <v>1900</v>
      </c>
      <c r="F1354">
        <v>4</v>
      </c>
      <c r="G1354">
        <v>1</v>
      </c>
      <c r="H1354">
        <v>6</v>
      </c>
      <c r="I1354">
        <v>4</v>
      </c>
      <c r="J1354">
        <v>3</v>
      </c>
      <c r="K1354">
        <v>0</v>
      </c>
      <c r="L1354" s="4">
        <v>11</v>
      </c>
      <c r="M1354">
        <v>2</v>
      </c>
      <c r="N1354">
        <v>3</v>
      </c>
      <c r="O1354">
        <v>0</v>
      </c>
    </row>
    <row r="1355" spans="2:15" x14ac:dyDescent="0.35">
      <c r="B1355">
        <v>44</v>
      </c>
      <c r="C1355" s="4">
        <v>170</v>
      </c>
      <c r="D1355">
        <v>1</v>
      </c>
      <c r="E1355">
        <v>1903</v>
      </c>
      <c r="F1355">
        <v>2</v>
      </c>
      <c r="G1355">
        <v>2</v>
      </c>
      <c r="H1355">
        <v>7</v>
      </c>
      <c r="I1355">
        <v>1</v>
      </c>
      <c r="J1355">
        <v>2</v>
      </c>
      <c r="K1355">
        <v>0</v>
      </c>
      <c r="L1355" s="4">
        <v>15</v>
      </c>
      <c r="M1355">
        <v>4</v>
      </c>
      <c r="N1355">
        <v>3</v>
      </c>
      <c r="O1355">
        <v>0</v>
      </c>
    </row>
    <row r="1356" spans="2:15" x14ac:dyDescent="0.35">
      <c r="B1356">
        <v>34</v>
      </c>
      <c r="C1356" s="4">
        <v>967</v>
      </c>
      <c r="D1356">
        <v>16</v>
      </c>
      <c r="E1356">
        <v>1905</v>
      </c>
      <c r="F1356">
        <v>4</v>
      </c>
      <c r="G1356">
        <v>2</v>
      </c>
      <c r="H1356">
        <v>4</v>
      </c>
      <c r="I1356">
        <v>1</v>
      </c>
      <c r="J1356">
        <v>2</v>
      </c>
      <c r="K1356">
        <v>1</v>
      </c>
      <c r="L1356" s="4">
        <v>15.375527426160337</v>
      </c>
      <c r="M1356">
        <v>2</v>
      </c>
      <c r="N1356">
        <v>3</v>
      </c>
      <c r="O1356">
        <v>1</v>
      </c>
    </row>
    <row r="1357" spans="2:15" x14ac:dyDescent="0.35">
      <c r="B1357">
        <v>56</v>
      </c>
      <c r="C1357" s="4">
        <v>1162</v>
      </c>
      <c r="D1357">
        <v>24</v>
      </c>
      <c r="E1357">
        <v>1907</v>
      </c>
      <c r="F1357">
        <v>1</v>
      </c>
      <c r="G1357">
        <v>2</v>
      </c>
      <c r="H1357">
        <v>5</v>
      </c>
      <c r="I1357">
        <v>4</v>
      </c>
      <c r="J1357">
        <v>1</v>
      </c>
      <c r="K1357">
        <v>0</v>
      </c>
      <c r="L1357" s="4">
        <v>15.173076923076923</v>
      </c>
      <c r="M1357">
        <v>4</v>
      </c>
      <c r="N1357">
        <v>3</v>
      </c>
      <c r="O1357">
        <v>1</v>
      </c>
    </row>
    <row r="1358" spans="2:15" x14ac:dyDescent="0.35">
      <c r="B1358">
        <v>36</v>
      </c>
      <c r="C1358" s="4">
        <v>335</v>
      </c>
      <c r="D1358">
        <v>17</v>
      </c>
      <c r="E1358">
        <v>1908</v>
      </c>
      <c r="F1358">
        <v>3</v>
      </c>
      <c r="G1358">
        <v>2</v>
      </c>
      <c r="H1358">
        <v>8</v>
      </c>
      <c r="I1358">
        <v>2</v>
      </c>
      <c r="J1358">
        <v>2</v>
      </c>
      <c r="K1358">
        <v>0</v>
      </c>
      <c r="L1358" s="4">
        <v>16</v>
      </c>
      <c r="M1358">
        <v>3</v>
      </c>
      <c r="N1358">
        <v>1</v>
      </c>
      <c r="O1358">
        <v>0</v>
      </c>
    </row>
    <row r="1359" spans="2:15" x14ac:dyDescent="0.35">
      <c r="B1359">
        <v>41</v>
      </c>
      <c r="C1359" s="4">
        <v>337</v>
      </c>
      <c r="D1359">
        <v>8</v>
      </c>
      <c r="E1359">
        <v>1909</v>
      </c>
      <c r="F1359">
        <v>3</v>
      </c>
      <c r="G1359">
        <v>1</v>
      </c>
      <c r="H1359">
        <v>8</v>
      </c>
      <c r="I1359">
        <v>2</v>
      </c>
      <c r="J1359">
        <v>2</v>
      </c>
      <c r="K1359">
        <v>0</v>
      </c>
      <c r="L1359" s="4">
        <v>14.945945945945946</v>
      </c>
      <c r="M1359">
        <v>3</v>
      </c>
      <c r="N1359">
        <v>3</v>
      </c>
      <c r="O1359">
        <v>0</v>
      </c>
    </row>
    <row r="1360" spans="2:15" x14ac:dyDescent="0.35">
      <c r="B1360">
        <v>42</v>
      </c>
      <c r="C1360" s="4">
        <v>1396</v>
      </c>
      <c r="D1360">
        <v>6</v>
      </c>
      <c r="E1360">
        <v>1911</v>
      </c>
      <c r="F1360">
        <v>3</v>
      </c>
      <c r="G1360">
        <v>2</v>
      </c>
      <c r="H1360">
        <v>1</v>
      </c>
      <c r="I1360">
        <v>1</v>
      </c>
      <c r="J1360">
        <v>2</v>
      </c>
      <c r="K1360">
        <v>0</v>
      </c>
      <c r="L1360" s="4">
        <v>15.079365079365079</v>
      </c>
      <c r="M1360">
        <v>2</v>
      </c>
      <c r="N1360">
        <v>4</v>
      </c>
      <c r="O1360">
        <v>0</v>
      </c>
    </row>
    <row r="1361" spans="2:15" x14ac:dyDescent="0.35">
      <c r="B1361">
        <v>31</v>
      </c>
      <c r="C1361" s="4">
        <v>1079</v>
      </c>
      <c r="D1361">
        <v>10</v>
      </c>
      <c r="E1361">
        <v>1912</v>
      </c>
      <c r="F1361">
        <v>3</v>
      </c>
      <c r="G1361">
        <v>1</v>
      </c>
      <c r="H1361">
        <v>8</v>
      </c>
      <c r="I1361">
        <v>4</v>
      </c>
      <c r="J1361">
        <v>3</v>
      </c>
      <c r="K1361">
        <v>1</v>
      </c>
      <c r="L1361" s="4">
        <v>14.945945945945946</v>
      </c>
      <c r="M1361">
        <v>4</v>
      </c>
      <c r="N1361">
        <v>3</v>
      </c>
      <c r="O1361">
        <v>0</v>
      </c>
    </row>
    <row r="1362" spans="2:15" x14ac:dyDescent="0.35">
      <c r="B1362">
        <v>34</v>
      </c>
      <c r="C1362" s="4">
        <v>735</v>
      </c>
      <c r="D1362">
        <v>3</v>
      </c>
      <c r="E1362">
        <v>1915</v>
      </c>
      <c r="F1362">
        <v>4</v>
      </c>
      <c r="G1362">
        <v>1</v>
      </c>
      <c r="H1362">
        <v>8</v>
      </c>
      <c r="I1362">
        <v>4</v>
      </c>
      <c r="J1362">
        <v>2</v>
      </c>
      <c r="K1362">
        <v>1</v>
      </c>
      <c r="L1362" s="4">
        <v>14.945945945945946</v>
      </c>
      <c r="M1362">
        <v>3</v>
      </c>
      <c r="N1362">
        <v>2</v>
      </c>
      <c r="O1362">
        <v>0</v>
      </c>
    </row>
    <row r="1363" spans="2:15" x14ac:dyDescent="0.35">
      <c r="B1363">
        <v>31</v>
      </c>
      <c r="C1363" s="4">
        <v>471</v>
      </c>
      <c r="D1363">
        <v>4</v>
      </c>
      <c r="E1363">
        <v>1916</v>
      </c>
      <c r="F1363">
        <v>1</v>
      </c>
      <c r="G1363">
        <v>1</v>
      </c>
      <c r="H1363">
        <v>5</v>
      </c>
      <c r="I1363">
        <v>3</v>
      </c>
      <c r="J1363">
        <v>3</v>
      </c>
      <c r="K1363">
        <v>0</v>
      </c>
      <c r="L1363" s="4">
        <v>15.173076923076923</v>
      </c>
      <c r="M1363">
        <v>2</v>
      </c>
      <c r="N1363">
        <v>2</v>
      </c>
      <c r="O1363">
        <v>0</v>
      </c>
    </row>
    <row r="1364" spans="2:15" x14ac:dyDescent="0.35">
      <c r="B1364">
        <v>26</v>
      </c>
      <c r="C1364" s="4">
        <v>1096</v>
      </c>
      <c r="D1364">
        <v>6</v>
      </c>
      <c r="E1364">
        <v>1918</v>
      </c>
      <c r="F1364">
        <v>3</v>
      </c>
      <c r="G1364">
        <v>2</v>
      </c>
      <c r="H1364">
        <v>5</v>
      </c>
      <c r="I1364">
        <v>4</v>
      </c>
      <c r="J1364">
        <v>2</v>
      </c>
      <c r="K1364">
        <v>0</v>
      </c>
      <c r="L1364" s="4">
        <v>15.173076923076923</v>
      </c>
      <c r="M1364">
        <v>1</v>
      </c>
      <c r="N1364">
        <v>3</v>
      </c>
      <c r="O1364">
        <v>0</v>
      </c>
    </row>
    <row r="1365" spans="2:15" x14ac:dyDescent="0.35">
      <c r="B1365">
        <v>45</v>
      </c>
      <c r="C1365" s="4">
        <v>843.5826086956522</v>
      </c>
      <c r="D1365">
        <v>1</v>
      </c>
      <c r="E1365">
        <v>1922</v>
      </c>
      <c r="F1365">
        <v>2</v>
      </c>
      <c r="G1365">
        <v>2</v>
      </c>
      <c r="H1365">
        <v>7</v>
      </c>
      <c r="I1365">
        <v>3</v>
      </c>
      <c r="J1365">
        <v>1</v>
      </c>
      <c r="K1365">
        <v>0</v>
      </c>
      <c r="L1365" s="4">
        <v>15.69811320754717</v>
      </c>
      <c r="M1365">
        <v>3</v>
      </c>
      <c r="N1365">
        <v>3</v>
      </c>
      <c r="O1365">
        <v>0</v>
      </c>
    </row>
    <row r="1366" spans="2:15" x14ac:dyDescent="0.35">
      <c r="B1366">
        <v>33</v>
      </c>
      <c r="C1366" s="4">
        <v>217</v>
      </c>
      <c r="D1366">
        <v>10</v>
      </c>
      <c r="E1366">
        <v>1924</v>
      </c>
      <c r="F1366">
        <v>2</v>
      </c>
      <c r="G1366">
        <v>2</v>
      </c>
      <c r="H1366">
        <v>8</v>
      </c>
      <c r="I1366">
        <v>3</v>
      </c>
      <c r="J1366">
        <v>1</v>
      </c>
      <c r="K1366">
        <v>0</v>
      </c>
      <c r="L1366" s="4">
        <v>14</v>
      </c>
      <c r="M1366">
        <v>2</v>
      </c>
      <c r="N1366">
        <v>2</v>
      </c>
      <c r="O1366">
        <v>0</v>
      </c>
    </row>
    <row r="1367" spans="2:15" x14ac:dyDescent="0.35">
      <c r="B1367">
        <v>28</v>
      </c>
      <c r="C1367" s="4">
        <v>783</v>
      </c>
      <c r="D1367">
        <v>1</v>
      </c>
      <c r="E1367">
        <v>1927</v>
      </c>
      <c r="F1367">
        <v>3</v>
      </c>
      <c r="G1367">
        <v>2</v>
      </c>
      <c r="H1367">
        <v>8</v>
      </c>
      <c r="I1367">
        <v>4</v>
      </c>
      <c r="J1367">
        <v>2</v>
      </c>
      <c r="K1367">
        <v>1</v>
      </c>
      <c r="L1367" s="4">
        <v>12</v>
      </c>
      <c r="M1367">
        <v>3</v>
      </c>
      <c r="N1367">
        <v>3</v>
      </c>
      <c r="O1367">
        <v>0</v>
      </c>
    </row>
    <row r="1368" spans="2:15" x14ac:dyDescent="0.35">
      <c r="B1368">
        <v>29</v>
      </c>
      <c r="C1368" s="4">
        <v>803.12121212121212</v>
      </c>
      <c r="D1368">
        <v>24</v>
      </c>
      <c r="E1368">
        <v>1928</v>
      </c>
      <c r="F1368">
        <v>3</v>
      </c>
      <c r="G1368">
        <v>2</v>
      </c>
      <c r="H1368">
        <v>9</v>
      </c>
      <c r="I1368">
        <v>1</v>
      </c>
      <c r="J1368">
        <v>1</v>
      </c>
      <c r="K1368">
        <v>0</v>
      </c>
      <c r="L1368" s="4">
        <v>17</v>
      </c>
      <c r="M1368">
        <v>4</v>
      </c>
      <c r="N1368">
        <v>3</v>
      </c>
      <c r="O1368">
        <v>1</v>
      </c>
    </row>
    <row r="1369" spans="2:15" x14ac:dyDescent="0.35">
      <c r="B1369">
        <v>39</v>
      </c>
      <c r="C1369" s="4">
        <v>787.54826254826253</v>
      </c>
      <c r="D1369">
        <v>21</v>
      </c>
      <c r="E1369">
        <v>1929</v>
      </c>
      <c r="F1369">
        <v>1</v>
      </c>
      <c r="G1369">
        <v>1</v>
      </c>
      <c r="H1369">
        <v>8</v>
      </c>
      <c r="I1369">
        <v>3</v>
      </c>
      <c r="J1369">
        <v>2</v>
      </c>
      <c r="K1369">
        <v>0</v>
      </c>
      <c r="L1369" s="4">
        <v>19</v>
      </c>
      <c r="M1369">
        <v>3</v>
      </c>
      <c r="N1369">
        <v>3</v>
      </c>
      <c r="O1369">
        <v>0</v>
      </c>
    </row>
    <row r="1370" spans="2:15" x14ac:dyDescent="0.35">
      <c r="B1370">
        <v>27</v>
      </c>
      <c r="C1370" s="4">
        <v>1354</v>
      </c>
      <c r="D1370">
        <v>2</v>
      </c>
      <c r="E1370">
        <v>1931</v>
      </c>
      <c r="F1370">
        <v>2</v>
      </c>
      <c r="G1370">
        <v>2</v>
      </c>
      <c r="H1370">
        <v>4</v>
      </c>
      <c r="I1370">
        <v>2</v>
      </c>
      <c r="J1370">
        <v>2</v>
      </c>
      <c r="K1370">
        <v>0</v>
      </c>
      <c r="L1370" s="4">
        <v>11</v>
      </c>
      <c r="M1370">
        <v>3</v>
      </c>
      <c r="N1370">
        <v>2</v>
      </c>
      <c r="O1370">
        <v>0</v>
      </c>
    </row>
    <row r="1371" spans="2:15" x14ac:dyDescent="0.35">
      <c r="B1371">
        <v>34</v>
      </c>
      <c r="C1371" s="4">
        <v>773.53418803418799</v>
      </c>
      <c r="D1371">
        <v>22</v>
      </c>
      <c r="E1371">
        <v>1932</v>
      </c>
      <c r="F1371">
        <v>3</v>
      </c>
      <c r="G1371">
        <v>2</v>
      </c>
      <c r="H1371">
        <v>4</v>
      </c>
      <c r="I1371">
        <v>4</v>
      </c>
      <c r="J1371">
        <v>2</v>
      </c>
      <c r="K1371">
        <v>1</v>
      </c>
      <c r="L1371" s="4">
        <v>15</v>
      </c>
      <c r="M1371">
        <v>2</v>
      </c>
      <c r="N1371">
        <v>3</v>
      </c>
      <c r="O1371">
        <v>0</v>
      </c>
    </row>
    <row r="1372" spans="2:15" x14ac:dyDescent="0.35">
      <c r="B1372">
        <v>28</v>
      </c>
      <c r="C1372" s="4">
        <v>1475</v>
      </c>
      <c r="D1372">
        <v>13</v>
      </c>
      <c r="E1372">
        <v>1933</v>
      </c>
      <c r="F1372">
        <v>4</v>
      </c>
      <c r="G1372">
        <v>1</v>
      </c>
      <c r="H1372">
        <v>8</v>
      </c>
      <c r="I1372">
        <v>3</v>
      </c>
      <c r="J1372">
        <v>1</v>
      </c>
      <c r="K1372">
        <v>1</v>
      </c>
      <c r="L1372" s="4">
        <v>11</v>
      </c>
      <c r="M1372">
        <v>4</v>
      </c>
      <c r="N1372">
        <v>3</v>
      </c>
      <c r="O1372">
        <v>1</v>
      </c>
    </row>
    <row r="1373" spans="2:15" x14ac:dyDescent="0.35">
      <c r="B1373">
        <v>47</v>
      </c>
      <c r="C1373" s="4">
        <v>1169</v>
      </c>
      <c r="D1373">
        <v>14</v>
      </c>
      <c r="E1373">
        <v>1934</v>
      </c>
      <c r="F1373">
        <v>3</v>
      </c>
      <c r="G1373">
        <v>2</v>
      </c>
      <c r="H1373">
        <v>4</v>
      </c>
      <c r="I1373">
        <v>2</v>
      </c>
      <c r="J1373">
        <v>2</v>
      </c>
      <c r="K1373">
        <v>0</v>
      </c>
      <c r="L1373" s="4">
        <v>18</v>
      </c>
      <c r="M1373">
        <v>3</v>
      </c>
      <c r="N1373">
        <v>4</v>
      </c>
      <c r="O1373">
        <v>0</v>
      </c>
    </row>
    <row r="1374" spans="2:15" x14ac:dyDescent="0.35">
      <c r="B1374">
        <v>56</v>
      </c>
      <c r="C1374" s="4">
        <v>1443</v>
      </c>
      <c r="D1374">
        <v>11</v>
      </c>
      <c r="E1374">
        <v>1935</v>
      </c>
      <c r="F1374">
        <v>4</v>
      </c>
      <c r="G1374">
        <v>1</v>
      </c>
      <c r="H1374">
        <v>8</v>
      </c>
      <c r="I1374">
        <v>1</v>
      </c>
      <c r="J1374">
        <v>2</v>
      </c>
      <c r="K1374">
        <v>0</v>
      </c>
      <c r="L1374" s="4">
        <v>16</v>
      </c>
      <c r="M1374">
        <v>3</v>
      </c>
      <c r="N1374">
        <v>3</v>
      </c>
      <c r="O1374">
        <v>0</v>
      </c>
    </row>
    <row r="1375" spans="2:15" x14ac:dyDescent="0.35">
      <c r="B1375">
        <v>39</v>
      </c>
      <c r="C1375" s="4">
        <v>805.3360655737705</v>
      </c>
      <c r="D1375">
        <v>9</v>
      </c>
      <c r="E1375">
        <v>1936</v>
      </c>
      <c r="F1375">
        <v>1</v>
      </c>
      <c r="G1375">
        <v>2</v>
      </c>
      <c r="H1375">
        <v>3</v>
      </c>
      <c r="I1375">
        <v>1</v>
      </c>
      <c r="J1375">
        <v>2</v>
      </c>
      <c r="K1375">
        <v>0</v>
      </c>
      <c r="L1375" s="4">
        <v>25</v>
      </c>
      <c r="M1375">
        <v>4</v>
      </c>
      <c r="N1375">
        <v>3</v>
      </c>
      <c r="O1375">
        <v>0</v>
      </c>
    </row>
    <row r="1376" spans="2:15" x14ac:dyDescent="0.35">
      <c r="B1376">
        <v>38</v>
      </c>
      <c r="C1376" s="4">
        <v>773.53418803418799</v>
      </c>
      <c r="D1376">
        <v>8</v>
      </c>
      <c r="E1376">
        <v>1937</v>
      </c>
      <c r="F1376">
        <v>4</v>
      </c>
      <c r="G1376">
        <v>1</v>
      </c>
      <c r="H1376">
        <v>4</v>
      </c>
      <c r="I1376">
        <v>2</v>
      </c>
      <c r="J1376">
        <v>3</v>
      </c>
      <c r="K1376">
        <v>1</v>
      </c>
      <c r="L1376" s="4">
        <v>16</v>
      </c>
      <c r="M1376">
        <v>3</v>
      </c>
      <c r="N1376">
        <v>3</v>
      </c>
      <c r="O1376">
        <v>0</v>
      </c>
    </row>
    <row r="1377" spans="2:15" x14ac:dyDescent="0.35">
      <c r="B1377">
        <v>58</v>
      </c>
      <c r="C1377" s="4">
        <v>605</v>
      </c>
      <c r="D1377">
        <v>21</v>
      </c>
      <c r="E1377">
        <v>1938</v>
      </c>
      <c r="F1377">
        <v>4</v>
      </c>
      <c r="G1377">
        <v>1</v>
      </c>
      <c r="H1377">
        <v>6</v>
      </c>
      <c r="I1377">
        <v>4</v>
      </c>
      <c r="J1377">
        <v>2</v>
      </c>
      <c r="K1377">
        <v>1</v>
      </c>
      <c r="L1377" s="4">
        <v>13</v>
      </c>
      <c r="M1377">
        <v>3</v>
      </c>
      <c r="N1377">
        <v>2</v>
      </c>
      <c r="O1377">
        <v>0</v>
      </c>
    </row>
    <row r="1378" spans="2:15" x14ac:dyDescent="0.35">
      <c r="B1378">
        <v>32</v>
      </c>
      <c r="C1378" s="4">
        <v>238</v>
      </c>
      <c r="D1378">
        <v>5</v>
      </c>
      <c r="E1378">
        <v>1939</v>
      </c>
      <c r="F1378">
        <v>1</v>
      </c>
      <c r="G1378">
        <v>1</v>
      </c>
      <c r="H1378">
        <v>4</v>
      </c>
      <c r="I1378">
        <v>3</v>
      </c>
      <c r="J1378">
        <v>1</v>
      </c>
      <c r="K1378">
        <v>1</v>
      </c>
      <c r="L1378" s="4">
        <v>14</v>
      </c>
      <c r="M1378">
        <v>1</v>
      </c>
      <c r="N1378">
        <v>3</v>
      </c>
      <c r="O1378">
        <v>1</v>
      </c>
    </row>
    <row r="1379" spans="2:15" x14ac:dyDescent="0.35">
      <c r="B1379">
        <v>38</v>
      </c>
      <c r="C1379" s="4">
        <v>1206</v>
      </c>
      <c r="D1379">
        <v>9</v>
      </c>
      <c r="E1379">
        <v>1940</v>
      </c>
      <c r="F1379">
        <v>2</v>
      </c>
      <c r="G1379">
        <v>2</v>
      </c>
      <c r="H1379">
        <v>4</v>
      </c>
      <c r="I1379">
        <v>4</v>
      </c>
      <c r="J1379">
        <v>3</v>
      </c>
      <c r="K1379">
        <v>0</v>
      </c>
      <c r="L1379" s="4">
        <v>19</v>
      </c>
      <c r="M1379">
        <v>4</v>
      </c>
      <c r="N1379">
        <v>4</v>
      </c>
      <c r="O1379">
        <v>0</v>
      </c>
    </row>
    <row r="1380" spans="2:15" x14ac:dyDescent="0.35">
      <c r="B1380">
        <v>49</v>
      </c>
      <c r="C1380" s="4">
        <v>776.57377049180332</v>
      </c>
      <c r="D1380">
        <v>2</v>
      </c>
      <c r="E1380">
        <v>1941</v>
      </c>
      <c r="F1380">
        <v>2</v>
      </c>
      <c r="G1380">
        <v>2</v>
      </c>
      <c r="H1380">
        <v>1</v>
      </c>
      <c r="I1380">
        <v>4</v>
      </c>
      <c r="J1380">
        <v>2</v>
      </c>
      <c r="K1380">
        <v>0</v>
      </c>
      <c r="L1380" s="4">
        <v>15</v>
      </c>
      <c r="M1380">
        <v>4</v>
      </c>
      <c r="N1380">
        <v>3</v>
      </c>
      <c r="O1380">
        <v>0</v>
      </c>
    </row>
    <row r="1381" spans="2:15" x14ac:dyDescent="0.35">
      <c r="B1381">
        <v>42</v>
      </c>
      <c r="C1381" s="4">
        <v>787.54826254826253</v>
      </c>
      <c r="D1381">
        <v>12</v>
      </c>
      <c r="E1381">
        <v>1943</v>
      </c>
      <c r="F1381">
        <v>2</v>
      </c>
      <c r="G1381">
        <v>2</v>
      </c>
      <c r="H1381">
        <v>8</v>
      </c>
      <c r="I1381">
        <v>4</v>
      </c>
      <c r="J1381">
        <v>3</v>
      </c>
      <c r="K1381">
        <v>1</v>
      </c>
      <c r="L1381" s="4">
        <v>12</v>
      </c>
      <c r="M1381">
        <v>3</v>
      </c>
      <c r="N1381">
        <v>3</v>
      </c>
      <c r="O1381">
        <v>0</v>
      </c>
    </row>
    <row r="1382" spans="2:15" x14ac:dyDescent="0.35">
      <c r="B1382">
        <v>27</v>
      </c>
      <c r="C1382" s="4">
        <v>1337</v>
      </c>
      <c r="D1382">
        <v>22</v>
      </c>
      <c r="E1382">
        <v>1944</v>
      </c>
      <c r="F1382">
        <v>1</v>
      </c>
      <c r="G1382">
        <v>1</v>
      </c>
      <c r="H1382">
        <v>2</v>
      </c>
      <c r="I1382">
        <v>2</v>
      </c>
      <c r="J1382">
        <v>2</v>
      </c>
      <c r="K1382">
        <v>0</v>
      </c>
      <c r="L1382" s="4">
        <v>12</v>
      </c>
      <c r="M1382">
        <v>1</v>
      </c>
      <c r="N1382">
        <v>3</v>
      </c>
      <c r="O1382">
        <v>1</v>
      </c>
    </row>
    <row r="1383" spans="2:15" x14ac:dyDescent="0.35">
      <c r="B1383">
        <v>35</v>
      </c>
      <c r="C1383" s="4">
        <v>682</v>
      </c>
      <c r="D1383">
        <v>18</v>
      </c>
      <c r="E1383">
        <v>1945</v>
      </c>
      <c r="F1383">
        <v>2</v>
      </c>
      <c r="G1383">
        <v>2</v>
      </c>
      <c r="H1383">
        <v>8</v>
      </c>
      <c r="I1383">
        <v>1</v>
      </c>
      <c r="J1383">
        <v>2</v>
      </c>
      <c r="K1383">
        <v>0</v>
      </c>
      <c r="L1383" s="4">
        <v>16</v>
      </c>
      <c r="M1383">
        <v>4</v>
      </c>
      <c r="N1383">
        <v>1</v>
      </c>
      <c r="O1383">
        <v>0</v>
      </c>
    </row>
    <row r="1384" spans="2:15" x14ac:dyDescent="0.35">
      <c r="B1384">
        <v>28</v>
      </c>
      <c r="C1384" s="4">
        <v>1103</v>
      </c>
      <c r="D1384">
        <v>16</v>
      </c>
      <c r="E1384">
        <v>1947</v>
      </c>
      <c r="F1384">
        <v>3</v>
      </c>
      <c r="G1384">
        <v>2</v>
      </c>
      <c r="H1384">
        <v>4</v>
      </c>
      <c r="I1384">
        <v>3</v>
      </c>
      <c r="J1384">
        <v>1</v>
      </c>
      <c r="K1384">
        <v>0</v>
      </c>
      <c r="L1384" s="4">
        <v>14</v>
      </c>
      <c r="M1384">
        <v>3</v>
      </c>
      <c r="N1384">
        <v>2</v>
      </c>
      <c r="O1384">
        <v>0</v>
      </c>
    </row>
    <row r="1385" spans="2:15" x14ac:dyDescent="0.35">
      <c r="B1385">
        <v>31</v>
      </c>
      <c r="C1385" s="4">
        <v>976</v>
      </c>
      <c r="D1385">
        <v>3</v>
      </c>
      <c r="E1385">
        <v>1948</v>
      </c>
      <c r="F1385">
        <v>3</v>
      </c>
      <c r="G1385">
        <v>2</v>
      </c>
      <c r="H1385">
        <v>4</v>
      </c>
      <c r="I1385">
        <v>1</v>
      </c>
      <c r="J1385">
        <v>3</v>
      </c>
      <c r="K1385">
        <v>1</v>
      </c>
      <c r="L1385" s="4">
        <v>13</v>
      </c>
      <c r="M1385">
        <v>4</v>
      </c>
      <c r="N1385">
        <v>4</v>
      </c>
      <c r="O1385">
        <v>0</v>
      </c>
    </row>
    <row r="1386" spans="2:15" x14ac:dyDescent="0.35">
      <c r="B1386">
        <v>36</v>
      </c>
      <c r="C1386" s="4">
        <v>1351</v>
      </c>
      <c r="D1386">
        <v>9</v>
      </c>
      <c r="E1386">
        <v>1949</v>
      </c>
      <c r="F1386">
        <v>1</v>
      </c>
      <c r="G1386">
        <v>2</v>
      </c>
      <c r="H1386">
        <v>5</v>
      </c>
      <c r="I1386">
        <v>2</v>
      </c>
      <c r="J1386">
        <v>2</v>
      </c>
      <c r="K1386">
        <v>0</v>
      </c>
      <c r="L1386" s="4">
        <v>22</v>
      </c>
      <c r="M1386">
        <v>2</v>
      </c>
      <c r="N1386">
        <v>3</v>
      </c>
      <c r="O1386">
        <v>0</v>
      </c>
    </row>
    <row r="1387" spans="2:15" x14ac:dyDescent="0.35">
      <c r="B1387">
        <v>34</v>
      </c>
      <c r="C1387" s="4">
        <v>937</v>
      </c>
      <c r="D1387">
        <v>1</v>
      </c>
      <c r="E1387">
        <v>1950</v>
      </c>
      <c r="F1387">
        <v>1</v>
      </c>
      <c r="G1387">
        <v>2</v>
      </c>
      <c r="H1387">
        <v>8</v>
      </c>
      <c r="I1387">
        <v>4</v>
      </c>
      <c r="J1387">
        <v>1</v>
      </c>
      <c r="K1387">
        <v>0</v>
      </c>
      <c r="L1387" s="4">
        <v>21</v>
      </c>
      <c r="M1387">
        <v>1</v>
      </c>
      <c r="N1387">
        <v>2</v>
      </c>
      <c r="O1387">
        <v>0</v>
      </c>
    </row>
    <row r="1388" spans="2:15" x14ac:dyDescent="0.35">
      <c r="B1388">
        <v>34</v>
      </c>
      <c r="C1388" s="4">
        <v>1239</v>
      </c>
      <c r="D1388">
        <v>13</v>
      </c>
      <c r="E1388">
        <v>1951</v>
      </c>
      <c r="F1388">
        <v>4</v>
      </c>
      <c r="G1388">
        <v>2</v>
      </c>
      <c r="H1388">
        <v>8</v>
      </c>
      <c r="I1388">
        <v>3</v>
      </c>
      <c r="J1388">
        <v>3</v>
      </c>
      <c r="K1388">
        <v>0</v>
      </c>
      <c r="L1388" s="4">
        <v>18</v>
      </c>
      <c r="M1388">
        <v>3</v>
      </c>
      <c r="N1388">
        <v>2</v>
      </c>
      <c r="O1388">
        <v>0</v>
      </c>
    </row>
    <row r="1389" spans="2:15" x14ac:dyDescent="0.35">
      <c r="B1389">
        <v>26</v>
      </c>
      <c r="C1389" s="4">
        <v>157</v>
      </c>
      <c r="D1389">
        <v>1</v>
      </c>
      <c r="E1389">
        <v>1952</v>
      </c>
      <c r="F1389">
        <v>3</v>
      </c>
      <c r="G1389">
        <v>2</v>
      </c>
      <c r="H1389">
        <v>5</v>
      </c>
      <c r="I1389">
        <v>1</v>
      </c>
      <c r="J1389">
        <v>1</v>
      </c>
      <c r="K1389">
        <v>0</v>
      </c>
      <c r="L1389" s="4">
        <v>13</v>
      </c>
      <c r="M1389">
        <v>4</v>
      </c>
      <c r="N1389">
        <v>2</v>
      </c>
      <c r="O1389">
        <v>0</v>
      </c>
    </row>
    <row r="1390" spans="2:15" x14ac:dyDescent="0.35">
      <c r="B1390">
        <v>29</v>
      </c>
      <c r="C1390" s="4">
        <v>136</v>
      </c>
      <c r="D1390">
        <v>1</v>
      </c>
      <c r="E1390">
        <v>1954</v>
      </c>
      <c r="F1390">
        <v>1</v>
      </c>
      <c r="G1390">
        <v>2</v>
      </c>
      <c r="H1390">
        <v>7</v>
      </c>
      <c r="I1390">
        <v>1</v>
      </c>
      <c r="J1390">
        <v>2</v>
      </c>
      <c r="K1390">
        <v>0</v>
      </c>
      <c r="L1390" s="4">
        <v>15.69811320754717</v>
      </c>
      <c r="M1390">
        <v>1</v>
      </c>
      <c r="N1390">
        <v>2</v>
      </c>
      <c r="O1390">
        <v>0</v>
      </c>
    </row>
    <row r="1391" spans="2:15" x14ac:dyDescent="0.35">
      <c r="B1391">
        <v>32</v>
      </c>
      <c r="C1391" s="4">
        <v>1146</v>
      </c>
      <c r="D1391">
        <v>15</v>
      </c>
      <c r="E1391">
        <v>1955</v>
      </c>
      <c r="F1391">
        <v>3</v>
      </c>
      <c r="G1391">
        <v>1</v>
      </c>
      <c r="H1391">
        <v>7</v>
      </c>
      <c r="I1391">
        <v>4</v>
      </c>
      <c r="J1391">
        <v>3</v>
      </c>
      <c r="K1391">
        <v>0</v>
      </c>
      <c r="L1391" s="4">
        <v>15.69811320754717</v>
      </c>
      <c r="M1391">
        <v>2</v>
      </c>
      <c r="N1391">
        <v>3</v>
      </c>
      <c r="O1391">
        <v>0</v>
      </c>
    </row>
    <row r="1392" spans="2:15" x14ac:dyDescent="0.35">
      <c r="B1392">
        <v>31</v>
      </c>
      <c r="C1392" s="4">
        <v>1125</v>
      </c>
      <c r="D1392">
        <v>1</v>
      </c>
      <c r="E1392">
        <v>1956</v>
      </c>
      <c r="F1392">
        <v>4</v>
      </c>
      <c r="G1392">
        <v>2</v>
      </c>
      <c r="H1392">
        <v>4</v>
      </c>
      <c r="I1392">
        <v>1</v>
      </c>
      <c r="J1392">
        <v>2</v>
      </c>
      <c r="K1392">
        <v>0</v>
      </c>
      <c r="L1392" s="4">
        <v>15.375527426160337</v>
      </c>
      <c r="M1392">
        <v>2</v>
      </c>
      <c r="N1392">
        <v>3</v>
      </c>
      <c r="O1392">
        <v>0</v>
      </c>
    </row>
    <row r="1393" spans="2:15" x14ac:dyDescent="0.35">
      <c r="B1393">
        <v>28</v>
      </c>
      <c r="C1393" s="4">
        <v>1404</v>
      </c>
      <c r="D1393">
        <v>17</v>
      </c>
      <c r="E1393">
        <v>1960</v>
      </c>
      <c r="F1393">
        <v>3</v>
      </c>
      <c r="G1393">
        <v>2</v>
      </c>
      <c r="H1393">
        <v>5</v>
      </c>
      <c r="I1393">
        <v>4</v>
      </c>
      <c r="J1393">
        <v>3</v>
      </c>
      <c r="K1393">
        <v>0</v>
      </c>
      <c r="L1393" s="4">
        <v>15.173076923076923</v>
      </c>
      <c r="M1393">
        <v>1</v>
      </c>
      <c r="N1393">
        <v>2</v>
      </c>
      <c r="O1393">
        <v>1</v>
      </c>
    </row>
    <row r="1394" spans="2:15" x14ac:dyDescent="0.35">
      <c r="B1394">
        <v>38</v>
      </c>
      <c r="C1394" s="4">
        <v>1404</v>
      </c>
      <c r="D1394">
        <v>1</v>
      </c>
      <c r="E1394">
        <v>1961</v>
      </c>
      <c r="F1394">
        <v>1</v>
      </c>
      <c r="G1394">
        <v>2</v>
      </c>
      <c r="H1394">
        <v>9</v>
      </c>
      <c r="I1394">
        <v>1</v>
      </c>
      <c r="J1394">
        <v>1</v>
      </c>
      <c r="K1394">
        <v>0</v>
      </c>
      <c r="L1394" s="4">
        <v>15.492537313432836</v>
      </c>
      <c r="M1394">
        <v>1</v>
      </c>
      <c r="N1394">
        <v>2</v>
      </c>
      <c r="O1394">
        <v>0</v>
      </c>
    </row>
    <row r="1395" spans="2:15" x14ac:dyDescent="0.35">
      <c r="B1395">
        <v>35</v>
      </c>
      <c r="C1395" s="4">
        <v>1224</v>
      </c>
      <c r="D1395">
        <v>7</v>
      </c>
      <c r="E1395">
        <v>1962</v>
      </c>
      <c r="F1395">
        <v>3</v>
      </c>
      <c r="G1395">
        <v>1</v>
      </c>
      <c r="H1395">
        <v>8</v>
      </c>
      <c r="I1395">
        <v>4</v>
      </c>
      <c r="J1395">
        <v>2</v>
      </c>
      <c r="K1395">
        <v>1</v>
      </c>
      <c r="L1395" s="4">
        <v>14.945945945945946</v>
      </c>
      <c r="M1395">
        <v>4</v>
      </c>
      <c r="N1395">
        <v>3</v>
      </c>
      <c r="O1395">
        <v>0</v>
      </c>
    </row>
    <row r="1396" spans="2:15" x14ac:dyDescent="0.35">
      <c r="B1396">
        <v>27</v>
      </c>
      <c r="C1396" s="4">
        <v>954</v>
      </c>
      <c r="D1396">
        <v>9</v>
      </c>
      <c r="E1396">
        <v>1965</v>
      </c>
      <c r="F1396">
        <v>4</v>
      </c>
      <c r="G1396">
        <v>2</v>
      </c>
      <c r="H1396">
        <v>8</v>
      </c>
      <c r="I1396">
        <v>4</v>
      </c>
      <c r="J1396">
        <v>1</v>
      </c>
      <c r="K1396">
        <v>0</v>
      </c>
      <c r="L1396" s="4">
        <v>14.945945945945946</v>
      </c>
      <c r="M1396">
        <v>1</v>
      </c>
      <c r="N1396">
        <v>3</v>
      </c>
      <c r="O1396">
        <v>0</v>
      </c>
    </row>
    <row r="1397" spans="2:15" x14ac:dyDescent="0.35">
      <c r="B1397">
        <v>32</v>
      </c>
      <c r="C1397" s="4">
        <v>1373</v>
      </c>
      <c r="D1397">
        <v>5</v>
      </c>
      <c r="E1397">
        <v>1966</v>
      </c>
      <c r="F1397">
        <v>4</v>
      </c>
      <c r="G1397">
        <v>2</v>
      </c>
      <c r="H1397">
        <v>3</v>
      </c>
      <c r="I1397">
        <v>4</v>
      </c>
      <c r="J1397">
        <v>1</v>
      </c>
      <c r="K1397">
        <v>0</v>
      </c>
      <c r="L1397" s="4">
        <v>15.345132743362832</v>
      </c>
      <c r="M1397">
        <v>2</v>
      </c>
      <c r="N1397">
        <v>3</v>
      </c>
      <c r="O1397">
        <v>0</v>
      </c>
    </row>
    <row r="1398" spans="2:15" x14ac:dyDescent="0.35">
      <c r="B1398">
        <v>31</v>
      </c>
      <c r="C1398" s="4">
        <v>754</v>
      </c>
      <c r="D1398">
        <v>26</v>
      </c>
      <c r="E1398">
        <v>1967</v>
      </c>
      <c r="F1398">
        <v>1</v>
      </c>
      <c r="G1398">
        <v>2</v>
      </c>
      <c r="H1398">
        <v>8</v>
      </c>
      <c r="I1398">
        <v>4</v>
      </c>
      <c r="J1398">
        <v>2</v>
      </c>
      <c r="K1398">
        <v>1</v>
      </c>
      <c r="L1398" s="4">
        <v>14.945945945945946</v>
      </c>
      <c r="M1398">
        <v>3</v>
      </c>
      <c r="N1398">
        <v>3</v>
      </c>
      <c r="O1398">
        <v>1</v>
      </c>
    </row>
    <row r="1399" spans="2:15" x14ac:dyDescent="0.35">
      <c r="B1399">
        <v>53</v>
      </c>
      <c r="C1399" s="4">
        <v>1168</v>
      </c>
      <c r="D1399">
        <v>24</v>
      </c>
      <c r="E1399">
        <v>1968</v>
      </c>
      <c r="F1399">
        <v>1</v>
      </c>
      <c r="G1399">
        <v>2</v>
      </c>
      <c r="H1399">
        <v>8</v>
      </c>
      <c r="I1399">
        <v>1</v>
      </c>
      <c r="J1399">
        <v>1</v>
      </c>
      <c r="K1399">
        <v>1</v>
      </c>
      <c r="L1399" s="4">
        <v>13</v>
      </c>
      <c r="M1399">
        <v>2</v>
      </c>
      <c r="N1399">
        <v>2</v>
      </c>
      <c r="O1399">
        <v>1</v>
      </c>
    </row>
    <row r="1400" spans="2:15" x14ac:dyDescent="0.35">
      <c r="B1400">
        <v>54</v>
      </c>
      <c r="C1400" s="4">
        <v>155</v>
      </c>
      <c r="D1400">
        <v>9</v>
      </c>
      <c r="E1400">
        <v>1969</v>
      </c>
      <c r="F1400">
        <v>1</v>
      </c>
      <c r="G1400">
        <v>1</v>
      </c>
      <c r="H1400">
        <v>4</v>
      </c>
      <c r="I1400">
        <v>3</v>
      </c>
      <c r="J1400">
        <v>2</v>
      </c>
      <c r="K1400">
        <v>0</v>
      </c>
      <c r="L1400" s="4">
        <v>11</v>
      </c>
      <c r="M1400">
        <v>3</v>
      </c>
      <c r="N1400">
        <v>2</v>
      </c>
      <c r="O1400">
        <v>0</v>
      </c>
    </row>
    <row r="1401" spans="2:15" x14ac:dyDescent="0.35">
      <c r="B1401">
        <v>33</v>
      </c>
      <c r="C1401" s="4">
        <v>843.5826086956522</v>
      </c>
      <c r="D1401">
        <v>7</v>
      </c>
      <c r="E1401">
        <v>1970</v>
      </c>
      <c r="F1401">
        <v>4</v>
      </c>
      <c r="G1401">
        <v>2</v>
      </c>
      <c r="H1401">
        <v>7</v>
      </c>
      <c r="I1401">
        <v>3</v>
      </c>
      <c r="J1401">
        <v>3</v>
      </c>
      <c r="K1401">
        <v>0</v>
      </c>
      <c r="L1401" s="4">
        <v>20</v>
      </c>
      <c r="M1401">
        <v>3</v>
      </c>
      <c r="N1401">
        <v>3</v>
      </c>
      <c r="O1401">
        <v>0</v>
      </c>
    </row>
    <row r="1402" spans="2:15" x14ac:dyDescent="0.35">
      <c r="B1402">
        <v>43</v>
      </c>
      <c r="C1402" s="4">
        <v>574</v>
      </c>
      <c r="D1402">
        <v>11</v>
      </c>
      <c r="E1402">
        <v>1971</v>
      </c>
      <c r="F1402">
        <v>1</v>
      </c>
      <c r="G1402">
        <v>2</v>
      </c>
      <c r="H1402">
        <v>7</v>
      </c>
      <c r="I1402">
        <v>3</v>
      </c>
      <c r="J1402">
        <v>2</v>
      </c>
      <c r="K1402">
        <v>0</v>
      </c>
      <c r="L1402" s="4">
        <v>17</v>
      </c>
      <c r="M1402">
        <v>2</v>
      </c>
      <c r="N1402">
        <v>3</v>
      </c>
      <c r="O1402">
        <v>0</v>
      </c>
    </row>
    <row r="1403" spans="2:15" x14ac:dyDescent="0.35">
      <c r="B1403">
        <v>38</v>
      </c>
      <c r="C1403" s="4">
        <v>1444</v>
      </c>
      <c r="D1403">
        <v>1</v>
      </c>
      <c r="E1403">
        <v>1972</v>
      </c>
      <c r="F1403">
        <v>4</v>
      </c>
      <c r="G1403">
        <v>2</v>
      </c>
      <c r="H1403">
        <v>2</v>
      </c>
      <c r="I1403">
        <v>2</v>
      </c>
      <c r="J1403">
        <v>2</v>
      </c>
      <c r="K1403">
        <v>1</v>
      </c>
      <c r="L1403" s="4">
        <v>11</v>
      </c>
      <c r="M1403">
        <v>2</v>
      </c>
      <c r="N1403">
        <v>3</v>
      </c>
      <c r="O1403">
        <v>0</v>
      </c>
    </row>
    <row r="1404" spans="2:15" x14ac:dyDescent="0.35">
      <c r="B1404">
        <v>55</v>
      </c>
      <c r="C1404" s="4">
        <v>189</v>
      </c>
      <c r="D1404">
        <v>26</v>
      </c>
      <c r="E1404">
        <v>1973</v>
      </c>
      <c r="F1404">
        <v>3</v>
      </c>
      <c r="G1404">
        <v>2</v>
      </c>
      <c r="H1404">
        <v>6</v>
      </c>
      <c r="I1404">
        <v>2</v>
      </c>
      <c r="J1404">
        <v>2</v>
      </c>
      <c r="K1404">
        <v>1</v>
      </c>
      <c r="L1404" s="4">
        <v>18</v>
      </c>
      <c r="M1404">
        <v>1</v>
      </c>
      <c r="N1404">
        <v>3</v>
      </c>
      <c r="O1404">
        <v>0</v>
      </c>
    </row>
    <row r="1405" spans="2:15" x14ac:dyDescent="0.35">
      <c r="B1405">
        <v>31</v>
      </c>
      <c r="C1405" s="4">
        <v>1276</v>
      </c>
      <c r="D1405">
        <v>2</v>
      </c>
      <c r="E1405">
        <v>1974</v>
      </c>
      <c r="F1405">
        <v>4</v>
      </c>
      <c r="G1405">
        <v>1</v>
      </c>
      <c r="H1405">
        <v>5</v>
      </c>
      <c r="I1405">
        <v>4</v>
      </c>
      <c r="J1405">
        <v>3</v>
      </c>
      <c r="K1405">
        <v>1</v>
      </c>
      <c r="L1405" s="4">
        <v>11</v>
      </c>
      <c r="M1405">
        <v>3</v>
      </c>
      <c r="N1405">
        <v>3</v>
      </c>
      <c r="O1405">
        <v>0</v>
      </c>
    </row>
    <row r="1406" spans="2:15" x14ac:dyDescent="0.35">
      <c r="B1406">
        <v>39</v>
      </c>
      <c r="C1406" s="4">
        <v>119</v>
      </c>
      <c r="D1406">
        <v>15</v>
      </c>
      <c r="E1406">
        <v>1975</v>
      </c>
      <c r="F1406">
        <v>2</v>
      </c>
      <c r="G1406">
        <v>2</v>
      </c>
      <c r="H1406">
        <v>8</v>
      </c>
      <c r="I1406">
        <v>1</v>
      </c>
      <c r="J1406">
        <v>1</v>
      </c>
      <c r="K1406">
        <v>0</v>
      </c>
      <c r="L1406" s="4">
        <v>12</v>
      </c>
      <c r="M1406">
        <v>1</v>
      </c>
      <c r="N1406">
        <v>3</v>
      </c>
      <c r="O1406">
        <v>0</v>
      </c>
    </row>
    <row r="1407" spans="2:15" x14ac:dyDescent="0.35">
      <c r="B1407">
        <v>42</v>
      </c>
      <c r="C1407" s="4">
        <v>335</v>
      </c>
      <c r="D1407">
        <v>23</v>
      </c>
      <c r="E1407">
        <v>1976</v>
      </c>
      <c r="F1407">
        <v>4</v>
      </c>
      <c r="G1407">
        <v>2</v>
      </c>
      <c r="H1407">
        <v>4</v>
      </c>
      <c r="I1407">
        <v>3</v>
      </c>
      <c r="J1407">
        <v>1</v>
      </c>
      <c r="K1407">
        <v>0</v>
      </c>
      <c r="L1407" s="4">
        <v>12</v>
      </c>
      <c r="M1407">
        <v>4</v>
      </c>
      <c r="N1407">
        <v>3</v>
      </c>
      <c r="O1407">
        <v>0</v>
      </c>
    </row>
    <row r="1408" spans="2:15" x14ac:dyDescent="0.35">
      <c r="B1408">
        <v>31</v>
      </c>
      <c r="C1408" s="4">
        <v>697</v>
      </c>
      <c r="D1408">
        <v>10</v>
      </c>
      <c r="E1408">
        <v>1979</v>
      </c>
      <c r="F1408">
        <v>3</v>
      </c>
      <c r="G1408">
        <v>1</v>
      </c>
      <c r="H1408">
        <v>1</v>
      </c>
      <c r="I1408">
        <v>3</v>
      </c>
      <c r="J1408">
        <v>2</v>
      </c>
      <c r="K1408">
        <v>0</v>
      </c>
      <c r="L1408" s="4">
        <v>20</v>
      </c>
      <c r="M1408">
        <v>3</v>
      </c>
      <c r="N1408">
        <v>4</v>
      </c>
      <c r="O1408">
        <v>0</v>
      </c>
    </row>
    <row r="1409" spans="2:15" x14ac:dyDescent="0.35">
      <c r="B1409">
        <v>54</v>
      </c>
      <c r="C1409" s="4">
        <v>157</v>
      </c>
      <c r="D1409">
        <v>10</v>
      </c>
      <c r="E1409">
        <v>1980</v>
      </c>
      <c r="F1409">
        <v>3</v>
      </c>
      <c r="G1409">
        <v>1</v>
      </c>
      <c r="H1409">
        <v>3</v>
      </c>
      <c r="I1409">
        <v>1</v>
      </c>
      <c r="J1409">
        <v>1</v>
      </c>
      <c r="K1409">
        <v>1</v>
      </c>
      <c r="L1409" s="4">
        <v>19</v>
      </c>
      <c r="M1409">
        <v>4</v>
      </c>
      <c r="N1409">
        <v>3</v>
      </c>
      <c r="O1409">
        <v>0</v>
      </c>
    </row>
    <row r="1410" spans="2:15" x14ac:dyDescent="0.35">
      <c r="B1410">
        <v>24</v>
      </c>
      <c r="C1410" s="4">
        <v>771</v>
      </c>
      <c r="D1410">
        <v>1</v>
      </c>
      <c r="E1410">
        <v>1981</v>
      </c>
      <c r="F1410">
        <v>2</v>
      </c>
      <c r="G1410">
        <v>2</v>
      </c>
      <c r="H1410">
        <v>7</v>
      </c>
      <c r="I1410">
        <v>3</v>
      </c>
      <c r="J1410">
        <v>1</v>
      </c>
      <c r="K1410">
        <v>0</v>
      </c>
      <c r="L1410" s="4">
        <v>12</v>
      </c>
      <c r="M1410">
        <v>2</v>
      </c>
      <c r="N1410">
        <v>2</v>
      </c>
      <c r="O1410">
        <v>0</v>
      </c>
    </row>
    <row r="1411" spans="2:15" x14ac:dyDescent="0.35">
      <c r="B1411">
        <v>23</v>
      </c>
      <c r="C1411" s="4">
        <v>571</v>
      </c>
      <c r="D1411">
        <v>12</v>
      </c>
      <c r="E1411">
        <v>1982</v>
      </c>
      <c r="F1411">
        <v>4</v>
      </c>
      <c r="G1411">
        <v>2</v>
      </c>
      <c r="H1411">
        <v>5</v>
      </c>
      <c r="I1411">
        <v>4</v>
      </c>
      <c r="J1411">
        <v>1</v>
      </c>
      <c r="K1411">
        <v>0</v>
      </c>
      <c r="L1411" s="4">
        <v>13</v>
      </c>
      <c r="M1411">
        <v>3</v>
      </c>
      <c r="N1411">
        <v>4</v>
      </c>
      <c r="O1411">
        <v>0</v>
      </c>
    </row>
    <row r="1412" spans="2:15" x14ac:dyDescent="0.35">
      <c r="B1412">
        <v>40</v>
      </c>
      <c r="C1412" s="4">
        <v>692</v>
      </c>
      <c r="D1412">
        <v>11</v>
      </c>
      <c r="E1412">
        <v>1985</v>
      </c>
      <c r="F1412">
        <v>4</v>
      </c>
      <c r="G1412">
        <v>1</v>
      </c>
      <c r="H1412">
        <v>5</v>
      </c>
      <c r="I1412">
        <v>3</v>
      </c>
      <c r="J1412">
        <v>2</v>
      </c>
      <c r="K1412">
        <v>0</v>
      </c>
      <c r="L1412" s="4">
        <v>11</v>
      </c>
      <c r="M1412">
        <v>1</v>
      </c>
      <c r="N1412">
        <v>4</v>
      </c>
      <c r="O1412">
        <v>0</v>
      </c>
    </row>
    <row r="1413" spans="2:15" x14ac:dyDescent="0.35">
      <c r="B1413">
        <v>40</v>
      </c>
      <c r="C1413" s="4">
        <v>444</v>
      </c>
      <c r="D1413">
        <v>2</v>
      </c>
      <c r="E1413">
        <v>1986</v>
      </c>
      <c r="F1413">
        <v>2</v>
      </c>
      <c r="G1413">
        <v>1</v>
      </c>
      <c r="H1413">
        <v>8</v>
      </c>
      <c r="I1413">
        <v>2</v>
      </c>
      <c r="J1413">
        <v>2</v>
      </c>
      <c r="K1413">
        <v>0</v>
      </c>
      <c r="L1413" s="4">
        <v>14</v>
      </c>
      <c r="M1413">
        <v>3</v>
      </c>
      <c r="N1413">
        <v>3</v>
      </c>
      <c r="O1413">
        <v>0</v>
      </c>
    </row>
    <row r="1414" spans="2:15" x14ac:dyDescent="0.35">
      <c r="B1414">
        <v>25</v>
      </c>
      <c r="C1414" s="4">
        <v>309</v>
      </c>
      <c r="D1414">
        <v>2</v>
      </c>
      <c r="E1414">
        <v>1987</v>
      </c>
      <c r="F1414">
        <v>3</v>
      </c>
      <c r="G1414">
        <v>1</v>
      </c>
      <c r="H1414">
        <v>2</v>
      </c>
      <c r="I1414">
        <v>2</v>
      </c>
      <c r="J1414">
        <v>2</v>
      </c>
      <c r="K1414">
        <v>0</v>
      </c>
      <c r="L1414" s="4">
        <v>14</v>
      </c>
      <c r="M1414">
        <v>3</v>
      </c>
      <c r="N1414">
        <v>3</v>
      </c>
      <c r="O1414">
        <v>0</v>
      </c>
    </row>
    <row r="1415" spans="2:15" x14ac:dyDescent="0.35">
      <c r="B1415">
        <v>30</v>
      </c>
      <c r="C1415" s="4">
        <v>911</v>
      </c>
      <c r="D1415">
        <v>1</v>
      </c>
      <c r="E1415">
        <v>1989</v>
      </c>
      <c r="F1415">
        <v>4</v>
      </c>
      <c r="G1415">
        <v>2</v>
      </c>
      <c r="H1415">
        <v>5</v>
      </c>
      <c r="I1415">
        <v>2</v>
      </c>
      <c r="J1415">
        <v>2</v>
      </c>
      <c r="K1415">
        <v>0</v>
      </c>
      <c r="L1415" s="4">
        <v>13</v>
      </c>
      <c r="M1415">
        <v>3</v>
      </c>
      <c r="N1415">
        <v>2</v>
      </c>
      <c r="O1415">
        <v>0</v>
      </c>
    </row>
    <row r="1416" spans="2:15" x14ac:dyDescent="0.35">
      <c r="B1416">
        <v>25</v>
      </c>
      <c r="C1416" s="4">
        <v>977</v>
      </c>
      <c r="D1416">
        <v>2</v>
      </c>
      <c r="E1416">
        <v>1992</v>
      </c>
      <c r="F1416">
        <v>4</v>
      </c>
      <c r="G1416">
        <v>2</v>
      </c>
      <c r="H1416">
        <v>5</v>
      </c>
      <c r="I1416">
        <v>3</v>
      </c>
      <c r="J1416">
        <v>3</v>
      </c>
      <c r="K1416">
        <v>1</v>
      </c>
      <c r="L1416" s="4">
        <v>19</v>
      </c>
      <c r="M1416">
        <v>3</v>
      </c>
      <c r="N1416">
        <v>2</v>
      </c>
      <c r="O1416">
        <v>0</v>
      </c>
    </row>
    <row r="1417" spans="2:15" x14ac:dyDescent="0.35">
      <c r="B1417">
        <v>47</v>
      </c>
      <c r="C1417" s="4">
        <v>843.5826086956522</v>
      </c>
      <c r="D1417">
        <v>25</v>
      </c>
      <c r="E1417">
        <v>1993</v>
      </c>
      <c r="F1417">
        <v>1</v>
      </c>
      <c r="G1417">
        <v>2</v>
      </c>
      <c r="H1417">
        <v>7</v>
      </c>
      <c r="I1417">
        <v>3</v>
      </c>
      <c r="J1417">
        <v>1</v>
      </c>
      <c r="K1417">
        <v>0</v>
      </c>
      <c r="L1417" s="4">
        <v>23</v>
      </c>
      <c r="M1417">
        <v>2</v>
      </c>
      <c r="N1417">
        <v>3</v>
      </c>
      <c r="O1417">
        <v>0</v>
      </c>
    </row>
    <row r="1418" spans="2:15" x14ac:dyDescent="0.35">
      <c r="B1418">
        <v>33</v>
      </c>
      <c r="C1418" s="4">
        <v>1313</v>
      </c>
      <c r="D1418">
        <v>1</v>
      </c>
      <c r="E1418">
        <v>1994</v>
      </c>
      <c r="F1418">
        <v>2</v>
      </c>
      <c r="G1418">
        <v>2</v>
      </c>
      <c r="H1418">
        <v>5</v>
      </c>
      <c r="I1418">
        <v>3</v>
      </c>
      <c r="J1418">
        <v>3</v>
      </c>
      <c r="K1418">
        <v>0</v>
      </c>
      <c r="L1418" s="4">
        <v>12</v>
      </c>
      <c r="M1418">
        <v>3</v>
      </c>
      <c r="N1418">
        <v>2</v>
      </c>
      <c r="O1418">
        <v>0</v>
      </c>
    </row>
    <row r="1419" spans="2:15" x14ac:dyDescent="0.35">
      <c r="B1419">
        <v>38</v>
      </c>
      <c r="C1419" s="4">
        <v>787.54826254826253</v>
      </c>
      <c r="D1419">
        <v>1</v>
      </c>
      <c r="E1419">
        <v>1995</v>
      </c>
      <c r="F1419">
        <v>4</v>
      </c>
      <c r="G1419">
        <v>2</v>
      </c>
      <c r="H1419">
        <v>8</v>
      </c>
      <c r="I1419">
        <v>2</v>
      </c>
      <c r="J1419">
        <v>2</v>
      </c>
      <c r="K1419">
        <v>0</v>
      </c>
      <c r="L1419" s="4">
        <v>15</v>
      </c>
      <c r="M1419">
        <v>1</v>
      </c>
      <c r="N1419">
        <v>3</v>
      </c>
      <c r="O1419">
        <v>0</v>
      </c>
    </row>
    <row r="1420" spans="2:15" x14ac:dyDescent="0.35">
      <c r="B1420">
        <v>31</v>
      </c>
      <c r="C1420" s="4">
        <v>1154</v>
      </c>
      <c r="D1420">
        <v>2</v>
      </c>
      <c r="E1420">
        <v>1996</v>
      </c>
      <c r="F1420">
        <v>1</v>
      </c>
      <c r="G1420">
        <v>2</v>
      </c>
      <c r="H1420">
        <v>9</v>
      </c>
      <c r="I1420">
        <v>3</v>
      </c>
      <c r="J1420">
        <v>2</v>
      </c>
      <c r="K1420">
        <v>0</v>
      </c>
      <c r="L1420" s="4">
        <v>19</v>
      </c>
      <c r="M1420">
        <v>3</v>
      </c>
      <c r="N1420">
        <v>3</v>
      </c>
      <c r="O1420">
        <v>0</v>
      </c>
    </row>
    <row r="1421" spans="2:15" x14ac:dyDescent="0.35">
      <c r="B1421">
        <v>38</v>
      </c>
      <c r="C1421" s="4">
        <v>508</v>
      </c>
      <c r="D1421">
        <v>6</v>
      </c>
      <c r="E1421">
        <v>1997</v>
      </c>
      <c r="F1421">
        <v>1</v>
      </c>
      <c r="G1421">
        <v>2</v>
      </c>
      <c r="H1421">
        <v>3</v>
      </c>
      <c r="I1421">
        <v>3</v>
      </c>
      <c r="J1421">
        <v>2</v>
      </c>
      <c r="K1421">
        <v>0</v>
      </c>
      <c r="L1421" s="4">
        <v>11</v>
      </c>
      <c r="M1421">
        <v>4</v>
      </c>
      <c r="N1421">
        <v>3</v>
      </c>
      <c r="O1421">
        <v>0</v>
      </c>
    </row>
    <row r="1422" spans="2:15" x14ac:dyDescent="0.35">
      <c r="B1422">
        <v>42</v>
      </c>
      <c r="C1422" s="4">
        <v>557</v>
      </c>
      <c r="D1422">
        <v>18</v>
      </c>
      <c r="E1422">
        <v>1998</v>
      </c>
      <c r="F1422">
        <v>4</v>
      </c>
      <c r="G1422">
        <v>2</v>
      </c>
      <c r="H1422">
        <v>4</v>
      </c>
      <c r="I1422">
        <v>1</v>
      </c>
      <c r="J1422">
        <v>3</v>
      </c>
      <c r="K1422">
        <v>1</v>
      </c>
      <c r="L1422" s="4">
        <v>17</v>
      </c>
      <c r="M1422">
        <v>3</v>
      </c>
      <c r="N1422">
        <v>2</v>
      </c>
      <c r="O1422">
        <v>0</v>
      </c>
    </row>
    <row r="1423" spans="2:15" x14ac:dyDescent="0.35">
      <c r="B1423">
        <v>41</v>
      </c>
      <c r="C1423" s="4">
        <v>642</v>
      </c>
      <c r="D1423">
        <v>1</v>
      </c>
      <c r="E1423">
        <v>1999</v>
      </c>
      <c r="F1423">
        <v>4</v>
      </c>
      <c r="G1423">
        <v>2</v>
      </c>
      <c r="H1423">
        <v>4</v>
      </c>
      <c r="I1423">
        <v>4</v>
      </c>
      <c r="J1423">
        <v>2</v>
      </c>
      <c r="K1423">
        <v>0</v>
      </c>
      <c r="L1423" s="4">
        <v>15.375527426160337</v>
      </c>
      <c r="M1423">
        <v>1</v>
      </c>
      <c r="N1423">
        <v>3</v>
      </c>
      <c r="O1423">
        <v>0</v>
      </c>
    </row>
    <row r="1424" spans="2:15" x14ac:dyDescent="0.35">
      <c r="B1424">
        <v>47</v>
      </c>
      <c r="C1424" s="4">
        <v>1162</v>
      </c>
      <c r="D1424">
        <v>1</v>
      </c>
      <c r="E1424">
        <v>2000</v>
      </c>
      <c r="F1424">
        <v>3</v>
      </c>
      <c r="G1424">
        <v>1</v>
      </c>
      <c r="H1424">
        <v>1</v>
      </c>
      <c r="I1424">
        <v>2</v>
      </c>
      <c r="J1424">
        <v>2</v>
      </c>
      <c r="K1424">
        <v>0</v>
      </c>
      <c r="L1424" s="4">
        <v>15.079365079365079</v>
      </c>
      <c r="M1424">
        <v>1</v>
      </c>
      <c r="N1424">
        <v>1</v>
      </c>
      <c r="O1424">
        <v>0</v>
      </c>
    </row>
    <row r="1425" spans="2:15" x14ac:dyDescent="0.35">
      <c r="B1425">
        <v>35</v>
      </c>
      <c r="C1425" s="4">
        <v>1490</v>
      </c>
      <c r="D1425">
        <v>11</v>
      </c>
      <c r="E1425">
        <v>2003</v>
      </c>
      <c r="F1425">
        <v>4</v>
      </c>
      <c r="G1425">
        <v>2</v>
      </c>
      <c r="H1425">
        <v>5</v>
      </c>
      <c r="I1425">
        <v>3</v>
      </c>
      <c r="J1425">
        <v>2</v>
      </c>
      <c r="K1425">
        <v>1</v>
      </c>
      <c r="L1425" s="4">
        <v>15.173076923076923</v>
      </c>
      <c r="M1425">
        <v>3</v>
      </c>
      <c r="N1425">
        <v>3</v>
      </c>
      <c r="O1425">
        <v>0</v>
      </c>
    </row>
    <row r="1426" spans="2:15" x14ac:dyDescent="0.35">
      <c r="B1426">
        <v>22</v>
      </c>
      <c r="C1426" s="4">
        <v>581</v>
      </c>
      <c r="D1426">
        <v>1</v>
      </c>
      <c r="E1426">
        <v>2007</v>
      </c>
      <c r="F1426">
        <v>4</v>
      </c>
      <c r="G1426">
        <v>2</v>
      </c>
      <c r="H1426">
        <v>4</v>
      </c>
      <c r="I1426">
        <v>3</v>
      </c>
      <c r="J1426">
        <v>1</v>
      </c>
      <c r="K1426">
        <v>0</v>
      </c>
      <c r="L1426" s="4">
        <v>15.375527426160337</v>
      </c>
      <c r="M1426">
        <v>4</v>
      </c>
      <c r="N1426">
        <v>4</v>
      </c>
      <c r="O1426">
        <v>0</v>
      </c>
    </row>
    <row r="1427" spans="2:15" x14ac:dyDescent="0.35">
      <c r="B1427">
        <v>35</v>
      </c>
      <c r="C1427" s="4">
        <v>1395</v>
      </c>
      <c r="D1427">
        <v>9</v>
      </c>
      <c r="E1427">
        <v>2008</v>
      </c>
      <c r="F1427">
        <v>2</v>
      </c>
      <c r="G1427">
        <v>2</v>
      </c>
      <c r="H1427">
        <v>4</v>
      </c>
      <c r="I1427">
        <v>3</v>
      </c>
      <c r="J1427">
        <v>1</v>
      </c>
      <c r="K1427">
        <v>0</v>
      </c>
      <c r="L1427" s="4">
        <v>15.375527426160337</v>
      </c>
      <c r="M1427">
        <v>2</v>
      </c>
      <c r="N1427">
        <v>3</v>
      </c>
      <c r="O1427">
        <v>0</v>
      </c>
    </row>
    <row r="1428" spans="2:15" x14ac:dyDescent="0.35">
      <c r="B1428">
        <v>33</v>
      </c>
      <c r="C1428" s="4">
        <v>501</v>
      </c>
      <c r="D1428">
        <v>15</v>
      </c>
      <c r="E1428">
        <v>2009</v>
      </c>
      <c r="F1428">
        <v>2</v>
      </c>
      <c r="G1428">
        <v>1</v>
      </c>
      <c r="H1428">
        <v>7</v>
      </c>
      <c r="I1428">
        <v>4</v>
      </c>
      <c r="J1428">
        <v>2</v>
      </c>
      <c r="K1428">
        <v>1</v>
      </c>
      <c r="L1428" s="4">
        <v>13</v>
      </c>
      <c r="M1428">
        <v>1</v>
      </c>
      <c r="N1428">
        <v>3</v>
      </c>
      <c r="O1428">
        <v>0</v>
      </c>
    </row>
    <row r="1429" spans="2:15" x14ac:dyDescent="0.35">
      <c r="B1429">
        <v>32</v>
      </c>
      <c r="C1429" s="4">
        <v>267</v>
      </c>
      <c r="D1429">
        <v>29</v>
      </c>
      <c r="E1429">
        <v>2010</v>
      </c>
      <c r="F1429">
        <v>3</v>
      </c>
      <c r="G1429">
        <v>1</v>
      </c>
      <c r="H1429">
        <v>5</v>
      </c>
      <c r="I1429">
        <v>2</v>
      </c>
      <c r="J1429">
        <v>1</v>
      </c>
      <c r="K1429">
        <v>0</v>
      </c>
      <c r="L1429" s="4">
        <v>13</v>
      </c>
      <c r="M1429">
        <v>3</v>
      </c>
      <c r="N1429">
        <v>3</v>
      </c>
      <c r="O1429">
        <v>0</v>
      </c>
    </row>
    <row r="1430" spans="2:15" x14ac:dyDescent="0.35">
      <c r="B1430">
        <v>40</v>
      </c>
      <c r="C1430" s="4">
        <v>543</v>
      </c>
      <c r="D1430">
        <v>1</v>
      </c>
      <c r="E1430">
        <v>2012</v>
      </c>
      <c r="F1430">
        <v>1</v>
      </c>
      <c r="G1430">
        <v>2</v>
      </c>
      <c r="H1430">
        <v>5</v>
      </c>
      <c r="I1430">
        <v>4</v>
      </c>
      <c r="J1430">
        <v>2</v>
      </c>
      <c r="K1430">
        <v>0</v>
      </c>
      <c r="L1430" s="4">
        <v>19</v>
      </c>
      <c r="M1430">
        <v>3</v>
      </c>
      <c r="N1430">
        <v>2</v>
      </c>
      <c r="O1430">
        <v>0</v>
      </c>
    </row>
    <row r="1431" spans="2:15" x14ac:dyDescent="0.35">
      <c r="B1431">
        <v>32</v>
      </c>
      <c r="C1431" s="4">
        <v>234</v>
      </c>
      <c r="D1431">
        <v>1</v>
      </c>
      <c r="E1431">
        <v>2013</v>
      </c>
      <c r="F1431">
        <v>2</v>
      </c>
      <c r="G1431">
        <v>2</v>
      </c>
      <c r="H1431">
        <v>9</v>
      </c>
      <c r="I1431">
        <v>2</v>
      </c>
      <c r="J1431">
        <v>2</v>
      </c>
      <c r="K1431">
        <v>0</v>
      </c>
      <c r="L1431" s="4">
        <v>14</v>
      </c>
      <c r="M1431">
        <v>2</v>
      </c>
      <c r="N1431">
        <v>3</v>
      </c>
      <c r="O1431">
        <v>0</v>
      </c>
    </row>
    <row r="1432" spans="2:15" x14ac:dyDescent="0.35">
      <c r="B1432">
        <v>39</v>
      </c>
      <c r="C1432" s="4">
        <v>116</v>
      </c>
      <c r="D1432">
        <v>24</v>
      </c>
      <c r="E1432">
        <v>2014</v>
      </c>
      <c r="F1432">
        <v>1</v>
      </c>
      <c r="G1432">
        <v>2</v>
      </c>
      <c r="H1432">
        <v>4</v>
      </c>
      <c r="I1432">
        <v>4</v>
      </c>
      <c r="J1432">
        <v>1</v>
      </c>
      <c r="K1432">
        <v>0</v>
      </c>
      <c r="L1432" s="4">
        <v>13</v>
      </c>
      <c r="M1432">
        <v>1</v>
      </c>
      <c r="N1432">
        <v>3</v>
      </c>
      <c r="O1432">
        <v>0</v>
      </c>
    </row>
    <row r="1433" spans="2:15" x14ac:dyDescent="0.35">
      <c r="B1433">
        <v>38</v>
      </c>
      <c r="C1433" s="4">
        <v>201</v>
      </c>
      <c r="D1433">
        <v>10</v>
      </c>
      <c r="E1433">
        <v>2015</v>
      </c>
      <c r="F1433">
        <v>2</v>
      </c>
      <c r="G1433">
        <v>1</v>
      </c>
      <c r="H1433">
        <v>1</v>
      </c>
      <c r="I1433">
        <v>3</v>
      </c>
      <c r="J1433">
        <v>2</v>
      </c>
      <c r="K1433">
        <v>0</v>
      </c>
      <c r="L1433" s="4">
        <v>12</v>
      </c>
      <c r="M1433">
        <v>1</v>
      </c>
      <c r="N1433">
        <v>3</v>
      </c>
      <c r="O1433">
        <v>0</v>
      </c>
    </row>
    <row r="1434" spans="2:15" x14ac:dyDescent="0.35">
      <c r="B1434">
        <v>32</v>
      </c>
      <c r="C1434" s="4">
        <v>801</v>
      </c>
      <c r="D1434">
        <v>1</v>
      </c>
      <c r="E1434">
        <v>2016</v>
      </c>
      <c r="F1434">
        <v>3</v>
      </c>
      <c r="G1434">
        <v>1</v>
      </c>
      <c r="H1434">
        <v>8</v>
      </c>
      <c r="I1434">
        <v>4</v>
      </c>
      <c r="J1434">
        <v>2</v>
      </c>
      <c r="K1434">
        <v>0</v>
      </c>
      <c r="L1434" s="4">
        <v>19</v>
      </c>
      <c r="M1434">
        <v>3</v>
      </c>
      <c r="N1434">
        <v>3</v>
      </c>
      <c r="O1434">
        <v>0</v>
      </c>
    </row>
    <row r="1435" spans="2:15" x14ac:dyDescent="0.35">
      <c r="B1435">
        <v>37</v>
      </c>
      <c r="C1435" s="4">
        <v>161</v>
      </c>
      <c r="D1435">
        <v>10</v>
      </c>
      <c r="E1435">
        <v>2017</v>
      </c>
      <c r="F1435">
        <v>3</v>
      </c>
      <c r="G1435">
        <v>1</v>
      </c>
      <c r="H1435">
        <v>1</v>
      </c>
      <c r="I1435">
        <v>4</v>
      </c>
      <c r="J1435">
        <v>2</v>
      </c>
      <c r="K1435">
        <v>1</v>
      </c>
      <c r="L1435" s="4">
        <v>25</v>
      </c>
      <c r="M1435">
        <v>1</v>
      </c>
      <c r="N1435">
        <v>3</v>
      </c>
      <c r="O1435">
        <v>0</v>
      </c>
    </row>
    <row r="1436" spans="2:15" x14ac:dyDescent="0.35">
      <c r="B1436">
        <v>25</v>
      </c>
      <c r="C1436" s="4">
        <v>787.54826254826253</v>
      </c>
      <c r="D1436">
        <v>8</v>
      </c>
      <c r="E1436">
        <v>2018</v>
      </c>
      <c r="F1436">
        <v>1</v>
      </c>
      <c r="G1436">
        <v>1</v>
      </c>
      <c r="H1436">
        <v>8</v>
      </c>
      <c r="I1436">
        <v>3</v>
      </c>
      <c r="J1436">
        <v>3</v>
      </c>
      <c r="K1436">
        <v>1</v>
      </c>
      <c r="L1436" s="4">
        <v>22</v>
      </c>
      <c r="M1436">
        <v>2</v>
      </c>
      <c r="N1436">
        <v>2</v>
      </c>
      <c r="O1436">
        <v>0</v>
      </c>
    </row>
    <row r="1437" spans="2:15" x14ac:dyDescent="0.35">
      <c r="B1437">
        <v>52</v>
      </c>
      <c r="C1437" s="4">
        <v>803.12121212121212</v>
      </c>
      <c r="D1437">
        <v>29</v>
      </c>
      <c r="E1437">
        <v>2019</v>
      </c>
      <c r="F1437">
        <v>1</v>
      </c>
      <c r="G1437">
        <v>2</v>
      </c>
      <c r="H1437">
        <v>9</v>
      </c>
      <c r="I1437">
        <v>4</v>
      </c>
      <c r="J1437">
        <v>3</v>
      </c>
      <c r="K1437">
        <v>0</v>
      </c>
      <c r="L1437" s="4">
        <v>15</v>
      </c>
      <c r="M1437">
        <v>2</v>
      </c>
      <c r="N1437">
        <v>2</v>
      </c>
      <c r="O1437">
        <v>0</v>
      </c>
    </row>
    <row r="1438" spans="2:15" x14ac:dyDescent="0.35">
      <c r="B1438">
        <v>44</v>
      </c>
      <c r="C1438" s="4">
        <v>1037</v>
      </c>
      <c r="D1438">
        <v>1</v>
      </c>
      <c r="E1438">
        <v>2020</v>
      </c>
      <c r="F1438">
        <v>2</v>
      </c>
      <c r="G1438">
        <v>2</v>
      </c>
      <c r="H1438">
        <v>4</v>
      </c>
      <c r="I1438">
        <v>4</v>
      </c>
      <c r="J1438">
        <v>1</v>
      </c>
      <c r="K1438">
        <v>1</v>
      </c>
      <c r="L1438" s="4">
        <v>12</v>
      </c>
      <c r="M1438">
        <v>3</v>
      </c>
      <c r="N1438">
        <v>3</v>
      </c>
      <c r="O1438">
        <v>0</v>
      </c>
    </row>
    <row r="1439" spans="2:15" x14ac:dyDescent="0.35">
      <c r="B1439">
        <v>21</v>
      </c>
      <c r="C1439" s="4">
        <v>501</v>
      </c>
      <c r="D1439">
        <v>5</v>
      </c>
      <c r="E1439">
        <v>2021</v>
      </c>
      <c r="F1439">
        <v>3</v>
      </c>
      <c r="G1439">
        <v>2</v>
      </c>
      <c r="H1439">
        <v>9</v>
      </c>
      <c r="I1439">
        <v>1</v>
      </c>
      <c r="J1439">
        <v>1</v>
      </c>
      <c r="K1439">
        <v>1</v>
      </c>
      <c r="L1439" s="4">
        <v>11</v>
      </c>
      <c r="M1439">
        <v>4</v>
      </c>
      <c r="N1439">
        <v>3</v>
      </c>
      <c r="O1439">
        <v>0</v>
      </c>
    </row>
    <row r="1440" spans="2:15" x14ac:dyDescent="0.35">
      <c r="B1440">
        <v>39</v>
      </c>
      <c r="C1440" s="4">
        <v>105</v>
      </c>
      <c r="D1440">
        <v>9</v>
      </c>
      <c r="E1440">
        <v>2022</v>
      </c>
      <c r="F1440">
        <v>4</v>
      </c>
      <c r="G1440">
        <v>2</v>
      </c>
      <c r="H1440">
        <v>6</v>
      </c>
      <c r="I1440">
        <v>4</v>
      </c>
      <c r="J1440">
        <v>1</v>
      </c>
      <c r="K1440">
        <v>0</v>
      </c>
      <c r="L1440" s="4">
        <v>13</v>
      </c>
      <c r="M1440">
        <v>3</v>
      </c>
      <c r="N1440">
        <v>2</v>
      </c>
      <c r="O1440">
        <v>0</v>
      </c>
    </row>
    <row r="1441" spans="2:15" x14ac:dyDescent="0.35">
      <c r="B1441">
        <v>23</v>
      </c>
      <c r="C1441" s="4">
        <v>638</v>
      </c>
      <c r="D1441">
        <v>9</v>
      </c>
      <c r="E1441">
        <v>2023</v>
      </c>
      <c r="F1441">
        <v>4</v>
      </c>
      <c r="G1441">
        <v>2</v>
      </c>
      <c r="H1441">
        <v>9</v>
      </c>
      <c r="I1441">
        <v>1</v>
      </c>
      <c r="J1441">
        <v>2</v>
      </c>
      <c r="K1441">
        <v>0</v>
      </c>
      <c r="L1441" s="4">
        <v>19</v>
      </c>
      <c r="M1441">
        <v>1</v>
      </c>
      <c r="N1441">
        <v>2</v>
      </c>
      <c r="O1441">
        <v>1</v>
      </c>
    </row>
    <row r="1442" spans="2:15" x14ac:dyDescent="0.35">
      <c r="B1442">
        <v>36</v>
      </c>
      <c r="C1442" s="4">
        <v>557</v>
      </c>
      <c r="D1442">
        <v>3</v>
      </c>
      <c r="E1442">
        <v>2024</v>
      </c>
      <c r="F1442">
        <v>1</v>
      </c>
      <c r="G1442">
        <v>1</v>
      </c>
      <c r="H1442">
        <v>8</v>
      </c>
      <c r="I1442">
        <v>4</v>
      </c>
      <c r="J1442">
        <v>2</v>
      </c>
      <c r="K1442">
        <v>0</v>
      </c>
      <c r="L1442" s="4">
        <v>19</v>
      </c>
      <c r="M1442">
        <v>3</v>
      </c>
      <c r="N1442">
        <v>3</v>
      </c>
      <c r="O1442">
        <v>0</v>
      </c>
    </row>
    <row r="1443" spans="2:15" x14ac:dyDescent="0.35">
      <c r="B1443">
        <v>36</v>
      </c>
      <c r="C1443" s="4">
        <v>688</v>
      </c>
      <c r="D1443">
        <v>4</v>
      </c>
      <c r="E1443">
        <v>2025</v>
      </c>
      <c r="F1443">
        <v>4</v>
      </c>
      <c r="G1443">
        <v>1</v>
      </c>
      <c r="H1443">
        <v>3</v>
      </c>
      <c r="I1443">
        <v>2</v>
      </c>
      <c r="J1443">
        <v>3</v>
      </c>
      <c r="K1443">
        <v>0</v>
      </c>
      <c r="L1443" s="4">
        <v>13</v>
      </c>
      <c r="M1443">
        <v>2</v>
      </c>
      <c r="N1443">
        <v>3</v>
      </c>
      <c r="O1443">
        <v>0</v>
      </c>
    </row>
    <row r="1444" spans="2:15" x14ac:dyDescent="0.35">
      <c r="B1444">
        <v>56</v>
      </c>
      <c r="C1444" s="4">
        <v>667</v>
      </c>
      <c r="D1444">
        <v>1</v>
      </c>
      <c r="E1444">
        <v>2026</v>
      </c>
      <c r="F1444">
        <v>3</v>
      </c>
      <c r="G1444">
        <v>2</v>
      </c>
      <c r="H1444">
        <v>7</v>
      </c>
      <c r="I1444">
        <v>3</v>
      </c>
      <c r="J1444">
        <v>3</v>
      </c>
      <c r="K1444">
        <v>0</v>
      </c>
      <c r="L1444" s="4">
        <v>21</v>
      </c>
      <c r="M1444">
        <v>1</v>
      </c>
      <c r="N1444">
        <v>2</v>
      </c>
      <c r="O1444">
        <v>0</v>
      </c>
    </row>
    <row r="1445" spans="2:15" x14ac:dyDescent="0.35">
      <c r="B1445">
        <v>29</v>
      </c>
      <c r="C1445" s="4">
        <v>1092</v>
      </c>
      <c r="D1445">
        <v>1</v>
      </c>
      <c r="E1445">
        <v>2027</v>
      </c>
      <c r="F1445">
        <v>1</v>
      </c>
      <c r="G1445">
        <v>2</v>
      </c>
      <c r="H1445">
        <v>4</v>
      </c>
      <c r="I1445">
        <v>4</v>
      </c>
      <c r="J1445">
        <v>2</v>
      </c>
      <c r="K1445">
        <v>1</v>
      </c>
      <c r="L1445" s="4">
        <v>14</v>
      </c>
      <c r="M1445">
        <v>2</v>
      </c>
      <c r="N1445">
        <v>4</v>
      </c>
      <c r="O1445">
        <v>1</v>
      </c>
    </row>
    <row r="1446" spans="2:15" x14ac:dyDescent="0.35">
      <c r="B1446">
        <v>42</v>
      </c>
      <c r="C1446" s="4">
        <v>300</v>
      </c>
      <c r="D1446">
        <v>2</v>
      </c>
      <c r="E1446">
        <v>2031</v>
      </c>
      <c r="F1446">
        <v>1</v>
      </c>
      <c r="G1446">
        <v>2</v>
      </c>
      <c r="H1446">
        <v>6</v>
      </c>
      <c r="I1446">
        <v>3</v>
      </c>
      <c r="J1446">
        <v>2</v>
      </c>
      <c r="K1446">
        <v>0</v>
      </c>
      <c r="L1446" s="4">
        <v>11</v>
      </c>
      <c r="M1446">
        <v>1</v>
      </c>
      <c r="N1446">
        <v>2</v>
      </c>
      <c r="O1446">
        <v>0</v>
      </c>
    </row>
    <row r="1447" spans="2:15" x14ac:dyDescent="0.35">
      <c r="B1447">
        <v>56</v>
      </c>
      <c r="C1447" s="4">
        <v>310</v>
      </c>
      <c r="D1447">
        <v>7</v>
      </c>
      <c r="E1447">
        <v>2032</v>
      </c>
      <c r="F1447">
        <v>4</v>
      </c>
      <c r="G1447">
        <v>2</v>
      </c>
      <c r="H1447">
        <v>5</v>
      </c>
      <c r="I1447">
        <v>3</v>
      </c>
      <c r="J1447">
        <v>2</v>
      </c>
      <c r="K1447">
        <v>0</v>
      </c>
      <c r="L1447" s="4">
        <v>11</v>
      </c>
      <c r="M1447">
        <v>4</v>
      </c>
      <c r="N1447">
        <v>1</v>
      </c>
      <c r="O1447">
        <v>1</v>
      </c>
    </row>
    <row r="1448" spans="2:15" x14ac:dyDescent="0.35">
      <c r="B1448">
        <v>41</v>
      </c>
      <c r="C1448" s="4">
        <v>805.3360655737705</v>
      </c>
      <c r="D1448">
        <v>28</v>
      </c>
      <c r="E1448">
        <v>2034</v>
      </c>
      <c r="F1448">
        <v>1</v>
      </c>
      <c r="G1448">
        <v>1</v>
      </c>
      <c r="H1448">
        <v>3</v>
      </c>
      <c r="I1448">
        <v>2</v>
      </c>
      <c r="J1448">
        <v>2</v>
      </c>
      <c r="K1448">
        <v>0</v>
      </c>
      <c r="L1448" s="4">
        <v>23</v>
      </c>
      <c r="M1448">
        <v>3</v>
      </c>
      <c r="N1448">
        <v>3</v>
      </c>
      <c r="O1448">
        <v>0</v>
      </c>
    </row>
    <row r="1449" spans="2:15" x14ac:dyDescent="0.35">
      <c r="B1449">
        <v>34</v>
      </c>
      <c r="C1449" s="4">
        <v>704</v>
      </c>
      <c r="D1449">
        <v>28</v>
      </c>
      <c r="E1449">
        <v>2035</v>
      </c>
      <c r="F1449">
        <v>4</v>
      </c>
      <c r="G1449">
        <v>1</v>
      </c>
      <c r="H1449">
        <v>8</v>
      </c>
      <c r="I1449">
        <v>3</v>
      </c>
      <c r="J1449">
        <v>2</v>
      </c>
      <c r="K1449">
        <v>0</v>
      </c>
      <c r="L1449" s="4">
        <v>21</v>
      </c>
      <c r="M1449">
        <v>4</v>
      </c>
      <c r="N1449">
        <v>3</v>
      </c>
      <c r="O1449">
        <v>0</v>
      </c>
    </row>
    <row r="1450" spans="2:15" x14ac:dyDescent="0.35">
      <c r="B1450">
        <v>36</v>
      </c>
      <c r="C1450" s="4">
        <v>301</v>
      </c>
      <c r="D1450">
        <v>15</v>
      </c>
      <c r="E1450">
        <v>2036</v>
      </c>
      <c r="F1450">
        <v>4</v>
      </c>
      <c r="G1450">
        <v>2</v>
      </c>
      <c r="H1450">
        <v>8</v>
      </c>
      <c r="I1450">
        <v>4</v>
      </c>
      <c r="J1450">
        <v>3</v>
      </c>
      <c r="K1450">
        <v>0</v>
      </c>
      <c r="L1450" s="4">
        <v>24</v>
      </c>
      <c r="M1450">
        <v>1</v>
      </c>
      <c r="N1450">
        <v>2</v>
      </c>
      <c r="O1450">
        <v>0</v>
      </c>
    </row>
    <row r="1451" spans="2:15" x14ac:dyDescent="0.35">
      <c r="B1451">
        <v>41</v>
      </c>
      <c r="C1451" s="4">
        <v>930</v>
      </c>
      <c r="D1451">
        <v>3</v>
      </c>
      <c r="E1451">
        <v>2037</v>
      </c>
      <c r="F1451">
        <v>3</v>
      </c>
      <c r="G1451">
        <v>2</v>
      </c>
      <c r="H1451">
        <v>8</v>
      </c>
      <c r="I1451">
        <v>2</v>
      </c>
      <c r="J1451">
        <v>3</v>
      </c>
      <c r="K1451">
        <v>0</v>
      </c>
      <c r="L1451" s="4">
        <v>11</v>
      </c>
      <c r="M1451">
        <v>3</v>
      </c>
      <c r="N1451">
        <v>3</v>
      </c>
      <c r="O1451">
        <v>0</v>
      </c>
    </row>
    <row r="1452" spans="2:15" x14ac:dyDescent="0.35">
      <c r="B1452">
        <v>32</v>
      </c>
      <c r="C1452" s="4">
        <v>529</v>
      </c>
      <c r="D1452">
        <v>2</v>
      </c>
      <c r="E1452">
        <v>2038</v>
      </c>
      <c r="F1452">
        <v>4</v>
      </c>
      <c r="G1452">
        <v>2</v>
      </c>
      <c r="H1452">
        <v>4</v>
      </c>
      <c r="I1452">
        <v>1</v>
      </c>
      <c r="J1452">
        <v>1</v>
      </c>
      <c r="K1452">
        <v>0</v>
      </c>
      <c r="L1452" s="4">
        <v>14</v>
      </c>
      <c r="M1452">
        <v>4</v>
      </c>
      <c r="N1452">
        <v>3</v>
      </c>
      <c r="O1452">
        <v>0</v>
      </c>
    </row>
    <row r="1453" spans="2:15" x14ac:dyDescent="0.35">
      <c r="B1453">
        <v>35</v>
      </c>
      <c r="C1453" s="4">
        <v>1146</v>
      </c>
      <c r="D1453">
        <v>26</v>
      </c>
      <c r="E1453">
        <v>2040</v>
      </c>
      <c r="F1453">
        <v>3</v>
      </c>
      <c r="G1453">
        <v>1</v>
      </c>
      <c r="H1453">
        <v>2</v>
      </c>
      <c r="I1453">
        <v>4</v>
      </c>
      <c r="J1453">
        <v>1</v>
      </c>
      <c r="K1453">
        <v>1</v>
      </c>
      <c r="L1453" s="4">
        <v>16</v>
      </c>
      <c r="M1453">
        <v>3</v>
      </c>
      <c r="N1453">
        <v>3</v>
      </c>
      <c r="O1453">
        <v>0</v>
      </c>
    </row>
    <row r="1454" spans="2:15" x14ac:dyDescent="0.35">
      <c r="B1454">
        <v>38</v>
      </c>
      <c r="C1454" s="4">
        <v>787.54826254826253</v>
      </c>
      <c r="D1454">
        <v>10</v>
      </c>
      <c r="E1454">
        <v>2041</v>
      </c>
      <c r="F1454">
        <v>1</v>
      </c>
      <c r="G1454">
        <v>1</v>
      </c>
      <c r="H1454">
        <v>8</v>
      </c>
      <c r="I1454">
        <v>4</v>
      </c>
      <c r="J1454">
        <v>2</v>
      </c>
      <c r="K1454">
        <v>0</v>
      </c>
      <c r="L1454" s="4">
        <v>11</v>
      </c>
      <c r="M1454">
        <v>3</v>
      </c>
      <c r="N1454">
        <v>3</v>
      </c>
      <c r="O1454">
        <v>0</v>
      </c>
    </row>
    <row r="1455" spans="2:15" x14ac:dyDescent="0.35">
      <c r="B1455">
        <v>50</v>
      </c>
      <c r="C1455" s="4">
        <v>878</v>
      </c>
      <c r="D1455">
        <v>1</v>
      </c>
      <c r="E1455">
        <v>2044</v>
      </c>
      <c r="F1455">
        <v>2</v>
      </c>
      <c r="G1455">
        <v>2</v>
      </c>
      <c r="H1455">
        <v>8</v>
      </c>
      <c r="I1455">
        <v>3</v>
      </c>
      <c r="J1455">
        <v>3</v>
      </c>
      <c r="K1455">
        <v>0</v>
      </c>
      <c r="L1455" s="4">
        <v>12</v>
      </c>
      <c r="M1455">
        <v>4</v>
      </c>
      <c r="N1455">
        <v>3</v>
      </c>
      <c r="O1455">
        <v>1</v>
      </c>
    </row>
    <row r="1456" spans="2:15" x14ac:dyDescent="0.35">
      <c r="B1456">
        <v>36</v>
      </c>
      <c r="C1456" s="4">
        <v>787.54826254826253</v>
      </c>
      <c r="D1456">
        <v>11</v>
      </c>
      <c r="E1456">
        <v>2045</v>
      </c>
      <c r="F1456">
        <v>2</v>
      </c>
      <c r="G1456">
        <v>1</v>
      </c>
      <c r="H1456">
        <v>8</v>
      </c>
      <c r="I1456">
        <v>4</v>
      </c>
      <c r="J1456">
        <v>2</v>
      </c>
      <c r="K1456">
        <v>0</v>
      </c>
      <c r="L1456" s="4">
        <v>13</v>
      </c>
      <c r="M1456">
        <v>1</v>
      </c>
      <c r="N1456">
        <v>2</v>
      </c>
      <c r="O1456">
        <v>0</v>
      </c>
    </row>
    <row r="1457" spans="2:15" x14ac:dyDescent="0.35">
      <c r="B1457">
        <v>45</v>
      </c>
      <c r="C1457" s="4">
        <v>374</v>
      </c>
      <c r="D1457">
        <v>20</v>
      </c>
      <c r="E1457">
        <v>2046</v>
      </c>
      <c r="F1457">
        <v>4</v>
      </c>
      <c r="G1457">
        <v>1</v>
      </c>
      <c r="H1457">
        <v>8</v>
      </c>
      <c r="I1457">
        <v>3</v>
      </c>
      <c r="J1457">
        <v>1</v>
      </c>
      <c r="K1457">
        <v>0</v>
      </c>
      <c r="L1457" s="4">
        <v>15</v>
      </c>
      <c r="M1457">
        <v>3</v>
      </c>
      <c r="N1457">
        <v>3</v>
      </c>
      <c r="O1457">
        <v>0</v>
      </c>
    </row>
    <row r="1458" spans="2:15" x14ac:dyDescent="0.35">
      <c r="B1458">
        <v>40</v>
      </c>
      <c r="C1458" s="4">
        <v>773.53418803418799</v>
      </c>
      <c r="D1458">
        <v>2</v>
      </c>
      <c r="E1458">
        <v>2048</v>
      </c>
      <c r="F1458">
        <v>3</v>
      </c>
      <c r="G1458">
        <v>2</v>
      </c>
      <c r="H1458">
        <v>4</v>
      </c>
      <c r="I1458">
        <v>3</v>
      </c>
      <c r="J1458">
        <v>1</v>
      </c>
      <c r="K1458">
        <v>0</v>
      </c>
      <c r="L1458" s="4">
        <v>14</v>
      </c>
      <c r="M1458">
        <v>4</v>
      </c>
      <c r="N1458">
        <v>3</v>
      </c>
      <c r="O1458">
        <v>0</v>
      </c>
    </row>
    <row r="1459" spans="2:15" x14ac:dyDescent="0.35">
      <c r="B1459">
        <v>35</v>
      </c>
      <c r="C1459" s="4">
        <v>1199</v>
      </c>
      <c r="D1459">
        <v>18</v>
      </c>
      <c r="E1459">
        <v>2049</v>
      </c>
      <c r="F1459">
        <v>3</v>
      </c>
      <c r="G1459">
        <v>2</v>
      </c>
      <c r="H1459">
        <v>7</v>
      </c>
      <c r="I1459">
        <v>3</v>
      </c>
      <c r="J1459">
        <v>2</v>
      </c>
      <c r="K1459">
        <v>1</v>
      </c>
      <c r="L1459" s="4">
        <v>14</v>
      </c>
      <c r="M1459">
        <v>4</v>
      </c>
      <c r="N1459">
        <v>4</v>
      </c>
      <c r="O1459">
        <v>0</v>
      </c>
    </row>
    <row r="1460" spans="2:15" x14ac:dyDescent="0.35">
      <c r="B1460">
        <v>40</v>
      </c>
      <c r="C1460" s="4">
        <v>1194</v>
      </c>
      <c r="D1460">
        <v>2</v>
      </c>
      <c r="E1460">
        <v>2051</v>
      </c>
      <c r="F1460">
        <v>3</v>
      </c>
      <c r="G1460">
        <v>1</v>
      </c>
      <c r="H1460">
        <v>4</v>
      </c>
      <c r="I1460">
        <v>3</v>
      </c>
      <c r="J1460">
        <v>2</v>
      </c>
      <c r="K1460">
        <v>0</v>
      </c>
      <c r="L1460" s="4">
        <v>14</v>
      </c>
      <c r="M1460">
        <v>2</v>
      </c>
      <c r="N1460">
        <v>3</v>
      </c>
      <c r="O1460">
        <v>0</v>
      </c>
    </row>
    <row r="1461" spans="2:15" x14ac:dyDescent="0.35">
      <c r="B1461">
        <v>35</v>
      </c>
      <c r="C1461" s="4">
        <v>287</v>
      </c>
      <c r="D1461">
        <v>1</v>
      </c>
      <c r="E1461">
        <v>2052</v>
      </c>
      <c r="F1461">
        <v>3</v>
      </c>
      <c r="G1461">
        <v>1</v>
      </c>
      <c r="H1461">
        <v>4</v>
      </c>
      <c r="I1461">
        <v>4</v>
      </c>
      <c r="J1461">
        <v>2</v>
      </c>
      <c r="K1461">
        <v>0</v>
      </c>
      <c r="L1461" s="4">
        <v>12</v>
      </c>
      <c r="M1461">
        <v>4</v>
      </c>
      <c r="N1461">
        <v>3</v>
      </c>
      <c r="O1461">
        <v>0</v>
      </c>
    </row>
    <row r="1462" spans="2:15" x14ac:dyDescent="0.35">
      <c r="B1462">
        <v>29</v>
      </c>
      <c r="C1462" s="4">
        <v>1378</v>
      </c>
      <c r="D1462">
        <v>13</v>
      </c>
      <c r="E1462">
        <v>2053</v>
      </c>
      <c r="F1462">
        <v>4</v>
      </c>
      <c r="G1462">
        <v>2</v>
      </c>
      <c r="H1462">
        <v>5</v>
      </c>
      <c r="I1462">
        <v>2</v>
      </c>
      <c r="J1462">
        <v>2</v>
      </c>
      <c r="K1462">
        <v>1</v>
      </c>
      <c r="L1462" s="4">
        <v>13</v>
      </c>
      <c r="M1462">
        <v>1</v>
      </c>
      <c r="N1462">
        <v>3</v>
      </c>
      <c r="O1462">
        <v>0</v>
      </c>
    </row>
    <row r="1463" spans="2:15" x14ac:dyDescent="0.35">
      <c r="B1463">
        <v>29</v>
      </c>
      <c r="C1463" s="4">
        <v>468</v>
      </c>
      <c r="D1463">
        <v>28</v>
      </c>
      <c r="E1463">
        <v>2054</v>
      </c>
      <c r="F1463">
        <v>4</v>
      </c>
      <c r="G1463">
        <v>1</v>
      </c>
      <c r="H1463">
        <v>4</v>
      </c>
      <c r="I1463">
        <v>1</v>
      </c>
      <c r="J1463">
        <v>1</v>
      </c>
      <c r="K1463">
        <v>0</v>
      </c>
      <c r="L1463" s="4">
        <v>15.375527426160337</v>
      </c>
      <c r="M1463">
        <v>2</v>
      </c>
      <c r="N1463">
        <v>1</v>
      </c>
      <c r="O1463">
        <v>0</v>
      </c>
    </row>
    <row r="1464" spans="2:15" x14ac:dyDescent="0.35">
      <c r="B1464">
        <v>50</v>
      </c>
      <c r="C1464" s="4">
        <v>410</v>
      </c>
      <c r="D1464">
        <v>28</v>
      </c>
      <c r="E1464">
        <v>2055</v>
      </c>
      <c r="F1464">
        <v>4</v>
      </c>
      <c r="G1464">
        <v>2</v>
      </c>
      <c r="H1464">
        <v>8</v>
      </c>
      <c r="I1464">
        <v>1</v>
      </c>
      <c r="J1464">
        <v>3</v>
      </c>
      <c r="K1464">
        <v>1</v>
      </c>
      <c r="L1464" s="4">
        <v>14.945945945945946</v>
      </c>
      <c r="M1464">
        <v>2</v>
      </c>
      <c r="N1464">
        <v>3</v>
      </c>
      <c r="O1464">
        <v>1</v>
      </c>
    </row>
    <row r="1465" spans="2:15" x14ac:dyDescent="0.35">
      <c r="B1465">
        <v>39</v>
      </c>
      <c r="C1465" s="4">
        <v>787.54826254826253</v>
      </c>
      <c r="D1465">
        <v>24</v>
      </c>
      <c r="E1465">
        <v>2056</v>
      </c>
      <c r="F1465">
        <v>2</v>
      </c>
      <c r="G1465">
        <v>1</v>
      </c>
      <c r="H1465">
        <v>8</v>
      </c>
      <c r="I1465">
        <v>4</v>
      </c>
      <c r="J1465">
        <v>2</v>
      </c>
      <c r="K1465">
        <v>0</v>
      </c>
      <c r="L1465" s="4">
        <v>14.945945945945946</v>
      </c>
      <c r="M1465">
        <v>1</v>
      </c>
      <c r="N1465">
        <v>2</v>
      </c>
      <c r="O1465">
        <v>0</v>
      </c>
    </row>
    <row r="1466" spans="2:15" x14ac:dyDescent="0.35">
      <c r="B1466">
        <v>31</v>
      </c>
      <c r="C1466" s="4">
        <v>325</v>
      </c>
      <c r="D1466">
        <v>5</v>
      </c>
      <c r="E1466">
        <v>2057</v>
      </c>
      <c r="F1466">
        <v>2</v>
      </c>
      <c r="G1466">
        <v>2</v>
      </c>
      <c r="H1466">
        <v>3</v>
      </c>
      <c r="I1466">
        <v>1</v>
      </c>
      <c r="J1466">
        <v>1</v>
      </c>
      <c r="K1466">
        <v>0</v>
      </c>
      <c r="L1466" s="4">
        <v>15.345132743362832</v>
      </c>
      <c r="M1466">
        <v>2</v>
      </c>
      <c r="N1466">
        <v>3</v>
      </c>
      <c r="O1466">
        <v>0</v>
      </c>
    </row>
    <row r="1467" spans="2:15" x14ac:dyDescent="0.35">
      <c r="B1467">
        <v>26</v>
      </c>
      <c r="C1467" s="4">
        <v>803.12121212121212</v>
      </c>
      <c r="D1467">
        <v>5</v>
      </c>
      <c r="E1467">
        <v>2060</v>
      </c>
      <c r="F1467">
        <v>4</v>
      </c>
      <c r="G1467">
        <v>1</v>
      </c>
      <c r="H1467">
        <v>9</v>
      </c>
      <c r="I1467">
        <v>3</v>
      </c>
      <c r="J1467">
        <v>1</v>
      </c>
      <c r="K1467">
        <v>0</v>
      </c>
      <c r="L1467" s="4">
        <v>15.492537313432836</v>
      </c>
      <c r="M1467">
        <v>4</v>
      </c>
      <c r="N1467">
        <v>3</v>
      </c>
      <c r="O1467">
        <v>0</v>
      </c>
    </row>
    <row r="1468" spans="2:15" x14ac:dyDescent="0.35">
      <c r="B1468">
        <v>36</v>
      </c>
      <c r="C1468" s="4">
        <v>884</v>
      </c>
      <c r="D1468">
        <v>23</v>
      </c>
      <c r="E1468">
        <v>2061</v>
      </c>
      <c r="F1468">
        <v>3</v>
      </c>
      <c r="G1468">
        <v>2</v>
      </c>
      <c r="H1468">
        <v>5</v>
      </c>
      <c r="I1468">
        <v>4</v>
      </c>
      <c r="J1468">
        <v>2</v>
      </c>
      <c r="K1468">
        <v>0</v>
      </c>
      <c r="L1468" s="4">
        <v>15.173076923076923</v>
      </c>
      <c r="M1468">
        <v>3</v>
      </c>
      <c r="N1468">
        <v>3</v>
      </c>
      <c r="O1468">
        <v>0</v>
      </c>
    </row>
    <row r="1469" spans="2:15" x14ac:dyDescent="0.35">
      <c r="B1469">
        <v>39</v>
      </c>
      <c r="C1469" s="4">
        <v>613</v>
      </c>
      <c r="D1469">
        <v>6</v>
      </c>
      <c r="E1469">
        <v>2062</v>
      </c>
      <c r="F1469">
        <v>4</v>
      </c>
      <c r="G1469">
        <v>2</v>
      </c>
      <c r="H1469">
        <v>7</v>
      </c>
      <c r="I1469">
        <v>1</v>
      </c>
      <c r="J1469">
        <v>2</v>
      </c>
      <c r="K1469">
        <v>0</v>
      </c>
      <c r="L1469" s="4">
        <v>15.69811320754717</v>
      </c>
      <c r="M1469">
        <v>1</v>
      </c>
      <c r="N1469">
        <v>3</v>
      </c>
      <c r="O1469">
        <v>0</v>
      </c>
    </row>
    <row r="1470" spans="2:15" x14ac:dyDescent="0.35">
      <c r="B1470">
        <v>27</v>
      </c>
      <c r="C1470" s="4">
        <v>155</v>
      </c>
      <c r="D1470">
        <v>4</v>
      </c>
      <c r="E1470">
        <v>2064</v>
      </c>
      <c r="F1470">
        <v>2</v>
      </c>
      <c r="G1470">
        <v>2</v>
      </c>
      <c r="H1470">
        <v>3</v>
      </c>
      <c r="I1470">
        <v>2</v>
      </c>
      <c r="J1470">
        <v>2</v>
      </c>
      <c r="K1470">
        <v>1</v>
      </c>
      <c r="L1470" s="4">
        <v>15.345132743362832</v>
      </c>
      <c r="M1470">
        <v>2</v>
      </c>
      <c r="N1470">
        <v>3</v>
      </c>
      <c r="O1470">
        <v>0</v>
      </c>
    </row>
    <row r="1471" spans="2:15" x14ac:dyDescent="0.35">
      <c r="B1471">
        <v>49</v>
      </c>
      <c r="C1471" s="4">
        <v>1023</v>
      </c>
      <c r="D1471">
        <v>2</v>
      </c>
      <c r="E1471">
        <v>2065</v>
      </c>
      <c r="F1471">
        <v>4</v>
      </c>
      <c r="G1471">
        <v>2</v>
      </c>
      <c r="H1471">
        <v>8</v>
      </c>
      <c r="I1471">
        <v>2</v>
      </c>
      <c r="J1471">
        <v>2</v>
      </c>
      <c r="K1471">
        <v>0</v>
      </c>
      <c r="L1471" s="4">
        <v>14</v>
      </c>
      <c r="M1471">
        <v>4</v>
      </c>
      <c r="N1471">
        <v>2</v>
      </c>
      <c r="O1471">
        <v>0</v>
      </c>
    </row>
    <row r="1472" spans="2:15" x14ac:dyDescent="0.35">
      <c r="B1472">
        <v>34</v>
      </c>
      <c r="C1472" s="4">
        <v>776.33181818181822</v>
      </c>
      <c r="D1472">
        <v>8</v>
      </c>
      <c r="E1472">
        <v>2068</v>
      </c>
      <c r="F1472">
        <v>2</v>
      </c>
      <c r="G1472">
        <v>2</v>
      </c>
      <c r="H1472">
        <v>5</v>
      </c>
      <c r="I1472">
        <v>3</v>
      </c>
      <c r="J1472">
        <v>2</v>
      </c>
      <c r="K1472">
        <v>0</v>
      </c>
      <c r="L1472" s="4">
        <v>12</v>
      </c>
      <c r="M1472">
        <v>1</v>
      </c>
      <c r="N1472">
        <v>4</v>
      </c>
      <c r="O1472">
        <v>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B1219-D925-4895-AF91-5CB6BB55AD27}">
  <dimension ref="A1"/>
  <sheetViews>
    <sheetView zoomScale="108" workbookViewId="0">
      <selection activeCell="I10" sqref="I10"/>
    </sheetView>
  </sheetViews>
  <sheetFormatPr defaultRowHeight="14.5" x14ac:dyDescent="0.3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325ED-7365-404F-AB2C-342E181B74C3}">
  <dimension ref="B2:G60"/>
  <sheetViews>
    <sheetView topLeftCell="C1" workbookViewId="0">
      <selection activeCell="H31" sqref="H31"/>
    </sheetView>
  </sheetViews>
  <sheetFormatPr defaultRowHeight="14.5" x14ac:dyDescent="0.35"/>
  <cols>
    <col min="3" max="3" width="43.90625" customWidth="1"/>
    <col min="4" max="4" width="30.6328125" bestFit="1" customWidth="1"/>
  </cols>
  <sheetData>
    <row r="2" spans="2:7" x14ac:dyDescent="0.35">
      <c r="C2" s="8" t="s">
        <v>43</v>
      </c>
    </row>
    <row r="3" spans="2:7" x14ac:dyDescent="0.35">
      <c r="B3" s="7">
        <v>1</v>
      </c>
      <c r="C3" s="8" t="s">
        <v>44</v>
      </c>
      <c r="D3" s="8" t="s">
        <v>45</v>
      </c>
      <c r="G3" t="s">
        <v>46</v>
      </c>
    </row>
    <row r="4" spans="2:7" ht="40" customHeight="1" x14ac:dyDescent="0.35">
      <c r="B4" s="7">
        <v>2</v>
      </c>
      <c r="C4" s="9" t="s">
        <v>47</v>
      </c>
      <c r="D4" s="9" t="s">
        <v>49</v>
      </c>
      <c r="G4" t="s">
        <v>48</v>
      </c>
    </row>
    <row r="5" spans="2:7" x14ac:dyDescent="0.35">
      <c r="B5" s="7">
        <v>3</v>
      </c>
      <c r="C5" s="8" t="s">
        <v>50</v>
      </c>
      <c r="D5" s="8" t="s">
        <v>14</v>
      </c>
    </row>
    <row r="7" spans="2:7" x14ac:dyDescent="0.35">
      <c r="E7" t="s">
        <v>76</v>
      </c>
    </row>
    <row r="8" spans="2:7" x14ac:dyDescent="0.35">
      <c r="E8">
        <v>1</v>
      </c>
      <c r="F8" t="s">
        <v>77</v>
      </c>
    </row>
    <row r="9" spans="2:7" x14ac:dyDescent="0.35">
      <c r="E9">
        <v>2</v>
      </c>
      <c r="F9" t="s">
        <v>78</v>
      </c>
    </row>
    <row r="10" spans="2:7" x14ac:dyDescent="0.35">
      <c r="E10">
        <v>3</v>
      </c>
      <c r="F10" t="s">
        <v>79</v>
      </c>
    </row>
    <row r="11" spans="2:7" x14ac:dyDescent="0.35">
      <c r="E11">
        <v>4</v>
      </c>
      <c r="F11" t="s">
        <v>80</v>
      </c>
    </row>
    <row r="12" spans="2:7" x14ac:dyDescent="0.35">
      <c r="E12">
        <v>5</v>
      </c>
      <c r="F12" t="s">
        <v>81</v>
      </c>
    </row>
    <row r="19" spans="2:3" x14ac:dyDescent="0.35">
      <c r="B19" s="7">
        <v>4</v>
      </c>
      <c r="C19" s="8" t="s">
        <v>82</v>
      </c>
    </row>
    <row r="20" spans="2:3" x14ac:dyDescent="0.35">
      <c r="B20" s="8" t="s">
        <v>83</v>
      </c>
      <c r="C20" s="8" t="s">
        <v>85</v>
      </c>
    </row>
    <row r="21" spans="2:3" x14ac:dyDescent="0.35">
      <c r="B21" s="8" t="s">
        <v>84</v>
      </c>
      <c r="C21" s="8" t="s">
        <v>86</v>
      </c>
    </row>
    <row r="22" spans="2:3" x14ac:dyDescent="0.35">
      <c r="B22" s="8" t="s">
        <v>83</v>
      </c>
      <c r="C22" s="8"/>
    </row>
    <row r="23" spans="2:3" x14ac:dyDescent="0.35">
      <c r="B23" s="8" t="s">
        <v>87</v>
      </c>
      <c r="C23" s="8"/>
    </row>
    <row r="24" spans="2:3" x14ac:dyDescent="0.35">
      <c r="B24" s="8" t="s">
        <v>83</v>
      </c>
      <c r="C24" s="8" t="s">
        <v>90</v>
      </c>
    </row>
    <row r="25" spans="2:3" x14ac:dyDescent="0.35">
      <c r="B25" s="8" t="s">
        <v>88</v>
      </c>
      <c r="C25" s="8" t="s">
        <v>89</v>
      </c>
    </row>
    <row r="27" spans="2:3" ht="14.5" customHeight="1" x14ac:dyDescent="0.35">
      <c r="B27" s="7">
        <v>5</v>
      </c>
      <c r="C27" s="9" t="s">
        <v>91</v>
      </c>
    </row>
    <row r="39" spans="2:4" x14ac:dyDescent="0.35">
      <c r="B39" s="7">
        <v>6</v>
      </c>
      <c r="C39" t="s">
        <v>154</v>
      </c>
      <c r="D39" t="s">
        <v>155</v>
      </c>
    </row>
    <row r="40" spans="2:4" x14ac:dyDescent="0.35">
      <c r="C40" s="8" t="s">
        <v>135</v>
      </c>
    </row>
    <row r="55" spans="2:4" x14ac:dyDescent="0.35">
      <c r="B55" s="7">
        <v>7</v>
      </c>
      <c r="C55" t="s">
        <v>151</v>
      </c>
    </row>
    <row r="56" spans="2:4" x14ac:dyDescent="0.35">
      <c r="C56" t="s">
        <v>152</v>
      </c>
    </row>
    <row r="57" spans="2:4" x14ac:dyDescent="0.35">
      <c r="C57" t="s">
        <v>153</v>
      </c>
      <c r="D57" t="s">
        <v>156</v>
      </c>
    </row>
    <row r="59" spans="2:4" x14ac:dyDescent="0.35">
      <c r="B59" s="7">
        <v>8</v>
      </c>
      <c r="C59" t="s">
        <v>158</v>
      </c>
    </row>
    <row r="60" spans="2:4" ht="104" customHeight="1" x14ac:dyDescent="0.35">
      <c r="C60" s="54" t="s">
        <v>157</v>
      </c>
      <c r="D60" s="54"/>
    </row>
  </sheetData>
  <mergeCells count="1">
    <mergeCell ref="C60:D60"/>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7EC45-16B7-4C43-A2FA-F3A83057055A}">
  <dimension ref="A1:S28"/>
  <sheetViews>
    <sheetView topLeftCell="A3" workbookViewId="0">
      <selection activeCell="A3" sqref="A3:S4"/>
    </sheetView>
  </sheetViews>
  <sheetFormatPr defaultRowHeight="14.5" x14ac:dyDescent="0.35"/>
  <cols>
    <col min="19" max="19" width="11" customWidth="1"/>
  </cols>
  <sheetData>
    <row r="1" spans="1:19" x14ac:dyDescent="0.35">
      <c r="A1" s="56" t="s">
        <v>159</v>
      </c>
      <c r="B1" s="56"/>
      <c r="C1" s="56"/>
      <c r="D1" s="56"/>
      <c r="E1" s="56"/>
      <c r="F1" s="56"/>
      <c r="G1" s="56"/>
      <c r="H1" s="56"/>
      <c r="I1" s="56"/>
      <c r="J1" s="56"/>
      <c r="K1" s="56"/>
      <c r="L1" s="56"/>
      <c r="M1" s="56"/>
      <c r="N1" s="56"/>
      <c r="O1" s="56"/>
      <c r="P1" s="56"/>
      <c r="Q1" s="56"/>
      <c r="R1" s="56"/>
      <c r="S1" s="56"/>
    </row>
    <row r="3" spans="1:19" x14ac:dyDescent="0.35">
      <c r="A3" s="55" t="s">
        <v>75</v>
      </c>
      <c r="B3" s="55"/>
      <c r="C3" s="55"/>
      <c r="D3" s="55"/>
      <c r="E3" s="55"/>
      <c r="F3" s="55"/>
      <c r="G3" s="55"/>
      <c r="H3" s="55"/>
      <c r="I3" s="55"/>
      <c r="J3" s="55"/>
      <c r="K3" s="55"/>
      <c r="L3" s="55"/>
      <c r="M3" s="55"/>
      <c r="N3" s="55"/>
      <c r="O3" s="55"/>
      <c r="P3" s="55"/>
      <c r="Q3" s="55"/>
      <c r="R3" s="55"/>
      <c r="S3" s="55"/>
    </row>
    <row r="4" spans="1:19" x14ac:dyDescent="0.35">
      <c r="A4" s="55"/>
      <c r="B4" s="55"/>
      <c r="C4" s="55"/>
      <c r="D4" s="55"/>
      <c r="E4" s="55"/>
      <c r="F4" s="55"/>
      <c r="G4" s="55"/>
      <c r="H4" s="55"/>
      <c r="I4" s="55"/>
      <c r="J4" s="55"/>
      <c r="K4" s="55"/>
      <c r="L4" s="55"/>
      <c r="M4" s="55"/>
      <c r="N4" s="55"/>
      <c r="O4" s="55"/>
      <c r="P4" s="55"/>
      <c r="Q4" s="55"/>
      <c r="R4" s="55"/>
      <c r="S4" s="55"/>
    </row>
    <row r="5" spans="1:19" x14ac:dyDescent="0.35">
      <c r="A5" s="67"/>
      <c r="B5" s="67"/>
      <c r="C5" s="67"/>
      <c r="D5" s="67"/>
      <c r="E5" s="67"/>
      <c r="F5" s="67"/>
      <c r="G5" s="67"/>
      <c r="H5" s="67"/>
      <c r="I5" s="67"/>
      <c r="J5" s="67"/>
      <c r="K5" s="67"/>
      <c r="L5" s="67"/>
      <c r="M5" s="67"/>
      <c r="N5" s="67"/>
      <c r="O5" s="67"/>
      <c r="P5" s="67"/>
      <c r="Q5" s="67"/>
      <c r="R5" s="67"/>
      <c r="S5" s="67"/>
    </row>
    <row r="6" spans="1:19" x14ac:dyDescent="0.35">
      <c r="A6" s="67"/>
      <c r="B6" s="67"/>
      <c r="C6" s="67"/>
      <c r="D6" s="67"/>
      <c r="E6" s="67"/>
      <c r="F6" s="67"/>
      <c r="G6" s="67"/>
      <c r="H6" s="67"/>
      <c r="I6" s="67"/>
      <c r="J6" s="67"/>
      <c r="K6" s="67"/>
      <c r="L6" s="67"/>
      <c r="M6" s="67"/>
      <c r="N6" s="67"/>
      <c r="O6" s="67"/>
      <c r="P6" s="67"/>
      <c r="Q6" s="67"/>
      <c r="R6" s="67"/>
      <c r="S6" s="67"/>
    </row>
    <row r="7" spans="1:19" x14ac:dyDescent="0.35">
      <c r="A7" s="67"/>
      <c r="B7" s="67"/>
      <c r="C7" s="67"/>
      <c r="D7" s="67"/>
      <c r="E7" s="67"/>
      <c r="F7" s="67"/>
      <c r="G7" s="67"/>
      <c r="H7" s="67"/>
      <c r="I7" s="67"/>
      <c r="J7" s="67"/>
      <c r="K7" s="67"/>
      <c r="L7" s="67"/>
      <c r="M7" s="67"/>
      <c r="N7" s="67"/>
      <c r="O7" s="67"/>
      <c r="P7" s="67"/>
      <c r="Q7" s="67"/>
      <c r="R7" s="67"/>
      <c r="S7" s="67"/>
    </row>
    <row r="8" spans="1:19" x14ac:dyDescent="0.35">
      <c r="A8" s="67"/>
      <c r="B8" s="67"/>
      <c r="C8" s="67"/>
      <c r="D8" s="67"/>
      <c r="E8" s="67"/>
      <c r="F8" s="67"/>
      <c r="G8" s="67"/>
      <c r="H8" s="67"/>
      <c r="I8" s="67"/>
      <c r="J8" s="67"/>
      <c r="K8" s="67"/>
      <c r="L8" s="67"/>
      <c r="M8" s="67"/>
      <c r="N8" s="67"/>
      <c r="O8" s="67"/>
      <c r="P8" s="67"/>
      <c r="Q8" s="67"/>
      <c r="R8" s="67"/>
      <c r="S8" s="67"/>
    </row>
    <row r="9" spans="1:19" x14ac:dyDescent="0.35">
      <c r="A9" s="67"/>
      <c r="B9" s="67"/>
      <c r="C9" s="67"/>
      <c r="D9" s="67"/>
      <c r="E9" s="67"/>
      <c r="F9" s="67"/>
      <c r="G9" s="67"/>
      <c r="H9" s="67"/>
      <c r="I9" s="67"/>
      <c r="J9" s="67"/>
      <c r="K9" s="67"/>
      <c r="L9" s="67"/>
      <c r="M9" s="67"/>
      <c r="N9" s="67"/>
      <c r="O9" s="67"/>
      <c r="P9" s="67"/>
      <c r="Q9" s="67"/>
      <c r="R9" s="67"/>
      <c r="S9" s="67"/>
    </row>
    <row r="10" spans="1:19" x14ac:dyDescent="0.35">
      <c r="A10" s="67"/>
      <c r="B10" s="67"/>
      <c r="C10" s="67"/>
      <c r="D10" s="67"/>
      <c r="E10" s="67"/>
      <c r="F10" s="67"/>
      <c r="G10" s="67"/>
      <c r="H10" s="67"/>
      <c r="I10" s="67"/>
      <c r="J10" s="67"/>
      <c r="K10" s="67"/>
      <c r="L10" s="67"/>
      <c r="M10" s="67"/>
      <c r="N10" s="67"/>
      <c r="O10" s="67"/>
      <c r="P10" s="67"/>
      <c r="Q10" s="67"/>
      <c r="R10" s="67"/>
      <c r="S10" s="67"/>
    </row>
    <row r="11" spans="1:19" x14ac:dyDescent="0.35">
      <c r="A11" s="67"/>
      <c r="B11" s="67"/>
      <c r="C11" s="67"/>
      <c r="D11" s="67"/>
      <c r="E11" s="67"/>
      <c r="F11" s="67"/>
      <c r="G11" s="67"/>
      <c r="H11" s="67"/>
      <c r="I11" s="67"/>
      <c r="J11" s="67"/>
      <c r="K11" s="67"/>
      <c r="L11" s="67"/>
      <c r="M11" s="67"/>
      <c r="N11" s="67"/>
      <c r="O11" s="67"/>
      <c r="P11" s="67"/>
      <c r="Q11" s="67"/>
      <c r="R11" s="67"/>
      <c r="S11" s="67"/>
    </row>
    <row r="12" spans="1:19" x14ac:dyDescent="0.35">
      <c r="A12" s="67"/>
      <c r="B12" s="67"/>
      <c r="C12" s="67"/>
      <c r="D12" s="67"/>
      <c r="E12" s="67"/>
      <c r="F12" s="67"/>
      <c r="G12" s="67"/>
      <c r="H12" s="67"/>
      <c r="I12" s="67"/>
      <c r="J12" s="67"/>
      <c r="K12" s="67"/>
      <c r="L12" s="67"/>
      <c r="M12" s="67"/>
      <c r="N12" s="67"/>
      <c r="O12" s="67"/>
      <c r="P12" s="67"/>
      <c r="Q12" s="67"/>
      <c r="R12" s="67"/>
      <c r="S12" s="67"/>
    </row>
    <row r="13" spans="1:19" x14ac:dyDescent="0.35">
      <c r="A13" s="67"/>
      <c r="B13" s="67"/>
      <c r="C13" s="67"/>
      <c r="D13" s="67"/>
      <c r="E13" s="67"/>
      <c r="F13" s="67"/>
      <c r="G13" s="67"/>
      <c r="H13" s="67"/>
      <c r="I13" s="67"/>
      <c r="J13" s="67"/>
      <c r="K13" s="67"/>
      <c r="L13" s="67"/>
      <c r="M13" s="67"/>
      <c r="N13" s="67"/>
      <c r="O13" s="67"/>
      <c r="P13" s="67"/>
      <c r="Q13" s="67"/>
      <c r="R13" s="67"/>
      <c r="S13" s="67"/>
    </row>
    <row r="14" spans="1:19" x14ac:dyDescent="0.35">
      <c r="A14" s="67"/>
      <c r="B14" s="67"/>
      <c r="C14" s="67"/>
      <c r="D14" s="67"/>
      <c r="E14" s="67"/>
      <c r="F14" s="67"/>
      <c r="G14" s="67"/>
      <c r="H14" s="67"/>
      <c r="I14" s="67"/>
      <c r="J14" s="67"/>
      <c r="K14" s="67"/>
      <c r="L14" s="67"/>
      <c r="M14" s="67"/>
      <c r="N14" s="67"/>
      <c r="O14" s="67"/>
      <c r="P14" s="67"/>
      <c r="Q14" s="67"/>
      <c r="R14" s="67"/>
      <c r="S14" s="67"/>
    </row>
    <row r="15" spans="1:19" x14ac:dyDescent="0.35">
      <c r="A15" s="67"/>
      <c r="B15" s="67"/>
      <c r="C15" s="67"/>
      <c r="D15" s="67"/>
      <c r="E15" s="67"/>
      <c r="F15" s="67"/>
      <c r="G15" s="67"/>
      <c r="H15" s="67"/>
      <c r="I15" s="67"/>
      <c r="J15" s="67"/>
      <c r="K15" s="67"/>
      <c r="L15" s="67"/>
      <c r="M15" s="67"/>
      <c r="N15" s="67"/>
      <c r="O15" s="67"/>
      <c r="P15" s="67"/>
      <c r="Q15" s="67"/>
      <c r="R15" s="67"/>
      <c r="S15" s="67"/>
    </row>
    <row r="16" spans="1:19" x14ac:dyDescent="0.35">
      <c r="A16" s="67"/>
      <c r="B16" s="67"/>
      <c r="C16" s="67"/>
      <c r="D16" s="67"/>
      <c r="E16" s="67"/>
      <c r="F16" s="67"/>
      <c r="G16" s="67"/>
      <c r="H16" s="67"/>
      <c r="I16" s="67"/>
      <c r="J16" s="67"/>
      <c r="K16" s="67"/>
      <c r="L16" s="67"/>
      <c r="M16" s="67"/>
      <c r="N16" s="67"/>
      <c r="O16" s="67"/>
      <c r="P16" s="67"/>
      <c r="Q16" s="67"/>
      <c r="R16" s="67"/>
      <c r="S16" s="67"/>
    </row>
    <row r="17" spans="1:19" x14ac:dyDescent="0.35">
      <c r="A17" s="67"/>
      <c r="B17" s="67"/>
      <c r="C17" s="67"/>
      <c r="D17" s="67"/>
      <c r="E17" s="67"/>
      <c r="F17" s="67"/>
      <c r="G17" s="67"/>
      <c r="H17" s="67"/>
      <c r="I17" s="67"/>
      <c r="J17" s="67"/>
      <c r="K17" s="67"/>
      <c r="L17" s="67"/>
      <c r="M17" s="67"/>
      <c r="N17" s="67"/>
      <c r="O17" s="67"/>
      <c r="P17" s="67"/>
      <c r="Q17" s="67"/>
      <c r="R17" s="67"/>
      <c r="S17" s="67"/>
    </row>
    <row r="18" spans="1:19" x14ac:dyDescent="0.35">
      <c r="A18" s="67"/>
      <c r="B18" s="67"/>
      <c r="C18" s="67"/>
      <c r="D18" s="67"/>
      <c r="E18" s="67"/>
      <c r="F18" s="67"/>
      <c r="G18" s="67"/>
      <c r="H18" s="67"/>
      <c r="I18" s="67"/>
      <c r="J18" s="67"/>
      <c r="K18" s="67"/>
      <c r="L18" s="67"/>
      <c r="M18" s="67"/>
      <c r="N18" s="67"/>
      <c r="O18" s="67"/>
      <c r="P18" s="67"/>
      <c r="Q18" s="67"/>
      <c r="R18" s="67"/>
      <c r="S18" s="67"/>
    </row>
    <row r="19" spans="1:19" x14ac:dyDescent="0.35">
      <c r="A19" s="67"/>
      <c r="B19" s="67"/>
      <c r="C19" s="67"/>
      <c r="D19" s="67"/>
      <c r="E19" s="67"/>
      <c r="F19" s="67"/>
      <c r="G19" s="67"/>
      <c r="H19" s="67"/>
      <c r="I19" s="67"/>
      <c r="J19" s="67"/>
      <c r="K19" s="67"/>
      <c r="L19" s="67"/>
      <c r="M19" s="67"/>
      <c r="N19" s="67"/>
      <c r="O19" s="67"/>
      <c r="P19" s="67"/>
      <c r="Q19" s="67"/>
      <c r="R19" s="67"/>
      <c r="S19" s="67"/>
    </row>
    <row r="20" spans="1:19" x14ac:dyDescent="0.35">
      <c r="A20" s="67"/>
      <c r="B20" s="67"/>
      <c r="C20" s="67"/>
      <c r="D20" s="67"/>
      <c r="E20" s="67"/>
      <c r="F20" s="67"/>
      <c r="G20" s="67"/>
      <c r="H20" s="67"/>
      <c r="I20" s="67"/>
      <c r="J20" s="67"/>
      <c r="K20" s="67"/>
      <c r="L20" s="67"/>
      <c r="M20" s="67"/>
      <c r="N20" s="67"/>
      <c r="O20" s="67"/>
      <c r="P20" s="67"/>
      <c r="Q20" s="67"/>
      <c r="R20" s="67"/>
      <c r="S20" s="67"/>
    </row>
    <row r="21" spans="1:19" x14ac:dyDescent="0.35">
      <c r="A21" s="67"/>
      <c r="B21" s="67"/>
      <c r="C21" s="67"/>
      <c r="D21" s="67"/>
      <c r="E21" s="67"/>
      <c r="F21" s="67"/>
      <c r="G21" s="67"/>
      <c r="H21" s="67"/>
      <c r="I21" s="67"/>
      <c r="J21" s="67"/>
      <c r="K21" s="67"/>
      <c r="L21" s="67"/>
      <c r="M21" s="67"/>
      <c r="N21" s="67"/>
      <c r="O21" s="67"/>
      <c r="P21" s="67"/>
      <c r="Q21" s="67"/>
      <c r="R21" s="67"/>
      <c r="S21" s="67"/>
    </row>
    <row r="22" spans="1:19" x14ac:dyDescent="0.35">
      <c r="A22" s="67"/>
      <c r="B22" s="67"/>
      <c r="C22" s="67"/>
      <c r="D22" s="67"/>
      <c r="E22" s="67"/>
      <c r="F22" s="67"/>
      <c r="G22" s="67"/>
      <c r="H22" s="67"/>
      <c r="I22" s="67"/>
      <c r="J22" s="67"/>
      <c r="K22" s="67"/>
      <c r="L22" s="67"/>
      <c r="M22" s="67"/>
      <c r="N22" s="67"/>
      <c r="O22" s="67"/>
      <c r="P22" s="67"/>
      <c r="Q22" s="67"/>
      <c r="R22" s="67"/>
      <c r="S22" s="67"/>
    </row>
    <row r="23" spans="1:19" x14ac:dyDescent="0.35">
      <c r="A23" s="67"/>
      <c r="B23" s="67"/>
      <c r="C23" s="67"/>
      <c r="D23" s="67"/>
      <c r="E23" s="67"/>
      <c r="F23" s="67"/>
      <c r="G23" s="67"/>
      <c r="H23" s="67"/>
      <c r="I23" s="67"/>
      <c r="J23" s="67"/>
      <c r="K23" s="67"/>
      <c r="L23" s="67"/>
      <c r="M23" s="67"/>
      <c r="N23" s="67"/>
      <c r="O23" s="67"/>
      <c r="P23" s="67"/>
      <c r="Q23" s="67"/>
      <c r="R23" s="67"/>
      <c r="S23" s="67"/>
    </row>
    <row r="24" spans="1:19" x14ac:dyDescent="0.35">
      <c r="A24" s="67"/>
      <c r="B24" s="67"/>
      <c r="C24" s="67"/>
      <c r="D24" s="67"/>
      <c r="E24" s="67"/>
      <c r="F24" s="67"/>
      <c r="G24" s="67"/>
      <c r="H24" s="67"/>
      <c r="I24" s="67"/>
      <c r="J24" s="67"/>
      <c r="K24" s="67"/>
      <c r="L24" s="67"/>
      <c r="M24" s="67"/>
      <c r="N24" s="67"/>
      <c r="O24" s="67"/>
      <c r="P24" s="67"/>
      <c r="Q24" s="67"/>
      <c r="R24" s="67"/>
      <c r="S24" s="67"/>
    </row>
    <row r="25" spans="1:19" x14ac:dyDescent="0.35">
      <c r="A25" s="67"/>
      <c r="B25" s="67"/>
      <c r="C25" s="67"/>
      <c r="D25" s="67"/>
      <c r="E25" s="67"/>
      <c r="F25" s="67"/>
      <c r="G25" s="67"/>
      <c r="H25" s="67"/>
      <c r="I25" s="67"/>
      <c r="J25" s="67"/>
      <c r="K25" s="67"/>
      <c r="L25" s="67"/>
      <c r="M25" s="67"/>
      <c r="N25" s="67"/>
      <c r="O25" s="67"/>
      <c r="P25" s="67"/>
      <c r="Q25" s="67"/>
      <c r="R25" s="67"/>
      <c r="S25" s="67"/>
    </row>
    <row r="26" spans="1:19" x14ac:dyDescent="0.35">
      <c r="A26" s="67"/>
      <c r="B26" s="67"/>
      <c r="C26" s="67"/>
      <c r="D26" s="67"/>
      <c r="E26" s="67"/>
      <c r="F26" s="67"/>
      <c r="G26" s="67"/>
      <c r="H26" s="67"/>
      <c r="I26" s="67"/>
      <c r="J26" s="67"/>
      <c r="K26" s="67"/>
      <c r="L26" s="67"/>
      <c r="M26" s="67"/>
      <c r="N26" s="67"/>
      <c r="O26" s="67"/>
      <c r="P26" s="67"/>
      <c r="Q26" s="67"/>
      <c r="R26" s="67"/>
      <c r="S26" s="67"/>
    </row>
    <row r="27" spans="1:19" x14ac:dyDescent="0.35">
      <c r="A27" s="67"/>
      <c r="B27" s="67"/>
      <c r="C27" s="67"/>
      <c r="D27" s="67"/>
      <c r="E27" s="67"/>
      <c r="F27" s="67"/>
      <c r="G27" s="67"/>
      <c r="H27" s="67"/>
      <c r="I27" s="67"/>
      <c r="J27" s="67"/>
      <c r="K27" s="67"/>
      <c r="L27" s="67"/>
      <c r="M27" s="67"/>
      <c r="N27" s="67"/>
      <c r="O27" s="67"/>
      <c r="P27" s="67"/>
      <c r="Q27" s="67"/>
      <c r="R27" s="67"/>
      <c r="S27" s="67"/>
    </row>
    <row r="28" spans="1:19" x14ac:dyDescent="0.35">
      <c r="A28" s="67"/>
      <c r="B28" s="67"/>
      <c r="C28" s="67"/>
      <c r="D28" s="67"/>
      <c r="E28" s="67"/>
      <c r="F28" s="67"/>
      <c r="G28" s="67"/>
      <c r="H28" s="67"/>
      <c r="I28" s="67"/>
      <c r="J28" s="67"/>
      <c r="K28" s="67"/>
      <c r="L28" s="67"/>
      <c r="M28" s="67"/>
      <c r="N28" s="67"/>
      <c r="O28" s="67"/>
      <c r="P28" s="67"/>
      <c r="Q28" s="67"/>
      <c r="R28" s="67"/>
      <c r="S28" s="67"/>
    </row>
  </sheetData>
  <mergeCells count="3">
    <mergeCell ref="A5:S28"/>
    <mergeCell ref="A3:S4"/>
    <mergeCell ref="A1:S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E7096-2670-4CD4-BA2E-AB8694F27DDF}">
  <sheetPr>
    <tabColor rgb="FF00B050"/>
  </sheetPr>
  <dimension ref="A1:BG1582"/>
  <sheetViews>
    <sheetView tabSelected="1" topLeftCell="A1475" zoomScale="67" workbookViewId="0">
      <selection activeCell="A1495" sqref="A1495"/>
    </sheetView>
  </sheetViews>
  <sheetFormatPr defaultRowHeight="14.5" x14ac:dyDescent="0.35"/>
  <cols>
    <col min="1" max="1" width="17.1796875" bestFit="1" customWidth="1"/>
    <col min="2" max="2" width="17.36328125" bestFit="1" customWidth="1"/>
    <col min="3" max="4" width="11.81640625" bestFit="1" customWidth="1"/>
    <col min="5" max="5" width="16.1796875" bestFit="1" customWidth="1"/>
    <col min="7" max="7" width="12.26953125" bestFit="1" customWidth="1"/>
    <col min="8" max="8" width="14.453125" bestFit="1" customWidth="1"/>
    <col min="9" max="9" width="12.54296875" bestFit="1" customWidth="1"/>
    <col min="10" max="10" width="17.08984375" bestFit="1" customWidth="1"/>
    <col min="11" max="11" width="16.08984375" bestFit="1" customWidth="1"/>
    <col min="12" max="12" width="11.81640625" bestFit="1" customWidth="1"/>
    <col min="13" max="13" width="15.7265625" bestFit="1" customWidth="1"/>
    <col min="14" max="14" width="17.08984375" bestFit="1" customWidth="1"/>
    <col min="15" max="16" width="11.90625" bestFit="1" customWidth="1"/>
    <col min="17" max="17" width="6.26953125" bestFit="1" customWidth="1"/>
    <col min="19" max="20" width="11.81640625" bestFit="1" customWidth="1"/>
    <col min="21" max="21" width="12.453125" bestFit="1" customWidth="1"/>
    <col min="22" max="23" width="11.81640625" bestFit="1" customWidth="1"/>
    <col min="32" max="32" width="12.6328125" bestFit="1" customWidth="1"/>
    <col min="33" max="33" width="12" bestFit="1" customWidth="1"/>
    <col min="34" max="34" width="12.6328125" bestFit="1" customWidth="1"/>
    <col min="35" max="43" width="8.81640625" bestFit="1" customWidth="1"/>
    <col min="45" max="45" width="12.6328125" bestFit="1" customWidth="1"/>
    <col min="48" max="50" width="8.81640625" bestFit="1" customWidth="1"/>
    <col min="52" max="58" width="8.81640625" bestFit="1" customWidth="1"/>
  </cols>
  <sheetData>
    <row r="1" spans="1:59" ht="15.5" customHeight="1" x14ac:dyDescent="0.35">
      <c r="A1" t="s">
        <v>92</v>
      </c>
      <c r="B1" s="58" t="s">
        <v>160</v>
      </c>
      <c r="C1" s="59"/>
      <c r="D1" s="60"/>
      <c r="E1" s="58" t="s">
        <v>161</v>
      </c>
      <c r="F1" s="59"/>
      <c r="G1" s="60"/>
      <c r="AU1" s="36" t="s">
        <v>124</v>
      </c>
      <c r="AV1" s="37"/>
      <c r="AW1" s="37"/>
      <c r="AX1" s="38"/>
      <c r="AZ1" t="s">
        <v>129</v>
      </c>
    </row>
    <row r="2" spans="1:59" ht="15" thickBot="1" x14ac:dyDescent="0.4">
      <c r="B2" s="61"/>
      <c r="C2" s="62"/>
      <c r="D2" s="63"/>
      <c r="E2" s="61"/>
      <c r="F2" s="62"/>
      <c r="G2" s="63"/>
      <c r="AU2" s="39"/>
      <c r="AX2" s="40"/>
    </row>
    <row r="3" spans="1:59" ht="15" thickTop="1" x14ac:dyDescent="0.35">
      <c r="A3" s="19" t="str">
        <f>Transform!B2</f>
        <v>Age</v>
      </c>
      <c r="B3" s="45" t="str">
        <f>Transform!C2</f>
        <v xml:space="preserve">CustomerSpending </v>
      </c>
      <c r="C3" s="45" t="str">
        <f>Transform!D2</f>
        <v>TimeTaken</v>
      </c>
      <c r="D3" s="45" t="str">
        <f>Transform!E2</f>
        <v>CustomerID</v>
      </c>
      <c r="E3" s="45" t="str">
        <f>Transform!F2</f>
        <v>SatisfactionRating</v>
      </c>
      <c r="F3" s="45" t="str">
        <f>Transform!G2</f>
        <v>Gender</v>
      </c>
      <c r="G3" s="45" t="str">
        <f>Transform!H2</f>
        <v>ServiceOpted</v>
      </c>
      <c r="H3" s="19" t="str">
        <f>Transform!I2</f>
        <v>ValueForMoney</v>
      </c>
      <c r="I3" s="19" t="str">
        <f>Transform!J2</f>
        <v>MaritalStatus</v>
      </c>
      <c r="J3" s="19" t="str">
        <f>Transform!K2</f>
        <v>ComplaintResolved</v>
      </c>
      <c r="K3" s="19" t="str">
        <f>Transform!L2</f>
        <v>NumberofClicks</v>
      </c>
      <c r="L3" s="19" t="str">
        <f>Transform!M2</f>
        <v>Convenience</v>
      </c>
      <c r="M3" s="19" t="str">
        <f>Transform!N2</f>
        <v>CustomerSupport</v>
      </c>
      <c r="N3" s="19" t="s">
        <v>93</v>
      </c>
      <c r="O3" s="19" t="s">
        <v>94</v>
      </c>
      <c r="P3" s="19" t="s">
        <v>95</v>
      </c>
      <c r="Q3" s="19" t="s">
        <v>96</v>
      </c>
      <c r="R3" s="19" t="s">
        <v>97</v>
      </c>
      <c r="S3" s="19" t="s">
        <v>98</v>
      </c>
      <c r="T3" s="19" t="s">
        <v>99</v>
      </c>
      <c r="U3" s="19" t="s">
        <v>100</v>
      </c>
      <c r="V3" s="19" t="s">
        <v>101</v>
      </c>
      <c r="W3" s="19" t="s">
        <v>102</v>
      </c>
      <c r="Y3" t="s">
        <v>103</v>
      </c>
      <c r="AA3" t="s">
        <v>104</v>
      </c>
      <c r="AB3" s="21">
        <f>N1474*LN(N1474/P1474)+O1474*LN(O1474/P1474)</f>
        <v>-649.29135041532697</v>
      </c>
      <c r="AD3" t="s">
        <v>115</v>
      </c>
      <c r="AS3" t="s">
        <v>123</v>
      </c>
      <c r="AU3" s="39"/>
      <c r="AV3" s="35" t="s">
        <v>125</v>
      </c>
      <c r="AW3" s="35" t="s">
        <v>126</v>
      </c>
      <c r="AX3" s="40"/>
      <c r="AZ3" s="25" t="s">
        <v>97</v>
      </c>
      <c r="BA3" s="25" t="s">
        <v>94</v>
      </c>
      <c r="BB3" s="25" t="s">
        <v>93</v>
      </c>
      <c r="BC3" s="25" t="s">
        <v>130</v>
      </c>
      <c r="BD3" s="25" t="s">
        <v>131</v>
      </c>
      <c r="BE3" s="25" t="s">
        <v>132</v>
      </c>
      <c r="BF3" s="25" t="s">
        <v>133</v>
      </c>
      <c r="BG3" s="25" t="s">
        <v>134</v>
      </c>
    </row>
    <row r="4" spans="1:59" x14ac:dyDescent="0.35">
      <c r="A4">
        <f t="array" ref="A4:O1473">[1]!LogitSummary(Transform!B3:O1472)</f>
        <v>18</v>
      </c>
      <c r="B4">
        <v>230</v>
      </c>
      <c r="C4">
        <v>3</v>
      </c>
      <c r="D4">
        <v>405</v>
      </c>
      <c r="E4">
        <v>3</v>
      </c>
      <c r="F4">
        <v>2</v>
      </c>
      <c r="G4">
        <v>5</v>
      </c>
      <c r="H4">
        <v>3</v>
      </c>
      <c r="I4">
        <v>1</v>
      </c>
      <c r="J4">
        <v>0</v>
      </c>
      <c r="K4">
        <v>15.173076923076923</v>
      </c>
      <c r="L4">
        <v>3</v>
      </c>
      <c r="M4">
        <v>3</v>
      </c>
      <c r="N4" s="14">
        <v>1</v>
      </c>
      <c r="O4">
        <v>0</v>
      </c>
      <c r="P4" s="15">
        <f>N4+O4</f>
        <v>1</v>
      </c>
      <c r="Q4">
        <f>IF(P4=0,"",N4/P4)</f>
        <v>1</v>
      </c>
      <c r="R4">
        <f>1/(1+EXP(-$Y$5-MMULT(A4:M4,$Y$6:$Y$18)))</f>
        <v>0.22467206361485575</v>
      </c>
      <c r="S4" s="11">
        <f>P4*R4</f>
        <v>0.22467206361485575</v>
      </c>
      <c r="T4" s="13">
        <f>P4-S4</f>
        <v>0.77532793638514419</v>
      </c>
      <c r="U4" s="11">
        <f>IFERROR(P4*(Q4*LN(R4)+(1-Q4)*LN(1-R4)),0)</f>
        <v>-1.4931134350018833</v>
      </c>
      <c r="V4" s="13">
        <f>100*IF(R4&gt;=$AV$10,N4/P4,O4/P4)</f>
        <v>0</v>
      </c>
      <c r="W4">
        <f>IFERROR((N4-S4)^2/S4+(O4-T4)^2/T4,0)</f>
        <v>3.4509316552780263</v>
      </c>
      <c r="AA4" t="s">
        <v>105</v>
      </c>
      <c r="AB4" s="23">
        <f>U1474</f>
        <v>-526.81431099502663</v>
      </c>
      <c r="AD4" s="11">
        <f t="array" ref="AD4:AQ17">MINVERSE(MMULT(TRANSPOSE([1]!DESIGN(A4:M1473)),R4:R1473*(1-R4:R1473)*P4:P1473*[1]!DESIGN(A4:M1473)))</f>
        <v>0.64318561384570427</v>
      </c>
      <c r="AE4" s="12">
        <v>-2.984983233172239E-3</v>
      </c>
      <c r="AF4" s="12">
        <v>-2.5872905501225178E-5</v>
      </c>
      <c r="AG4" s="12">
        <v>-2.387497608153861E-4</v>
      </c>
      <c r="AH4" s="12">
        <v>-2.2740590983073462E-5</v>
      </c>
      <c r="AI4" s="12">
        <v>-1.4466131439594219E-2</v>
      </c>
      <c r="AJ4" s="12">
        <v>-4.0108274512035018E-2</v>
      </c>
      <c r="AK4" s="12">
        <v>-6.6060642554154805E-3</v>
      </c>
      <c r="AL4" s="12">
        <v>-1.6388851318373046E-2</v>
      </c>
      <c r="AM4" s="12">
        <v>-2.1257758533302851E-2</v>
      </c>
      <c r="AN4" s="12">
        <v>6.7778566769116574E-3</v>
      </c>
      <c r="AO4" s="12">
        <v>-9.3755367118709444E-3</v>
      </c>
      <c r="AP4" s="12">
        <v>-1.3983434936494413E-2</v>
      </c>
      <c r="AQ4" s="13">
        <v>-3.5327712762599411E-2</v>
      </c>
      <c r="AS4" s="21">
        <f t="array" ref="AS4:AS17">MMULT(AD4:AQ17,MMULT(TRANSPOSE([1]!DESIGN(A4:M1473)),P4:P1473*(Q4:Q1473-R4:R1473)))</f>
        <v>2.1333458357398196E-15</v>
      </c>
      <c r="AU4" s="39" t="s">
        <v>98</v>
      </c>
      <c r="AV4" s="30">
        <f>SUMIF(R4:R1473,"&gt;="&amp;AV10,N4:N1473)</f>
        <v>56</v>
      </c>
      <c r="AW4" s="13">
        <f>SUMIF(R4:R1473,"&gt;="&amp;AV10,O4:O1473)</f>
        <v>26</v>
      </c>
      <c r="AX4" s="40">
        <f>AV4+AW4</f>
        <v>82</v>
      </c>
      <c r="BC4">
        <v>0</v>
      </c>
      <c r="BD4">
        <v>0</v>
      </c>
      <c r="BE4">
        <f>1-BC4/BC$1474</f>
        <v>1</v>
      </c>
      <c r="BF4">
        <f>1-BD4/BD$1474</f>
        <v>1</v>
      </c>
      <c r="BG4">
        <f>(BE4-BE5)*BF4</f>
        <v>8.110300081103361E-4</v>
      </c>
    </row>
    <row r="5" spans="1:59" x14ac:dyDescent="0.35">
      <c r="A5">
        <v>18</v>
      </c>
      <c r="B5">
        <v>247</v>
      </c>
      <c r="C5">
        <v>8</v>
      </c>
      <c r="D5">
        <v>1156</v>
      </c>
      <c r="E5">
        <v>3</v>
      </c>
      <c r="F5">
        <v>2</v>
      </c>
      <c r="G5">
        <v>5</v>
      </c>
      <c r="H5">
        <v>3</v>
      </c>
      <c r="I5">
        <v>1</v>
      </c>
      <c r="J5">
        <v>0</v>
      </c>
      <c r="K5">
        <v>12</v>
      </c>
      <c r="L5">
        <v>4</v>
      </c>
      <c r="M5">
        <v>3</v>
      </c>
      <c r="N5" s="14">
        <v>1</v>
      </c>
      <c r="O5">
        <v>0</v>
      </c>
      <c r="P5" s="15">
        <f t="shared" ref="P5:P68" si="0">N5+O5</f>
        <v>1</v>
      </c>
      <c r="Q5">
        <f t="shared" ref="Q5:Q68" si="1">IF(P5=0,"",N5/P5)</f>
        <v>1</v>
      </c>
      <c r="R5">
        <f t="shared" ref="R5:R68" si="2">1/(1+EXP(-$Y$5-MMULT(A5:M5,$Y$6:$Y$18)))</f>
        <v>0.21837467871338825</v>
      </c>
      <c r="S5" s="14">
        <f t="shared" ref="S5:S68" si="3">P5*R5</f>
        <v>0.21837467871338825</v>
      </c>
      <c r="T5" s="15">
        <f t="shared" ref="T5:T68" si="4">P5-S5</f>
        <v>0.78162532128661177</v>
      </c>
      <c r="U5" s="14">
        <f t="shared" ref="U5:U68" si="5">IFERROR(P5*(Q5*LN(R5)+(1-Q5)*LN(1-R5)),0)</f>
        <v>-1.5215429817899568</v>
      </c>
      <c r="V5" s="15">
        <f t="shared" ref="V5:V68" si="6">100*IF(R5&gt;=$AV$10,N5/P5,O5/P5)</f>
        <v>0</v>
      </c>
      <c r="W5">
        <f t="shared" ref="W5:W68" si="7">IFERROR((N5-S5)^2/S5+(O5-T5)^2/T5,0)</f>
        <v>3.5792855009187075</v>
      </c>
      <c r="Y5" s="21">
        <f t="array" ref="Y5:Y18">[1]!LogitCoeff(A4:O1473,,,,,20)</f>
        <v>2.931966366411408</v>
      </c>
      <c r="AD5" s="14">
        <v>-2.9849832331722455E-3</v>
      </c>
      <c r="AE5">
        <v>8.7531576523566652E-5</v>
      </c>
      <c r="AF5">
        <v>-6.195361213150153E-8</v>
      </c>
      <c r="AG5">
        <v>-4.5277924631467598E-6</v>
      </c>
      <c r="AH5">
        <v>1.6984814575942961E-8</v>
      </c>
      <c r="AI5">
        <v>3.0054503170488792E-5</v>
      </c>
      <c r="AJ5">
        <v>-9.8466479220649046E-6</v>
      </c>
      <c r="AK5">
        <v>8.9883409498238575E-6</v>
      </c>
      <c r="AL5">
        <v>3.1682799961386344E-5</v>
      </c>
      <c r="AM5">
        <v>-8.1233686199665733E-5</v>
      </c>
      <c r="AN5">
        <v>-1.7456059283866321E-4</v>
      </c>
      <c r="AO5">
        <v>5.0234230191631436E-8</v>
      </c>
      <c r="AP5">
        <v>-2.3218065254228142E-5</v>
      </c>
      <c r="AQ5" s="15">
        <v>4.8535794010187334E-5</v>
      </c>
      <c r="AS5" s="22">
        <v>-2.3028846138375775E-17</v>
      </c>
      <c r="AU5" s="39" t="s">
        <v>99</v>
      </c>
      <c r="AV5" s="16">
        <f>AV6-AV4</f>
        <v>181</v>
      </c>
      <c r="AW5" s="31">
        <f>AW6-AW4</f>
        <v>1207</v>
      </c>
      <c r="AX5" s="40">
        <f t="shared" ref="AX5:AX6" si="8">AV5+AW5</f>
        <v>1388</v>
      </c>
      <c r="AZ5">
        <f t="array" ref="AZ5:BB1474">[1]!SelectCols(N4:R1473,"5,2,1",1)</f>
        <v>3.2118724993552526E-3</v>
      </c>
      <c r="BA5">
        <v>1</v>
      </c>
      <c r="BB5">
        <v>0</v>
      </c>
      <c r="BC5">
        <f>BC4+BA5</f>
        <v>1</v>
      </c>
      <c r="BD5">
        <f>BD4+BB5</f>
        <v>0</v>
      </c>
      <c r="BE5">
        <f t="shared" ref="BE5:BE68" si="9">1-BC5/BC$1474</f>
        <v>0.99918896999188966</v>
      </c>
      <c r="BF5">
        <f t="shared" ref="BF5:BF68" si="10">1-BD5/BD$1474</f>
        <v>1</v>
      </c>
      <c r="BG5">
        <f t="shared" ref="BG5:BG68" si="11">(BE5-BE6)*BF5</f>
        <v>8.1103000811022508E-4</v>
      </c>
    </row>
    <row r="6" spans="1:59" x14ac:dyDescent="0.35">
      <c r="A6">
        <v>18</v>
      </c>
      <c r="B6">
        <v>287</v>
      </c>
      <c r="C6">
        <v>5</v>
      </c>
      <c r="D6">
        <v>1012</v>
      </c>
      <c r="E6">
        <v>2</v>
      </c>
      <c r="F6">
        <v>2</v>
      </c>
      <c r="G6">
        <v>4</v>
      </c>
      <c r="H6">
        <v>4</v>
      </c>
      <c r="I6">
        <v>1</v>
      </c>
      <c r="J6">
        <v>0</v>
      </c>
      <c r="K6">
        <v>15</v>
      </c>
      <c r="L6">
        <v>4</v>
      </c>
      <c r="M6">
        <v>3</v>
      </c>
      <c r="N6" s="14">
        <v>0</v>
      </c>
      <c r="O6">
        <v>1</v>
      </c>
      <c r="P6" s="15">
        <f t="shared" si="0"/>
        <v>1</v>
      </c>
      <c r="Q6">
        <f t="shared" si="1"/>
        <v>0</v>
      </c>
      <c r="R6">
        <f t="shared" si="2"/>
        <v>0.17562814570883187</v>
      </c>
      <c r="S6" s="14">
        <f t="shared" si="3"/>
        <v>0.17562814570883187</v>
      </c>
      <c r="T6" s="15">
        <f t="shared" si="4"/>
        <v>0.8243718542911681</v>
      </c>
      <c r="U6" s="14">
        <f t="shared" si="5"/>
        <v>-0.19313357138905229</v>
      </c>
      <c r="V6" s="15">
        <f t="shared" si="6"/>
        <v>100</v>
      </c>
      <c r="W6">
        <f t="shared" si="7"/>
        <v>0.2130448107788018</v>
      </c>
      <c r="Y6" s="22">
        <v>-5.2337231980216739E-2</v>
      </c>
      <c r="AA6" t="s">
        <v>106</v>
      </c>
      <c r="AB6" s="21">
        <f>2*(AB4-AB3)</f>
        <v>244.95407884060069</v>
      </c>
      <c r="AD6" s="14">
        <v>-2.5872905501224368E-5</v>
      </c>
      <c r="AE6">
        <v>-6.1953612131509179E-8</v>
      </c>
      <c r="AF6">
        <v>4.7434348180502587E-8</v>
      </c>
      <c r="AG6">
        <v>-2.7053491059046453E-9</v>
      </c>
      <c r="AH6">
        <v>1.6948983885615564E-9</v>
      </c>
      <c r="AI6">
        <v>-2.4816359422765179E-7</v>
      </c>
      <c r="AJ6">
        <v>2.9122846850930571E-7</v>
      </c>
      <c r="AK6">
        <v>-6.1060455129302355E-7</v>
      </c>
      <c r="AL6">
        <v>-2.3580463848288527E-7</v>
      </c>
      <c r="AM6">
        <v>-1.4222290153176048E-6</v>
      </c>
      <c r="AN6">
        <v>-9.2053255003397178E-7</v>
      </c>
      <c r="AO6">
        <v>-2.2197703221176452E-7</v>
      </c>
      <c r="AP6">
        <v>-1.5358577681337677E-7</v>
      </c>
      <c r="AQ6" s="15">
        <v>2.5706647933884298E-7</v>
      </c>
      <c r="AS6" s="22">
        <v>-4.9269902680890967E-19</v>
      </c>
      <c r="AU6" s="39"/>
      <c r="AV6">
        <f>N1474</f>
        <v>237</v>
      </c>
      <c r="AW6">
        <f>O1474</f>
        <v>1233</v>
      </c>
      <c r="AX6" s="40">
        <f t="shared" si="8"/>
        <v>1470</v>
      </c>
      <c r="AZ6">
        <v>3.6185627710489509E-3</v>
      </c>
      <c r="BA6">
        <v>1</v>
      </c>
      <c r="BB6">
        <v>0</v>
      </c>
      <c r="BC6">
        <f t="shared" ref="BC6:BC69" si="12">BC5+BA6</f>
        <v>2</v>
      </c>
      <c r="BD6">
        <f t="shared" ref="BD6:BD69" si="13">BD5+BB6</f>
        <v>0</v>
      </c>
      <c r="BE6">
        <f t="shared" si="9"/>
        <v>0.99837793998377944</v>
      </c>
      <c r="BF6">
        <f t="shared" si="10"/>
        <v>1</v>
      </c>
      <c r="BG6">
        <f t="shared" si="11"/>
        <v>8.110300081103361E-4</v>
      </c>
    </row>
    <row r="7" spans="1:59" x14ac:dyDescent="0.35">
      <c r="A7">
        <v>18</v>
      </c>
      <c r="B7">
        <v>544</v>
      </c>
      <c r="C7">
        <v>3</v>
      </c>
      <c r="D7">
        <v>1624</v>
      </c>
      <c r="E7">
        <v>2</v>
      </c>
      <c r="F7">
        <v>1</v>
      </c>
      <c r="G7">
        <v>9</v>
      </c>
      <c r="H7">
        <v>4</v>
      </c>
      <c r="I7">
        <v>1</v>
      </c>
      <c r="J7">
        <v>1</v>
      </c>
      <c r="K7">
        <v>12</v>
      </c>
      <c r="L7">
        <v>3</v>
      </c>
      <c r="M7">
        <v>4</v>
      </c>
      <c r="N7" s="14">
        <v>1</v>
      </c>
      <c r="O7">
        <v>0</v>
      </c>
      <c r="P7" s="15">
        <f t="shared" si="0"/>
        <v>1</v>
      </c>
      <c r="Q7">
        <f t="shared" si="1"/>
        <v>1</v>
      </c>
      <c r="R7">
        <f t="shared" si="2"/>
        <v>0.54475940293985059</v>
      </c>
      <c r="S7" s="14">
        <f t="shared" si="3"/>
        <v>0.54475940293985059</v>
      </c>
      <c r="T7" s="15">
        <f t="shared" si="4"/>
        <v>0.45524059706014941</v>
      </c>
      <c r="U7" s="14">
        <f t="shared" si="5"/>
        <v>-0.60741104428783577</v>
      </c>
      <c r="V7" s="15">
        <f t="shared" si="6"/>
        <v>100</v>
      </c>
      <c r="W7">
        <f t="shared" si="7"/>
        <v>0.83567276600164464</v>
      </c>
      <c r="Y7" s="22">
        <v>-1.2687507576028802E-4</v>
      </c>
      <c r="AA7" t="s">
        <v>107</v>
      </c>
      <c r="AB7" s="22">
        <f>COUNT(A4:M4)</f>
        <v>13</v>
      </c>
      <c r="AD7" s="14">
        <v>-2.3874976081538626E-4</v>
      </c>
      <c r="AE7">
        <v>-4.527792463146787E-6</v>
      </c>
      <c r="AF7">
        <v>-2.7053491059056867E-9</v>
      </c>
      <c r="AG7">
        <v>8.8247721672932714E-5</v>
      </c>
      <c r="AH7">
        <v>-6.1301581656191174E-8</v>
      </c>
      <c r="AI7">
        <v>-1.0403282016986986E-5</v>
      </c>
      <c r="AJ7">
        <v>3.1033770536990217E-5</v>
      </c>
      <c r="AK7">
        <v>-1.6540936232887023E-6</v>
      </c>
      <c r="AL7">
        <v>-1.247217486573448E-5</v>
      </c>
      <c r="AM7">
        <v>-7.9195381341087712E-5</v>
      </c>
      <c r="AN7">
        <v>8.1767101964378067E-5</v>
      </c>
      <c r="AO7">
        <v>-1.7068335768411976E-5</v>
      </c>
      <c r="AP7">
        <v>-2.6767905354987536E-5</v>
      </c>
      <c r="AQ7" s="15">
        <v>-8.319448461772921E-8</v>
      </c>
      <c r="AS7" s="22">
        <v>5.4548182685384294E-19</v>
      </c>
      <c r="AU7" s="39"/>
      <c r="AX7" s="40"/>
      <c r="AZ7">
        <v>3.8559718327343361E-3</v>
      </c>
      <c r="BA7">
        <v>1</v>
      </c>
      <c r="BB7">
        <v>0</v>
      </c>
      <c r="BC7">
        <f t="shared" si="12"/>
        <v>3</v>
      </c>
      <c r="BD7">
        <f t="shared" si="13"/>
        <v>0</v>
      </c>
      <c r="BE7">
        <f t="shared" si="9"/>
        <v>0.9975669099756691</v>
      </c>
      <c r="BF7">
        <f t="shared" si="10"/>
        <v>1</v>
      </c>
      <c r="BG7">
        <f t="shared" si="11"/>
        <v>8.110300081103361E-4</v>
      </c>
    </row>
    <row r="8" spans="1:59" x14ac:dyDescent="0.35">
      <c r="A8">
        <v>18</v>
      </c>
      <c r="B8">
        <v>803.12121212121212</v>
      </c>
      <c r="C8">
        <v>10</v>
      </c>
      <c r="D8">
        <v>411</v>
      </c>
      <c r="E8">
        <v>4</v>
      </c>
      <c r="F8">
        <v>1</v>
      </c>
      <c r="G8">
        <v>9</v>
      </c>
      <c r="H8">
        <v>3</v>
      </c>
      <c r="I8">
        <v>1</v>
      </c>
      <c r="J8">
        <v>0</v>
      </c>
      <c r="K8">
        <v>15.492537313432836</v>
      </c>
      <c r="L8">
        <v>1</v>
      </c>
      <c r="M8">
        <v>3</v>
      </c>
      <c r="N8" s="14">
        <v>0</v>
      </c>
      <c r="O8">
        <v>1</v>
      </c>
      <c r="P8" s="15">
        <f t="shared" si="0"/>
        <v>1</v>
      </c>
      <c r="Q8">
        <f t="shared" si="1"/>
        <v>0</v>
      </c>
      <c r="R8">
        <f t="shared" si="2"/>
        <v>0.27678005239740122</v>
      </c>
      <c r="S8" s="14">
        <f t="shared" si="3"/>
        <v>0.27678005239740122</v>
      </c>
      <c r="T8" s="15">
        <f t="shared" si="4"/>
        <v>0.72321994760259878</v>
      </c>
      <c r="U8" s="14">
        <f t="shared" si="5"/>
        <v>-0.32404188786946025</v>
      </c>
      <c r="V8" s="15">
        <f t="shared" si="6"/>
        <v>100</v>
      </c>
      <c r="W8">
        <f t="shared" si="7"/>
        <v>0.38270522448239874</v>
      </c>
      <c r="Y8" s="22">
        <v>2.9740650095636E-2</v>
      </c>
      <c r="AA8" t="s">
        <v>108</v>
      </c>
      <c r="AB8" s="22">
        <f>CHIDIST(AB6,AB7)</f>
        <v>7.1410401048417795E-45</v>
      </c>
      <c r="AD8" s="14">
        <v>-2.2740590983073394E-5</v>
      </c>
      <c r="AE8">
        <v>1.6984814575942881E-8</v>
      </c>
      <c r="AF8">
        <v>1.6948983885615675E-9</v>
      </c>
      <c r="AG8">
        <v>-6.1301581656191915E-8</v>
      </c>
      <c r="AH8">
        <v>1.7417190754530769E-8</v>
      </c>
      <c r="AI8">
        <v>-4.8515093684716481E-8</v>
      </c>
      <c r="AJ8">
        <v>-6.4496742834203516E-7</v>
      </c>
      <c r="AK8">
        <v>-2.0936539108425665E-7</v>
      </c>
      <c r="AL8">
        <v>5.2026840484056719E-7</v>
      </c>
      <c r="AM8">
        <v>1.8261169779292602E-7</v>
      </c>
      <c r="AN8">
        <v>8.4959274680278631E-8</v>
      </c>
      <c r="AO8">
        <v>1.251570652115651E-7</v>
      </c>
      <c r="AP8">
        <v>8.3948192672022814E-7</v>
      </c>
      <c r="AQ8" s="15">
        <v>1.6185980468472905E-7</v>
      </c>
      <c r="AS8" s="22">
        <v>4.7846711520196976E-20</v>
      </c>
      <c r="AU8" s="39" t="s">
        <v>127</v>
      </c>
      <c r="AV8" s="27">
        <f>AV4/AV6</f>
        <v>0.23628691983122363</v>
      </c>
      <c r="AW8" s="28">
        <f>AW5/AW6</f>
        <v>0.97891321978913215</v>
      </c>
      <c r="AX8" s="41">
        <f>(AV4+AW5)/AX6</f>
        <v>0.85918367346938773</v>
      </c>
      <c r="AZ8">
        <v>3.9130672797144271E-3</v>
      </c>
      <c r="BA8">
        <v>1</v>
      </c>
      <c r="BB8">
        <v>0</v>
      </c>
      <c r="BC8">
        <f t="shared" si="12"/>
        <v>4</v>
      </c>
      <c r="BD8">
        <f t="shared" si="13"/>
        <v>0</v>
      </c>
      <c r="BE8">
        <f t="shared" si="9"/>
        <v>0.99675587996755877</v>
      </c>
      <c r="BF8">
        <f t="shared" si="10"/>
        <v>1</v>
      </c>
      <c r="BG8">
        <f t="shared" si="11"/>
        <v>8.1103000811022508E-4</v>
      </c>
    </row>
    <row r="9" spans="1:59" x14ac:dyDescent="0.35">
      <c r="A9">
        <v>18</v>
      </c>
      <c r="B9">
        <v>1124</v>
      </c>
      <c r="C9">
        <v>1</v>
      </c>
      <c r="D9">
        <v>1368</v>
      </c>
      <c r="E9">
        <v>4</v>
      </c>
      <c r="F9">
        <v>1</v>
      </c>
      <c r="G9">
        <v>5</v>
      </c>
      <c r="H9">
        <v>4</v>
      </c>
      <c r="I9">
        <v>1</v>
      </c>
      <c r="J9">
        <v>0</v>
      </c>
      <c r="K9">
        <v>15.173076923076923</v>
      </c>
      <c r="L9">
        <v>3</v>
      </c>
      <c r="M9">
        <v>4</v>
      </c>
      <c r="N9" s="14">
        <v>0</v>
      </c>
      <c r="O9">
        <v>1</v>
      </c>
      <c r="P9" s="15">
        <f t="shared" si="0"/>
        <v>1</v>
      </c>
      <c r="Q9">
        <f t="shared" si="1"/>
        <v>0</v>
      </c>
      <c r="R9">
        <f t="shared" si="2"/>
        <v>5.5289002917352913E-2</v>
      </c>
      <c r="S9" s="14">
        <f t="shared" si="3"/>
        <v>5.5289002917352913E-2</v>
      </c>
      <c r="T9" s="15">
        <f t="shared" si="4"/>
        <v>0.94471099708264705</v>
      </c>
      <c r="U9" s="14">
        <f t="shared" si="5"/>
        <v>-5.687622145480957E-2</v>
      </c>
      <c r="V9" s="15">
        <f t="shared" si="6"/>
        <v>100</v>
      </c>
      <c r="W9">
        <f t="shared" si="7"/>
        <v>5.8524779628998026E-2</v>
      </c>
      <c r="Y9" s="22">
        <v>-1.1437556450684898E-4</v>
      </c>
      <c r="AA9" t="s">
        <v>109</v>
      </c>
      <c r="AB9" s="22">
        <v>0.05</v>
      </c>
      <c r="AD9" s="14">
        <v>-1.4466131439594309E-2</v>
      </c>
      <c r="AE9">
        <v>3.0054503170489775E-5</v>
      </c>
      <c r="AF9">
        <v>-2.4816359422763278E-7</v>
      </c>
      <c r="AG9">
        <v>-1.0403282016987137E-5</v>
      </c>
      <c r="AH9">
        <v>-4.8515093684717672E-8</v>
      </c>
      <c r="AI9">
        <v>5.3096759179298266E-3</v>
      </c>
      <c r="AJ9">
        <v>-2.5349913651693227E-4</v>
      </c>
      <c r="AK9">
        <v>-6.8479526391940486E-5</v>
      </c>
      <c r="AL9">
        <v>2.3529534414200258E-4</v>
      </c>
      <c r="AM9">
        <v>2.9063568507618705E-4</v>
      </c>
      <c r="AN9">
        <v>-1.9608206578583722E-3</v>
      </c>
      <c r="AO9">
        <v>5.8323089468318222E-5</v>
      </c>
      <c r="AP9">
        <v>3.4622655588036076E-5</v>
      </c>
      <c r="AQ9" s="15">
        <v>-4.5664237067307593E-5</v>
      </c>
      <c r="AS9" s="22">
        <v>-1.7424299244140785E-16</v>
      </c>
      <c r="AU9" s="39"/>
      <c r="AX9" s="40"/>
      <c r="AZ9">
        <v>4.4943073988643265E-3</v>
      </c>
      <c r="BA9">
        <v>1</v>
      </c>
      <c r="BB9">
        <v>0</v>
      </c>
      <c r="BC9">
        <f t="shared" si="12"/>
        <v>5</v>
      </c>
      <c r="BD9">
        <f t="shared" si="13"/>
        <v>0</v>
      </c>
      <c r="BE9">
        <f t="shared" si="9"/>
        <v>0.99594484995944854</v>
      </c>
      <c r="BF9">
        <f t="shared" si="10"/>
        <v>1</v>
      </c>
      <c r="BG9">
        <f t="shared" si="11"/>
        <v>8.110300081103361E-4</v>
      </c>
    </row>
    <row r="10" spans="1:59" x14ac:dyDescent="0.35">
      <c r="A10">
        <v>18</v>
      </c>
      <c r="B10">
        <v>1306</v>
      </c>
      <c r="C10">
        <v>5</v>
      </c>
      <c r="D10">
        <v>614</v>
      </c>
      <c r="E10">
        <v>2</v>
      </c>
      <c r="F10">
        <v>2</v>
      </c>
      <c r="G10">
        <v>9</v>
      </c>
      <c r="H10">
        <v>2</v>
      </c>
      <c r="I10">
        <v>1</v>
      </c>
      <c r="J10">
        <v>1</v>
      </c>
      <c r="K10">
        <v>14</v>
      </c>
      <c r="L10">
        <v>4</v>
      </c>
      <c r="M10">
        <v>3</v>
      </c>
      <c r="N10" s="14">
        <v>1</v>
      </c>
      <c r="O10">
        <v>0</v>
      </c>
      <c r="P10" s="15">
        <f t="shared" si="0"/>
        <v>1</v>
      </c>
      <c r="Q10">
        <f t="shared" si="1"/>
        <v>1</v>
      </c>
      <c r="R10">
        <f t="shared" si="2"/>
        <v>0.79686670476532384</v>
      </c>
      <c r="S10" s="14">
        <f t="shared" si="3"/>
        <v>0.79686670476532384</v>
      </c>
      <c r="T10" s="15">
        <f t="shared" si="4"/>
        <v>0.20313329523467616</v>
      </c>
      <c r="U10" s="14">
        <f t="shared" si="5"/>
        <v>-0.22706786039578772</v>
      </c>
      <c r="V10" s="15">
        <f t="shared" si="6"/>
        <v>100</v>
      </c>
      <c r="W10">
        <f t="shared" si="7"/>
        <v>0.25491502408109601</v>
      </c>
      <c r="Y10" s="22">
        <v>-0.34453372885649619</v>
      </c>
      <c r="AA10" t="s">
        <v>110</v>
      </c>
      <c r="AB10" s="24" t="str">
        <f>IF(AB8&lt;AB9,"yes","no")</f>
        <v>yes</v>
      </c>
      <c r="AD10" s="14">
        <v>-4.0108274512034969E-2</v>
      </c>
      <c r="AE10">
        <v>-9.8466479220650384E-6</v>
      </c>
      <c r="AF10">
        <v>2.9122846850930338E-7</v>
      </c>
      <c r="AG10">
        <v>3.1033770536990034E-5</v>
      </c>
      <c r="AH10">
        <v>-6.4496742834203526E-7</v>
      </c>
      <c r="AI10">
        <v>-2.5349913651693759E-4</v>
      </c>
      <c r="AJ10">
        <v>2.6837688010707728E-2</v>
      </c>
      <c r="AK10">
        <v>-8.3549088912938748E-5</v>
      </c>
      <c r="AL10">
        <v>-2.8771689355263665E-4</v>
      </c>
      <c r="AM10">
        <v>-1.2270259430762513E-3</v>
      </c>
      <c r="AN10">
        <v>2.5735995571562567E-3</v>
      </c>
      <c r="AO10">
        <v>1.0743480818791527E-4</v>
      </c>
      <c r="AP10">
        <v>-6.8265525388952594E-4</v>
      </c>
      <c r="AQ10" s="15">
        <v>-3.2115270158628487E-5</v>
      </c>
      <c r="AS10" s="22">
        <v>1.5774310557585385E-16</v>
      </c>
      <c r="AU10" s="39" t="s">
        <v>128</v>
      </c>
      <c r="AV10" s="29">
        <v>0.5</v>
      </c>
      <c r="AX10" s="40"/>
      <c r="AZ10">
        <v>4.7796026166096323E-3</v>
      </c>
      <c r="BA10">
        <v>1</v>
      </c>
      <c r="BB10">
        <v>0</v>
      </c>
      <c r="BC10">
        <f t="shared" si="12"/>
        <v>6</v>
      </c>
      <c r="BD10">
        <f t="shared" si="13"/>
        <v>0</v>
      </c>
      <c r="BE10">
        <f t="shared" si="9"/>
        <v>0.99513381995133821</v>
      </c>
      <c r="BF10">
        <f t="shared" si="10"/>
        <v>1</v>
      </c>
      <c r="BG10">
        <f t="shared" si="11"/>
        <v>8.110300081103361E-4</v>
      </c>
    </row>
    <row r="11" spans="1:59" x14ac:dyDescent="0.35">
      <c r="A11">
        <v>18</v>
      </c>
      <c r="B11">
        <v>1431</v>
      </c>
      <c r="C11">
        <v>14</v>
      </c>
      <c r="D11">
        <v>1839</v>
      </c>
      <c r="E11">
        <v>2</v>
      </c>
      <c r="F11">
        <v>1</v>
      </c>
      <c r="G11">
        <v>4</v>
      </c>
      <c r="H11">
        <v>3</v>
      </c>
      <c r="I11">
        <v>1</v>
      </c>
      <c r="J11">
        <v>0</v>
      </c>
      <c r="K11">
        <v>16</v>
      </c>
      <c r="L11">
        <v>3</v>
      </c>
      <c r="M11">
        <v>1</v>
      </c>
      <c r="N11" s="14">
        <v>0</v>
      </c>
      <c r="O11">
        <v>1</v>
      </c>
      <c r="P11" s="15">
        <f t="shared" si="0"/>
        <v>1</v>
      </c>
      <c r="Q11">
        <f t="shared" si="1"/>
        <v>0</v>
      </c>
      <c r="R11">
        <f t="shared" si="2"/>
        <v>0.31976849491821924</v>
      </c>
      <c r="S11" s="14">
        <f t="shared" si="3"/>
        <v>0.31976849491821924</v>
      </c>
      <c r="T11" s="15">
        <f t="shared" si="4"/>
        <v>0.68023150508178076</v>
      </c>
      <c r="U11" s="14">
        <f t="shared" si="5"/>
        <v>-0.38532209010179869</v>
      </c>
      <c r="V11" s="15">
        <f t="shared" si="6"/>
        <v>100</v>
      </c>
      <c r="W11">
        <f t="shared" si="7"/>
        <v>0.47008774590611635</v>
      </c>
      <c r="Y11" s="22">
        <v>0.32557854998683422</v>
      </c>
      <c r="AD11" s="14">
        <v>-6.6060642554155429E-3</v>
      </c>
      <c r="AE11">
        <v>8.9883409498244301E-6</v>
      </c>
      <c r="AF11">
        <v>-6.1060455129301476E-7</v>
      </c>
      <c r="AG11">
        <v>-1.6540936232885795E-6</v>
      </c>
      <c r="AH11">
        <v>-2.0936539108425353E-7</v>
      </c>
      <c r="AI11">
        <v>-6.8479526391936895E-5</v>
      </c>
      <c r="AJ11">
        <v>-8.3549088912940957E-5</v>
      </c>
      <c r="AK11">
        <v>1.3600230767036616E-3</v>
      </c>
      <c r="AL11">
        <v>-1.119732439893409E-4</v>
      </c>
      <c r="AM11">
        <v>1.1788513486858211E-4</v>
      </c>
      <c r="AN11">
        <v>4.4203605131117854E-4</v>
      </c>
      <c r="AO11">
        <v>-2.3813256114267209E-5</v>
      </c>
      <c r="AP11">
        <v>7.3928344722967918E-5</v>
      </c>
      <c r="AQ11" s="15">
        <v>-1.8727854858817877E-4</v>
      </c>
      <c r="AS11" s="22">
        <v>-1.2409988824532368E-16</v>
      </c>
      <c r="AU11" s="39"/>
      <c r="AX11" s="40"/>
      <c r="AZ11">
        <v>5.4675647710345924E-3</v>
      </c>
      <c r="BA11">
        <v>1</v>
      </c>
      <c r="BB11">
        <v>0</v>
      </c>
      <c r="BC11">
        <f t="shared" si="12"/>
        <v>7</v>
      </c>
      <c r="BD11">
        <f t="shared" si="13"/>
        <v>0</v>
      </c>
      <c r="BE11">
        <f t="shared" si="9"/>
        <v>0.99432278994322787</v>
      </c>
      <c r="BF11">
        <f t="shared" si="10"/>
        <v>1</v>
      </c>
      <c r="BG11">
        <f t="shared" si="11"/>
        <v>8.1103000811022508E-4</v>
      </c>
    </row>
    <row r="12" spans="1:59" ht="15" thickBot="1" x14ac:dyDescent="0.4">
      <c r="A12">
        <v>19</v>
      </c>
      <c r="B12">
        <v>265</v>
      </c>
      <c r="C12">
        <v>25</v>
      </c>
      <c r="D12">
        <v>1269</v>
      </c>
      <c r="E12">
        <v>2</v>
      </c>
      <c r="F12">
        <v>1</v>
      </c>
      <c r="G12">
        <v>4</v>
      </c>
      <c r="H12">
        <v>4</v>
      </c>
      <c r="I12">
        <v>1</v>
      </c>
      <c r="J12">
        <v>1</v>
      </c>
      <c r="K12">
        <v>12</v>
      </c>
      <c r="L12">
        <v>4</v>
      </c>
      <c r="M12">
        <v>3</v>
      </c>
      <c r="N12" s="14">
        <v>0</v>
      </c>
      <c r="O12">
        <v>1</v>
      </c>
      <c r="P12" s="15">
        <f t="shared" si="0"/>
        <v>1</v>
      </c>
      <c r="Q12">
        <f t="shared" si="1"/>
        <v>0</v>
      </c>
      <c r="R12">
        <f t="shared" si="2"/>
        <v>0.59402688486617738</v>
      </c>
      <c r="S12" s="14">
        <f t="shared" si="3"/>
        <v>0.59402688486617738</v>
      </c>
      <c r="T12" s="15">
        <f t="shared" si="4"/>
        <v>0.40597311513382262</v>
      </c>
      <c r="U12" s="14">
        <f t="shared" si="5"/>
        <v>-0.90146834045518165</v>
      </c>
      <c r="V12" s="15">
        <f t="shared" si="6"/>
        <v>0</v>
      </c>
      <c r="W12">
        <f t="shared" si="7"/>
        <v>1.4632172986882783</v>
      </c>
      <c r="Y12" s="22">
        <v>0.12112598697303395</v>
      </c>
      <c r="AA12" t="s">
        <v>111</v>
      </c>
      <c r="AB12" s="21">
        <f>1-AB4/AB3</f>
        <v>0.18863186663730613</v>
      </c>
      <c r="AD12" s="14">
        <v>-1.6388851318373251E-2</v>
      </c>
      <c r="AE12">
        <v>3.168279996138675E-5</v>
      </c>
      <c r="AF12">
        <v>-2.3580463848286862E-7</v>
      </c>
      <c r="AG12">
        <v>-1.2472174865734569E-5</v>
      </c>
      <c r="AH12">
        <v>5.2026840484057514E-7</v>
      </c>
      <c r="AI12">
        <v>2.3529534414200529E-4</v>
      </c>
      <c r="AJ12">
        <v>-2.8771689355263161E-4</v>
      </c>
      <c r="AK12">
        <v>-1.1197324398934061E-4</v>
      </c>
      <c r="AL12">
        <v>5.0038447168030556E-3</v>
      </c>
      <c r="AM12">
        <v>5.4114813561810342E-4</v>
      </c>
      <c r="AN12">
        <v>-1.5706750603593183E-3</v>
      </c>
      <c r="AO12">
        <v>5.760087236281031E-5</v>
      </c>
      <c r="AP12">
        <v>1.8025653838735976E-4</v>
      </c>
      <c r="AQ12" s="15">
        <v>4.6610057562669545E-4</v>
      </c>
      <c r="AS12" s="22">
        <v>-1.0265837387900511E-16</v>
      </c>
      <c r="AU12" s="42"/>
      <c r="AV12" s="43"/>
      <c r="AW12" s="43"/>
      <c r="AX12" s="44"/>
      <c r="AZ12">
        <v>6.243058387801175E-3</v>
      </c>
      <c r="BA12">
        <v>1</v>
      </c>
      <c r="BB12">
        <v>0</v>
      </c>
      <c r="BC12">
        <f t="shared" si="12"/>
        <v>8</v>
      </c>
      <c r="BD12">
        <f t="shared" si="13"/>
        <v>0</v>
      </c>
      <c r="BE12">
        <f t="shared" si="9"/>
        <v>0.99351175993511764</v>
      </c>
      <c r="BF12">
        <f t="shared" si="10"/>
        <v>1</v>
      </c>
      <c r="BG12">
        <f t="shared" si="11"/>
        <v>8.110300081103361E-4</v>
      </c>
    </row>
    <row r="13" spans="1:59" x14ac:dyDescent="0.35">
      <c r="A13">
        <v>19</v>
      </c>
      <c r="B13">
        <v>303</v>
      </c>
      <c r="C13">
        <v>2</v>
      </c>
      <c r="D13">
        <v>243</v>
      </c>
      <c r="E13">
        <v>2</v>
      </c>
      <c r="F13">
        <v>2</v>
      </c>
      <c r="G13">
        <v>5</v>
      </c>
      <c r="H13">
        <v>4</v>
      </c>
      <c r="I13">
        <v>1</v>
      </c>
      <c r="J13">
        <v>0</v>
      </c>
      <c r="K13">
        <v>22</v>
      </c>
      <c r="L13">
        <v>3</v>
      </c>
      <c r="M13">
        <v>2</v>
      </c>
      <c r="N13" s="14">
        <v>1</v>
      </c>
      <c r="O13">
        <v>0</v>
      </c>
      <c r="P13" s="15">
        <f t="shared" si="0"/>
        <v>1</v>
      </c>
      <c r="Q13">
        <f t="shared" si="1"/>
        <v>1</v>
      </c>
      <c r="R13">
        <f t="shared" si="2"/>
        <v>0.23645050222331698</v>
      </c>
      <c r="S13" s="14">
        <f t="shared" si="3"/>
        <v>0.23645050222331698</v>
      </c>
      <c r="T13" s="15">
        <f t="shared" si="4"/>
        <v>0.76354949777668302</v>
      </c>
      <c r="U13" s="14">
        <f t="shared" si="5"/>
        <v>-1.4420163858796338</v>
      </c>
      <c r="V13" s="15">
        <f t="shared" si="6"/>
        <v>0</v>
      </c>
      <c r="W13">
        <f t="shared" si="7"/>
        <v>3.2292149544920168</v>
      </c>
      <c r="Y13" s="22">
        <v>-0.34964846853806381</v>
      </c>
      <c r="AA13" t="s">
        <v>112</v>
      </c>
      <c r="AB13" s="22">
        <f>1-EXP((-2/P1474)*(AB4-AB3))</f>
        <v>0.15349183155198898</v>
      </c>
      <c r="AD13" s="14">
        <v>-2.1257758533302851E-2</v>
      </c>
      <c r="AE13">
        <v>-8.1233686199665516E-5</v>
      </c>
      <c r="AF13">
        <v>-1.4222290153175705E-6</v>
      </c>
      <c r="AG13">
        <v>-7.919538134108763E-5</v>
      </c>
      <c r="AH13">
        <v>1.8261169779293706E-7</v>
      </c>
      <c r="AI13">
        <v>2.9063568507618656E-4</v>
      </c>
      <c r="AJ13">
        <v>-1.2270259430762454E-3</v>
      </c>
      <c r="AK13">
        <v>1.1788513486858055E-4</v>
      </c>
      <c r="AL13">
        <v>5.4114813561809984E-4</v>
      </c>
      <c r="AM13">
        <v>1.3307423065768648E-2</v>
      </c>
      <c r="AN13">
        <v>-2.0851186281270768E-3</v>
      </c>
      <c r="AO13">
        <v>2.9298640344744724E-5</v>
      </c>
      <c r="AP13">
        <v>4.6524645450982143E-4</v>
      </c>
      <c r="AQ13" s="15">
        <v>5.4662546802809416E-4</v>
      </c>
      <c r="AS13" s="22">
        <v>-5.2067116430924009E-16</v>
      </c>
      <c r="AZ13">
        <v>6.6442507841914201E-3</v>
      </c>
      <c r="BA13">
        <v>1</v>
      </c>
      <c r="BB13">
        <v>0</v>
      </c>
      <c r="BC13">
        <f t="shared" si="12"/>
        <v>9</v>
      </c>
      <c r="BD13">
        <f t="shared" si="13"/>
        <v>0</v>
      </c>
      <c r="BE13">
        <f t="shared" si="9"/>
        <v>0.99270072992700731</v>
      </c>
      <c r="BF13">
        <f t="shared" si="10"/>
        <v>1</v>
      </c>
      <c r="BG13">
        <f t="shared" si="11"/>
        <v>8.110300081103361E-4</v>
      </c>
    </row>
    <row r="14" spans="1:59" x14ac:dyDescent="0.35">
      <c r="A14">
        <v>19</v>
      </c>
      <c r="B14">
        <v>419</v>
      </c>
      <c r="C14">
        <v>21</v>
      </c>
      <c r="D14">
        <v>959</v>
      </c>
      <c r="E14">
        <v>4</v>
      </c>
      <c r="F14">
        <v>2</v>
      </c>
      <c r="G14">
        <v>9</v>
      </c>
      <c r="H14">
        <v>2</v>
      </c>
      <c r="I14">
        <v>1</v>
      </c>
      <c r="J14">
        <v>1</v>
      </c>
      <c r="K14">
        <v>15.492537313432836</v>
      </c>
      <c r="L14">
        <v>2</v>
      </c>
      <c r="M14">
        <v>4</v>
      </c>
      <c r="N14" s="14">
        <v>1</v>
      </c>
      <c r="O14">
        <v>0</v>
      </c>
      <c r="P14" s="15">
        <f t="shared" si="0"/>
        <v>1</v>
      </c>
      <c r="Q14">
        <f t="shared" si="1"/>
        <v>1</v>
      </c>
      <c r="R14">
        <f t="shared" si="2"/>
        <v>0.76499673110501665</v>
      </c>
      <c r="S14" s="14">
        <f t="shared" si="3"/>
        <v>0.76499673110501665</v>
      </c>
      <c r="T14" s="15">
        <f t="shared" si="4"/>
        <v>0.23500326889498335</v>
      </c>
      <c r="U14" s="14">
        <f t="shared" si="5"/>
        <v>-0.26788371823006851</v>
      </c>
      <c r="V14" s="15">
        <f t="shared" si="6"/>
        <v>100</v>
      </c>
      <c r="W14">
        <f t="shared" si="7"/>
        <v>0.30719512821385214</v>
      </c>
      <c r="Y14" s="22">
        <v>-0.68280305608292569</v>
      </c>
      <c r="AA14" t="s">
        <v>113</v>
      </c>
      <c r="AB14" s="23">
        <f>AB13/(1-EXP(2*AB3/P1474))</f>
        <v>0.26165432585509735</v>
      </c>
      <c r="AD14" s="14">
        <v>6.7778566769116999E-3</v>
      </c>
      <c r="AE14">
        <v>-1.7456059283866321E-4</v>
      </c>
      <c r="AF14">
        <v>-9.205325500340028E-7</v>
      </c>
      <c r="AG14">
        <v>8.176710196437823E-5</v>
      </c>
      <c r="AH14">
        <v>8.4959274680289417E-8</v>
      </c>
      <c r="AI14">
        <v>-1.9608206578583696E-3</v>
      </c>
      <c r="AJ14">
        <v>2.5735995571562528E-3</v>
      </c>
      <c r="AK14">
        <v>4.4203605131117941E-4</v>
      </c>
      <c r="AL14">
        <v>-1.5706750603593142E-3</v>
      </c>
      <c r="AM14">
        <v>-2.0851186281270789E-3</v>
      </c>
      <c r="AN14">
        <v>2.7401486344763991E-2</v>
      </c>
      <c r="AO14">
        <v>-1.3311010331752652E-4</v>
      </c>
      <c r="AP14">
        <v>-1.2428994111111326E-3</v>
      </c>
      <c r="AQ14" s="15">
        <v>-8.2878249283542353E-4</v>
      </c>
      <c r="AS14" s="22">
        <v>-8.5742756271284082E-17</v>
      </c>
      <c r="AZ14">
        <v>6.8393178143699995E-3</v>
      </c>
      <c r="BA14">
        <v>1</v>
      </c>
      <c r="BB14">
        <v>0</v>
      </c>
      <c r="BC14">
        <f t="shared" si="12"/>
        <v>10</v>
      </c>
      <c r="BD14">
        <f t="shared" si="13"/>
        <v>0</v>
      </c>
      <c r="BE14">
        <f t="shared" si="9"/>
        <v>0.99188969991889697</v>
      </c>
      <c r="BF14">
        <f t="shared" si="10"/>
        <v>1</v>
      </c>
      <c r="BG14">
        <f t="shared" si="11"/>
        <v>8.1103000811022508E-4</v>
      </c>
    </row>
    <row r="15" spans="1:59" x14ac:dyDescent="0.35">
      <c r="A15">
        <v>19</v>
      </c>
      <c r="B15">
        <v>489</v>
      </c>
      <c r="C15">
        <v>2</v>
      </c>
      <c r="D15">
        <v>566</v>
      </c>
      <c r="E15">
        <v>1</v>
      </c>
      <c r="F15">
        <v>2</v>
      </c>
      <c r="G15">
        <v>2</v>
      </c>
      <c r="H15">
        <v>4</v>
      </c>
      <c r="I15">
        <v>1</v>
      </c>
      <c r="J15">
        <v>0</v>
      </c>
      <c r="K15">
        <v>12</v>
      </c>
      <c r="L15">
        <v>3</v>
      </c>
      <c r="M15">
        <v>4</v>
      </c>
      <c r="N15" s="14">
        <v>1</v>
      </c>
      <c r="O15">
        <v>0</v>
      </c>
      <c r="P15" s="15">
        <f t="shared" si="0"/>
        <v>1</v>
      </c>
      <c r="Q15">
        <f t="shared" si="1"/>
        <v>1</v>
      </c>
      <c r="R15">
        <f t="shared" si="2"/>
        <v>0.16494075132451108</v>
      </c>
      <c r="S15" s="14">
        <f t="shared" si="3"/>
        <v>0.16494075132451108</v>
      </c>
      <c r="T15" s="15">
        <f t="shared" si="4"/>
        <v>0.83505924867548886</v>
      </c>
      <c r="U15" s="14">
        <f t="shared" si="5"/>
        <v>-1.802168952449003</v>
      </c>
      <c r="V15" s="15">
        <f t="shared" si="6"/>
        <v>0</v>
      </c>
      <c r="W15">
        <f t="shared" si="7"/>
        <v>5.0627831022338405</v>
      </c>
      <c r="Y15" s="22">
        <v>1.6695744874224816</v>
      </c>
      <c r="AD15" s="14">
        <v>-9.3755367118709305E-3</v>
      </c>
      <c r="AE15">
        <v>5.0234230191744336E-8</v>
      </c>
      <c r="AF15">
        <v>-2.2197703221175997E-7</v>
      </c>
      <c r="AG15">
        <v>-1.7068335768412101E-5</v>
      </c>
      <c r="AH15">
        <v>1.2515706521156571E-7</v>
      </c>
      <c r="AI15">
        <v>5.8323089468315349E-5</v>
      </c>
      <c r="AJ15">
        <v>1.0743480818791319E-4</v>
      </c>
      <c r="AK15">
        <v>-2.3813256114267934E-5</v>
      </c>
      <c r="AL15">
        <v>5.7600872362803127E-5</v>
      </c>
      <c r="AM15">
        <v>2.9298640344747953E-5</v>
      </c>
      <c r="AN15">
        <v>-1.33110103317525E-4</v>
      </c>
      <c r="AO15">
        <v>5.9319379494069649E-4</v>
      </c>
      <c r="AP15">
        <v>4.6778689652014809E-5</v>
      </c>
      <c r="AQ15" s="15">
        <v>6.160941060413244E-5</v>
      </c>
      <c r="AS15" s="22">
        <v>8.7892672669490189E-17</v>
      </c>
      <c r="AZ15">
        <v>7.108871818193631E-3</v>
      </c>
      <c r="BA15">
        <v>1</v>
      </c>
      <c r="BB15">
        <v>0</v>
      </c>
      <c r="BC15">
        <f t="shared" si="12"/>
        <v>11</v>
      </c>
      <c r="BD15">
        <f t="shared" si="13"/>
        <v>0</v>
      </c>
      <c r="BE15">
        <f t="shared" si="9"/>
        <v>0.99107866991078675</v>
      </c>
      <c r="BF15">
        <f t="shared" si="10"/>
        <v>1</v>
      </c>
      <c r="BG15">
        <f t="shared" si="11"/>
        <v>8.110300081103361E-4</v>
      </c>
    </row>
    <row r="16" spans="1:59" x14ac:dyDescent="0.35">
      <c r="A16">
        <v>19</v>
      </c>
      <c r="B16">
        <v>528</v>
      </c>
      <c r="C16">
        <v>22</v>
      </c>
      <c r="D16">
        <v>167</v>
      </c>
      <c r="E16">
        <v>4</v>
      </c>
      <c r="F16">
        <v>2</v>
      </c>
      <c r="G16">
        <v>9</v>
      </c>
      <c r="H16">
        <v>3</v>
      </c>
      <c r="I16">
        <v>1</v>
      </c>
      <c r="J16">
        <v>1</v>
      </c>
      <c r="K16">
        <v>19</v>
      </c>
      <c r="L16">
        <v>4</v>
      </c>
      <c r="M16">
        <v>2</v>
      </c>
      <c r="N16" s="14">
        <v>1</v>
      </c>
      <c r="O16">
        <v>0</v>
      </c>
      <c r="P16" s="15">
        <f t="shared" si="0"/>
        <v>1</v>
      </c>
      <c r="Q16">
        <f t="shared" si="1"/>
        <v>1</v>
      </c>
      <c r="R16">
        <f t="shared" si="2"/>
        <v>0.75330976966641727</v>
      </c>
      <c r="S16" s="14">
        <f t="shared" si="3"/>
        <v>0.75330976966641727</v>
      </c>
      <c r="T16" s="15">
        <f t="shared" si="4"/>
        <v>0.24669023033358273</v>
      </c>
      <c r="U16" s="14">
        <f t="shared" si="5"/>
        <v>-0.28327875507699057</v>
      </c>
      <c r="V16" s="15">
        <f t="shared" si="6"/>
        <v>100</v>
      </c>
      <c r="W16">
        <f t="shared" si="7"/>
        <v>0.32747515068445587</v>
      </c>
      <c r="Y16" s="22">
        <v>-2.2340652576142941E-2</v>
      </c>
      <c r="AA16" t="s">
        <v>114</v>
      </c>
      <c r="AB16" s="21">
        <f>W1474</f>
        <v>1774.8980599151098</v>
      </c>
      <c r="AD16" s="14">
        <v>-1.398343493649443E-2</v>
      </c>
      <c r="AE16">
        <v>-2.3218065254228172E-5</v>
      </c>
      <c r="AF16">
        <v>-1.5358577681334901E-7</v>
      </c>
      <c r="AG16">
        <v>-2.676790535498738E-5</v>
      </c>
      <c r="AH16">
        <v>8.394819267202329E-7</v>
      </c>
      <c r="AI16">
        <v>3.4622655588040928E-5</v>
      </c>
      <c r="AJ16">
        <v>-6.8265525388952388E-4</v>
      </c>
      <c r="AK16">
        <v>7.392834472296598E-5</v>
      </c>
      <c r="AL16">
        <v>1.8025653838735613E-4</v>
      </c>
      <c r="AM16">
        <v>4.6524645450982349E-4</v>
      </c>
      <c r="AN16">
        <v>-1.2428994111111339E-3</v>
      </c>
      <c r="AO16">
        <v>4.6778689652013664E-5</v>
      </c>
      <c r="AP16">
        <v>5.2364114005249941E-3</v>
      </c>
      <c r="AQ16" s="15">
        <v>-8.0675136924671399E-5</v>
      </c>
      <c r="AS16" s="22">
        <v>-9.673504574000029E-17</v>
      </c>
      <c r="AZ16">
        <v>7.3439175681915946E-3</v>
      </c>
      <c r="BA16">
        <v>1</v>
      </c>
      <c r="BB16">
        <v>0</v>
      </c>
      <c r="BC16">
        <f t="shared" si="12"/>
        <v>12</v>
      </c>
      <c r="BD16">
        <f t="shared" si="13"/>
        <v>0</v>
      </c>
      <c r="BE16">
        <f t="shared" si="9"/>
        <v>0.99026763990267641</v>
      </c>
      <c r="BF16">
        <f t="shared" si="10"/>
        <v>1</v>
      </c>
      <c r="BG16">
        <f t="shared" si="11"/>
        <v>8.110300081103361E-4</v>
      </c>
    </row>
    <row r="17" spans="1:59" x14ac:dyDescent="0.35">
      <c r="A17">
        <v>19</v>
      </c>
      <c r="B17">
        <v>645</v>
      </c>
      <c r="C17">
        <v>9</v>
      </c>
      <c r="D17">
        <v>1193</v>
      </c>
      <c r="E17">
        <v>3</v>
      </c>
      <c r="F17">
        <v>2</v>
      </c>
      <c r="G17">
        <v>4</v>
      </c>
      <c r="H17">
        <v>1</v>
      </c>
      <c r="I17">
        <v>1</v>
      </c>
      <c r="J17">
        <v>0</v>
      </c>
      <c r="K17">
        <v>25</v>
      </c>
      <c r="L17">
        <v>3</v>
      </c>
      <c r="M17">
        <v>3</v>
      </c>
      <c r="N17" s="14">
        <v>0</v>
      </c>
      <c r="O17">
        <v>1</v>
      </c>
      <c r="P17" s="15">
        <f t="shared" si="0"/>
        <v>1</v>
      </c>
      <c r="Q17">
        <f t="shared" si="1"/>
        <v>0</v>
      </c>
      <c r="R17">
        <f t="shared" si="2"/>
        <v>0.2897316726554543</v>
      </c>
      <c r="S17" s="14">
        <f t="shared" si="3"/>
        <v>0.2897316726554543</v>
      </c>
      <c r="T17" s="15">
        <f t="shared" si="4"/>
        <v>0.7102683273445457</v>
      </c>
      <c r="U17" s="14">
        <f t="shared" si="5"/>
        <v>-0.3421124545053692</v>
      </c>
      <c r="V17" s="15">
        <f t="shared" si="6"/>
        <v>100</v>
      </c>
      <c r="W17">
        <f t="shared" si="7"/>
        <v>0.4079186154036511</v>
      </c>
      <c r="Y17" s="22">
        <v>-0.16805789453040515</v>
      </c>
      <c r="AA17" t="s">
        <v>107</v>
      </c>
      <c r="AB17" s="22">
        <f>COUNT(P4:P1473)-2</f>
        <v>1468</v>
      </c>
      <c r="AD17" s="16">
        <v>-3.5327712762599356E-2</v>
      </c>
      <c r="AE17" s="17">
        <v>4.8535794010184013E-5</v>
      </c>
      <c r="AF17" s="17">
        <v>2.5706647933893017E-7</v>
      </c>
      <c r="AG17" s="17">
        <v>-8.319448461758974E-8</v>
      </c>
      <c r="AH17" s="17">
        <v>1.6185980468472687E-7</v>
      </c>
      <c r="AI17" s="17">
        <v>-4.5664237067316043E-5</v>
      </c>
      <c r="AJ17" s="17">
        <v>-3.2115270158609534E-5</v>
      </c>
      <c r="AK17" s="17">
        <v>-1.8727854858817969E-4</v>
      </c>
      <c r="AL17" s="17">
        <v>4.6610057562668922E-4</v>
      </c>
      <c r="AM17" s="17">
        <v>5.466254680280895E-4</v>
      </c>
      <c r="AN17" s="17">
        <v>-8.2878249283541443E-4</v>
      </c>
      <c r="AO17" s="17">
        <v>6.1609410604132508E-5</v>
      </c>
      <c r="AP17" s="17">
        <v>-8.0675136924674435E-5</v>
      </c>
      <c r="AQ17" s="18">
        <v>1.1963082933855647E-2</v>
      </c>
      <c r="AS17" s="23">
        <v>-5.7036919652258426E-18</v>
      </c>
      <c r="AZ17">
        <v>7.7401030645161718E-3</v>
      </c>
      <c r="BA17">
        <v>1</v>
      </c>
      <c r="BB17">
        <v>0</v>
      </c>
      <c r="BC17">
        <f t="shared" si="12"/>
        <v>13</v>
      </c>
      <c r="BD17">
        <f t="shared" si="13"/>
        <v>0</v>
      </c>
      <c r="BE17">
        <f t="shared" si="9"/>
        <v>0.98945660989456607</v>
      </c>
      <c r="BF17">
        <f t="shared" si="10"/>
        <v>1</v>
      </c>
      <c r="BG17">
        <f t="shared" si="11"/>
        <v>8.1103000811022508E-4</v>
      </c>
    </row>
    <row r="18" spans="1:59" x14ac:dyDescent="0.35">
      <c r="A18">
        <v>19</v>
      </c>
      <c r="B18">
        <v>773.53418803418799</v>
      </c>
      <c r="C18">
        <v>10</v>
      </c>
      <c r="D18">
        <v>1248</v>
      </c>
      <c r="E18">
        <v>1</v>
      </c>
      <c r="F18">
        <v>1</v>
      </c>
      <c r="G18">
        <v>4</v>
      </c>
      <c r="H18">
        <v>2</v>
      </c>
      <c r="I18">
        <v>1</v>
      </c>
      <c r="J18">
        <v>1</v>
      </c>
      <c r="K18">
        <v>25</v>
      </c>
      <c r="L18">
        <v>2</v>
      </c>
      <c r="M18">
        <v>4</v>
      </c>
      <c r="N18" s="14">
        <v>1</v>
      </c>
      <c r="O18">
        <v>0</v>
      </c>
      <c r="P18" s="15">
        <f t="shared" si="0"/>
        <v>1</v>
      </c>
      <c r="Q18">
        <f t="shared" si="1"/>
        <v>1</v>
      </c>
      <c r="R18">
        <f t="shared" si="2"/>
        <v>0.66040031817433686</v>
      </c>
      <c r="S18" s="14">
        <f t="shared" si="3"/>
        <v>0.66040031817433686</v>
      </c>
      <c r="T18" s="15">
        <f t="shared" si="4"/>
        <v>0.33959968182566314</v>
      </c>
      <c r="U18" s="14">
        <f t="shared" si="5"/>
        <v>-0.41490908514594571</v>
      </c>
      <c r="V18" s="15">
        <f t="shared" si="6"/>
        <v>100</v>
      </c>
      <c r="W18">
        <f t="shared" si="7"/>
        <v>0.51423306815550829</v>
      </c>
      <c r="Y18" s="23">
        <v>-0.29684875751051326</v>
      </c>
      <c r="AA18" t="s">
        <v>108</v>
      </c>
      <c r="AB18" s="22">
        <f>CHIDIST(AB16,AB17)</f>
        <v>5.0921842235285021E-8</v>
      </c>
      <c r="AZ18">
        <v>8.1282505586747367E-3</v>
      </c>
      <c r="BA18">
        <v>1</v>
      </c>
      <c r="BB18">
        <v>0</v>
      </c>
      <c r="BC18">
        <f t="shared" si="12"/>
        <v>14</v>
      </c>
      <c r="BD18">
        <f t="shared" si="13"/>
        <v>0</v>
      </c>
      <c r="BE18">
        <f t="shared" si="9"/>
        <v>0.98864557988645585</v>
      </c>
      <c r="BF18">
        <f t="shared" si="10"/>
        <v>1</v>
      </c>
      <c r="BG18">
        <f t="shared" si="11"/>
        <v>8.110300081103361E-4</v>
      </c>
    </row>
    <row r="19" spans="1:59" x14ac:dyDescent="0.35">
      <c r="A19">
        <v>19</v>
      </c>
      <c r="B19">
        <v>803.12121212121212</v>
      </c>
      <c r="C19">
        <v>1</v>
      </c>
      <c r="D19">
        <v>235</v>
      </c>
      <c r="E19">
        <v>3</v>
      </c>
      <c r="F19">
        <v>1</v>
      </c>
      <c r="G19">
        <v>9</v>
      </c>
      <c r="H19">
        <v>1</v>
      </c>
      <c r="I19">
        <v>1</v>
      </c>
      <c r="J19">
        <v>0</v>
      </c>
      <c r="K19">
        <v>21</v>
      </c>
      <c r="L19">
        <v>1</v>
      </c>
      <c r="M19">
        <v>4</v>
      </c>
      <c r="N19" s="14">
        <v>1</v>
      </c>
      <c r="O19">
        <v>0</v>
      </c>
      <c r="P19" s="15">
        <f t="shared" si="0"/>
        <v>1</v>
      </c>
      <c r="Q19">
        <f t="shared" si="1"/>
        <v>1</v>
      </c>
      <c r="R19">
        <f t="shared" si="2"/>
        <v>0.34605588428781048</v>
      </c>
      <c r="S19" s="14">
        <f t="shared" si="3"/>
        <v>0.34605588428781048</v>
      </c>
      <c r="T19" s="15">
        <f t="shared" si="4"/>
        <v>0.65394411571218947</v>
      </c>
      <c r="U19" s="14">
        <f t="shared" si="5"/>
        <v>-1.0611550016839124</v>
      </c>
      <c r="V19" s="15">
        <f t="shared" si="6"/>
        <v>0</v>
      </c>
      <c r="W19">
        <f t="shared" si="7"/>
        <v>1.8897066786135388</v>
      </c>
      <c r="AA19" t="s">
        <v>109</v>
      </c>
      <c r="AB19" s="22">
        <f>AB9</f>
        <v>0.05</v>
      </c>
      <c r="AZ19">
        <v>8.2607516197508862E-3</v>
      </c>
      <c r="BA19">
        <v>1</v>
      </c>
      <c r="BB19">
        <v>0</v>
      </c>
      <c r="BC19">
        <f t="shared" si="12"/>
        <v>15</v>
      </c>
      <c r="BD19">
        <f t="shared" si="13"/>
        <v>0</v>
      </c>
      <c r="BE19">
        <f t="shared" si="9"/>
        <v>0.98783454987834551</v>
      </c>
      <c r="BF19">
        <f t="shared" si="10"/>
        <v>1</v>
      </c>
      <c r="BG19">
        <f t="shared" si="11"/>
        <v>8.110300081103361E-4</v>
      </c>
    </row>
    <row r="20" spans="1:59" x14ac:dyDescent="0.35">
      <c r="A20">
        <v>19</v>
      </c>
      <c r="B20">
        <v>1181</v>
      </c>
      <c r="C20">
        <v>3</v>
      </c>
      <c r="D20">
        <v>201</v>
      </c>
      <c r="E20">
        <v>2</v>
      </c>
      <c r="F20">
        <v>1</v>
      </c>
      <c r="G20">
        <v>5</v>
      </c>
      <c r="H20">
        <v>2</v>
      </c>
      <c r="I20">
        <v>1</v>
      </c>
      <c r="J20">
        <v>0</v>
      </c>
      <c r="K20">
        <v>14</v>
      </c>
      <c r="L20">
        <v>4</v>
      </c>
      <c r="M20">
        <v>3</v>
      </c>
      <c r="N20" s="14">
        <v>0</v>
      </c>
      <c r="O20">
        <v>1</v>
      </c>
      <c r="P20" s="15">
        <f t="shared" si="0"/>
        <v>1</v>
      </c>
      <c r="Q20">
        <f t="shared" si="1"/>
        <v>0</v>
      </c>
      <c r="R20">
        <f t="shared" si="2"/>
        <v>0.2383850305577741</v>
      </c>
      <c r="S20" s="14">
        <f t="shared" si="3"/>
        <v>0.2383850305577741</v>
      </c>
      <c r="T20" s="15">
        <f t="shared" si="4"/>
        <v>0.76161496944222584</v>
      </c>
      <c r="U20" s="14">
        <f t="shared" si="5"/>
        <v>-0.27231414044312008</v>
      </c>
      <c r="V20" s="15">
        <f t="shared" si="6"/>
        <v>100</v>
      </c>
      <c r="W20">
        <f t="shared" si="7"/>
        <v>0.31299940274592697</v>
      </c>
      <c r="AA20" t="s">
        <v>110</v>
      </c>
      <c r="AB20" s="24" t="str">
        <f>IF(AB18&lt;AB19,"yes","no")</f>
        <v>yes</v>
      </c>
      <c r="AZ20">
        <v>8.6511339979523511E-3</v>
      </c>
      <c r="BA20">
        <v>1</v>
      </c>
      <c r="BB20">
        <v>0</v>
      </c>
      <c r="BC20">
        <f t="shared" si="12"/>
        <v>16</v>
      </c>
      <c r="BD20">
        <f t="shared" si="13"/>
        <v>0</v>
      </c>
      <c r="BE20">
        <f t="shared" si="9"/>
        <v>0.98702351987023518</v>
      </c>
      <c r="BF20">
        <f t="shared" si="10"/>
        <v>1</v>
      </c>
      <c r="BG20">
        <f t="shared" si="11"/>
        <v>0</v>
      </c>
    </row>
    <row r="21" spans="1:59" x14ac:dyDescent="0.35">
      <c r="A21">
        <v>20</v>
      </c>
      <c r="B21">
        <v>129</v>
      </c>
      <c r="C21">
        <v>4</v>
      </c>
      <c r="D21">
        <v>960</v>
      </c>
      <c r="E21">
        <v>1</v>
      </c>
      <c r="F21">
        <v>2</v>
      </c>
      <c r="G21">
        <v>5</v>
      </c>
      <c r="H21">
        <v>1</v>
      </c>
      <c r="I21">
        <v>1</v>
      </c>
      <c r="J21">
        <v>0</v>
      </c>
      <c r="K21">
        <v>15.173076923076923</v>
      </c>
      <c r="L21">
        <v>2</v>
      </c>
      <c r="M21">
        <v>3</v>
      </c>
      <c r="N21" s="14">
        <v>1</v>
      </c>
      <c r="O21">
        <v>0</v>
      </c>
      <c r="P21" s="15">
        <f t="shared" si="0"/>
        <v>1</v>
      </c>
      <c r="Q21">
        <f t="shared" si="1"/>
        <v>1</v>
      </c>
      <c r="R21">
        <f t="shared" si="2"/>
        <v>0.54789771763116613</v>
      </c>
      <c r="S21" s="14">
        <f t="shared" si="3"/>
        <v>0.54789771763116613</v>
      </c>
      <c r="T21" s="15">
        <f t="shared" si="4"/>
        <v>0.45210228236883387</v>
      </c>
      <c r="U21" s="14">
        <f t="shared" si="5"/>
        <v>-0.60166665611323278</v>
      </c>
      <c r="V21" s="15">
        <f t="shared" si="6"/>
        <v>100</v>
      </c>
      <c r="W21">
        <f t="shared" si="7"/>
        <v>0.8251581779232382</v>
      </c>
      <c r="AZ21">
        <v>8.7302356276570091E-3</v>
      </c>
      <c r="BA21">
        <v>0</v>
      </c>
      <c r="BB21">
        <v>1</v>
      </c>
      <c r="BC21">
        <f t="shared" si="12"/>
        <v>16</v>
      </c>
      <c r="BD21">
        <f t="shared" si="13"/>
        <v>1</v>
      </c>
      <c r="BE21">
        <f t="shared" si="9"/>
        <v>0.98702351987023518</v>
      </c>
      <c r="BF21">
        <f t="shared" si="10"/>
        <v>0.99578059071729963</v>
      </c>
      <c r="BG21">
        <f t="shared" si="11"/>
        <v>8.0760794056545626E-4</v>
      </c>
    </row>
    <row r="22" spans="1:59" x14ac:dyDescent="0.35">
      <c r="A22">
        <v>20</v>
      </c>
      <c r="B22">
        <v>500</v>
      </c>
      <c r="C22">
        <v>2</v>
      </c>
      <c r="D22">
        <v>922</v>
      </c>
      <c r="E22">
        <v>3</v>
      </c>
      <c r="F22">
        <v>1</v>
      </c>
      <c r="G22">
        <v>9</v>
      </c>
      <c r="H22">
        <v>3</v>
      </c>
      <c r="I22">
        <v>1</v>
      </c>
      <c r="J22">
        <v>0</v>
      </c>
      <c r="K22">
        <v>13</v>
      </c>
      <c r="L22">
        <v>4</v>
      </c>
      <c r="M22">
        <v>2</v>
      </c>
      <c r="N22" s="14">
        <v>1</v>
      </c>
      <c r="O22">
        <v>0</v>
      </c>
      <c r="P22" s="15">
        <f t="shared" si="0"/>
        <v>1</v>
      </c>
      <c r="Q22">
        <f t="shared" si="1"/>
        <v>1</v>
      </c>
      <c r="R22">
        <f t="shared" si="2"/>
        <v>0.2441272246549199</v>
      </c>
      <c r="S22" s="14">
        <f t="shared" si="3"/>
        <v>0.2441272246549199</v>
      </c>
      <c r="T22" s="15">
        <f t="shared" si="4"/>
        <v>0.75587277534508013</v>
      </c>
      <c r="U22" s="14">
        <f t="shared" si="5"/>
        <v>-1.4100657770570459</v>
      </c>
      <c r="V22" s="15">
        <f t="shared" si="6"/>
        <v>0</v>
      </c>
      <c r="W22">
        <f t="shared" si="7"/>
        <v>3.0962248328244661</v>
      </c>
      <c r="AZ22">
        <v>8.7512346602129591E-3</v>
      </c>
      <c r="BA22">
        <v>1</v>
      </c>
      <c r="BB22">
        <v>0</v>
      </c>
      <c r="BC22">
        <f t="shared" si="12"/>
        <v>17</v>
      </c>
      <c r="BD22">
        <f t="shared" si="13"/>
        <v>1</v>
      </c>
      <c r="BE22">
        <f t="shared" si="9"/>
        <v>0.98621248986212495</v>
      </c>
      <c r="BF22">
        <f t="shared" si="10"/>
        <v>0.99578059071729963</v>
      </c>
      <c r="BG22">
        <f t="shared" si="11"/>
        <v>8.0760794056556674E-4</v>
      </c>
    </row>
    <row r="23" spans="1:59" x14ac:dyDescent="0.35">
      <c r="A23">
        <v>20</v>
      </c>
      <c r="B23">
        <v>654</v>
      </c>
      <c r="C23">
        <v>21</v>
      </c>
      <c r="D23">
        <v>1226</v>
      </c>
      <c r="E23">
        <v>3</v>
      </c>
      <c r="F23">
        <v>2</v>
      </c>
      <c r="G23">
        <v>9</v>
      </c>
      <c r="H23">
        <v>4</v>
      </c>
      <c r="I23">
        <v>1</v>
      </c>
      <c r="J23">
        <v>0</v>
      </c>
      <c r="K23">
        <v>17</v>
      </c>
      <c r="L23">
        <v>4</v>
      </c>
      <c r="M23">
        <v>3</v>
      </c>
      <c r="N23" s="14">
        <v>0</v>
      </c>
      <c r="O23">
        <v>1</v>
      </c>
      <c r="P23" s="15">
        <f t="shared" si="0"/>
        <v>1</v>
      </c>
      <c r="Q23">
        <f t="shared" si="1"/>
        <v>0</v>
      </c>
      <c r="R23">
        <f t="shared" si="2"/>
        <v>0.26314199008457312</v>
      </c>
      <c r="S23" s="14">
        <f t="shared" si="3"/>
        <v>0.26314199008457312</v>
      </c>
      <c r="T23" s="15">
        <f t="shared" si="4"/>
        <v>0.73685800991542694</v>
      </c>
      <c r="U23" s="14">
        <f t="shared" si="5"/>
        <v>-0.30536006489890988</v>
      </c>
      <c r="V23" s="15">
        <f t="shared" si="6"/>
        <v>100</v>
      </c>
      <c r="W23">
        <f t="shared" si="7"/>
        <v>0.35711356400234462</v>
      </c>
      <c r="AZ23">
        <v>8.9835316076852818E-3</v>
      </c>
      <c r="BA23">
        <v>1</v>
      </c>
      <c r="BB23">
        <v>0</v>
      </c>
      <c r="BC23">
        <f t="shared" si="12"/>
        <v>18</v>
      </c>
      <c r="BD23">
        <f t="shared" si="13"/>
        <v>1</v>
      </c>
      <c r="BE23">
        <f t="shared" si="9"/>
        <v>0.98540145985401462</v>
      </c>
      <c r="BF23">
        <f t="shared" si="10"/>
        <v>0.99578059071729963</v>
      </c>
      <c r="BG23">
        <f t="shared" si="11"/>
        <v>8.0760794056556674E-4</v>
      </c>
    </row>
    <row r="24" spans="1:59" x14ac:dyDescent="0.35">
      <c r="A24">
        <v>20</v>
      </c>
      <c r="B24">
        <v>727</v>
      </c>
      <c r="C24">
        <v>9</v>
      </c>
      <c r="D24">
        <v>1680</v>
      </c>
      <c r="E24">
        <v>4</v>
      </c>
      <c r="F24">
        <v>2</v>
      </c>
      <c r="G24">
        <v>9</v>
      </c>
      <c r="H24">
        <v>1</v>
      </c>
      <c r="I24">
        <v>1</v>
      </c>
      <c r="J24">
        <v>0</v>
      </c>
      <c r="K24">
        <v>11</v>
      </c>
      <c r="L24">
        <v>1</v>
      </c>
      <c r="M24">
        <v>3</v>
      </c>
      <c r="N24" s="14">
        <v>0</v>
      </c>
      <c r="O24">
        <v>1</v>
      </c>
      <c r="P24" s="15">
        <f t="shared" si="0"/>
        <v>1</v>
      </c>
      <c r="Q24">
        <f t="shared" si="1"/>
        <v>0</v>
      </c>
      <c r="R24">
        <f t="shared" si="2"/>
        <v>0.47373710443494887</v>
      </c>
      <c r="S24" s="14">
        <f t="shared" si="3"/>
        <v>0.47373710443494887</v>
      </c>
      <c r="T24" s="15">
        <f t="shared" si="4"/>
        <v>0.52626289556505113</v>
      </c>
      <c r="U24" s="14">
        <f t="shared" si="5"/>
        <v>-0.6419543896491029</v>
      </c>
      <c r="V24" s="15">
        <f t="shared" si="6"/>
        <v>100</v>
      </c>
      <c r="W24">
        <f t="shared" si="7"/>
        <v>0.90019096620196826</v>
      </c>
      <c r="AZ24">
        <v>9.0887862352002063E-3</v>
      </c>
      <c r="BA24">
        <v>1</v>
      </c>
      <c r="BB24">
        <v>0</v>
      </c>
      <c r="BC24">
        <f t="shared" si="12"/>
        <v>19</v>
      </c>
      <c r="BD24">
        <f t="shared" si="13"/>
        <v>1</v>
      </c>
      <c r="BE24">
        <f t="shared" si="9"/>
        <v>0.98459042984590428</v>
      </c>
      <c r="BF24">
        <f t="shared" si="10"/>
        <v>0.99578059071729963</v>
      </c>
      <c r="BG24">
        <f t="shared" si="11"/>
        <v>8.0760794056556674E-4</v>
      </c>
    </row>
    <row r="25" spans="1:59" x14ac:dyDescent="0.35">
      <c r="A25">
        <v>20</v>
      </c>
      <c r="B25">
        <v>769</v>
      </c>
      <c r="C25">
        <v>9</v>
      </c>
      <c r="D25">
        <v>1077</v>
      </c>
      <c r="E25">
        <v>4</v>
      </c>
      <c r="F25">
        <v>1</v>
      </c>
      <c r="G25">
        <v>9</v>
      </c>
      <c r="H25">
        <v>4</v>
      </c>
      <c r="I25">
        <v>1</v>
      </c>
      <c r="J25">
        <v>1</v>
      </c>
      <c r="K25">
        <v>14</v>
      </c>
      <c r="L25">
        <v>2</v>
      </c>
      <c r="M25">
        <v>3</v>
      </c>
      <c r="N25" s="14">
        <v>1</v>
      </c>
      <c r="O25">
        <v>0</v>
      </c>
      <c r="P25" s="15">
        <f t="shared" si="0"/>
        <v>1</v>
      </c>
      <c r="Q25">
        <f t="shared" si="1"/>
        <v>1</v>
      </c>
      <c r="R25">
        <f t="shared" si="2"/>
        <v>0.50461537847631477</v>
      </c>
      <c r="S25" s="14">
        <f t="shared" si="3"/>
        <v>0.50461537847631477</v>
      </c>
      <c r="T25" s="15">
        <f t="shared" si="4"/>
        <v>0.49538462152368523</v>
      </c>
      <c r="U25" s="14">
        <f t="shared" si="5"/>
        <v>-0.68395876667137878</v>
      </c>
      <c r="V25" s="15">
        <f t="shared" si="6"/>
        <v>100</v>
      </c>
      <c r="W25">
        <f t="shared" si="7"/>
        <v>0.98170734118230452</v>
      </c>
      <c r="AZ25">
        <v>9.1542733898257733E-3</v>
      </c>
      <c r="BA25">
        <v>1</v>
      </c>
      <c r="BB25">
        <v>0</v>
      </c>
      <c r="BC25">
        <f t="shared" si="12"/>
        <v>20</v>
      </c>
      <c r="BD25">
        <f t="shared" si="13"/>
        <v>1</v>
      </c>
      <c r="BE25">
        <f t="shared" si="9"/>
        <v>0.98377939983779394</v>
      </c>
      <c r="BF25">
        <f t="shared" si="10"/>
        <v>0.99578059071729963</v>
      </c>
      <c r="BG25">
        <f t="shared" si="11"/>
        <v>8.0760794056545626E-4</v>
      </c>
    </row>
    <row r="26" spans="1:59" x14ac:dyDescent="0.35">
      <c r="A26">
        <v>20</v>
      </c>
      <c r="B26">
        <v>773.53418803418799</v>
      </c>
      <c r="C26">
        <v>1</v>
      </c>
      <c r="D26">
        <v>657</v>
      </c>
      <c r="E26">
        <v>4</v>
      </c>
      <c r="F26">
        <v>1</v>
      </c>
      <c r="G26">
        <v>4</v>
      </c>
      <c r="H26">
        <v>2</v>
      </c>
      <c r="I26">
        <v>1</v>
      </c>
      <c r="J26">
        <v>0</v>
      </c>
      <c r="K26">
        <v>13</v>
      </c>
      <c r="L26">
        <v>4</v>
      </c>
      <c r="M26">
        <v>4</v>
      </c>
      <c r="N26" s="14">
        <v>0</v>
      </c>
      <c r="O26">
        <v>1</v>
      </c>
      <c r="P26" s="15">
        <f t="shared" si="0"/>
        <v>1</v>
      </c>
      <c r="Q26">
        <f t="shared" si="1"/>
        <v>0</v>
      </c>
      <c r="R26">
        <f t="shared" si="2"/>
        <v>8.6389982330857901E-2</v>
      </c>
      <c r="S26" s="14">
        <f t="shared" si="3"/>
        <v>8.6389982330857901E-2</v>
      </c>
      <c r="T26" s="15">
        <f t="shared" si="4"/>
        <v>0.91361001766914207</v>
      </c>
      <c r="U26" s="14">
        <f t="shared" si="5"/>
        <v>-9.0351475091095798E-2</v>
      </c>
      <c r="V26" s="15">
        <f t="shared" si="6"/>
        <v>100</v>
      </c>
      <c r="W26">
        <f t="shared" si="7"/>
        <v>9.4558926303436694E-2</v>
      </c>
      <c r="AZ26">
        <v>9.5910060432862002E-3</v>
      </c>
      <c r="BA26">
        <v>1</v>
      </c>
      <c r="BB26">
        <v>0</v>
      </c>
      <c r="BC26">
        <f t="shared" si="12"/>
        <v>21</v>
      </c>
      <c r="BD26">
        <f t="shared" si="13"/>
        <v>1</v>
      </c>
      <c r="BE26">
        <f t="shared" si="9"/>
        <v>0.98296836982968372</v>
      </c>
      <c r="BF26">
        <f t="shared" si="10"/>
        <v>0.99578059071729963</v>
      </c>
      <c r="BG26">
        <f t="shared" si="11"/>
        <v>8.0760794056556674E-4</v>
      </c>
    </row>
    <row r="27" spans="1:59" x14ac:dyDescent="0.35">
      <c r="A27">
        <v>20</v>
      </c>
      <c r="B27">
        <v>805</v>
      </c>
      <c r="C27">
        <v>3</v>
      </c>
      <c r="D27">
        <v>1198</v>
      </c>
      <c r="E27">
        <v>1</v>
      </c>
      <c r="F27">
        <v>2</v>
      </c>
      <c r="G27">
        <v>5</v>
      </c>
      <c r="H27">
        <v>3</v>
      </c>
      <c r="I27">
        <v>1</v>
      </c>
      <c r="J27">
        <v>0</v>
      </c>
      <c r="K27">
        <v>12</v>
      </c>
      <c r="L27">
        <v>1</v>
      </c>
      <c r="M27">
        <v>2</v>
      </c>
      <c r="N27" s="14">
        <v>0</v>
      </c>
      <c r="O27">
        <v>1</v>
      </c>
      <c r="P27" s="15">
        <f t="shared" si="0"/>
        <v>1</v>
      </c>
      <c r="Q27">
        <f t="shared" si="1"/>
        <v>0</v>
      </c>
      <c r="R27">
        <f t="shared" si="2"/>
        <v>0.47151809652147175</v>
      </c>
      <c r="S27" s="14">
        <f t="shared" si="3"/>
        <v>0.47151809652147175</v>
      </c>
      <c r="T27" s="15">
        <f t="shared" si="4"/>
        <v>0.52848190347852819</v>
      </c>
      <c r="U27" s="14">
        <f t="shared" si="5"/>
        <v>-0.63774671554753626</v>
      </c>
      <c r="V27" s="15">
        <f t="shared" si="6"/>
        <v>100</v>
      </c>
      <c r="W27">
        <f t="shared" si="7"/>
        <v>0.89221237930359742</v>
      </c>
      <c r="AZ27">
        <v>1.0250240684338427E-2</v>
      </c>
      <c r="BA27">
        <v>1</v>
      </c>
      <c r="BB27">
        <v>0</v>
      </c>
      <c r="BC27">
        <f t="shared" si="12"/>
        <v>22</v>
      </c>
      <c r="BD27">
        <f t="shared" si="13"/>
        <v>1</v>
      </c>
      <c r="BE27">
        <f t="shared" si="9"/>
        <v>0.98215733982157338</v>
      </c>
      <c r="BF27">
        <f t="shared" si="10"/>
        <v>0.99578059071729963</v>
      </c>
      <c r="BG27">
        <f t="shared" si="11"/>
        <v>8.0760794056556674E-4</v>
      </c>
    </row>
    <row r="28" spans="1:59" x14ac:dyDescent="0.35">
      <c r="A28">
        <v>20</v>
      </c>
      <c r="B28">
        <v>871</v>
      </c>
      <c r="C28">
        <v>6</v>
      </c>
      <c r="D28">
        <v>137</v>
      </c>
      <c r="E28">
        <v>4</v>
      </c>
      <c r="F28">
        <v>1</v>
      </c>
      <c r="G28">
        <v>5</v>
      </c>
      <c r="H28">
        <v>4</v>
      </c>
      <c r="I28">
        <v>1</v>
      </c>
      <c r="J28">
        <v>1</v>
      </c>
      <c r="K28">
        <v>18</v>
      </c>
      <c r="L28">
        <v>2</v>
      </c>
      <c r="M28">
        <v>3</v>
      </c>
      <c r="N28" s="14">
        <v>1</v>
      </c>
      <c r="O28">
        <v>0</v>
      </c>
      <c r="P28" s="15">
        <f t="shared" si="0"/>
        <v>1</v>
      </c>
      <c r="Q28">
        <f t="shared" si="1"/>
        <v>1</v>
      </c>
      <c r="R28">
        <f t="shared" si="2"/>
        <v>0.36585171889218399</v>
      </c>
      <c r="S28" s="14">
        <f t="shared" si="3"/>
        <v>0.36585171889218399</v>
      </c>
      <c r="T28" s="15">
        <f t="shared" si="4"/>
        <v>0.63414828110781607</v>
      </c>
      <c r="U28" s="14">
        <f t="shared" si="5"/>
        <v>-1.0055271673108488</v>
      </c>
      <c r="V28" s="15">
        <f t="shared" si="6"/>
        <v>0</v>
      </c>
      <c r="W28">
        <f t="shared" si="7"/>
        <v>1.7333478247090011</v>
      </c>
      <c r="AZ28">
        <v>1.0281320166669949E-2</v>
      </c>
      <c r="BA28">
        <v>1</v>
      </c>
      <c r="BB28">
        <v>0</v>
      </c>
      <c r="BC28">
        <f t="shared" si="12"/>
        <v>23</v>
      </c>
      <c r="BD28">
        <f t="shared" si="13"/>
        <v>1</v>
      </c>
      <c r="BE28">
        <f t="shared" si="9"/>
        <v>0.98134630981346305</v>
      </c>
      <c r="BF28">
        <f t="shared" si="10"/>
        <v>0.99578059071729963</v>
      </c>
      <c r="BG28">
        <f t="shared" si="11"/>
        <v>8.0760794056545626E-4</v>
      </c>
    </row>
    <row r="29" spans="1:59" x14ac:dyDescent="0.35">
      <c r="A29">
        <v>20</v>
      </c>
      <c r="B29">
        <v>1097</v>
      </c>
      <c r="C29">
        <v>11</v>
      </c>
      <c r="D29">
        <v>1016</v>
      </c>
      <c r="E29">
        <v>4</v>
      </c>
      <c r="F29">
        <v>1</v>
      </c>
      <c r="G29">
        <v>4</v>
      </c>
      <c r="H29">
        <v>1</v>
      </c>
      <c r="I29">
        <v>1</v>
      </c>
      <c r="J29">
        <v>1</v>
      </c>
      <c r="K29">
        <v>15.375527426160337</v>
      </c>
      <c r="L29">
        <v>1</v>
      </c>
      <c r="M29">
        <v>3</v>
      </c>
      <c r="N29" s="14">
        <v>1</v>
      </c>
      <c r="O29">
        <v>0</v>
      </c>
      <c r="P29" s="15">
        <f t="shared" si="0"/>
        <v>1</v>
      </c>
      <c r="Q29">
        <f t="shared" si="1"/>
        <v>1</v>
      </c>
      <c r="R29">
        <f t="shared" si="2"/>
        <v>0.65111601885251236</v>
      </c>
      <c r="S29" s="14">
        <f t="shared" si="3"/>
        <v>0.65111601885251236</v>
      </c>
      <c r="T29" s="15">
        <f t="shared" si="4"/>
        <v>0.34888398114748764</v>
      </c>
      <c r="U29" s="14">
        <f t="shared" si="5"/>
        <v>-0.42906743628891114</v>
      </c>
      <c r="V29" s="15">
        <f t="shared" si="6"/>
        <v>100</v>
      </c>
      <c r="W29">
        <f t="shared" si="7"/>
        <v>0.53582460121675357</v>
      </c>
      <c r="AZ29">
        <v>1.0485453530812641E-2</v>
      </c>
      <c r="BA29">
        <v>1</v>
      </c>
      <c r="BB29">
        <v>0</v>
      </c>
      <c r="BC29">
        <f t="shared" si="12"/>
        <v>24</v>
      </c>
      <c r="BD29">
        <f t="shared" si="13"/>
        <v>1</v>
      </c>
      <c r="BE29">
        <f t="shared" si="9"/>
        <v>0.98053527980535282</v>
      </c>
      <c r="BF29">
        <f t="shared" si="10"/>
        <v>0.99578059071729963</v>
      </c>
      <c r="BG29">
        <f t="shared" si="11"/>
        <v>8.0760794056556674E-4</v>
      </c>
    </row>
    <row r="30" spans="1:59" x14ac:dyDescent="0.35">
      <c r="A30">
        <v>20</v>
      </c>
      <c r="B30">
        <v>1141</v>
      </c>
      <c r="C30">
        <v>2</v>
      </c>
      <c r="D30">
        <v>1657</v>
      </c>
      <c r="E30">
        <v>3</v>
      </c>
      <c r="F30">
        <v>1</v>
      </c>
      <c r="G30">
        <v>9</v>
      </c>
      <c r="H30">
        <v>3</v>
      </c>
      <c r="I30">
        <v>1</v>
      </c>
      <c r="J30">
        <v>0</v>
      </c>
      <c r="K30">
        <v>19</v>
      </c>
      <c r="L30">
        <v>1</v>
      </c>
      <c r="M30">
        <v>3</v>
      </c>
      <c r="N30" s="14">
        <v>0</v>
      </c>
      <c r="O30">
        <v>1</v>
      </c>
      <c r="P30" s="15">
        <f t="shared" si="0"/>
        <v>1</v>
      </c>
      <c r="Q30">
        <f t="shared" si="1"/>
        <v>0</v>
      </c>
      <c r="R30">
        <f t="shared" si="2"/>
        <v>0.22753273288324735</v>
      </c>
      <c r="S30" s="14">
        <f t="shared" si="3"/>
        <v>0.22753273288324735</v>
      </c>
      <c r="T30" s="15">
        <f t="shared" si="4"/>
        <v>0.77246726711675262</v>
      </c>
      <c r="U30" s="14">
        <f t="shared" si="5"/>
        <v>-0.2581656437723811</v>
      </c>
      <c r="V30" s="15">
        <f t="shared" si="6"/>
        <v>100</v>
      </c>
      <c r="W30">
        <f t="shared" si="7"/>
        <v>0.29455323554681767</v>
      </c>
      <c r="AZ30">
        <v>1.0517812542970489E-2</v>
      </c>
      <c r="BA30">
        <v>1</v>
      </c>
      <c r="BB30">
        <v>0</v>
      </c>
      <c r="BC30">
        <f t="shared" si="12"/>
        <v>25</v>
      </c>
      <c r="BD30">
        <f t="shared" si="13"/>
        <v>1</v>
      </c>
      <c r="BE30">
        <f t="shared" si="9"/>
        <v>0.97972424979724249</v>
      </c>
      <c r="BF30">
        <f t="shared" si="10"/>
        <v>0.99578059071729963</v>
      </c>
      <c r="BG30">
        <f t="shared" si="11"/>
        <v>8.0760794056556674E-4</v>
      </c>
    </row>
    <row r="31" spans="1:59" x14ac:dyDescent="0.35">
      <c r="A31">
        <v>20</v>
      </c>
      <c r="B31">
        <v>1362</v>
      </c>
      <c r="C31">
        <v>10</v>
      </c>
      <c r="D31">
        <v>701</v>
      </c>
      <c r="E31">
        <v>4</v>
      </c>
      <c r="F31">
        <v>2</v>
      </c>
      <c r="G31">
        <v>4</v>
      </c>
      <c r="H31">
        <v>3</v>
      </c>
      <c r="I31">
        <v>1</v>
      </c>
      <c r="J31">
        <v>1</v>
      </c>
      <c r="K31">
        <v>11</v>
      </c>
      <c r="L31">
        <v>4</v>
      </c>
      <c r="M31">
        <v>3</v>
      </c>
      <c r="N31" s="14">
        <v>1</v>
      </c>
      <c r="O31">
        <v>0</v>
      </c>
      <c r="P31" s="15">
        <f t="shared" si="0"/>
        <v>1</v>
      </c>
      <c r="Q31">
        <f t="shared" si="1"/>
        <v>1</v>
      </c>
      <c r="R31">
        <f t="shared" si="2"/>
        <v>0.45424690641741305</v>
      </c>
      <c r="S31" s="14">
        <f t="shared" si="3"/>
        <v>0.45424690641741305</v>
      </c>
      <c r="T31" s="15">
        <f t="shared" si="4"/>
        <v>0.54575309358258695</v>
      </c>
      <c r="U31" s="14">
        <f t="shared" si="5"/>
        <v>-0.78911438203743844</v>
      </c>
      <c r="V31" s="15">
        <f t="shared" si="6"/>
        <v>0</v>
      </c>
      <c r="W31">
        <f t="shared" si="7"/>
        <v>1.2014459226302088</v>
      </c>
      <c r="AZ31">
        <v>1.0634605377909468E-2</v>
      </c>
      <c r="BA31">
        <v>1</v>
      </c>
      <c r="BB31">
        <v>0</v>
      </c>
      <c r="BC31">
        <f t="shared" si="12"/>
        <v>26</v>
      </c>
      <c r="BD31">
        <f t="shared" si="13"/>
        <v>1</v>
      </c>
      <c r="BE31">
        <f t="shared" si="9"/>
        <v>0.97891321978913215</v>
      </c>
      <c r="BF31">
        <f t="shared" si="10"/>
        <v>0.99578059071729963</v>
      </c>
      <c r="BG31">
        <f t="shared" si="11"/>
        <v>8.0760794056545626E-4</v>
      </c>
    </row>
    <row r="32" spans="1:59" x14ac:dyDescent="0.35">
      <c r="A32">
        <v>21</v>
      </c>
      <c r="B32">
        <v>156</v>
      </c>
      <c r="C32">
        <v>12</v>
      </c>
      <c r="D32">
        <v>494</v>
      </c>
      <c r="E32">
        <v>3</v>
      </c>
      <c r="F32">
        <v>1</v>
      </c>
      <c r="G32">
        <v>9</v>
      </c>
      <c r="H32">
        <v>2</v>
      </c>
      <c r="I32">
        <v>1</v>
      </c>
      <c r="J32">
        <v>0</v>
      </c>
      <c r="K32">
        <v>15</v>
      </c>
      <c r="L32">
        <v>4</v>
      </c>
      <c r="M32">
        <v>3</v>
      </c>
      <c r="N32" s="14">
        <v>1</v>
      </c>
      <c r="O32">
        <v>0</v>
      </c>
      <c r="P32" s="15">
        <f t="shared" si="0"/>
        <v>1</v>
      </c>
      <c r="Q32">
        <f t="shared" si="1"/>
        <v>1</v>
      </c>
      <c r="R32">
        <f t="shared" si="2"/>
        <v>0.31337276312725587</v>
      </c>
      <c r="S32" s="14">
        <f t="shared" si="3"/>
        <v>0.31337276312725587</v>
      </c>
      <c r="T32" s="15">
        <f t="shared" si="4"/>
        <v>0.68662723687274418</v>
      </c>
      <c r="U32" s="14">
        <f t="shared" si="5"/>
        <v>-1.1603618605355186</v>
      </c>
      <c r="V32" s="15">
        <f t="shared" si="6"/>
        <v>0</v>
      </c>
      <c r="W32">
        <f t="shared" si="7"/>
        <v>2.1910877959547346</v>
      </c>
      <c r="AZ32">
        <v>1.1037876522083458E-2</v>
      </c>
      <c r="BA32">
        <v>1</v>
      </c>
      <c r="BB32">
        <v>0</v>
      </c>
      <c r="BC32">
        <f t="shared" si="12"/>
        <v>27</v>
      </c>
      <c r="BD32">
        <f t="shared" si="13"/>
        <v>1</v>
      </c>
      <c r="BE32">
        <f t="shared" si="9"/>
        <v>0.97810218978102192</v>
      </c>
      <c r="BF32">
        <f t="shared" si="10"/>
        <v>0.99578059071729963</v>
      </c>
      <c r="BG32">
        <f t="shared" si="11"/>
        <v>8.0760794056556674E-4</v>
      </c>
    </row>
    <row r="33" spans="1:59" x14ac:dyDescent="0.35">
      <c r="A33">
        <v>21</v>
      </c>
      <c r="B33">
        <v>251</v>
      </c>
      <c r="C33">
        <v>10</v>
      </c>
      <c r="D33">
        <v>1279</v>
      </c>
      <c r="E33">
        <v>1</v>
      </c>
      <c r="F33">
        <v>1</v>
      </c>
      <c r="G33">
        <v>5</v>
      </c>
      <c r="H33">
        <v>3</v>
      </c>
      <c r="I33">
        <v>1</v>
      </c>
      <c r="J33">
        <v>0</v>
      </c>
      <c r="K33">
        <v>15.173076923076923</v>
      </c>
      <c r="L33">
        <v>3</v>
      </c>
      <c r="M33">
        <v>1</v>
      </c>
      <c r="N33" s="14">
        <v>1</v>
      </c>
      <c r="O33">
        <v>0</v>
      </c>
      <c r="P33" s="15">
        <f t="shared" si="0"/>
        <v>1</v>
      </c>
      <c r="Q33">
        <f t="shared" si="1"/>
        <v>1</v>
      </c>
      <c r="R33">
        <f t="shared" si="2"/>
        <v>0.41753187308865114</v>
      </c>
      <c r="S33" s="14">
        <f t="shared" si="3"/>
        <v>0.41753187308865114</v>
      </c>
      <c r="T33" s="15">
        <f t="shared" si="4"/>
        <v>0.58246812691134886</v>
      </c>
      <c r="U33" s="14">
        <f t="shared" si="5"/>
        <v>-0.87339439487787651</v>
      </c>
      <c r="V33" s="15">
        <f t="shared" si="6"/>
        <v>0</v>
      </c>
      <c r="W33">
        <f t="shared" si="7"/>
        <v>1.3950267379651713</v>
      </c>
      <c r="AZ33">
        <v>1.1290046453008006E-2</v>
      </c>
      <c r="BA33">
        <v>1</v>
      </c>
      <c r="BB33">
        <v>0</v>
      </c>
      <c r="BC33">
        <f t="shared" si="12"/>
        <v>28</v>
      </c>
      <c r="BD33">
        <f t="shared" si="13"/>
        <v>1</v>
      </c>
      <c r="BE33">
        <f t="shared" si="9"/>
        <v>0.97729115977291159</v>
      </c>
      <c r="BF33">
        <f t="shared" si="10"/>
        <v>0.99578059071729963</v>
      </c>
      <c r="BG33">
        <f t="shared" si="11"/>
        <v>8.0760794056556674E-4</v>
      </c>
    </row>
    <row r="34" spans="1:59" x14ac:dyDescent="0.35">
      <c r="A34">
        <v>21</v>
      </c>
      <c r="B34">
        <v>337</v>
      </c>
      <c r="C34">
        <v>7</v>
      </c>
      <c r="D34">
        <v>1780</v>
      </c>
      <c r="E34">
        <v>2</v>
      </c>
      <c r="F34">
        <v>2</v>
      </c>
      <c r="G34">
        <v>9</v>
      </c>
      <c r="H34">
        <v>2</v>
      </c>
      <c r="I34">
        <v>1</v>
      </c>
      <c r="J34">
        <v>0</v>
      </c>
      <c r="K34">
        <v>13</v>
      </c>
      <c r="L34">
        <v>2</v>
      </c>
      <c r="M34">
        <v>3</v>
      </c>
      <c r="N34" s="14">
        <v>1</v>
      </c>
      <c r="O34">
        <v>0</v>
      </c>
      <c r="P34" s="15">
        <f t="shared" si="0"/>
        <v>1</v>
      </c>
      <c r="Q34">
        <f t="shared" si="1"/>
        <v>1</v>
      </c>
      <c r="R34">
        <f t="shared" si="2"/>
        <v>0.48694212657550995</v>
      </c>
      <c r="S34" s="14">
        <f t="shared" si="3"/>
        <v>0.48694212657550995</v>
      </c>
      <c r="T34" s="15">
        <f t="shared" si="4"/>
        <v>0.51305787342449005</v>
      </c>
      <c r="U34" s="14">
        <f t="shared" si="5"/>
        <v>-0.71960999956177107</v>
      </c>
      <c r="V34" s="15">
        <f t="shared" si="6"/>
        <v>0</v>
      </c>
      <c r="W34">
        <f t="shared" si="7"/>
        <v>1.0536321370111121</v>
      </c>
      <c r="AZ34">
        <v>1.139905842878608E-2</v>
      </c>
      <c r="BA34">
        <v>1</v>
      </c>
      <c r="BB34">
        <v>0</v>
      </c>
      <c r="BC34">
        <f t="shared" si="12"/>
        <v>29</v>
      </c>
      <c r="BD34">
        <f t="shared" si="13"/>
        <v>1</v>
      </c>
      <c r="BE34">
        <f t="shared" si="9"/>
        <v>0.97648012976480125</v>
      </c>
      <c r="BF34">
        <f t="shared" si="10"/>
        <v>0.99578059071729963</v>
      </c>
      <c r="BG34">
        <f t="shared" si="11"/>
        <v>8.0760794056545626E-4</v>
      </c>
    </row>
    <row r="35" spans="1:59" x14ac:dyDescent="0.35">
      <c r="A35">
        <v>21</v>
      </c>
      <c r="B35">
        <v>501</v>
      </c>
      <c r="C35">
        <v>5</v>
      </c>
      <c r="D35">
        <v>2021</v>
      </c>
      <c r="E35">
        <v>3</v>
      </c>
      <c r="F35">
        <v>2</v>
      </c>
      <c r="G35">
        <v>9</v>
      </c>
      <c r="H35">
        <v>1</v>
      </c>
      <c r="I35">
        <v>1</v>
      </c>
      <c r="J35">
        <v>1</v>
      </c>
      <c r="K35">
        <v>11</v>
      </c>
      <c r="L35">
        <v>4</v>
      </c>
      <c r="M35">
        <v>3</v>
      </c>
      <c r="N35" s="14">
        <v>0</v>
      </c>
      <c r="O35">
        <v>1</v>
      </c>
      <c r="P35" s="15">
        <f t="shared" si="0"/>
        <v>1</v>
      </c>
      <c r="Q35">
        <f t="shared" si="1"/>
        <v>0</v>
      </c>
      <c r="R35">
        <f t="shared" si="2"/>
        <v>0.77261882938992288</v>
      </c>
      <c r="S35" s="14">
        <f t="shared" si="3"/>
        <v>0.77261882938992288</v>
      </c>
      <c r="T35" s="15">
        <f t="shared" si="4"/>
        <v>0.22738117061007712</v>
      </c>
      <c r="U35" s="14">
        <f t="shared" si="5"/>
        <v>-1.4811275040400655</v>
      </c>
      <c r="V35" s="15">
        <f t="shared" si="6"/>
        <v>0</v>
      </c>
      <c r="W35">
        <f t="shared" si="7"/>
        <v>3.3979015382713569</v>
      </c>
      <c r="AZ35">
        <v>1.1413639308287891E-2</v>
      </c>
      <c r="BA35">
        <v>1</v>
      </c>
      <c r="BB35">
        <v>0</v>
      </c>
      <c r="BC35">
        <f t="shared" si="12"/>
        <v>30</v>
      </c>
      <c r="BD35">
        <f t="shared" si="13"/>
        <v>1</v>
      </c>
      <c r="BE35">
        <f t="shared" si="9"/>
        <v>0.97566909975669103</v>
      </c>
      <c r="BF35">
        <f t="shared" si="10"/>
        <v>0.99578059071729963</v>
      </c>
      <c r="BG35">
        <f t="shared" si="11"/>
        <v>8.0760794056556674E-4</v>
      </c>
    </row>
    <row r="36" spans="1:59" x14ac:dyDescent="0.35">
      <c r="A36">
        <v>21</v>
      </c>
      <c r="B36">
        <v>546</v>
      </c>
      <c r="C36">
        <v>5</v>
      </c>
      <c r="D36">
        <v>1623</v>
      </c>
      <c r="E36">
        <v>3</v>
      </c>
      <c r="F36">
        <v>2</v>
      </c>
      <c r="G36">
        <v>4</v>
      </c>
      <c r="H36">
        <v>4</v>
      </c>
      <c r="I36">
        <v>1</v>
      </c>
      <c r="J36">
        <v>0</v>
      </c>
      <c r="K36">
        <v>18</v>
      </c>
      <c r="L36">
        <v>3</v>
      </c>
      <c r="M36">
        <v>3</v>
      </c>
      <c r="N36" s="14">
        <v>0</v>
      </c>
      <c r="O36">
        <v>1</v>
      </c>
      <c r="P36" s="15">
        <f t="shared" si="0"/>
        <v>1</v>
      </c>
      <c r="Q36">
        <f t="shared" si="1"/>
        <v>0</v>
      </c>
      <c r="R36">
        <f t="shared" si="2"/>
        <v>0.11410227049152891</v>
      </c>
      <c r="S36" s="14">
        <f t="shared" si="3"/>
        <v>0.11410227049152891</v>
      </c>
      <c r="T36" s="15">
        <f t="shared" si="4"/>
        <v>0.88589772950847112</v>
      </c>
      <c r="U36" s="14">
        <f t="shared" si="5"/>
        <v>-0.12115376448822582</v>
      </c>
      <c r="V36" s="15">
        <f t="shared" si="6"/>
        <v>100</v>
      </c>
      <c r="W36">
        <f t="shared" si="7"/>
        <v>0.12879846814240858</v>
      </c>
      <c r="AZ36">
        <v>1.1545862436770239E-2</v>
      </c>
      <c r="BA36">
        <v>1</v>
      </c>
      <c r="BB36">
        <v>0</v>
      </c>
      <c r="BC36">
        <f t="shared" si="12"/>
        <v>31</v>
      </c>
      <c r="BD36">
        <f t="shared" si="13"/>
        <v>1</v>
      </c>
      <c r="BE36">
        <f t="shared" si="9"/>
        <v>0.97485806974858069</v>
      </c>
      <c r="BF36">
        <f t="shared" si="10"/>
        <v>0.99578059071729963</v>
      </c>
      <c r="BG36">
        <f t="shared" si="11"/>
        <v>8.0760794056556674E-4</v>
      </c>
    </row>
    <row r="37" spans="1:59" x14ac:dyDescent="0.35">
      <c r="A37">
        <v>21</v>
      </c>
      <c r="B37">
        <v>756</v>
      </c>
      <c r="C37">
        <v>1</v>
      </c>
      <c r="D37">
        <v>478</v>
      </c>
      <c r="E37">
        <v>1</v>
      </c>
      <c r="F37">
        <v>1</v>
      </c>
      <c r="G37">
        <v>9</v>
      </c>
      <c r="H37">
        <v>2</v>
      </c>
      <c r="I37">
        <v>1</v>
      </c>
      <c r="J37">
        <v>1</v>
      </c>
      <c r="K37">
        <v>15.492537313432836</v>
      </c>
      <c r="L37">
        <v>3</v>
      </c>
      <c r="M37">
        <v>3</v>
      </c>
      <c r="N37" s="14">
        <v>1</v>
      </c>
      <c r="O37">
        <v>0</v>
      </c>
      <c r="P37" s="15">
        <f t="shared" si="0"/>
        <v>1</v>
      </c>
      <c r="Q37">
        <f t="shared" si="1"/>
        <v>1</v>
      </c>
      <c r="R37">
        <f t="shared" si="2"/>
        <v>0.79081680063817728</v>
      </c>
      <c r="S37" s="14">
        <f t="shared" si="3"/>
        <v>0.79081680063817728</v>
      </c>
      <c r="T37" s="15">
        <f t="shared" si="4"/>
        <v>0.20918319936182272</v>
      </c>
      <c r="U37" s="14">
        <f t="shared" si="5"/>
        <v>-0.23468894279478744</v>
      </c>
      <c r="V37" s="15">
        <f t="shared" si="6"/>
        <v>100</v>
      </c>
      <c r="W37">
        <f t="shared" si="7"/>
        <v>0.26451537093422273</v>
      </c>
      <c r="AZ37">
        <v>1.155984101064228E-2</v>
      </c>
      <c r="BA37">
        <v>1</v>
      </c>
      <c r="BB37">
        <v>0</v>
      </c>
      <c r="BC37">
        <f t="shared" si="12"/>
        <v>32</v>
      </c>
      <c r="BD37">
        <f t="shared" si="13"/>
        <v>1</v>
      </c>
      <c r="BE37">
        <f t="shared" si="9"/>
        <v>0.97404703974047036</v>
      </c>
      <c r="BF37">
        <f t="shared" si="10"/>
        <v>0.99578059071729963</v>
      </c>
      <c r="BG37">
        <f t="shared" si="11"/>
        <v>8.0760794056545626E-4</v>
      </c>
    </row>
    <row r="38" spans="1:59" x14ac:dyDescent="0.35">
      <c r="A38">
        <v>21</v>
      </c>
      <c r="B38">
        <v>773.53418803418799</v>
      </c>
      <c r="C38">
        <v>15</v>
      </c>
      <c r="D38">
        <v>30</v>
      </c>
      <c r="E38">
        <v>3</v>
      </c>
      <c r="F38">
        <v>2</v>
      </c>
      <c r="G38">
        <v>4</v>
      </c>
      <c r="H38">
        <v>4</v>
      </c>
      <c r="I38">
        <v>1</v>
      </c>
      <c r="J38">
        <v>0</v>
      </c>
      <c r="K38">
        <v>14</v>
      </c>
      <c r="L38">
        <v>4</v>
      </c>
      <c r="M38">
        <v>3</v>
      </c>
      <c r="N38" s="14">
        <v>0</v>
      </c>
      <c r="O38">
        <v>1</v>
      </c>
      <c r="P38" s="15">
        <f t="shared" si="0"/>
        <v>1</v>
      </c>
      <c r="Q38">
        <f t="shared" si="1"/>
        <v>0</v>
      </c>
      <c r="R38">
        <f t="shared" si="2"/>
        <v>0.1574316640168274</v>
      </c>
      <c r="S38" s="14">
        <f t="shared" si="3"/>
        <v>0.1574316640168274</v>
      </c>
      <c r="T38" s="15">
        <f t="shared" si="4"/>
        <v>0.8425683359831726</v>
      </c>
      <c r="U38" s="14">
        <f t="shared" si="5"/>
        <v>-0.17130050908568095</v>
      </c>
      <c r="V38" s="15">
        <f t="shared" si="6"/>
        <v>100</v>
      </c>
      <c r="W38">
        <f t="shared" si="7"/>
        <v>0.18684735385068107</v>
      </c>
      <c r="AZ38">
        <v>1.1583749437159915E-2</v>
      </c>
      <c r="BA38">
        <v>1</v>
      </c>
      <c r="BB38">
        <v>0</v>
      </c>
      <c r="BC38">
        <f t="shared" si="12"/>
        <v>33</v>
      </c>
      <c r="BD38">
        <f t="shared" si="13"/>
        <v>1</v>
      </c>
      <c r="BE38">
        <f t="shared" si="9"/>
        <v>0.97323600973236013</v>
      </c>
      <c r="BF38">
        <f t="shared" si="10"/>
        <v>0.99578059071729963</v>
      </c>
      <c r="BG38">
        <f t="shared" si="11"/>
        <v>8.0760794056556674E-4</v>
      </c>
    </row>
    <row r="39" spans="1:59" x14ac:dyDescent="0.35">
      <c r="A39">
        <v>21</v>
      </c>
      <c r="B39">
        <v>776.33181818181822</v>
      </c>
      <c r="C39">
        <v>10</v>
      </c>
      <c r="D39">
        <v>1079</v>
      </c>
      <c r="E39">
        <v>3</v>
      </c>
      <c r="F39">
        <v>1</v>
      </c>
      <c r="G39">
        <v>5</v>
      </c>
      <c r="H39">
        <v>1</v>
      </c>
      <c r="I39">
        <v>1</v>
      </c>
      <c r="J39">
        <v>0</v>
      </c>
      <c r="K39">
        <v>13</v>
      </c>
      <c r="L39">
        <v>1</v>
      </c>
      <c r="M39">
        <v>2</v>
      </c>
      <c r="N39" s="14">
        <v>1</v>
      </c>
      <c r="O39">
        <v>0</v>
      </c>
      <c r="P39" s="15">
        <f t="shared" si="0"/>
        <v>1</v>
      </c>
      <c r="Q39">
        <f t="shared" si="1"/>
        <v>1</v>
      </c>
      <c r="R39">
        <f t="shared" si="2"/>
        <v>0.43078587710484595</v>
      </c>
      <c r="S39" s="14">
        <f t="shared" si="3"/>
        <v>0.43078587710484595</v>
      </c>
      <c r="T39" s="15">
        <f t="shared" si="4"/>
        <v>0.56921412289515405</v>
      </c>
      <c r="U39" s="14">
        <f t="shared" si="5"/>
        <v>-0.84214411718795879</v>
      </c>
      <c r="V39" s="15">
        <f t="shared" si="6"/>
        <v>0</v>
      </c>
      <c r="W39">
        <f t="shared" si="7"/>
        <v>1.3213388672828219</v>
      </c>
      <c r="AZ39">
        <v>1.1654158426870443E-2</v>
      </c>
      <c r="BA39">
        <v>1</v>
      </c>
      <c r="BB39">
        <v>0</v>
      </c>
      <c r="BC39">
        <f t="shared" si="12"/>
        <v>34</v>
      </c>
      <c r="BD39">
        <f t="shared" si="13"/>
        <v>1</v>
      </c>
      <c r="BE39">
        <f t="shared" si="9"/>
        <v>0.97242497972424979</v>
      </c>
      <c r="BF39">
        <f t="shared" si="10"/>
        <v>0.99578059071729963</v>
      </c>
      <c r="BG39">
        <f t="shared" si="11"/>
        <v>8.0760794056556674E-4</v>
      </c>
    </row>
    <row r="40" spans="1:59" x14ac:dyDescent="0.35">
      <c r="A40">
        <v>21</v>
      </c>
      <c r="B40">
        <v>895</v>
      </c>
      <c r="C40">
        <v>9</v>
      </c>
      <c r="D40">
        <v>484</v>
      </c>
      <c r="E40">
        <v>1</v>
      </c>
      <c r="F40">
        <v>2</v>
      </c>
      <c r="G40">
        <v>9</v>
      </c>
      <c r="H40">
        <v>4</v>
      </c>
      <c r="I40">
        <v>1</v>
      </c>
      <c r="J40">
        <v>0</v>
      </c>
      <c r="K40">
        <v>24</v>
      </c>
      <c r="L40">
        <v>3</v>
      </c>
      <c r="M40">
        <v>2</v>
      </c>
      <c r="N40" s="14">
        <v>0</v>
      </c>
      <c r="O40">
        <v>1</v>
      </c>
      <c r="P40" s="15">
        <f t="shared" si="0"/>
        <v>1</v>
      </c>
      <c r="Q40">
        <f t="shared" si="1"/>
        <v>0</v>
      </c>
      <c r="R40">
        <f t="shared" si="2"/>
        <v>0.40442833914438847</v>
      </c>
      <c r="S40" s="14">
        <f t="shared" si="3"/>
        <v>0.40442833914438847</v>
      </c>
      <c r="T40" s="15">
        <f t="shared" si="4"/>
        <v>0.59557166085561153</v>
      </c>
      <c r="U40" s="14">
        <f t="shared" si="5"/>
        <v>-0.51823356013771282</v>
      </c>
      <c r="V40" s="15">
        <f t="shared" si="6"/>
        <v>100</v>
      </c>
      <c r="W40">
        <f t="shared" si="7"/>
        <v>0.67905907168816215</v>
      </c>
      <c r="AZ40">
        <v>1.1788783117076092E-2</v>
      </c>
      <c r="BA40">
        <v>1</v>
      </c>
      <c r="BB40">
        <v>0</v>
      </c>
      <c r="BC40">
        <f t="shared" si="12"/>
        <v>35</v>
      </c>
      <c r="BD40">
        <f t="shared" si="13"/>
        <v>1</v>
      </c>
      <c r="BE40">
        <f t="shared" si="9"/>
        <v>0.97161394971613946</v>
      </c>
      <c r="BF40">
        <f t="shared" si="10"/>
        <v>0.99578059071729963</v>
      </c>
      <c r="BG40">
        <f t="shared" si="11"/>
        <v>8.0760794056545626E-4</v>
      </c>
    </row>
    <row r="41" spans="1:59" x14ac:dyDescent="0.35">
      <c r="A41">
        <v>21</v>
      </c>
      <c r="B41">
        <v>984</v>
      </c>
      <c r="C41">
        <v>1</v>
      </c>
      <c r="D41">
        <v>1131</v>
      </c>
      <c r="E41">
        <v>4</v>
      </c>
      <c r="F41">
        <v>1</v>
      </c>
      <c r="G41">
        <v>4</v>
      </c>
      <c r="H41">
        <v>2</v>
      </c>
      <c r="I41">
        <v>1</v>
      </c>
      <c r="J41">
        <v>1</v>
      </c>
      <c r="K41">
        <v>15.375527426160337</v>
      </c>
      <c r="L41">
        <v>3</v>
      </c>
      <c r="M41">
        <v>4</v>
      </c>
      <c r="N41" s="14">
        <v>0</v>
      </c>
      <c r="O41">
        <v>1</v>
      </c>
      <c r="P41" s="15">
        <f t="shared" si="0"/>
        <v>1</v>
      </c>
      <c r="Q41">
        <f t="shared" si="1"/>
        <v>0</v>
      </c>
      <c r="R41">
        <f t="shared" si="2"/>
        <v>0.33021238164672073</v>
      </c>
      <c r="S41" s="14">
        <f t="shared" si="3"/>
        <v>0.33021238164672073</v>
      </c>
      <c r="T41" s="15">
        <f t="shared" si="4"/>
        <v>0.66978761835327927</v>
      </c>
      <c r="U41" s="14">
        <f t="shared" si="5"/>
        <v>-0.40079460438071179</v>
      </c>
      <c r="V41" s="15">
        <f t="shared" si="6"/>
        <v>100</v>
      </c>
      <c r="W41">
        <f t="shared" si="7"/>
        <v>0.49301057917220309</v>
      </c>
      <c r="AZ41">
        <v>1.1888932983399523E-2</v>
      </c>
      <c r="BA41">
        <v>1</v>
      </c>
      <c r="BB41">
        <v>0</v>
      </c>
      <c r="BC41">
        <f t="shared" si="12"/>
        <v>36</v>
      </c>
      <c r="BD41">
        <f t="shared" si="13"/>
        <v>1</v>
      </c>
      <c r="BE41">
        <f t="shared" si="9"/>
        <v>0.97080291970802923</v>
      </c>
      <c r="BF41">
        <f t="shared" si="10"/>
        <v>0.99578059071729963</v>
      </c>
      <c r="BG41">
        <f t="shared" si="11"/>
        <v>8.0760794056556674E-4</v>
      </c>
    </row>
    <row r="42" spans="1:59" x14ac:dyDescent="0.35">
      <c r="A42">
        <v>21</v>
      </c>
      <c r="B42">
        <v>996</v>
      </c>
      <c r="C42">
        <v>3</v>
      </c>
      <c r="D42">
        <v>379</v>
      </c>
      <c r="E42">
        <v>4</v>
      </c>
      <c r="F42">
        <v>2</v>
      </c>
      <c r="G42">
        <v>4</v>
      </c>
      <c r="H42">
        <v>3</v>
      </c>
      <c r="I42">
        <v>1</v>
      </c>
      <c r="J42">
        <v>0</v>
      </c>
      <c r="K42">
        <v>17</v>
      </c>
      <c r="L42">
        <v>1</v>
      </c>
      <c r="M42">
        <v>4</v>
      </c>
      <c r="N42" s="14">
        <v>0</v>
      </c>
      <c r="O42">
        <v>1</v>
      </c>
      <c r="P42" s="15">
        <f t="shared" si="0"/>
        <v>1</v>
      </c>
      <c r="Q42">
        <f t="shared" si="1"/>
        <v>0</v>
      </c>
      <c r="R42">
        <f t="shared" si="2"/>
        <v>0.12378385984403144</v>
      </c>
      <c r="S42" s="14">
        <f t="shared" si="3"/>
        <v>0.12378385984403144</v>
      </c>
      <c r="T42" s="15">
        <f t="shared" si="4"/>
        <v>0.8762161401559686</v>
      </c>
      <c r="U42" s="14">
        <f t="shared" si="5"/>
        <v>-0.13214248314203936</v>
      </c>
      <c r="V42" s="15">
        <f t="shared" si="6"/>
        <v>100</v>
      </c>
      <c r="W42">
        <f t="shared" si="7"/>
        <v>0.14127091954959606</v>
      </c>
      <c r="AZ42">
        <v>1.2088994214940963E-2</v>
      </c>
      <c r="BA42">
        <v>1</v>
      </c>
      <c r="BB42">
        <v>0</v>
      </c>
      <c r="BC42">
        <f t="shared" si="12"/>
        <v>37</v>
      </c>
      <c r="BD42">
        <f t="shared" si="13"/>
        <v>1</v>
      </c>
      <c r="BE42">
        <f t="shared" si="9"/>
        <v>0.9699918896999189</v>
      </c>
      <c r="BF42">
        <f t="shared" si="10"/>
        <v>0.99578059071729963</v>
      </c>
      <c r="BG42">
        <f t="shared" si="11"/>
        <v>8.0760794056556674E-4</v>
      </c>
    </row>
    <row r="43" spans="1:59" x14ac:dyDescent="0.35">
      <c r="A43">
        <v>21</v>
      </c>
      <c r="B43">
        <v>1343</v>
      </c>
      <c r="C43">
        <v>22</v>
      </c>
      <c r="D43">
        <v>669</v>
      </c>
      <c r="E43">
        <v>3</v>
      </c>
      <c r="F43">
        <v>2</v>
      </c>
      <c r="G43">
        <v>9</v>
      </c>
      <c r="H43">
        <v>3</v>
      </c>
      <c r="I43">
        <v>1</v>
      </c>
      <c r="J43">
        <v>0</v>
      </c>
      <c r="K43">
        <v>15.492537313432836</v>
      </c>
      <c r="L43">
        <v>3</v>
      </c>
      <c r="M43">
        <v>3</v>
      </c>
      <c r="N43" s="14">
        <v>0</v>
      </c>
      <c r="O43">
        <v>1</v>
      </c>
      <c r="P43" s="15">
        <f t="shared" si="0"/>
        <v>1</v>
      </c>
      <c r="Q43">
        <f t="shared" si="1"/>
        <v>0</v>
      </c>
      <c r="R43">
        <f t="shared" si="2"/>
        <v>0.37177169567155277</v>
      </c>
      <c r="S43" s="14">
        <f t="shared" si="3"/>
        <v>0.37177169567155277</v>
      </c>
      <c r="T43" s="15">
        <f t="shared" si="4"/>
        <v>0.62822830432844723</v>
      </c>
      <c r="U43" s="14">
        <f t="shared" si="5"/>
        <v>-0.4648516366550135</v>
      </c>
      <c r="V43" s="15">
        <f t="shared" si="6"/>
        <v>100</v>
      </c>
      <c r="W43">
        <f t="shared" si="7"/>
        <v>0.59177800985736062</v>
      </c>
      <c r="AZ43">
        <v>1.2099730106951012E-2</v>
      </c>
      <c r="BA43">
        <v>1</v>
      </c>
      <c r="BB43">
        <v>0</v>
      </c>
      <c r="BC43">
        <f t="shared" si="12"/>
        <v>38</v>
      </c>
      <c r="BD43">
        <f t="shared" si="13"/>
        <v>1</v>
      </c>
      <c r="BE43">
        <f t="shared" si="9"/>
        <v>0.96918085969180856</v>
      </c>
      <c r="BF43">
        <f t="shared" si="10"/>
        <v>0.99578059071729963</v>
      </c>
      <c r="BG43">
        <f t="shared" si="11"/>
        <v>8.0760794056545626E-4</v>
      </c>
    </row>
    <row r="44" spans="1:59" x14ac:dyDescent="0.35">
      <c r="A44">
        <v>21</v>
      </c>
      <c r="B44">
        <v>1427</v>
      </c>
      <c r="C44">
        <v>18</v>
      </c>
      <c r="D44">
        <v>923</v>
      </c>
      <c r="E44">
        <v>4</v>
      </c>
      <c r="F44">
        <v>1</v>
      </c>
      <c r="G44">
        <v>4</v>
      </c>
      <c r="H44">
        <v>4</v>
      </c>
      <c r="I44">
        <v>1</v>
      </c>
      <c r="J44">
        <v>0</v>
      </c>
      <c r="K44">
        <v>19</v>
      </c>
      <c r="L44">
        <v>1</v>
      </c>
      <c r="M44">
        <v>2</v>
      </c>
      <c r="N44" s="14">
        <v>1</v>
      </c>
      <c r="O44">
        <v>0</v>
      </c>
      <c r="P44" s="15">
        <f t="shared" si="0"/>
        <v>1</v>
      </c>
      <c r="Q44">
        <f t="shared" si="1"/>
        <v>1</v>
      </c>
      <c r="R44">
        <f t="shared" si="2"/>
        <v>0.14753328678415489</v>
      </c>
      <c r="S44" s="14">
        <f t="shared" si="3"/>
        <v>0.14753328678415489</v>
      </c>
      <c r="T44" s="15">
        <f t="shared" si="4"/>
        <v>0.85246671321584511</v>
      </c>
      <c r="U44" s="14">
        <f t="shared" si="5"/>
        <v>-1.9137014555496945</v>
      </c>
      <c r="V44" s="15">
        <f t="shared" si="6"/>
        <v>0</v>
      </c>
      <c r="W44">
        <f t="shared" si="7"/>
        <v>5.778131374942026</v>
      </c>
      <c r="AZ44">
        <v>1.2322324050365872E-2</v>
      </c>
      <c r="BA44">
        <v>1</v>
      </c>
      <c r="BB44">
        <v>0</v>
      </c>
      <c r="BC44">
        <f t="shared" si="12"/>
        <v>39</v>
      </c>
      <c r="BD44">
        <f t="shared" si="13"/>
        <v>1</v>
      </c>
      <c r="BE44">
        <f t="shared" si="9"/>
        <v>0.96836982968369834</v>
      </c>
      <c r="BF44">
        <f t="shared" si="10"/>
        <v>0.99578059071729963</v>
      </c>
      <c r="BG44">
        <f t="shared" si="11"/>
        <v>8.0760794056556674E-4</v>
      </c>
    </row>
    <row r="45" spans="1:59" x14ac:dyDescent="0.35">
      <c r="A45">
        <v>22</v>
      </c>
      <c r="B45">
        <v>217</v>
      </c>
      <c r="C45">
        <v>8</v>
      </c>
      <c r="D45">
        <v>1019</v>
      </c>
      <c r="E45">
        <v>2</v>
      </c>
      <c r="F45">
        <v>2</v>
      </c>
      <c r="G45">
        <v>5</v>
      </c>
      <c r="H45">
        <v>1</v>
      </c>
      <c r="I45">
        <v>2</v>
      </c>
      <c r="J45">
        <v>0</v>
      </c>
      <c r="K45">
        <v>15</v>
      </c>
      <c r="L45">
        <v>1</v>
      </c>
      <c r="M45">
        <v>2</v>
      </c>
      <c r="N45" s="14">
        <v>0</v>
      </c>
      <c r="O45">
        <v>1</v>
      </c>
      <c r="P45" s="15">
        <f t="shared" si="0"/>
        <v>1</v>
      </c>
      <c r="Q45">
        <f t="shared" si="1"/>
        <v>0</v>
      </c>
      <c r="R45">
        <f t="shared" si="2"/>
        <v>0.40853900878758026</v>
      </c>
      <c r="S45" s="14">
        <f t="shared" si="3"/>
        <v>0.40853900878758026</v>
      </c>
      <c r="T45" s="15">
        <f t="shared" si="4"/>
        <v>0.5914609912124198</v>
      </c>
      <c r="U45" s="14">
        <f t="shared" si="5"/>
        <v>-0.52515954666078857</v>
      </c>
      <c r="V45" s="15">
        <f t="shared" si="6"/>
        <v>100</v>
      </c>
      <c r="W45">
        <f t="shared" si="7"/>
        <v>0.69072857696012591</v>
      </c>
      <c r="AZ45">
        <v>1.275357409618127E-2</v>
      </c>
      <c r="BA45">
        <v>1</v>
      </c>
      <c r="BB45">
        <v>0</v>
      </c>
      <c r="BC45">
        <f t="shared" si="12"/>
        <v>40</v>
      </c>
      <c r="BD45">
        <f t="shared" si="13"/>
        <v>1</v>
      </c>
      <c r="BE45">
        <f t="shared" si="9"/>
        <v>0.967558799675588</v>
      </c>
      <c r="BF45">
        <f t="shared" si="10"/>
        <v>0.99578059071729963</v>
      </c>
      <c r="BG45">
        <f t="shared" si="11"/>
        <v>8.0760794056556674E-4</v>
      </c>
    </row>
    <row r="46" spans="1:59" x14ac:dyDescent="0.35">
      <c r="A46">
        <v>22</v>
      </c>
      <c r="B46">
        <v>391</v>
      </c>
      <c r="C46">
        <v>7</v>
      </c>
      <c r="D46">
        <v>1878</v>
      </c>
      <c r="E46">
        <v>4</v>
      </c>
      <c r="F46">
        <v>2</v>
      </c>
      <c r="G46">
        <v>4</v>
      </c>
      <c r="H46">
        <v>2</v>
      </c>
      <c r="I46">
        <v>1</v>
      </c>
      <c r="J46">
        <v>1</v>
      </c>
      <c r="K46">
        <v>23</v>
      </c>
      <c r="L46">
        <v>1</v>
      </c>
      <c r="M46">
        <v>3</v>
      </c>
      <c r="N46" s="14">
        <v>1</v>
      </c>
      <c r="O46">
        <v>0</v>
      </c>
      <c r="P46" s="15">
        <f t="shared" si="0"/>
        <v>1</v>
      </c>
      <c r="Q46">
        <f t="shared" si="1"/>
        <v>1</v>
      </c>
      <c r="R46">
        <f t="shared" si="2"/>
        <v>0.54906355715368216</v>
      </c>
      <c r="S46" s="14">
        <f t="shared" si="3"/>
        <v>0.54906355715368216</v>
      </c>
      <c r="T46" s="15">
        <f t="shared" si="4"/>
        <v>0.45093644284631784</v>
      </c>
      <c r="U46" s="14">
        <f t="shared" si="5"/>
        <v>-0.59954107522307343</v>
      </c>
      <c r="V46" s="15">
        <f t="shared" si="6"/>
        <v>100</v>
      </c>
      <c r="W46">
        <f t="shared" si="7"/>
        <v>0.82128277677715422</v>
      </c>
      <c r="AZ46">
        <v>1.2928001880977463E-2</v>
      </c>
      <c r="BA46">
        <v>1</v>
      </c>
      <c r="BB46">
        <v>0</v>
      </c>
      <c r="BC46">
        <f t="shared" si="12"/>
        <v>41</v>
      </c>
      <c r="BD46">
        <f t="shared" si="13"/>
        <v>1</v>
      </c>
      <c r="BE46">
        <f t="shared" si="9"/>
        <v>0.96674776966747766</v>
      </c>
      <c r="BF46">
        <f t="shared" si="10"/>
        <v>0.99578059071729963</v>
      </c>
      <c r="BG46">
        <f t="shared" si="11"/>
        <v>8.0760794056545626E-4</v>
      </c>
    </row>
    <row r="47" spans="1:59" x14ac:dyDescent="0.35">
      <c r="A47">
        <v>22</v>
      </c>
      <c r="B47">
        <v>457</v>
      </c>
      <c r="C47">
        <v>26</v>
      </c>
      <c r="D47">
        <v>1605</v>
      </c>
      <c r="E47">
        <v>2</v>
      </c>
      <c r="F47">
        <v>1</v>
      </c>
      <c r="G47">
        <v>4</v>
      </c>
      <c r="H47">
        <v>3</v>
      </c>
      <c r="I47">
        <v>2</v>
      </c>
      <c r="J47">
        <v>1</v>
      </c>
      <c r="K47">
        <v>14</v>
      </c>
      <c r="L47">
        <v>2</v>
      </c>
      <c r="M47">
        <v>2</v>
      </c>
      <c r="N47" s="14">
        <v>0</v>
      </c>
      <c r="O47">
        <v>1</v>
      </c>
      <c r="P47" s="15">
        <f t="shared" si="0"/>
        <v>1</v>
      </c>
      <c r="Q47">
        <f t="shared" si="1"/>
        <v>0</v>
      </c>
      <c r="R47">
        <f t="shared" si="2"/>
        <v>0.60961758585103576</v>
      </c>
      <c r="S47" s="14">
        <f t="shared" si="3"/>
        <v>0.60961758585103576</v>
      </c>
      <c r="T47" s="15">
        <f t="shared" si="4"/>
        <v>0.39038241414896424</v>
      </c>
      <c r="U47" s="14">
        <f t="shared" si="5"/>
        <v>-0.94062847118277793</v>
      </c>
      <c r="V47" s="15">
        <f t="shared" si="6"/>
        <v>0</v>
      </c>
      <c r="W47">
        <f t="shared" si="7"/>
        <v>1.5615907985507118</v>
      </c>
      <c r="AZ47">
        <v>1.3053231816872216E-2</v>
      </c>
      <c r="BA47">
        <v>1</v>
      </c>
      <c r="BB47">
        <v>0</v>
      </c>
      <c r="BC47">
        <f t="shared" si="12"/>
        <v>42</v>
      </c>
      <c r="BD47">
        <f t="shared" si="13"/>
        <v>1</v>
      </c>
      <c r="BE47">
        <f t="shared" si="9"/>
        <v>0.96593673965936744</v>
      </c>
      <c r="BF47">
        <f t="shared" si="10"/>
        <v>0.99578059071729963</v>
      </c>
      <c r="BG47">
        <f t="shared" si="11"/>
        <v>8.0760794056556674E-4</v>
      </c>
    </row>
    <row r="48" spans="1:59" x14ac:dyDescent="0.35">
      <c r="A48">
        <v>22</v>
      </c>
      <c r="B48">
        <v>534</v>
      </c>
      <c r="C48">
        <v>15</v>
      </c>
      <c r="D48">
        <v>144</v>
      </c>
      <c r="E48">
        <v>2</v>
      </c>
      <c r="F48">
        <v>1</v>
      </c>
      <c r="G48">
        <v>5</v>
      </c>
      <c r="H48">
        <v>4</v>
      </c>
      <c r="I48">
        <v>1</v>
      </c>
      <c r="J48">
        <v>0</v>
      </c>
      <c r="K48">
        <v>15</v>
      </c>
      <c r="L48">
        <v>3</v>
      </c>
      <c r="M48">
        <v>3</v>
      </c>
      <c r="N48" s="14">
        <v>0</v>
      </c>
      <c r="O48">
        <v>1</v>
      </c>
      <c r="P48" s="15">
        <f t="shared" si="0"/>
        <v>1</v>
      </c>
      <c r="Q48">
        <f t="shared" si="1"/>
        <v>0</v>
      </c>
      <c r="R48">
        <f t="shared" si="2"/>
        <v>0.19362118891221344</v>
      </c>
      <c r="S48" s="14">
        <f t="shared" si="3"/>
        <v>0.19362118891221344</v>
      </c>
      <c r="T48" s="15">
        <f t="shared" si="4"/>
        <v>0.80637881108778653</v>
      </c>
      <c r="U48" s="14">
        <f t="shared" si="5"/>
        <v>-0.21520165794305565</v>
      </c>
      <c r="V48" s="15">
        <f t="shared" si="6"/>
        <v>100</v>
      </c>
      <c r="W48">
        <f t="shared" si="7"/>
        <v>0.24011195017763787</v>
      </c>
      <c r="AZ48">
        <v>1.3159119255829233E-2</v>
      </c>
      <c r="BA48">
        <v>1</v>
      </c>
      <c r="BB48">
        <v>0</v>
      </c>
      <c r="BC48">
        <f t="shared" si="12"/>
        <v>43</v>
      </c>
      <c r="BD48">
        <f t="shared" si="13"/>
        <v>1</v>
      </c>
      <c r="BE48">
        <f t="shared" si="9"/>
        <v>0.9651257096512571</v>
      </c>
      <c r="BF48">
        <f t="shared" si="10"/>
        <v>0.99578059071729963</v>
      </c>
      <c r="BG48">
        <f t="shared" si="11"/>
        <v>8.0760794056556674E-4</v>
      </c>
    </row>
    <row r="49" spans="1:59" x14ac:dyDescent="0.35">
      <c r="A49">
        <v>22</v>
      </c>
      <c r="B49">
        <v>581</v>
      </c>
      <c r="C49">
        <v>1</v>
      </c>
      <c r="D49">
        <v>2007</v>
      </c>
      <c r="E49">
        <v>4</v>
      </c>
      <c r="F49">
        <v>2</v>
      </c>
      <c r="G49">
        <v>4</v>
      </c>
      <c r="H49">
        <v>3</v>
      </c>
      <c r="I49">
        <v>1</v>
      </c>
      <c r="J49">
        <v>0</v>
      </c>
      <c r="K49">
        <v>15.375527426160337</v>
      </c>
      <c r="L49">
        <v>4</v>
      </c>
      <c r="M49">
        <v>4</v>
      </c>
      <c r="N49" s="14">
        <v>0</v>
      </c>
      <c r="O49">
        <v>1</v>
      </c>
      <c r="P49" s="15">
        <f t="shared" si="0"/>
        <v>1</v>
      </c>
      <c r="Q49">
        <f t="shared" si="1"/>
        <v>0</v>
      </c>
      <c r="R49">
        <f t="shared" si="2"/>
        <v>6.4747193509159695E-2</v>
      </c>
      <c r="S49" s="14">
        <f t="shared" si="3"/>
        <v>6.4747193509159695E-2</v>
      </c>
      <c r="T49" s="15">
        <f t="shared" si="4"/>
        <v>0.9352528064908403</v>
      </c>
      <c r="U49" s="14">
        <f t="shared" si="5"/>
        <v>-6.6938404966253126E-2</v>
      </c>
      <c r="V49" s="15">
        <f t="shared" si="6"/>
        <v>100</v>
      </c>
      <c r="W49">
        <f t="shared" si="7"/>
        <v>6.9229616911920824E-2</v>
      </c>
      <c r="AZ49">
        <v>1.3706443792664133E-2</v>
      </c>
      <c r="BA49">
        <v>1</v>
      </c>
      <c r="BB49">
        <v>0</v>
      </c>
      <c r="BC49">
        <f t="shared" si="12"/>
        <v>44</v>
      </c>
      <c r="BD49">
        <f t="shared" si="13"/>
        <v>1</v>
      </c>
      <c r="BE49">
        <f t="shared" si="9"/>
        <v>0.96431467964314677</v>
      </c>
      <c r="BF49">
        <f t="shared" si="10"/>
        <v>0.99578059071729963</v>
      </c>
      <c r="BG49">
        <f t="shared" si="11"/>
        <v>8.0760794056545626E-4</v>
      </c>
    </row>
    <row r="50" spans="1:59" x14ac:dyDescent="0.35">
      <c r="A50">
        <v>22</v>
      </c>
      <c r="B50">
        <v>594</v>
      </c>
      <c r="C50">
        <v>2</v>
      </c>
      <c r="D50">
        <v>169</v>
      </c>
      <c r="E50">
        <v>3</v>
      </c>
      <c r="F50">
        <v>2</v>
      </c>
      <c r="G50">
        <v>5</v>
      </c>
      <c r="H50">
        <v>4</v>
      </c>
      <c r="I50">
        <v>2</v>
      </c>
      <c r="J50">
        <v>0</v>
      </c>
      <c r="K50">
        <v>14</v>
      </c>
      <c r="L50">
        <v>3</v>
      </c>
      <c r="M50">
        <v>3</v>
      </c>
      <c r="N50" s="14">
        <v>0</v>
      </c>
      <c r="O50">
        <v>1</v>
      </c>
      <c r="P50" s="15">
        <f t="shared" si="0"/>
        <v>1</v>
      </c>
      <c r="Q50">
        <f t="shared" si="1"/>
        <v>0</v>
      </c>
      <c r="R50">
        <f t="shared" si="2"/>
        <v>7.5636394360402801E-2</v>
      </c>
      <c r="S50" s="14">
        <f t="shared" si="3"/>
        <v>7.5636394360402801E-2</v>
      </c>
      <c r="T50" s="15">
        <f t="shared" si="4"/>
        <v>0.92436360563959719</v>
      </c>
      <c r="U50" s="14">
        <f t="shared" si="5"/>
        <v>-7.8649772149262123E-2</v>
      </c>
      <c r="V50" s="15">
        <f t="shared" si="6"/>
        <v>100</v>
      </c>
      <c r="W50">
        <f t="shared" si="7"/>
        <v>8.1825370340135276E-2</v>
      </c>
      <c r="AZ50">
        <v>1.3946632236112637E-2</v>
      </c>
      <c r="BA50">
        <v>1</v>
      </c>
      <c r="BB50">
        <v>0</v>
      </c>
      <c r="BC50">
        <f t="shared" si="12"/>
        <v>45</v>
      </c>
      <c r="BD50">
        <f t="shared" si="13"/>
        <v>1</v>
      </c>
      <c r="BE50">
        <f t="shared" si="9"/>
        <v>0.96350364963503654</v>
      </c>
      <c r="BF50">
        <f t="shared" si="10"/>
        <v>0.99578059071729963</v>
      </c>
      <c r="BG50">
        <f t="shared" si="11"/>
        <v>8.0760794056556674E-4</v>
      </c>
    </row>
    <row r="51" spans="1:59" x14ac:dyDescent="0.35">
      <c r="A51">
        <v>22</v>
      </c>
      <c r="B51">
        <v>604</v>
      </c>
      <c r="C51">
        <v>6</v>
      </c>
      <c r="D51">
        <v>675</v>
      </c>
      <c r="E51">
        <v>1</v>
      </c>
      <c r="F51">
        <v>2</v>
      </c>
      <c r="G51">
        <v>4</v>
      </c>
      <c r="H51">
        <v>3</v>
      </c>
      <c r="I51">
        <v>2</v>
      </c>
      <c r="J51">
        <v>0</v>
      </c>
      <c r="K51">
        <v>15.375527426160337</v>
      </c>
      <c r="L51">
        <v>4</v>
      </c>
      <c r="M51">
        <v>3</v>
      </c>
      <c r="N51" s="14">
        <v>0</v>
      </c>
      <c r="O51">
        <v>1</v>
      </c>
      <c r="P51" s="15">
        <f t="shared" si="0"/>
        <v>1</v>
      </c>
      <c r="Q51">
        <f t="shared" si="1"/>
        <v>0</v>
      </c>
      <c r="R51">
        <f t="shared" si="2"/>
        <v>0.15128650375064609</v>
      </c>
      <c r="S51" s="14">
        <f t="shared" si="3"/>
        <v>0.15128650375064609</v>
      </c>
      <c r="T51" s="15">
        <f t="shared" si="4"/>
        <v>0.84871349624935388</v>
      </c>
      <c r="U51" s="14">
        <f t="shared" si="5"/>
        <v>-0.16403360987142329</v>
      </c>
      <c r="V51" s="15">
        <f t="shared" si="6"/>
        <v>100</v>
      </c>
      <c r="W51">
        <f t="shared" si="7"/>
        <v>0.1782539153898382</v>
      </c>
      <c r="AZ51">
        <v>1.4018957493404044E-2</v>
      </c>
      <c r="BA51">
        <v>1</v>
      </c>
      <c r="BB51">
        <v>0</v>
      </c>
      <c r="BC51">
        <f t="shared" si="12"/>
        <v>46</v>
      </c>
      <c r="BD51">
        <f t="shared" si="13"/>
        <v>1</v>
      </c>
      <c r="BE51">
        <f t="shared" si="9"/>
        <v>0.9626926196269262</v>
      </c>
      <c r="BF51">
        <f t="shared" si="10"/>
        <v>0.99578059071729963</v>
      </c>
      <c r="BG51">
        <f t="shared" si="11"/>
        <v>8.0760794056556674E-4</v>
      </c>
    </row>
    <row r="52" spans="1:59" x14ac:dyDescent="0.35">
      <c r="A52">
        <v>22</v>
      </c>
      <c r="B52">
        <v>617</v>
      </c>
      <c r="C52">
        <v>3</v>
      </c>
      <c r="D52">
        <v>926</v>
      </c>
      <c r="E52">
        <v>2</v>
      </c>
      <c r="F52">
        <v>1</v>
      </c>
      <c r="G52">
        <v>3</v>
      </c>
      <c r="H52">
        <v>3</v>
      </c>
      <c r="I52">
        <v>2</v>
      </c>
      <c r="J52">
        <v>1</v>
      </c>
      <c r="K52">
        <v>19</v>
      </c>
      <c r="L52">
        <v>1</v>
      </c>
      <c r="M52">
        <v>4</v>
      </c>
      <c r="N52" s="14">
        <v>1</v>
      </c>
      <c r="O52">
        <v>0</v>
      </c>
      <c r="P52" s="15">
        <f t="shared" si="0"/>
        <v>1</v>
      </c>
      <c r="Q52">
        <f t="shared" si="1"/>
        <v>1</v>
      </c>
      <c r="R52">
        <f t="shared" si="2"/>
        <v>0.3016532068111496</v>
      </c>
      <c r="S52" s="14">
        <f t="shared" si="3"/>
        <v>0.3016532068111496</v>
      </c>
      <c r="T52" s="15">
        <f t="shared" si="4"/>
        <v>0.6983467931888504</v>
      </c>
      <c r="U52" s="14">
        <f t="shared" si="5"/>
        <v>-1.1984772432513282</v>
      </c>
      <c r="V52" s="15">
        <f t="shared" si="6"/>
        <v>0</v>
      </c>
      <c r="W52">
        <f t="shared" si="7"/>
        <v>2.3150650396567851</v>
      </c>
      <c r="AZ52">
        <v>1.4019396453955398E-2</v>
      </c>
      <c r="BA52">
        <v>1</v>
      </c>
      <c r="BB52">
        <v>0</v>
      </c>
      <c r="BC52">
        <f t="shared" si="12"/>
        <v>47</v>
      </c>
      <c r="BD52">
        <f t="shared" si="13"/>
        <v>1</v>
      </c>
      <c r="BE52">
        <f t="shared" si="9"/>
        <v>0.96188158961881587</v>
      </c>
      <c r="BF52">
        <f t="shared" si="10"/>
        <v>0.99578059071729963</v>
      </c>
      <c r="BG52">
        <f t="shared" si="11"/>
        <v>8.0760794056545626E-4</v>
      </c>
    </row>
    <row r="53" spans="1:59" x14ac:dyDescent="0.35">
      <c r="A53">
        <v>22</v>
      </c>
      <c r="B53">
        <v>773.53418803418799</v>
      </c>
      <c r="C53">
        <v>11</v>
      </c>
      <c r="D53">
        <v>511</v>
      </c>
      <c r="E53">
        <v>1</v>
      </c>
      <c r="F53">
        <v>1</v>
      </c>
      <c r="G53">
        <v>4</v>
      </c>
      <c r="H53">
        <v>2</v>
      </c>
      <c r="I53">
        <v>2</v>
      </c>
      <c r="J53">
        <v>0</v>
      </c>
      <c r="K53">
        <v>13</v>
      </c>
      <c r="L53">
        <v>4</v>
      </c>
      <c r="M53">
        <v>3</v>
      </c>
      <c r="N53" s="14">
        <v>0</v>
      </c>
      <c r="O53">
        <v>1</v>
      </c>
      <c r="P53" s="15">
        <f t="shared" si="0"/>
        <v>1</v>
      </c>
      <c r="Q53">
        <f t="shared" si="1"/>
        <v>0</v>
      </c>
      <c r="R53">
        <f t="shared" si="2"/>
        <v>0.18220871691661902</v>
      </c>
      <c r="S53" s="14">
        <f t="shared" si="3"/>
        <v>0.18220871691661902</v>
      </c>
      <c r="T53" s="15">
        <f t="shared" si="4"/>
        <v>0.817791283083381</v>
      </c>
      <c r="U53" s="14">
        <f t="shared" si="5"/>
        <v>-0.20114813009179575</v>
      </c>
      <c r="V53" s="15">
        <f t="shared" si="6"/>
        <v>100</v>
      </c>
      <c r="W53">
        <f t="shared" si="7"/>
        <v>0.2228058927574082</v>
      </c>
      <c r="AZ53">
        <v>1.4107522087942607E-2</v>
      </c>
      <c r="BA53">
        <v>1</v>
      </c>
      <c r="BB53">
        <v>0</v>
      </c>
      <c r="BC53">
        <f t="shared" si="12"/>
        <v>48</v>
      </c>
      <c r="BD53">
        <f t="shared" si="13"/>
        <v>1</v>
      </c>
      <c r="BE53">
        <f t="shared" si="9"/>
        <v>0.96107055961070564</v>
      </c>
      <c r="BF53">
        <f t="shared" si="10"/>
        <v>0.99578059071729963</v>
      </c>
      <c r="BG53">
        <f t="shared" si="11"/>
        <v>8.0760794056556674E-4</v>
      </c>
    </row>
    <row r="54" spans="1:59" x14ac:dyDescent="0.35">
      <c r="A54">
        <v>22</v>
      </c>
      <c r="B54">
        <v>1123</v>
      </c>
      <c r="C54">
        <v>16</v>
      </c>
      <c r="D54">
        <v>22</v>
      </c>
      <c r="E54">
        <v>4</v>
      </c>
      <c r="F54">
        <v>2</v>
      </c>
      <c r="G54">
        <v>5</v>
      </c>
      <c r="H54">
        <v>4</v>
      </c>
      <c r="I54">
        <v>3</v>
      </c>
      <c r="J54">
        <v>1</v>
      </c>
      <c r="K54">
        <v>13</v>
      </c>
      <c r="L54">
        <v>2</v>
      </c>
      <c r="M54">
        <v>2</v>
      </c>
      <c r="N54" s="14">
        <v>0</v>
      </c>
      <c r="O54">
        <v>1</v>
      </c>
      <c r="P54" s="15">
        <f t="shared" si="0"/>
        <v>1</v>
      </c>
      <c r="Q54">
        <f t="shared" si="1"/>
        <v>0</v>
      </c>
      <c r="R54">
        <f t="shared" si="2"/>
        <v>0.26744636249923198</v>
      </c>
      <c r="S54" s="14">
        <f t="shared" si="3"/>
        <v>0.26744636249923198</v>
      </c>
      <c r="T54" s="15">
        <f t="shared" si="4"/>
        <v>0.73255363750076796</v>
      </c>
      <c r="U54" s="14">
        <f t="shared" si="5"/>
        <v>-0.31121871551473185</v>
      </c>
      <c r="V54" s="15">
        <f t="shared" si="6"/>
        <v>100</v>
      </c>
      <c r="W54">
        <f t="shared" si="7"/>
        <v>0.36508775440890717</v>
      </c>
      <c r="AZ54">
        <v>1.4299893688460102E-2</v>
      </c>
      <c r="BA54">
        <v>1</v>
      </c>
      <c r="BB54">
        <v>0</v>
      </c>
      <c r="BC54">
        <f t="shared" si="12"/>
        <v>49</v>
      </c>
      <c r="BD54">
        <f t="shared" si="13"/>
        <v>1</v>
      </c>
      <c r="BE54">
        <f t="shared" si="9"/>
        <v>0.96025952960259531</v>
      </c>
      <c r="BF54">
        <f t="shared" si="10"/>
        <v>0.99578059071729963</v>
      </c>
      <c r="BG54">
        <f t="shared" si="11"/>
        <v>8.0760794056556674E-4</v>
      </c>
    </row>
    <row r="55" spans="1:59" x14ac:dyDescent="0.35">
      <c r="A55">
        <v>22</v>
      </c>
      <c r="B55">
        <v>1136</v>
      </c>
      <c r="C55">
        <v>5</v>
      </c>
      <c r="D55">
        <v>284</v>
      </c>
      <c r="E55">
        <v>4</v>
      </c>
      <c r="F55">
        <v>2</v>
      </c>
      <c r="G55">
        <v>4</v>
      </c>
      <c r="H55">
        <v>2</v>
      </c>
      <c r="I55">
        <v>3</v>
      </c>
      <c r="J55">
        <v>1</v>
      </c>
      <c r="K55">
        <v>15.375527426160337</v>
      </c>
      <c r="L55">
        <v>1</v>
      </c>
      <c r="M55">
        <v>2</v>
      </c>
      <c r="N55" s="14">
        <v>0</v>
      </c>
      <c r="O55">
        <v>1</v>
      </c>
      <c r="P55" s="15">
        <f t="shared" si="0"/>
        <v>1</v>
      </c>
      <c r="Q55">
        <f t="shared" si="1"/>
        <v>0</v>
      </c>
      <c r="R55">
        <f t="shared" si="2"/>
        <v>0.33777565752191085</v>
      </c>
      <c r="S55" s="14">
        <f t="shared" si="3"/>
        <v>0.33777565752191085</v>
      </c>
      <c r="T55" s="15">
        <f t="shared" si="4"/>
        <v>0.66222434247808915</v>
      </c>
      <c r="U55" s="14">
        <f t="shared" si="5"/>
        <v>-0.41215089453542841</v>
      </c>
      <c r="V55" s="15">
        <f t="shared" si="6"/>
        <v>100</v>
      </c>
      <c r="W55">
        <f t="shared" si="7"/>
        <v>0.5100622792842846</v>
      </c>
      <c r="AZ55">
        <v>1.4319051691300532E-2</v>
      </c>
      <c r="BA55">
        <v>1</v>
      </c>
      <c r="BB55">
        <v>0</v>
      </c>
      <c r="BC55">
        <f t="shared" si="12"/>
        <v>50</v>
      </c>
      <c r="BD55">
        <f t="shared" si="13"/>
        <v>1</v>
      </c>
      <c r="BE55">
        <f t="shared" si="9"/>
        <v>0.95944849959448497</v>
      </c>
      <c r="BF55">
        <f t="shared" si="10"/>
        <v>0.99578059071729963</v>
      </c>
      <c r="BG55">
        <f t="shared" si="11"/>
        <v>8.0760794056545626E-4</v>
      </c>
    </row>
    <row r="56" spans="1:59" x14ac:dyDescent="0.35">
      <c r="A56">
        <v>22</v>
      </c>
      <c r="B56">
        <v>1230</v>
      </c>
      <c r="C56">
        <v>1</v>
      </c>
      <c r="D56">
        <v>872</v>
      </c>
      <c r="E56">
        <v>4</v>
      </c>
      <c r="F56">
        <v>2</v>
      </c>
      <c r="G56">
        <v>3</v>
      </c>
      <c r="H56">
        <v>4</v>
      </c>
      <c r="I56">
        <v>2</v>
      </c>
      <c r="J56">
        <v>0</v>
      </c>
      <c r="K56">
        <v>22</v>
      </c>
      <c r="L56">
        <v>1</v>
      </c>
      <c r="M56">
        <v>1</v>
      </c>
      <c r="N56" s="14">
        <v>0</v>
      </c>
      <c r="O56">
        <v>1</v>
      </c>
      <c r="P56" s="15">
        <f t="shared" si="0"/>
        <v>1</v>
      </c>
      <c r="Q56">
        <f t="shared" si="1"/>
        <v>0</v>
      </c>
      <c r="R56">
        <f t="shared" si="2"/>
        <v>7.3801824403243274E-2</v>
      </c>
      <c r="S56" s="14">
        <f t="shared" si="3"/>
        <v>7.3801824403243274E-2</v>
      </c>
      <c r="T56" s="15">
        <f t="shared" si="4"/>
        <v>0.92619817559675677</v>
      </c>
      <c r="U56" s="14">
        <f t="shared" si="5"/>
        <v>-7.6667054709875518E-2</v>
      </c>
      <c r="V56" s="15">
        <f t="shared" si="6"/>
        <v>100</v>
      </c>
      <c r="W56">
        <f t="shared" si="7"/>
        <v>7.9682541326203948E-2</v>
      </c>
      <c r="AZ56">
        <v>1.4456286306208453E-2</v>
      </c>
      <c r="BA56">
        <v>1</v>
      </c>
      <c r="BB56">
        <v>0</v>
      </c>
      <c r="BC56">
        <f t="shared" si="12"/>
        <v>51</v>
      </c>
      <c r="BD56">
        <f t="shared" si="13"/>
        <v>1</v>
      </c>
      <c r="BE56">
        <f t="shared" si="9"/>
        <v>0.95863746958637475</v>
      </c>
      <c r="BF56">
        <f t="shared" si="10"/>
        <v>0.99578059071729963</v>
      </c>
      <c r="BG56">
        <f t="shared" si="11"/>
        <v>8.0760794056556674E-4</v>
      </c>
    </row>
    <row r="57" spans="1:59" x14ac:dyDescent="0.35">
      <c r="A57">
        <v>22</v>
      </c>
      <c r="B57">
        <v>1256</v>
      </c>
      <c r="C57">
        <v>3</v>
      </c>
      <c r="D57">
        <v>1203</v>
      </c>
      <c r="E57">
        <v>3</v>
      </c>
      <c r="F57">
        <v>2</v>
      </c>
      <c r="G57">
        <v>4</v>
      </c>
      <c r="H57">
        <v>4</v>
      </c>
      <c r="I57">
        <v>2</v>
      </c>
      <c r="J57">
        <v>1</v>
      </c>
      <c r="K57">
        <v>11</v>
      </c>
      <c r="L57">
        <v>2</v>
      </c>
      <c r="M57">
        <v>3</v>
      </c>
      <c r="N57" s="14">
        <v>1</v>
      </c>
      <c r="O57">
        <v>0</v>
      </c>
      <c r="P57" s="15">
        <f t="shared" si="0"/>
        <v>1</v>
      </c>
      <c r="Q57">
        <f t="shared" si="1"/>
        <v>1</v>
      </c>
      <c r="R57">
        <f t="shared" si="2"/>
        <v>0.2906654013237851</v>
      </c>
      <c r="S57" s="14">
        <f t="shared" si="3"/>
        <v>0.2906654013237851</v>
      </c>
      <c r="T57" s="15">
        <f t="shared" si="4"/>
        <v>0.70933459867621496</v>
      </c>
      <c r="U57" s="14">
        <f t="shared" si="5"/>
        <v>-1.2355824969946012</v>
      </c>
      <c r="V57" s="15">
        <f t="shared" si="6"/>
        <v>0</v>
      </c>
      <c r="W57">
        <f t="shared" si="7"/>
        <v>2.4403819492986565</v>
      </c>
      <c r="AZ57">
        <v>1.4477131479856286E-2</v>
      </c>
      <c r="BA57">
        <v>1</v>
      </c>
      <c r="BB57">
        <v>0</v>
      </c>
      <c r="BC57">
        <f t="shared" si="12"/>
        <v>52</v>
      </c>
      <c r="BD57">
        <f t="shared" si="13"/>
        <v>1</v>
      </c>
      <c r="BE57">
        <f t="shared" si="9"/>
        <v>0.95782643957826441</v>
      </c>
      <c r="BF57">
        <f t="shared" si="10"/>
        <v>0.99578059071729963</v>
      </c>
      <c r="BG57">
        <f t="shared" si="11"/>
        <v>8.0760794056556674E-4</v>
      </c>
    </row>
    <row r="58" spans="1:59" x14ac:dyDescent="0.35">
      <c r="A58">
        <v>22</v>
      </c>
      <c r="B58">
        <v>1256</v>
      </c>
      <c r="C58">
        <v>19</v>
      </c>
      <c r="D58">
        <v>217</v>
      </c>
      <c r="E58">
        <v>3</v>
      </c>
      <c r="F58">
        <v>2</v>
      </c>
      <c r="G58">
        <v>4</v>
      </c>
      <c r="H58">
        <v>4</v>
      </c>
      <c r="I58">
        <v>2</v>
      </c>
      <c r="J58">
        <v>0</v>
      </c>
      <c r="K58">
        <v>24</v>
      </c>
      <c r="L58">
        <v>1</v>
      </c>
      <c r="M58">
        <v>3</v>
      </c>
      <c r="N58" s="14">
        <v>0</v>
      </c>
      <c r="O58">
        <v>1</v>
      </c>
      <c r="P58" s="15">
        <f t="shared" si="0"/>
        <v>1</v>
      </c>
      <c r="Q58">
        <f t="shared" si="1"/>
        <v>0</v>
      </c>
      <c r="R58">
        <f t="shared" si="2"/>
        <v>0.10953741244774319</v>
      </c>
      <c r="S58" s="14">
        <f t="shared" si="3"/>
        <v>0.10953741244774319</v>
      </c>
      <c r="T58" s="15">
        <f t="shared" si="4"/>
        <v>0.89046258755225682</v>
      </c>
      <c r="U58" s="14">
        <f t="shared" si="5"/>
        <v>-0.11601418999039607</v>
      </c>
      <c r="V58" s="15">
        <f t="shared" si="6"/>
        <v>100</v>
      </c>
      <c r="W58">
        <f t="shared" si="7"/>
        <v>0.12301180754695658</v>
      </c>
      <c r="AZ58">
        <v>1.4582167623669184E-2</v>
      </c>
      <c r="BA58">
        <v>1</v>
      </c>
      <c r="BB58">
        <v>0</v>
      </c>
      <c r="BC58">
        <f t="shared" si="12"/>
        <v>53</v>
      </c>
      <c r="BD58">
        <f t="shared" si="13"/>
        <v>1</v>
      </c>
      <c r="BE58">
        <f t="shared" si="9"/>
        <v>0.95701540957015407</v>
      </c>
      <c r="BF58">
        <f t="shared" si="10"/>
        <v>0.99578059071729963</v>
      </c>
      <c r="BG58">
        <f t="shared" si="11"/>
        <v>8.0760794056545626E-4</v>
      </c>
    </row>
    <row r="59" spans="1:59" x14ac:dyDescent="0.35">
      <c r="A59">
        <v>22</v>
      </c>
      <c r="B59">
        <v>1294</v>
      </c>
      <c r="C59">
        <v>8</v>
      </c>
      <c r="D59">
        <v>1783</v>
      </c>
      <c r="E59">
        <v>3</v>
      </c>
      <c r="F59">
        <v>1</v>
      </c>
      <c r="G59">
        <v>5</v>
      </c>
      <c r="H59">
        <v>1</v>
      </c>
      <c r="I59">
        <v>2</v>
      </c>
      <c r="J59">
        <v>1</v>
      </c>
      <c r="K59">
        <v>17</v>
      </c>
      <c r="L59">
        <v>3</v>
      </c>
      <c r="M59">
        <v>3</v>
      </c>
      <c r="N59" s="14">
        <v>1</v>
      </c>
      <c r="O59">
        <v>0</v>
      </c>
      <c r="P59" s="15">
        <f t="shared" si="0"/>
        <v>1</v>
      </c>
      <c r="Q59">
        <f t="shared" si="1"/>
        <v>1</v>
      </c>
      <c r="R59">
        <f t="shared" si="2"/>
        <v>0.43236232652198531</v>
      </c>
      <c r="S59" s="14">
        <f t="shared" si="3"/>
        <v>0.43236232652198531</v>
      </c>
      <c r="T59" s="15">
        <f t="shared" si="4"/>
        <v>0.56763767347801464</v>
      </c>
      <c r="U59" s="14">
        <f t="shared" si="5"/>
        <v>-0.83849132346520661</v>
      </c>
      <c r="V59" s="15">
        <f t="shared" si="6"/>
        <v>0</v>
      </c>
      <c r="W59">
        <f t="shared" si="7"/>
        <v>1.3128749630991512</v>
      </c>
      <c r="AZ59">
        <v>1.4655536162303896E-2</v>
      </c>
      <c r="BA59">
        <v>1</v>
      </c>
      <c r="BB59">
        <v>0</v>
      </c>
      <c r="BC59">
        <f t="shared" si="12"/>
        <v>54</v>
      </c>
      <c r="BD59">
        <f t="shared" si="13"/>
        <v>1</v>
      </c>
      <c r="BE59">
        <f t="shared" si="9"/>
        <v>0.95620437956204385</v>
      </c>
      <c r="BF59">
        <f t="shared" si="10"/>
        <v>0.99578059071729963</v>
      </c>
      <c r="BG59">
        <f t="shared" si="11"/>
        <v>8.0760794056556674E-4</v>
      </c>
    </row>
    <row r="60" spans="1:59" x14ac:dyDescent="0.35">
      <c r="A60">
        <v>22</v>
      </c>
      <c r="B60">
        <v>1368</v>
      </c>
      <c r="C60">
        <v>4</v>
      </c>
      <c r="D60">
        <v>593</v>
      </c>
      <c r="E60">
        <v>3</v>
      </c>
      <c r="F60">
        <v>2</v>
      </c>
      <c r="G60">
        <v>5</v>
      </c>
      <c r="H60">
        <v>3</v>
      </c>
      <c r="I60">
        <v>1</v>
      </c>
      <c r="J60">
        <v>0</v>
      </c>
      <c r="K60">
        <v>16</v>
      </c>
      <c r="L60">
        <v>3</v>
      </c>
      <c r="M60">
        <v>3</v>
      </c>
      <c r="N60" s="14">
        <v>1</v>
      </c>
      <c r="O60">
        <v>0</v>
      </c>
      <c r="P60" s="15">
        <f t="shared" si="0"/>
        <v>1</v>
      </c>
      <c r="Q60">
        <f t="shared" si="1"/>
        <v>1</v>
      </c>
      <c r="R60">
        <f t="shared" si="2"/>
        <v>0.16761673429814034</v>
      </c>
      <c r="S60" s="14">
        <f t="shared" si="3"/>
        <v>0.16761673429814034</v>
      </c>
      <c r="T60" s="15">
        <f t="shared" si="4"/>
        <v>0.83238326570185972</v>
      </c>
      <c r="U60" s="14">
        <f t="shared" si="5"/>
        <v>-1.7860752492708838</v>
      </c>
      <c r="V60" s="15">
        <f t="shared" si="6"/>
        <v>0</v>
      </c>
      <c r="W60">
        <f t="shared" si="7"/>
        <v>4.9659914279280581</v>
      </c>
      <c r="AZ60">
        <v>1.4683878711355965E-2</v>
      </c>
      <c r="BA60">
        <v>1</v>
      </c>
      <c r="BB60">
        <v>0</v>
      </c>
      <c r="BC60">
        <f t="shared" si="12"/>
        <v>55</v>
      </c>
      <c r="BD60">
        <f t="shared" si="13"/>
        <v>1</v>
      </c>
      <c r="BE60">
        <f t="shared" si="9"/>
        <v>0.95539334955393351</v>
      </c>
      <c r="BF60">
        <f t="shared" si="10"/>
        <v>0.99578059071729963</v>
      </c>
      <c r="BG60">
        <f t="shared" si="11"/>
        <v>8.0760794056556674E-4</v>
      </c>
    </row>
    <row r="61" spans="1:59" x14ac:dyDescent="0.35">
      <c r="A61">
        <v>23</v>
      </c>
      <c r="B61">
        <v>160</v>
      </c>
      <c r="C61">
        <v>4</v>
      </c>
      <c r="D61">
        <v>1735</v>
      </c>
      <c r="E61">
        <v>3</v>
      </c>
      <c r="F61">
        <v>1</v>
      </c>
      <c r="G61">
        <v>5</v>
      </c>
      <c r="H61">
        <v>2</v>
      </c>
      <c r="I61">
        <v>1</v>
      </c>
      <c r="J61">
        <v>0</v>
      </c>
      <c r="K61">
        <v>13</v>
      </c>
      <c r="L61">
        <v>3</v>
      </c>
      <c r="M61">
        <v>1</v>
      </c>
      <c r="N61" s="14">
        <v>0</v>
      </c>
      <c r="O61">
        <v>1</v>
      </c>
      <c r="P61" s="15">
        <f t="shared" si="0"/>
        <v>1</v>
      </c>
      <c r="Q61">
        <f t="shared" si="1"/>
        <v>0</v>
      </c>
      <c r="R61">
        <f t="shared" si="2"/>
        <v>0.27938533227618634</v>
      </c>
      <c r="S61" s="14">
        <f t="shared" si="3"/>
        <v>0.27938533227618634</v>
      </c>
      <c r="T61" s="15">
        <f t="shared" si="4"/>
        <v>0.72061466772381366</v>
      </c>
      <c r="U61" s="14">
        <f t="shared" si="5"/>
        <v>-0.32765072599906864</v>
      </c>
      <c r="V61" s="15">
        <f t="shared" si="6"/>
        <v>100</v>
      </c>
      <c r="W61">
        <f t="shared" si="7"/>
        <v>0.38770419863735683</v>
      </c>
      <c r="AZ61">
        <v>1.4711274419942693E-2</v>
      </c>
      <c r="BA61">
        <v>1</v>
      </c>
      <c r="BB61">
        <v>0</v>
      </c>
      <c r="BC61">
        <f t="shared" si="12"/>
        <v>56</v>
      </c>
      <c r="BD61">
        <f t="shared" si="13"/>
        <v>1</v>
      </c>
      <c r="BE61">
        <f t="shared" si="9"/>
        <v>0.95458231954582318</v>
      </c>
      <c r="BF61">
        <f t="shared" si="10"/>
        <v>0.99578059071729963</v>
      </c>
      <c r="BG61">
        <f t="shared" si="11"/>
        <v>8.0760794056556674E-4</v>
      </c>
    </row>
    <row r="62" spans="1:59" x14ac:dyDescent="0.35">
      <c r="A62">
        <v>23</v>
      </c>
      <c r="B62">
        <v>373</v>
      </c>
      <c r="C62">
        <v>1</v>
      </c>
      <c r="D62">
        <v>1270</v>
      </c>
      <c r="E62">
        <v>4</v>
      </c>
      <c r="F62">
        <v>2</v>
      </c>
      <c r="G62">
        <v>4</v>
      </c>
      <c r="H62">
        <v>3</v>
      </c>
      <c r="I62">
        <v>2</v>
      </c>
      <c r="J62">
        <v>0</v>
      </c>
      <c r="K62">
        <v>22</v>
      </c>
      <c r="L62">
        <v>4</v>
      </c>
      <c r="M62">
        <v>3</v>
      </c>
      <c r="N62" s="14">
        <v>0</v>
      </c>
      <c r="O62">
        <v>1</v>
      </c>
      <c r="P62" s="15">
        <f t="shared" si="0"/>
        <v>1</v>
      </c>
      <c r="Q62">
        <f t="shared" si="1"/>
        <v>0</v>
      </c>
      <c r="R62">
        <f t="shared" si="2"/>
        <v>4.1252015356866054E-2</v>
      </c>
      <c r="S62" s="14">
        <f t="shared" si="3"/>
        <v>4.1252015356866054E-2</v>
      </c>
      <c r="T62" s="15">
        <f t="shared" si="4"/>
        <v>0.95874798464313393</v>
      </c>
      <c r="U62" s="14">
        <f t="shared" si="5"/>
        <v>-4.2127028370015862E-2</v>
      </c>
      <c r="V62" s="15">
        <f t="shared" si="6"/>
        <v>100</v>
      </c>
      <c r="W62">
        <f t="shared" si="7"/>
        <v>4.3026964351034244E-2</v>
      </c>
      <c r="AZ62">
        <v>1.5252172321747996E-2</v>
      </c>
      <c r="BA62">
        <v>1</v>
      </c>
      <c r="BB62">
        <v>0</v>
      </c>
      <c r="BC62">
        <f t="shared" si="12"/>
        <v>57</v>
      </c>
      <c r="BD62">
        <f t="shared" si="13"/>
        <v>1</v>
      </c>
      <c r="BE62">
        <f t="shared" si="9"/>
        <v>0.95377128953771284</v>
      </c>
      <c r="BF62">
        <f t="shared" si="10"/>
        <v>0.99578059071729963</v>
      </c>
      <c r="BG62">
        <f t="shared" si="11"/>
        <v>8.0760794056545626E-4</v>
      </c>
    </row>
    <row r="63" spans="1:59" x14ac:dyDescent="0.35">
      <c r="A63">
        <v>23</v>
      </c>
      <c r="B63">
        <v>427</v>
      </c>
      <c r="C63">
        <v>7</v>
      </c>
      <c r="D63">
        <v>1702</v>
      </c>
      <c r="E63">
        <v>3</v>
      </c>
      <c r="F63">
        <v>2</v>
      </c>
      <c r="G63">
        <v>9</v>
      </c>
      <c r="H63">
        <v>4</v>
      </c>
      <c r="I63">
        <v>3</v>
      </c>
      <c r="J63">
        <v>1</v>
      </c>
      <c r="K63">
        <v>21</v>
      </c>
      <c r="L63">
        <v>2</v>
      </c>
      <c r="M63">
        <v>3</v>
      </c>
      <c r="N63" s="14">
        <v>1</v>
      </c>
      <c r="O63">
        <v>0</v>
      </c>
      <c r="P63" s="15">
        <f t="shared" si="0"/>
        <v>1</v>
      </c>
      <c r="Q63">
        <f t="shared" si="1"/>
        <v>1</v>
      </c>
      <c r="R63">
        <f t="shared" si="2"/>
        <v>0.25388415214622084</v>
      </c>
      <c r="S63" s="14">
        <f t="shared" si="3"/>
        <v>0.25388415214622084</v>
      </c>
      <c r="T63" s="15">
        <f t="shared" si="4"/>
        <v>0.74611584785377916</v>
      </c>
      <c r="U63" s="14">
        <f t="shared" si="5"/>
        <v>-1.370877209918582</v>
      </c>
      <c r="V63" s="15">
        <f t="shared" si="6"/>
        <v>0</v>
      </c>
      <c r="W63">
        <f t="shared" si="7"/>
        <v>2.9388043386972211</v>
      </c>
      <c r="AZ63">
        <v>1.5311982741306247E-2</v>
      </c>
      <c r="BA63">
        <v>1</v>
      </c>
      <c r="BB63">
        <v>0</v>
      </c>
      <c r="BC63">
        <f t="shared" si="12"/>
        <v>58</v>
      </c>
      <c r="BD63">
        <f t="shared" si="13"/>
        <v>1</v>
      </c>
      <c r="BE63">
        <f t="shared" si="9"/>
        <v>0.95296025952960262</v>
      </c>
      <c r="BF63">
        <f t="shared" si="10"/>
        <v>0.99578059071729963</v>
      </c>
      <c r="BG63">
        <f t="shared" si="11"/>
        <v>8.0760794056556674E-4</v>
      </c>
    </row>
    <row r="64" spans="1:59" x14ac:dyDescent="0.35">
      <c r="A64">
        <v>23</v>
      </c>
      <c r="B64">
        <v>507</v>
      </c>
      <c r="C64">
        <v>20</v>
      </c>
      <c r="D64">
        <v>1533</v>
      </c>
      <c r="E64">
        <v>1</v>
      </c>
      <c r="F64">
        <v>2</v>
      </c>
      <c r="G64">
        <v>5</v>
      </c>
      <c r="H64">
        <v>3</v>
      </c>
      <c r="I64">
        <v>1</v>
      </c>
      <c r="J64">
        <v>0</v>
      </c>
      <c r="K64">
        <v>14</v>
      </c>
      <c r="L64">
        <v>2</v>
      </c>
      <c r="M64">
        <v>3</v>
      </c>
      <c r="N64" s="14">
        <v>0</v>
      </c>
      <c r="O64">
        <v>1</v>
      </c>
      <c r="P64" s="15">
        <f t="shared" si="0"/>
        <v>1</v>
      </c>
      <c r="Q64">
        <f t="shared" si="1"/>
        <v>0</v>
      </c>
      <c r="R64">
        <f t="shared" si="2"/>
        <v>0.43154098606436975</v>
      </c>
      <c r="S64" s="14">
        <f t="shared" si="3"/>
        <v>0.43154098606436975</v>
      </c>
      <c r="T64" s="15">
        <f t="shared" si="4"/>
        <v>0.56845901393563025</v>
      </c>
      <c r="U64" s="14">
        <f t="shared" si="5"/>
        <v>-0.56482606349055775</v>
      </c>
      <c r="V64" s="15">
        <f t="shared" si="6"/>
        <v>100</v>
      </c>
      <c r="W64">
        <f t="shared" si="7"/>
        <v>0.75914177712948627</v>
      </c>
      <c r="AZ64">
        <v>1.5544919445440739E-2</v>
      </c>
      <c r="BA64">
        <v>1</v>
      </c>
      <c r="BB64">
        <v>0</v>
      </c>
      <c r="BC64">
        <f t="shared" si="12"/>
        <v>59</v>
      </c>
      <c r="BD64">
        <f t="shared" si="13"/>
        <v>1</v>
      </c>
      <c r="BE64">
        <f t="shared" si="9"/>
        <v>0.95214922952149228</v>
      </c>
      <c r="BF64">
        <f t="shared" si="10"/>
        <v>0.99578059071729963</v>
      </c>
      <c r="BG64">
        <f t="shared" si="11"/>
        <v>8.0760794056556674E-4</v>
      </c>
    </row>
    <row r="65" spans="1:59" x14ac:dyDescent="0.35">
      <c r="A65">
        <v>23</v>
      </c>
      <c r="B65">
        <v>541</v>
      </c>
      <c r="C65">
        <v>2</v>
      </c>
      <c r="D65">
        <v>113</v>
      </c>
      <c r="E65">
        <v>3</v>
      </c>
      <c r="F65">
        <v>2</v>
      </c>
      <c r="G65">
        <v>9</v>
      </c>
      <c r="H65">
        <v>1</v>
      </c>
      <c r="I65">
        <v>3</v>
      </c>
      <c r="J65">
        <v>0</v>
      </c>
      <c r="K65">
        <v>13</v>
      </c>
      <c r="L65">
        <v>3</v>
      </c>
      <c r="M65">
        <v>3</v>
      </c>
      <c r="N65" s="14">
        <v>0</v>
      </c>
      <c r="O65">
        <v>1</v>
      </c>
      <c r="P65" s="15">
        <f t="shared" si="0"/>
        <v>1</v>
      </c>
      <c r="Q65">
        <f t="shared" si="1"/>
        <v>0</v>
      </c>
      <c r="R65">
        <f t="shared" si="2"/>
        <v>0.15850568415662161</v>
      </c>
      <c r="S65" s="14">
        <f t="shared" si="3"/>
        <v>0.15850568415662161</v>
      </c>
      <c r="T65" s="15">
        <f t="shared" si="4"/>
        <v>0.84149431584337842</v>
      </c>
      <c r="U65" s="14">
        <f t="shared" si="5"/>
        <v>-0.17257602016508422</v>
      </c>
      <c r="V65" s="15">
        <f t="shared" si="6"/>
        <v>100</v>
      </c>
      <c r="W65">
        <f t="shared" si="7"/>
        <v>0.18836215666859382</v>
      </c>
      <c r="AZ65">
        <v>1.6019672681459873E-2</v>
      </c>
      <c r="BA65">
        <v>1</v>
      </c>
      <c r="BB65">
        <v>0</v>
      </c>
      <c r="BC65">
        <f t="shared" si="12"/>
        <v>60</v>
      </c>
      <c r="BD65">
        <f t="shared" si="13"/>
        <v>1</v>
      </c>
      <c r="BE65">
        <f t="shared" si="9"/>
        <v>0.95133819951338194</v>
      </c>
      <c r="BF65">
        <f t="shared" si="10"/>
        <v>0.99578059071729963</v>
      </c>
      <c r="BG65">
        <f t="shared" si="11"/>
        <v>8.0760794056545626E-4</v>
      </c>
    </row>
    <row r="66" spans="1:59" x14ac:dyDescent="0.35">
      <c r="A66">
        <v>23</v>
      </c>
      <c r="B66">
        <v>571</v>
      </c>
      <c r="C66">
        <v>12</v>
      </c>
      <c r="D66">
        <v>1982</v>
      </c>
      <c r="E66">
        <v>4</v>
      </c>
      <c r="F66">
        <v>2</v>
      </c>
      <c r="G66">
        <v>5</v>
      </c>
      <c r="H66">
        <v>4</v>
      </c>
      <c r="I66">
        <v>1</v>
      </c>
      <c r="J66">
        <v>0</v>
      </c>
      <c r="K66">
        <v>13</v>
      </c>
      <c r="L66">
        <v>3</v>
      </c>
      <c r="M66">
        <v>4</v>
      </c>
      <c r="N66" s="14">
        <v>0</v>
      </c>
      <c r="O66">
        <v>1</v>
      </c>
      <c r="P66" s="15">
        <f t="shared" si="0"/>
        <v>1</v>
      </c>
      <c r="Q66">
        <f t="shared" si="1"/>
        <v>0</v>
      </c>
      <c r="R66">
        <f t="shared" si="2"/>
        <v>8.3265605987179678E-2</v>
      </c>
      <c r="S66" s="14">
        <f t="shared" si="3"/>
        <v>8.3265605987179678E-2</v>
      </c>
      <c r="T66" s="15">
        <f t="shared" si="4"/>
        <v>0.91673439401282031</v>
      </c>
      <c r="U66" s="14">
        <f t="shared" si="5"/>
        <v>-8.6937495341323806E-2</v>
      </c>
      <c r="V66" s="15">
        <f t="shared" si="6"/>
        <v>100</v>
      </c>
      <c r="W66">
        <f t="shared" si="7"/>
        <v>9.0828495724591771E-2</v>
      </c>
      <c r="AZ66">
        <v>1.6124688760512092E-2</v>
      </c>
      <c r="BA66">
        <v>1</v>
      </c>
      <c r="BB66">
        <v>0</v>
      </c>
      <c r="BC66">
        <f t="shared" si="12"/>
        <v>61</v>
      </c>
      <c r="BD66">
        <f t="shared" si="13"/>
        <v>1</v>
      </c>
      <c r="BE66">
        <f t="shared" si="9"/>
        <v>0.95052716950527172</v>
      </c>
      <c r="BF66">
        <f t="shared" si="10"/>
        <v>0.99578059071729963</v>
      </c>
      <c r="BG66">
        <f t="shared" si="11"/>
        <v>8.0760794056556674E-4</v>
      </c>
    </row>
    <row r="67" spans="1:59" x14ac:dyDescent="0.35">
      <c r="A67">
        <v>23</v>
      </c>
      <c r="B67">
        <v>638</v>
      </c>
      <c r="C67">
        <v>9</v>
      </c>
      <c r="D67">
        <v>2023</v>
      </c>
      <c r="E67">
        <v>4</v>
      </c>
      <c r="F67">
        <v>2</v>
      </c>
      <c r="G67">
        <v>9</v>
      </c>
      <c r="H67">
        <v>1</v>
      </c>
      <c r="I67">
        <v>2</v>
      </c>
      <c r="J67">
        <v>0</v>
      </c>
      <c r="K67">
        <v>19</v>
      </c>
      <c r="L67">
        <v>1</v>
      </c>
      <c r="M67">
        <v>2</v>
      </c>
      <c r="N67" s="14">
        <v>1</v>
      </c>
      <c r="O67">
        <v>0</v>
      </c>
      <c r="P67" s="15">
        <f t="shared" si="0"/>
        <v>1</v>
      </c>
      <c r="Q67">
        <f t="shared" si="1"/>
        <v>1</v>
      </c>
      <c r="R67">
        <f t="shared" si="2"/>
        <v>0.29843141864073436</v>
      </c>
      <c r="S67" s="14">
        <f t="shared" si="3"/>
        <v>0.29843141864073436</v>
      </c>
      <c r="T67" s="15">
        <f t="shared" si="4"/>
        <v>0.70156858135926559</v>
      </c>
      <c r="U67" s="14">
        <f t="shared" si="5"/>
        <v>-1.2092151258441848</v>
      </c>
      <c r="V67" s="15">
        <f t="shared" si="6"/>
        <v>0</v>
      </c>
      <c r="W67">
        <f t="shared" si="7"/>
        <v>2.3508536217624139</v>
      </c>
      <c r="AZ67">
        <v>1.6205170516794199E-2</v>
      </c>
      <c r="BA67">
        <v>1</v>
      </c>
      <c r="BB67">
        <v>0</v>
      </c>
      <c r="BC67">
        <f t="shared" si="12"/>
        <v>62</v>
      </c>
      <c r="BD67">
        <f t="shared" si="13"/>
        <v>1</v>
      </c>
      <c r="BE67">
        <f t="shared" si="9"/>
        <v>0.94971613949716138</v>
      </c>
      <c r="BF67">
        <f t="shared" si="10"/>
        <v>0.99578059071729963</v>
      </c>
      <c r="BG67">
        <f t="shared" si="11"/>
        <v>8.0760794056556674E-4</v>
      </c>
    </row>
    <row r="68" spans="1:59" x14ac:dyDescent="0.35">
      <c r="A68">
        <v>23</v>
      </c>
      <c r="B68">
        <v>650</v>
      </c>
      <c r="C68">
        <v>9</v>
      </c>
      <c r="D68">
        <v>758</v>
      </c>
      <c r="E68">
        <v>2</v>
      </c>
      <c r="F68">
        <v>2</v>
      </c>
      <c r="G68">
        <v>5</v>
      </c>
      <c r="H68">
        <v>1</v>
      </c>
      <c r="I68">
        <v>2</v>
      </c>
      <c r="J68">
        <v>0</v>
      </c>
      <c r="K68">
        <v>14</v>
      </c>
      <c r="L68">
        <v>4</v>
      </c>
      <c r="M68">
        <v>4</v>
      </c>
      <c r="N68" s="14">
        <v>0</v>
      </c>
      <c r="O68">
        <v>1</v>
      </c>
      <c r="P68" s="15">
        <f t="shared" si="0"/>
        <v>1</v>
      </c>
      <c r="Q68">
        <f t="shared" si="1"/>
        <v>0</v>
      </c>
      <c r="R68">
        <f t="shared" si="2"/>
        <v>0.18343886344660695</v>
      </c>
      <c r="S68" s="14">
        <f t="shared" si="3"/>
        <v>0.18343886344660695</v>
      </c>
      <c r="T68" s="15">
        <f t="shared" si="4"/>
        <v>0.81656113655339302</v>
      </c>
      <c r="U68" s="14">
        <f t="shared" si="5"/>
        <v>-0.20265349300803395</v>
      </c>
      <c r="V68" s="15">
        <f t="shared" si="6"/>
        <v>100</v>
      </c>
      <c r="W68">
        <f t="shared" si="7"/>
        <v>0.22464804560853885</v>
      </c>
      <c r="AZ68">
        <v>1.6340909905120701E-2</v>
      </c>
      <c r="BA68">
        <v>1</v>
      </c>
      <c r="BB68">
        <v>0</v>
      </c>
      <c r="BC68">
        <f t="shared" si="12"/>
        <v>63</v>
      </c>
      <c r="BD68">
        <f t="shared" si="13"/>
        <v>1</v>
      </c>
      <c r="BE68">
        <f t="shared" si="9"/>
        <v>0.94890510948905105</v>
      </c>
      <c r="BF68">
        <f t="shared" si="10"/>
        <v>0.99578059071729963</v>
      </c>
      <c r="BG68">
        <f t="shared" si="11"/>
        <v>8.0760794056545626E-4</v>
      </c>
    </row>
    <row r="69" spans="1:59" x14ac:dyDescent="0.35">
      <c r="A69">
        <v>23</v>
      </c>
      <c r="B69">
        <v>773.53418803418799</v>
      </c>
      <c r="C69">
        <v>10</v>
      </c>
      <c r="D69">
        <v>784</v>
      </c>
      <c r="E69">
        <v>1</v>
      </c>
      <c r="F69">
        <v>2</v>
      </c>
      <c r="G69">
        <v>4</v>
      </c>
      <c r="H69">
        <v>3</v>
      </c>
      <c r="I69">
        <v>1</v>
      </c>
      <c r="J69">
        <v>0</v>
      </c>
      <c r="K69">
        <v>18</v>
      </c>
      <c r="L69">
        <v>4</v>
      </c>
      <c r="M69">
        <v>3</v>
      </c>
      <c r="N69" s="14">
        <v>0</v>
      </c>
      <c r="O69">
        <v>1</v>
      </c>
      <c r="P69" s="15">
        <f t="shared" ref="P69:P132" si="14">N69+O69</f>
        <v>1</v>
      </c>
      <c r="Q69">
        <f t="shared" ref="Q69:Q132" si="15">IF(P69=0,"",N69/P69)</f>
        <v>0</v>
      </c>
      <c r="R69">
        <f t="shared" ref="R69:R132" si="16">1/(1+EXP(-$Y$5-MMULT(A69:M69,$Y$6:$Y$18)))</f>
        <v>0.25583561300402197</v>
      </c>
      <c r="S69" s="14">
        <f t="shared" ref="S69:S132" si="17">P69*R69</f>
        <v>0.25583561300402197</v>
      </c>
      <c r="T69" s="15">
        <f t="shared" ref="T69:T132" si="18">P69-S69</f>
        <v>0.74416438699597798</v>
      </c>
      <c r="U69" s="14">
        <f t="shared" ref="U69:U132" si="19">IFERROR(P69*(Q69*LN(R69)+(1-Q69)*LN(1-R69)),0)</f>
        <v>-0.29549331829154846</v>
      </c>
      <c r="V69" s="15">
        <f t="shared" ref="V69:V132" si="20">100*IF(R69&gt;=$AV$10,N69/P69,O69/P69)</f>
        <v>100</v>
      </c>
      <c r="W69">
        <f t="shared" ref="W69:W132" si="21">IFERROR((N69-S69)^2/S69+(O69-T69)^2/T69,0)</f>
        <v>0.34378911094734332</v>
      </c>
      <c r="AZ69">
        <v>1.6415802503045588E-2</v>
      </c>
      <c r="BA69">
        <v>1</v>
      </c>
      <c r="BB69">
        <v>0</v>
      </c>
      <c r="BC69">
        <f t="shared" si="12"/>
        <v>64</v>
      </c>
      <c r="BD69">
        <f t="shared" si="13"/>
        <v>1</v>
      </c>
      <c r="BE69">
        <f t="shared" ref="BE69:BE132" si="22">1-BC69/BC$1474</f>
        <v>0.94809407948094082</v>
      </c>
      <c r="BF69">
        <f t="shared" ref="BF69:BF132" si="23">1-BD69/BD$1474</f>
        <v>0.99578059071729963</v>
      </c>
      <c r="BG69">
        <f t="shared" ref="BG69:BG132" si="24">(BE69-BE70)*BF69</f>
        <v>8.0760794056556674E-4</v>
      </c>
    </row>
    <row r="70" spans="1:59" x14ac:dyDescent="0.35">
      <c r="A70">
        <v>23</v>
      </c>
      <c r="B70">
        <v>773.53418803418799</v>
      </c>
      <c r="C70">
        <v>10</v>
      </c>
      <c r="D70">
        <v>1592</v>
      </c>
      <c r="E70">
        <v>4</v>
      </c>
      <c r="F70">
        <v>2</v>
      </c>
      <c r="G70">
        <v>4</v>
      </c>
      <c r="H70">
        <v>3</v>
      </c>
      <c r="I70">
        <v>2</v>
      </c>
      <c r="J70">
        <v>0</v>
      </c>
      <c r="K70">
        <v>16</v>
      </c>
      <c r="L70">
        <v>4</v>
      </c>
      <c r="M70">
        <v>3</v>
      </c>
      <c r="N70" s="14">
        <v>0</v>
      </c>
      <c r="O70">
        <v>1</v>
      </c>
      <c r="P70" s="15">
        <f t="shared" si="14"/>
        <v>1</v>
      </c>
      <c r="Q70">
        <f t="shared" si="15"/>
        <v>0</v>
      </c>
      <c r="R70">
        <f t="shared" si="16"/>
        <v>5.5626331133664567E-2</v>
      </c>
      <c r="S70" s="14">
        <f t="shared" si="17"/>
        <v>5.5626331133664567E-2</v>
      </c>
      <c r="T70" s="15">
        <f t="shared" si="18"/>
        <v>0.94437366886633545</v>
      </c>
      <c r="U70" s="14">
        <f t="shared" si="19"/>
        <v>-5.7233355495413855E-2</v>
      </c>
      <c r="V70" s="15">
        <f t="shared" si="20"/>
        <v>100</v>
      </c>
      <c r="W70">
        <f t="shared" si="21"/>
        <v>5.8902882373288397E-2</v>
      </c>
      <c r="AZ70">
        <v>1.6512197785440424E-2</v>
      </c>
      <c r="BA70">
        <v>1</v>
      </c>
      <c r="BB70">
        <v>0</v>
      </c>
      <c r="BC70">
        <f t="shared" ref="BC70:BC133" si="25">BC69+BA70</f>
        <v>65</v>
      </c>
      <c r="BD70">
        <f t="shared" ref="BD70:BD133" si="26">BD69+BB70</f>
        <v>1</v>
      </c>
      <c r="BE70">
        <f t="shared" si="22"/>
        <v>0.94728304947283049</v>
      </c>
      <c r="BF70">
        <f t="shared" si="23"/>
        <v>0.99578059071729963</v>
      </c>
      <c r="BG70">
        <f t="shared" si="24"/>
        <v>8.0760794056556674E-4</v>
      </c>
    </row>
    <row r="71" spans="1:59" x14ac:dyDescent="0.35">
      <c r="A71">
        <v>23</v>
      </c>
      <c r="B71">
        <v>776.33181818181822</v>
      </c>
      <c r="C71">
        <v>8</v>
      </c>
      <c r="D71">
        <v>1684</v>
      </c>
      <c r="E71">
        <v>4</v>
      </c>
      <c r="F71">
        <v>2</v>
      </c>
      <c r="G71">
        <v>5</v>
      </c>
      <c r="H71">
        <v>3</v>
      </c>
      <c r="I71">
        <v>1</v>
      </c>
      <c r="J71">
        <v>1</v>
      </c>
      <c r="K71">
        <v>15.173076923076923</v>
      </c>
      <c r="L71">
        <v>1</v>
      </c>
      <c r="M71">
        <v>3</v>
      </c>
      <c r="N71" s="14">
        <v>1</v>
      </c>
      <c r="O71">
        <v>0</v>
      </c>
      <c r="P71" s="15">
        <f t="shared" si="14"/>
        <v>1</v>
      </c>
      <c r="Q71">
        <f t="shared" si="15"/>
        <v>1</v>
      </c>
      <c r="R71">
        <f t="shared" si="16"/>
        <v>0.52346454177333757</v>
      </c>
      <c r="S71" s="14">
        <f t="shared" si="17"/>
        <v>0.52346454177333757</v>
      </c>
      <c r="T71" s="15">
        <f t="shared" si="18"/>
        <v>0.47653545822666243</v>
      </c>
      <c r="U71" s="14">
        <f t="shared" si="19"/>
        <v>-0.64728598396774939</v>
      </c>
      <c r="V71" s="15">
        <f t="shared" si="20"/>
        <v>100</v>
      </c>
      <c r="W71">
        <f t="shared" si="21"/>
        <v>0.9103490689403837</v>
      </c>
      <c r="AZ71">
        <v>1.6721100489993247E-2</v>
      </c>
      <c r="BA71">
        <v>1</v>
      </c>
      <c r="BB71">
        <v>0</v>
      </c>
      <c r="BC71">
        <f t="shared" si="25"/>
        <v>66</v>
      </c>
      <c r="BD71">
        <f t="shared" si="26"/>
        <v>1</v>
      </c>
      <c r="BE71">
        <f t="shared" si="22"/>
        <v>0.94647201946472015</v>
      </c>
      <c r="BF71">
        <f t="shared" si="23"/>
        <v>0.99578059071729963</v>
      </c>
      <c r="BG71">
        <f t="shared" si="24"/>
        <v>8.0760794056545626E-4</v>
      </c>
    </row>
    <row r="72" spans="1:59" x14ac:dyDescent="0.35">
      <c r="A72">
        <v>23</v>
      </c>
      <c r="B72">
        <v>885</v>
      </c>
      <c r="C72">
        <v>4</v>
      </c>
      <c r="D72">
        <v>705</v>
      </c>
      <c r="E72">
        <v>1</v>
      </c>
      <c r="F72">
        <v>2</v>
      </c>
      <c r="G72">
        <v>4</v>
      </c>
      <c r="H72">
        <v>1</v>
      </c>
      <c r="I72">
        <v>2</v>
      </c>
      <c r="J72">
        <v>0</v>
      </c>
      <c r="K72">
        <v>16</v>
      </c>
      <c r="L72">
        <v>1</v>
      </c>
      <c r="M72">
        <v>4</v>
      </c>
      <c r="N72" s="14">
        <v>0</v>
      </c>
      <c r="O72">
        <v>1</v>
      </c>
      <c r="P72" s="15">
        <f t="shared" si="14"/>
        <v>1</v>
      </c>
      <c r="Q72">
        <f t="shared" si="15"/>
        <v>0</v>
      </c>
      <c r="R72">
        <f t="shared" si="16"/>
        <v>0.27234107194308305</v>
      </c>
      <c r="S72" s="14">
        <f t="shared" si="17"/>
        <v>0.27234107194308305</v>
      </c>
      <c r="T72" s="15">
        <f t="shared" si="18"/>
        <v>0.72765892805691701</v>
      </c>
      <c r="U72" s="14">
        <f t="shared" si="19"/>
        <v>-0.31792284598472703</v>
      </c>
      <c r="V72" s="15">
        <f t="shared" si="20"/>
        <v>100</v>
      </c>
      <c r="W72">
        <f t="shared" si="21"/>
        <v>0.37427022667106025</v>
      </c>
      <c r="AZ72">
        <v>1.67931674689407E-2</v>
      </c>
      <c r="BA72">
        <v>1</v>
      </c>
      <c r="BB72">
        <v>0</v>
      </c>
      <c r="BC72">
        <f t="shared" si="25"/>
        <v>67</v>
      </c>
      <c r="BD72">
        <f t="shared" si="26"/>
        <v>1</v>
      </c>
      <c r="BE72">
        <f t="shared" si="22"/>
        <v>0.94566098945660992</v>
      </c>
      <c r="BF72">
        <f t="shared" si="23"/>
        <v>0.99578059071729963</v>
      </c>
      <c r="BG72">
        <f t="shared" si="24"/>
        <v>8.0760794056556674E-4</v>
      </c>
    </row>
    <row r="73" spans="1:59" x14ac:dyDescent="0.35">
      <c r="A73">
        <v>23</v>
      </c>
      <c r="B73">
        <v>1243</v>
      </c>
      <c r="C73">
        <v>6</v>
      </c>
      <c r="D73">
        <v>811</v>
      </c>
      <c r="E73">
        <v>3</v>
      </c>
      <c r="F73">
        <v>2</v>
      </c>
      <c r="G73">
        <v>5</v>
      </c>
      <c r="H73">
        <v>1</v>
      </c>
      <c r="I73">
        <v>2</v>
      </c>
      <c r="J73">
        <v>1</v>
      </c>
      <c r="K73">
        <v>21</v>
      </c>
      <c r="L73">
        <v>3</v>
      </c>
      <c r="M73">
        <v>3</v>
      </c>
      <c r="N73" s="14">
        <v>1</v>
      </c>
      <c r="O73">
        <v>0</v>
      </c>
      <c r="P73" s="15">
        <f t="shared" si="14"/>
        <v>1</v>
      </c>
      <c r="Q73">
        <f t="shared" si="15"/>
        <v>1</v>
      </c>
      <c r="R73">
        <f t="shared" si="16"/>
        <v>0.49245600359090641</v>
      </c>
      <c r="S73" s="14">
        <f t="shared" si="17"/>
        <v>0.49245600359090641</v>
      </c>
      <c r="T73" s="15">
        <f t="shared" si="18"/>
        <v>0.50754399640909353</v>
      </c>
      <c r="U73" s="14">
        <f t="shared" si="19"/>
        <v>-0.70835015517074895</v>
      </c>
      <c r="V73" s="15">
        <f t="shared" si="20"/>
        <v>0</v>
      </c>
      <c r="W73">
        <f t="shared" si="21"/>
        <v>1.0306382554140228</v>
      </c>
      <c r="AZ73">
        <v>1.6964680114157266E-2</v>
      </c>
      <c r="BA73">
        <v>1</v>
      </c>
      <c r="BB73">
        <v>0</v>
      </c>
      <c r="BC73">
        <f t="shared" si="25"/>
        <v>68</v>
      </c>
      <c r="BD73">
        <f t="shared" si="26"/>
        <v>1</v>
      </c>
      <c r="BE73">
        <f t="shared" si="22"/>
        <v>0.94484995944849959</v>
      </c>
      <c r="BF73">
        <f t="shared" si="23"/>
        <v>0.99578059071729963</v>
      </c>
      <c r="BG73">
        <f t="shared" si="24"/>
        <v>8.0760794056556674E-4</v>
      </c>
    </row>
    <row r="74" spans="1:59" x14ac:dyDescent="0.35">
      <c r="A74">
        <v>23</v>
      </c>
      <c r="B74">
        <v>1309</v>
      </c>
      <c r="C74">
        <v>26</v>
      </c>
      <c r="D74">
        <v>465</v>
      </c>
      <c r="E74">
        <v>3</v>
      </c>
      <c r="F74">
        <v>2</v>
      </c>
      <c r="G74">
        <v>4</v>
      </c>
      <c r="H74">
        <v>4</v>
      </c>
      <c r="I74">
        <v>3</v>
      </c>
      <c r="J74">
        <v>0</v>
      </c>
      <c r="K74">
        <v>12</v>
      </c>
      <c r="L74">
        <v>3</v>
      </c>
      <c r="M74">
        <v>2</v>
      </c>
      <c r="N74" s="14">
        <v>0</v>
      </c>
      <c r="O74">
        <v>1</v>
      </c>
      <c r="P74" s="15">
        <f t="shared" si="14"/>
        <v>1</v>
      </c>
      <c r="Q74">
        <f t="shared" si="15"/>
        <v>0</v>
      </c>
      <c r="R74">
        <f t="shared" si="16"/>
        <v>8.1010241814177694E-2</v>
      </c>
      <c r="S74" s="14">
        <f t="shared" si="17"/>
        <v>8.1010241814177694E-2</v>
      </c>
      <c r="T74" s="15">
        <f t="shared" si="18"/>
        <v>0.91898975818582229</v>
      </c>
      <c r="U74" s="14">
        <f t="shared" si="19"/>
        <v>-8.4480301208874578E-2</v>
      </c>
      <c r="V74" s="15">
        <f t="shared" si="20"/>
        <v>100</v>
      </c>
      <c r="W74">
        <f t="shared" si="21"/>
        <v>8.8151408753564364E-2</v>
      </c>
      <c r="AZ74">
        <v>1.7047984061086634E-2</v>
      </c>
      <c r="BA74">
        <v>1</v>
      </c>
      <c r="BB74">
        <v>0</v>
      </c>
      <c r="BC74">
        <f t="shared" si="25"/>
        <v>69</v>
      </c>
      <c r="BD74">
        <f t="shared" si="26"/>
        <v>1</v>
      </c>
      <c r="BE74">
        <f t="shared" si="22"/>
        <v>0.94403892944038925</v>
      </c>
      <c r="BF74">
        <f t="shared" si="23"/>
        <v>0.99578059071729963</v>
      </c>
      <c r="BG74">
        <f t="shared" si="24"/>
        <v>0</v>
      </c>
    </row>
    <row r="75" spans="1:59" x14ac:dyDescent="0.35">
      <c r="A75">
        <v>24</v>
      </c>
      <c r="B75">
        <v>240</v>
      </c>
      <c r="C75">
        <v>22</v>
      </c>
      <c r="D75">
        <v>1714</v>
      </c>
      <c r="E75">
        <v>4</v>
      </c>
      <c r="F75">
        <v>2</v>
      </c>
      <c r="G75">
        <v>2</v>
      </c>
      <c r="H75">
        <v>3</v>
      </c>
      <c r="I75">
        <v>2</v>
      </c>
      <c r="J75">
        <v>0</v>
      </c>
      <c r="K75">
        <v>11</v>
      </c>
      <c r="L75">
        <v>3</v>
      </c>
      <c r="M75">
        <v>3</v>
      </c>
      <c r="N75" s="14">
        <v>1</v>
      </c>
      <c r="O75">
        <v>0</v>
      </c>
      <c r="P75" s="15">
        <f t="shared" si="14"/>
        <v>1</v>
      </c>
      <c r="Q75">
        <f t="shared" si="15"/>
        <v>1</v>
      </c>
      <c r="R75">
        <f t="shared" si="16"/>
        <v>8.0463421925845074E-2</v>
      </c>
      <c r="S75" s="14">
        <f t="shared" si="17"/>
        <v>8.0463421925845074E-2</v>
      </c>
      <c r="T75" s="15">
        <f t="shared" si="18"/>
        <v>0.9195365780741549</v>
      </c>
      <c r="U75" s="14">
        <f t="shared" si="19"/>
        <v>-2.5199525838365737</v>
      </c>
      <c r="V75" s="15">
        <f t="shared" si="20"/>
        <v>0</v>
      </c>
      <c r="W75">
        <f t="shared" si="21"/>
        <v>11.428007361178324</v>
      </c>
      <c r="AZ75">
        <v>1.7151808089043773E-2</v>
      </c>
      <c r="BA75">
        <v>0</v>
      </c>
      <c r="BB75">
        <v>1</v>
      </c>
      <c r="BC75">
        <f t="shared" si="25"/>
        <v>69</v>
      </c>
      <c r="BD75">
        <f t="shared" si="26"/>
        <v>2</v>
      </c>
      <c r="BE75">
        <f t="shared" si="22"/>
        <v>0.94403892944038925</v>
      </c>
      <c r="BF75">
        <f t="shared" si="23"/>
        <v>0.99156118143459915</v>
      </c>
      <c r="BG75">
        <f t="shared" si="24"/>
        <v>8.0418587302068733E-4</v>
      </c>
    </row>
    <row r="76" spans="1:59" x14ac:dyDescent="0.35">
      <c r="A76">
        <v>24</v>
      </c>
      <c r="B76">
        <v>350</v>
      </c>
      <c r="C76">
        <v>21</v>
      </c>
      <c r="D76">
        <v>1551</v>
      </c>
      <c r="E76">
        <v>3</v>
      </c>
      <c r="F76">
        <v>2</v>
      </c>
      <c r="G76">
        <v>5</v>
      </c>
      <c r="H76">
        <v>1</v>
      </c>
      <c r="I76">
        <v>3</v>
      </c>
      <c r="J76">
        <v>0</v>
      </c>
      <c r="K76">
        <v>14</v>
      </c>
      <c r="L76">
        <v>2</v>
      </c>
      <c r="M76">
        <v>3</v>
      </c>
      <c r="N76" s="14">
        <v>0</v>
      </c>
      <c r="O76">
        <v>1</v>
      </c>
      <c r="P76" s="15">
        <f t="shared" si="14"/>
        <v>1</v>
      </c>
      <c r="Q76">
        <f t="shared" si="15"/>
        <v>0</v>
      </c>
      <c r="R76">
        <f t="shared" si="16"/>
        <v>0.1630538370095837</v>
      </c>
      <c r="S76" s="14">
        <f t="shared" si="17"/>
        <v>0.1630538370095837</v>
      </c>
      <c r="T76" s="15">
        <f t="shared" si="18"/>
        <v>0.83694616299041624</v>
      </c>
      <c r="U76" s="14">
        <f t="shared" si="19"/>
        <v>-0.17799553195872367</v>
      </c>
      <c r="V76" s="15">
        <f t="shared" si="20"/>
        <v>100</v>
      </c>
      <c r="W76">
        <f t="shared" si="21"/>
        <v>0.19481998271787382</v>
      </c>
      <c r="AZ76">
        <v>1.7388512477638451E-2</v>
      </c>
      <c r="BA76">
        <v>1</v>
      </c>
      <c r="BB76">
        <v>0</v>
      </c>
      <c r="BC76">
        <f t="shared" si="25"/>
        <v>70</v>
      </c>
      <c r="BD76">
        <f t="shared" si="26"/>
        <v>2</v>
      </c>
      <c r="BE76">
        <f t="shared" si="22"/>
        <v>0.94322789943227903</v>
      </c>
      <c r="BF76">
        <f t="shared" si="23"/>
        <v>0.99156118143459915</v>
      </c>
      <c r="BG76">
        <f t="shared" si="24"/>
        <v>8.0418587302079738E-4</v>
      </c>
    </row>
    <row r="77" spans="1:59" x14ac:dyDescent="0.35">
      <c r="A77">
        <v>24</v>
      </c>
      <c r="B77">
        <v>381</v>
      </c>
      <c r="C77">
        <v>9</v>
      </c>
      <c r="D77">
        <v>1494</v>
      </c>
      <c r="E77">
        <v>2</v>
      </c>
      <c r="F77">
        <v>2</v>
      </c>
      <c r="G77">
        <v>5</v>
      </c>
      <c r="H77">
        <v>1</v>
      </c>
      <c r="I77">
        <v>1</v>
      </c>
      <c r="J77">
        <v>1</v>
      </c>
      <c r="K77">
        <v>11</v>
      </c>
      <c r="L77">
        <v>3</v>
      </c>
      <c r="M77">
        <v>2</v>
      </c>
      <c r="N77" s="14">
        <v>1</v>
      </c>
      <c r="O77">
        <v>0</v>
      </c>
      <c r="P77" s="15">
        <f t="shared" si="14"/>
        <v>1</v>
      </c>
      <c r="Q77">
        <f t="shared" si="15"/>
        <v>1</v>
      </c>
      <c r="R77">
        <f t="shared" si="16"/>
        <v>0.82998857789627301</v>
      </c>
      <c r="S77" s="14">
        <f t="shared" si="17"/>
        <v>0.82998857789627301</v>
      </c>
      <c r="T77" s="15">
        <f t="shared" si="18"/>
        <v>0.17001142210372699</v>
      </c>
      <c r="U77" s="14">
        <f t="shared" si="19"/>
        <v>-0.18634333985694015</v>
      </c>
      <c r="V77" s="15">
        <f t="shared" si="20"/>
        <v>100</v>
      </c>
      <c r="W77">
        <f t="shared" si="21"/>
        <v>0.20483585754233596</v>
      </c>
      <c r="AZ77">
        <v>1.747645034625402E-2</v>
      </c>
      <c r="BA77">
        <v>1</v>
      </c>
      <c r="BB77">
        <v>0</v>
      </c>
      <c r="BC77">
        <f t="shared" si="25"/>
        <v>71</v>
      </c>
      <c r="BD77">
        <f t="shared" si="26"/>
        <v>2</v>
      </c>
      <c r="BE77">
        <f t="shared" si="22"/>
        <v>0.94241686942416869</v>
      </c>
      <c r="BF77">
        <f t="shared" si="23"/>
        <v>0.99156118143459915</v>
      </c>
      <c r="BG77">
        <f t="shared" si="24"/>
        <v>8.0418587302079738E-4</v>
      </c>
    </row>
    <row r="78" spans="1:59" x14ac:dyDescent="0.35">
      <c r="A78">
        <v>24</v>
      </c>
      <c r="B78">
        <v>477</v>
      </c>
      <c r="C78">
        <v>24</v>
      </c>
      <c r="D78">
        <v>1173</v>
      </c>
      <c r="E78">
        <v>4</v>
      </c>
      <c r="F78">
        <v>2</v>
      </c>
      <c r="G78">
        <v>5</v>
      </c>
      <c r="H78">
        <v>2</v>
      </c>
      <c r="I78">
        <v>1</v>
      </c>
      <c r="J78">
        <v>0</v>
      </c>
      <c r="K78">
        <v>22</v>
      </c>
      <c r="L78">
        <v>4</v>
      </c>
      <c r="M78">
        <v>3</v>
      </c>
      <c r="N78" s="14">
        <v>0</v>
      </c>
      <c r="O78">
        <v>1</v>
      </c>
      <c r="P78" s="15">
        <f t="shared" si="14"/>
        <v>1</v>
      </c>
      <c r="Q78">
        <f t="shared" si="15"/>
        <v>0</v>
      </c>
      <c r="R78">
        <f t="shared" si="16"/>
        <v>0.20379313001878341</v>
      </c>
      <c r="S78" s="14">
        <f t="shared" si="17"/>
        <v>0.20379313001878341</v>
      </c>
      <c r="T78" s="15">
        <f t="shared" si="18"/>
        <v>0.79620686998121659</v>
      </c>
      <c r="U78" s="14">
        <f t="shared" si="19"/>
        <v>-0.2278962399914313</v>
      </c>
      <c r="V78" s="15">
        <f t="shared" si="20"/>
        <v>100</v>
      </c>
      <c r="W78">
        <f t="shared" si="21"/>
        <v>0.25595500076957528</v>
      </c>
      <c r="AZ78">
        <v>1.7542577311574718E-2</v>
      </c>
      <c r="BA78">
        <v>1</v>
      </c>
      <c r="BB78">
        <v>0</v>
      </c>
      <c r="BC78">
        <f t="shared" si="25"/>
        <v>72</v>
      </c>
      <c r="BD78">
        <f t="shared" si="26"/>
        <v>2</v>
      </c>
      <c r="BE78">
        <f t="shared" si="22"/>
        <v>0.94160583941605835</v>
      </c>
      <c r="BF78">
        <f t="shared" si="23"/>
        <v>0.99156118143459915</v>
      </c>
      <c r="BG78">
        <f t="shared" si="24"/>
        <v>8.0418587302068733E-4</v>
      </c>
    </row>
    <row r="79" spans="1:59" x14ac:dyDescent="0.35">
      <c r="A79">
        <v>24</v>
      </c>
      <c r="B79">
        <v>506</v>
      </c>
      <c r="C79">
        <v>29</v>
      </c>
      <c r="D79">
        <v>1725</v>
      </c>
      <c r="E79">
        <v>2</v>
      </c>
      <c r="F79">
        <v>2</v>
      </c>
      <c r="G79">
        <v>5</v>
      </c>
      <c r="H79">
        <v>1</v>
      </c>
      <c r="I79">
        <v>3</v>
      </c>
      <c r="J79">
        <v>0</v>
      </c>
      <c r="K79">
        <v>13</v>
      </c>
      <c r="L79">
        <v>2</v>
      </c>
      <c r="M79">
        <v>4</v>
      </c>
      <c r="N79" s="14">
        <v>0</v>
      </c>
      <c r="O79">
        <v>1</v>
      </c>
      <c r="P79" s="15">
        <f t="shared" si="14"/>
        <v>1</v>
      </c>
      <c r="Q79">
        <f t="shared" si="15"/>
        <v>0</v>
      </c>
      <c r="R79">
        <f t="shared" si="16"/>
        <v>0.20303662418572924</v>
      </c>
      <c r="S79" s="14">
        <f t="shared" si="17"/>
        <v>0.20303662418572924</v>
      </c>
      <c r="T79" s="15">
        <f t="shared" si="18"/>
        <v>0.79696337581427079</v>
      </c>
      <c r="U79" s="14">
        <f t="shared" si="19"/>
        <v>-0.2269465538020129</v>
      </c>
      <c r="V79" s="15">
        <f t="shared" si="20"/>
        <v>100</v>
      </c>
      <c r="W79">
        <f t="shared" si="21"/>
        <v>0.25476280384689365</v>
      </c>
      <c r="AZ79">
        <v>1.7665891461722993E-2</v>
      </c>
      <c r="BA79">
        <v>1</v>
      </c>
      <c r="BB79">
        <v>0</v>
      </c>
      <c r="BC79">
        <f t="shared" si="25"/>
        <v>73</v>
      </c>
      <c r="BD79">
        <f t="shared" si="26"/>
        <v>2</v>
      </c>
      <c r="BE79">
        <f t="shared" si="22"/>
        <v>0.94079480940794813</v>
      </c>
      <c r="BF79">
        <f t="shared" si="23"/>
        <v>0.99156118143459915</v>
      </c>
      <c r="BG79">
        <f t="shared" si="24"/>
        <v>8.0418587302079738E-4</v>
      </c>
    </row>
    <row r="80" spans="1:59" x14ac:dyDescent="0.35">
      <c r="A80">
        <v>24</v>
      </c>
      <c r="B80">
        <v>535</v>
      </c>
      <c r="C80">
        <v>24</v>
      </c>
      <c r="D80">
        <v>632</v>
      </c>
      <c r="E80">
        <v>4</v>
      </c>
      <c r="F80">
        <v>2</v>
      </c>
      <c r="G80">
        <v>9</v>
      </c>
      <c r="H80">
        <v>4</v>
      </c>
      <c r="I80">
        <v>2</v>
      </c>
      <c r="J80">
        <v>0</v>
      </c>
      <c r="K80">
        <v>13</v>
      </c>
      <c r="L80">
        <v>3</v>
      </c>
      <c r="M80">
        <v>3</v>
      </c>
      <c r="N80" s="14">
        <v>0</v>
      </c>
      <c r="O80">
        <v>1</v>
      </c>
      <c r="P80" s="15">
        <f t="shared" si="14"/>
        <v>1</v>
      </c>
      <c r="Q80">
        <f t="shared" si="15"/>
        <v>0</v>
      </c>
      <c r="R80">
        <f t="shared" si="16"/>
        <v>0.13744115868138404</v>
      </c>
      <c r="S80" s="14">
        <f t="shared" si="17"/>
        <v>0.13744115868138404</v>
      </c>
      <c r="T80" s="15">
        <f t="shared" si="18"/>
        <v>0.86255884131861593</v>
      </c>
      <c r="U80" s="14">
        <f t="shared" si="19"/>
        <v>-0.14785191058493952</v>
      </c>
      <c r="V80" s="15">
        <f t="shared" si="20"/>
        <v>100</v>
      </c>
      <c r="W80">
        <f t="shared" si="21"/>
        <v>0.15934119749010306</v>
      </c>
      <c r="AZ80">
        <v>1.7732279527375196E-2</v>
      </c>
      <c r="BA80">
        <v>1</v>
      </c>
      <c r="BB80">
        <v>0</v>
      </c>
      <c r="BC80">
        <f t="shared" si="25"/>
        <v>74</v>
      </c>
      <c r="BD80">
        <f t="shared" si="26"/>
        <v>2</v>
      </c>
      <c r="BE80">
        <f t="shared" si="22"/>
        <v>0.93998377939983779</v>
      </c>
      <c r="BF80">
        <f t="shared" si="23"/>
        <v>0.99156118143459915</v>
      </c>
      <c r="BG80">
        <f t="shared" si="24"/>
        <v>8.0418587302079738E-4</v>
      </c>
    </row>
    <row r="81" spans="1:59" x14ac:dyDescent="0.35">
      <c r="A81">
        <v>24</v>
      </c>
      <c r="B81">
        <v>567</v>
      </c>
      <c r="C81">
        <v>2</v>
      </c>
      <c r="D81">
        <v>1646</v>
      </c>
      <c r="E81">
        <v>1</v>
      </c>
      <c r="F81">
        <v>1</v>
      </c>
      <c r="G81">
        <v>4</v>
      </c>
      <c r="H81">
        <v>4</v>
      </c>
      <c r="I81">
        <v>1</v>
      </c>
      <c r="J81">
        <v>1</v>
      </c>
      <c r="K81">
        <v>13</v>
      </c>
      <c r="L81">
        <v>3</v>
      </c>
      <c r="M81">
        <v>3</v>
      </c>
      <c r="N81" s="14">
        <v>0</v>
      </c>
      <c r="O81">
        <v>1</v>
      </c>
      <c r="P81" s="15">
        <f t="shared" si="14"/>
        <v>1</v>
      </c>
      <c r="Q81">
        <f t="shared" si="15"/>
        <v>0</v>
      </c>
      <c r="R81">
        <f t="shared" si="16"/>
        <v>0.46101221685440652</v>
      </c>
      <c r="S81" s="14">
        <f t="shared" si="17"/>
        <v>0.46101221685440652</v>
      </c>
      <c r="T81" s="15">
        <f t="shared" si="18"/>
        <v>0.53898778314559348</v>
      </c>
      <c r="U81" s="14">
        <f t="shared" si="19"/>
        <v>-0.61806237410813225</v>
      </c>
      <c r="V81" s="15">
        <f t="shared" si="20"/>
        <v>100</v>
      </c>
      <c r="W81">
        <f t="shared" si="21"/>
        <v>0.85532962206283647</v>
      </c>
      <c r="AZ81">
        <v>1.7943989911368911E-2</v>
      </c>
      <c r="BA81">
        <v>1</v>
      </c>
      <c r="BB81">
        <v>0</v>
      </c>
      <c r="BC81">
        <f t="shared" si="25"/>
        <v>75</v>
      </c>
      <c r="BD81">
        <f t="shared" si="26"/>
        <v>2</v>
      </c>
      <c r="BE81">
        <f t="shared" si="22"/>
        <v>0.93917274939172746</v>
      </c>
      <c r="BF81">
        <f t="shared" si="23"/>
        <v>0.99156118143459915</v>
      </c>
      <c r="BG81">
        <f t="shared" si="24"/>
        <v>8.0418587302068733E-4</v>
      </c>
    </row>
    <row r="82" spans="1:59" x14ac:dyDescent="0.35">
      <c r="A82">
        <v>24</v>
      </c>
      <c r="B82">
        <v>581</v>
      </c>
      <c r="C82">
        <v>9</v>
      </c>
      <c r="D82">
        <v>1707</v>
      </c>
      <c r="E82">
        <v>3</v>
      </c>
      <c r="F82">
        <v>2</v>
      </c>
      <c r="G82">
        <v>4</v>
      </c>
      <c r="H82">
        <v>3</v>
      </c>
      <c r="I82">
        <v>2</v>
      </c>
      <c r="J82">
        <v>0</v>
      </c>
      <c r="K82">
        <v>16</v>
      </c>
      <c r="L82">
        <v>4</v>
      </c>
      <c r="M82">
        <v>3</v>
      </c>
      <c r="N82" s="14">
        <v>0</v>
      </c>
      <c r="O82">
        <v>1</v>
      </c>
      <c r="P82" s="15">
        <f t="shared" si="14"/>
        <v>1</v>
      </c>
      <c r="Q82">
        <f t="shared" si="15"/>
        <v>0</v>
      </c>
      <c r="R82">
        <f t="shared" si="16"/>
        <v>7.1881879109703464E-2</v>
      </c>
      <c r="S82" s="14">
        <f t="shared" si="17"/>
        <v>7.1881879109703464E-2</v>
      </c>
      <c r="T82" s="15">
        <f t="shared" si="18"/>
        <v>0.92811812089029655</v>
      </c>
      <c r="U82" s="14">
        <f t="shared" si="19"/>
        <v>-7.4596268853911116E-2</v>
      </c>
      <c r="V82" s="15">
        <f t="shared" si="20"/>
        <v>100</v>
      </c>
      <c r="W82">
        <f t="shared" si="21"/>
        <v>7.7449063316155087E-2</v>
      </c>
      <c r="AZ82">
        <v>1.7991899972194168E-2</v>
      </c>
      <c r="BA82">
        <v>1</v>
      </c>
      <c r="BB82">
        <v>0</v>
      </c>
      <c r="BC82">
        <f t="shared" si="25"/>
        <v>76</v>
      </c>
      <c r="BD82">
        <f t="shared" si="26"/>
        <v>2</v>
      </c>
      <c r="BE82">
        <f t="shared" si="22"/>
        <v>0.93836171938361723</v>
      </c>
      <c r="BF82">
        <f t="shared" si="23"/>
        <v>0.99156118143459915</v>
      </c>
      <c r="BG82">
        <f t="shared" si="24"/>
        <v>0</v>
      </c>
    </row>
    <row r="83" spans="1:59" x14ac:dyDescent="0.35">
      <c r="A83">
        <v>24</v>
      </c>
      <c r="B83">
        <v>673</v>
      </c>
      <c r="C83">
        <v>11</v>
      </c>
      <c r="D83">
        <v>26</v>
      </c>
      <c r="E83">
        <v>1</v>
      </c>
      <c r="F83">
        <v>1</v>
      </c>
      <c r="G83">
        <v>3</v>
      </c>
      <c r="H83">
        <v>3</v>
      </c>
      <c r="I83">
        <v>3</v>
      </c>
      <c r="J83">
        <v>0</v>
      </c>
      <c r="K83">
        <v>18</v>
      </c>
      <c r="L83">
        <v>4</v>
      </c>
      <c r="M83">
        <v>2</v>
      </c>
      <c r="N83" s="14">
        <v>0</v>
      </c>
      <c r="O83">
        <v>1</v>
      </c>
      <c r="P83" s="15">
        <f t="shared" si="14"/>
        <v>1</v>
      </c>
      <c r="Q83">
        <f t="shared" si="15"/>
        <v>0</v>
      </c>
      <c r="R83">
        <f t="shared" si="16"/>
        <v>7.5415378058096449E-2</v>
      </c>
      <c r="S83" s="14">
        <f t="shared" si="17"/>
        <v>7.5415378058096449E-2</v>
      </c>
      <c r="T83" s="15">
        <f t="shared" si="18"/>
        <v>0.92458462194190361</v>
      </c>
      <c r="U83" s="14">
        <f t="shared" si="19"/>
        <v>-7.8410699686267085E-2</v>
      </c>
      <c r="V83" s="15">
        <f t="shared" si="20"/>
        <v>100</v>
      </c>
      <c r="W83">
        <f t="shared" si="21"/>
        <v>8.1566766598066109E-2</v>
      </c>
      <c r="AZ83">
        <v>1.8031176538694113E-2</v>
      </c>
      <c r="BA83">
        <v>0</v>
      </c>
      <c r="BB83">
        <v>1</v>
      </c>
      <c r="BC83">
        <f t="shared" si="25"/>
        <v>76</v>
      </c>
      <c r="BD83">
        <f t="shared" si="26"/>
        <v>3</v>
      </c>
      <c r="BE83">
        <f t="shared" si="22"/>
        <v>0.93836171938361723</v>
      </c>
      <c r="BF83">
        <f t="shared" si="23"/>
        <v>0.98734177215189878</v>
      </c>
      <c r="BG83">
        <f t="shared" si="24"/>
        <v>8.0076380547602812E-4</v>
      </c>
    </row>
    <row r="84" spans="1:59" x14ac:dyDescent="0.35">
      <c r="A84">
        <v>24</v>
      </c>
      <c r="B84">
        <v>693</v>
      </c>
      <c r="C84">
        <v>3</v>
      </c>
      <c r="D84">
        <v>720</v>
      </c>
      <c r="E84">
        <v>1</v>
      </c>
      <c r="F84">
        <v>1</v>
      </c>
      <c r="G84">
        <v>8</v>
      </c>
      <c r="H84">
        <v>3</v>
      </c>
      <c r="I84">
        <v>1</v>
      </c>
      <c r="J84">
        <v>0</v>
      </c>
      <c r="K84">
        <v>14</v>
      </c>
      <c r="L84">
        <v>1</v>
      </c>
      <c r="M84">
        <v>3</v>
      </c>
      <c r="N84" s="14">
        <v>1</v>
      </c>
      <c r="O84">
        <v>0</v>
      </c>
      <c r="P84" s="15">
        <f t="shared" si="14"/>
        <v>1</v>
      </c>
      <c r="Q84">
        <f t="shared" si="15"/>
        <v>1</v>
      </c>
      <c r="R84">
        <f t="shared" si="16"/>
        <v>0.36395267333721254</v>
      </c>
      <c r="S84" s="14">
        <f t="shared" si="17"/>
        <v>0.36395267333721254</v>
      </c>
      <c r="T84" s="15">
        <f t="shared" si="18"/>
        <v>0.63604732666278752</v>
      </c>
      <c r="U84" s="14">
        <f t="shared" si="19"/>
        <v>-1.01073143810287</v>
      </c>
      <c r="V84" s="15">
        <f t="shared" si="20"/>
        <v>0</v>
      </c>
      <c r="W84">
        <f t="shared" si="21"/>
        <v>1.7476099868442827</v>
      </c>
      <c r="AZ84">
        <v>1.8122043324644913E-2</v>
      </c>
      <c r="BA84">
        <v>1</v>
      </c>
      <c r="BB84">
        <v>0</v>
      </c>
      <c r="BC84">
        <f t="shared" si="25"/>
        <v>77</v>
      </c>
      <c r="BD84">
        <f t="shared" si="26"/>
        <v>3</v>
      </c>
      <c r="BE84">
        <f t="shared" si="22"/>
        <v>0.9375506893755069</v>
      </c>
      <c r="BF84">
        <f t="shared" si="23"/>
        <v>0.98734177215189878</v>
      </c>
      <c r="BG84">
        <f t="shared" si="24"/>
        <v>8.0076380547602812E-4</v>
      </c>
    </row>
    <row r="85" spans="1:59" x14ac:dyDescent="0.35">
      <c r="A85">
        <v>24</v>
      </c>
      <c r="B85">
        <v>771</v>
      </c>
      <c r="C85">
        <v>1</v>
      </c>
      <c r="D85">
        <v>1981</v>
      </c>
      <c r="E85">
        <v>2</v>
      </c>
      <c r="F85">
        <v>2</v>
      </c>
      <c r="G85">
        <v>7</v>
      </c>
      <c r="H85">
        <v>3</v>
      </c>
      <c r="I85">
        <v>1</v>
      </c>
      <c r="J85">
        <v>0</v>
      </c>
      <c r="K85">
        <v>12</v>
      </c>
      <c r="L85">
        <v>2</v>
      </c>
      <c r="M85">
        <v>2</v>
      </c>
      <c r="N85" s="14">
        <v>0</v>
      </c>
      <c r="O85">
        <v>1</v>
      </c>
      <c r="P85" s="15">
        <f t="shared" si="14"/>
        <v>1</v>
      </c>
      <c r="Q85">
        <f t="shared" si="15"/>
        <v>0</v>
      </c>
      <c r="R85">
        <f t="shared" si="16"/>
        <v>0.32334027493112982</v>
      </c>
      <c r="S85" s="14">
        <f t="shared" si="17"/>
        <v>0.32334027493112982</v>
      </c>
      <c r="T85" s="15">
        <f t="shared" si="18"/>
        <v>0.67665972506887018</v>
      </c>
      <c r="U85" s="14">
        <f t="shared" si="19"/>
        <v>-0.39058675418594374</v>
      </c>
      <c r="V85" s="15">
        <f t="shared" si="20"/>
        <v>100</v>
      </c>
      <c r="W85">
        <f t="shared" si="21"/>
        <v>0.47784767284357049</v>
      </c>
      <c r="AZ85">
        <v>1.8452783792996464E-2</v>
      </c>
      <c r="BA85">
        <v>1</v>
      </c>
      <c r="BB85">
        <v>0</v>
      </c>
      <c r="BC85">
        <f t="shared" si="25"/>
        <v>78</v>
      </c>
      <c r="BD85">
        <f t="shared" si="26"/>
        <v>3</v>
      </c>
      <c r="BE85">
        <f t="shared" si="22"/>
        <v>0.93673965936739656</v>
      </c>
      <c r="BF85">
        <f t="shared" si="23"/>
        <v>0.98734177215189878</v>
      </c>
      <c r="BG85">
        <f t="shared" si="24"/>
        <v>8.0076380547591851E-4</v>
      </c>
    </row>
    <row r="86" spans="1:59" x14ac:dyDescent="0.35">
      <c r="A86">
        <v>24</v>
      </c>
      <c r="B86">
        <v>773.53418803418799</v>
      </c>
      <c r="C86">
        <v>23</v>
      </c>
      <c r="D86">
        <v>639</v>
      </c>
      <c r="E86">
        <v>2</v>
      </c>
      <c r="F86">
        <v>2</v>
      </c>
      <c r="G86">
        <v>4</v>
      </c>
      <c r="H86">
        <v>4</v>
      </c>
      <c r="I86">
        <v>2</v>
      </c>
      <c r="J86">
        <v>1</v>
      </c>
      <c r="K86">
        <v>11</v>
      </c>
      <c r="L86">
        <v>2</v>
      </c>
      <c r="M86">
        <v>3</v>
      </c>
      <c r="N86" s="14">
        <v>0</v>
      </c>
      <c r="O86">
        <v>1</v>
      </c>
      <c r="P86" s="15">
        <f t="shared" si="14"/>
        <v>1</v>
      </c>
      <c r="Q86">
        <f t="shared" si="15"/>
        <v>0</v>
      </c>
      <c r="R86">
        <f t="shared" si="16"/>
        <v>0.5170529852684328</v>
      </c>
      <c r="S86" s="14">
        <f t="shared" si="17"/>
        <v>0.5170529852684328</v>
      </c>
      <c r="T86" s="15">
        <f t="shared" si="18"/>
        <v>0.4829470147315672</v>
      </c>
      <c r="U86" s="14">
        <f t="shared" si="19"/>
        <v>-0.72784833169580987</v>
      </c>
      <c r="V86" s="15">
        <f t="shared" si="20"/>
        <v>0</v>
      </c>
      <c r="W86">
        <f t="shared" si="21"/>
        <v>1.0706205225345942</v>
      </c>
      <c r="AZ86">
        <v>1.8710323648458798E-2</v>
      </c>
      <c r="BA86">
        <v>1</v>
      </c>
      <c r="BB86">
        <v>0</v>
      </c>
      <c r="BC86">
        <f t="shared" si="25"/>
        <v>79</v>
      </c>
      <c r="BD86">
        <f t="shared" si="26"/>
        <v>3</v>
      </c>
      <c r="BE86">
        <f t="shared" si="22"/>
        <v>0.93592862935928633</v>
      </c>
      <c r="BF86">
        <f t="shared" si="23"/>
        <v>0.98734177215189878</v>
      </c>
      <c r="BG86">
        <f t="shared" si="24"/>
        <v>8.0076380547602812E-4</v>
      </c>
    </row>
    <row r="87" spans="1:59" x14ac:dyDescent="0.35">
      <c r="A87">
        <v>24</v>
      </c>
      <c r="B87">
        <v>776.33181818181822</v>
      </c>
      <c r="C87">
        <v>17</v>
      </c>
      <c r="D87">
        <v>1219</v>
      </c>
      <c r="E87">
        <v>4</v>
      </c>
      <c r="F87">
        <v>1</v>
      </c>
      <c r="G87">
        <v>5</v>
      </c>
      <c r="H87">
        <v>2</v>
      </c>
      <c r="I87">
        <v>2</v>
      </c>
      <c r="J87">
        <v>0</v>
      </c>
      <c r="K87">
        <v>15.173076923076923</v>
      </c>
      <c r="L87">
        <v>1</v>
      </c>
      <c r="M87">
        <v>1</v>
      </c>
      <c r="N87" s="14">
        <v>1</v>
      </c>
      <c r="O87">
        <v>0</v>
      </c>
      <c r="P87" s="15">
        <f t="shared" si="14"/>
        <v>1</v>
      </c>
      <c r="Q87">
        <f t="shared" si="15"/>
        <v>1</v>
      </c>
      <c r="R87">
        <f t="shared" si="16"/>
        <v>0.2022695260942351</v>
      </c>
      <c r="S87" s="14">
        <f t="shared" si="17"/>
        <v>0.2022695260942351</v>
      </c>
      <c r="T87" s="15">
        <f t="shared" si="18"/>
        <v>0.7977304739057649</v>
      </c>
      <c r="U87" s="14">
        <f t="shared" si="19"/>
        <v>-1.5981541833563728</v>
      </c>
      <c r="V87" s="15">
        <f t="shared" si="20"/>
        <v>0</v>
      </c>
      <c r="W87">
        <f t="shared" si="21"/>
        <v>3.9438984671082444</v>
      </c>
      <c r="AZ87">
        <v>1.8795008915771683E-2</v>
      </c>
      <c r="BA87">
        <v>1</v>
      </c>
      <c r="BB87">
        <v>0</v>
      </c>
      <c r="BC87">
        <f t="shared" si="25"/>
        <v>80</v>
      </c>
      <c r="BD87">
        <f t="shared" si="26"/>
        <v>3</v>
      </c>
      <c r="BE87">
        <f t="shared" si="22"/>
        <v>0.935117599351176</v>
      </c>
      <c r="BF87">
        <f t="shared" si="23"/>
        <v>0.98734177215189878</v>
      </c>
      <c r="BG87">
        <f t="shared" si="24"/>
        <v>8.0076380547602812E-4</v>
      </c>
    </row>
    <row r="88" spans="1:59" x14ac:dyDescent="0.35">
      <c r="A88">
        <v>24</v>
      </c>
      <c r="B88">
        <v>776.33181818181822</v>
      </c>
      <c r="C88">
        <v>18</v>
      </c>
      <c r="D88">
        <v>150</v>
      </c>
      <c r="E88">
        <v>2</v>
      </c>
      <c r="F88">
        <v>2</v>
      </c>
      <c r="G88">
        <v>5</v>
      </c>
      <c r="H88">
        <v>3</v>
      </c>
      <c r="I88">
        <v>2</v>
      </c>
      <c r="J88">
        <v>0</v>
      </c>
      <c r="K88">
        <v>12</v>
      </c>
      <c r="L88">
        <v>3</v>
      </c>
      <c r="M88">
        <v>3</v>
      </c>
      <c r="N88" s="14">
        <v>0</v>
      </c>
      <c r="O88">
        <v>1</v>
      </c>
      <c r="P88" s="15">
        <f t="shared" si="14"/>
        <v>1</v>
      </c>
      <c r="Q88">
        <f t="shared" si="15"/>
        <v>0</v>
      </c>
      <c r="R88">
        <f t="shared" si="16"/>
        <v>0.19558995876133883</v>
      </c>
      <c r="S88" s="14">
        <f t="shared" si="17"/>
        <v>0.19558995876133883</v>
      </c>
      <c r="T88" s="15">
        <f t="shared" si="18"/>
        <v>0.80441004123866122</v>
      </c>
      <c r="U88" s="14">
        <f t="shared" si="19"/>
        <v>-0.21764613826913248</v>
      </c>
      <c r="V88" s="15">
        <f t="shared" si="20"/>
        <v>100</v>
      </c>
      <c r="W88">
        <f t="shared" si="21"/>
        <v>0.24314708759746703</v>
      </c>
      <c r="AZ88">
        <v>1.9065404641383968E-2</v>
      </c>
      <c r="BA88">
        <v>1</v>
      </c>
      <c r="BB88">
        <v>0</v>
      </c>
      <c r="BC88">
        <f t="shared" si="25"/>
        <v>81</v>
      </c>
      <c r="BD88">
        <f t="shared" si="26"/>
        <v>3</v>
      </c>
      <c r="BE88">
        <f t="shared" si="22"/>
        <v>0.93430656934306566</v>
      </c>
      <c r="BF88">
        <f t="shared" si="23"/>
        <v>0.98734177215189878</v>
      </c>
      <c r="BG88">
        <f t="shared" si="24"/>
        <v>0</v>
      </c>
    </row>
    <row r="89" spans="1:59" x14ac:dyDescent="0.35">
      <c r="A89">
        <v>24</v>
      </c>
      <c r="B89">
        <v>787.54826254826253</v>
      </c>
      <c r="C89">
        <v>4</v>
      </c>
      <c r="D89">
        <v>1445</v>
      </c>
      <c r="E89">
        <v>4</v>
      </c>
      <c r="F89">
        <v>1</v>
      </c>
      <c r="G89">
        <v>8</v>
      </c>
      <c r="H89">
        <v>3</v>
      </c>
      <c r="I89">
        <v>2</v>
      </c>
      <c r="J89">
        <v>1</v>
      </c>
      <c r="K89">
        <v>12</v>
      </c>
      <c r="L89">
        <v>3</v>
      </c>
      <c r="M89">
        <v>3</v>
      </c>
      <c r="N89" s="14">
        <v>0</v>
      </c>
      <c r="O89">
        <v>1</v>
      </c>
      <c r="P89" s="15">
        <f t="shared" si="14"/>
        <v>1</v>
      </c>
      <c r="Q89">
        <f t="shared" si="15"/>
        <v>0</v>
      </c>
      <c r="R89">
        <f t="shared" si="16"/>
        <v>0.27653979149448515</v>
      </c>
      <c r="S89" s="14">
        <f t="shared" si="17"/>
        <v>0.27653979149448515</v>
      </c>
      <c r="T89" s="15">
        <f t="shared" si="18"/>
        <v>0.72346020850551485</v>
      </c>
      <c r="U89" s="14">
        <f t="shared" si="19"/>
        <v>-0.32370973303328504</v>
      </c>
      <c r="V89" s="15">
        <f t="shared" si="20"/>
        <v>100</v>
      </c>
      <c r="W89">
        <f t="shared" si="21"/>
        <v>0.38224602852138362</v>
      </c>
      <c r="AZ89">
        <v>1.9216986758073134E-2</v>
      </c>
      <c r="BA89">
        <v>0</v>
      </c>
      <c r="BB89">
        <v>1</v>
      </c>
      <c r="BC89">
        <f t="shared" si="25"/>
        <v>81</v>
      </c>
      <c r="BD89">
        <f t="shared" si="26"/>
        <v>4</v>
      </c>
      <c r="BE89">
        <f t="shared" si="22"/>
        <v>0.93430656934306566</v>
      </c>
      <c r="BF89">
        <f t="shared" si="23"/>
        <v>0.9831223628691983</v>
      </c>
      <c r="BG89">
        <f t="shared" si="24"/>
        <v>7.9734173793114958E-4</v>
      </c>
    </row>
    <row r="90" spans="1:59" x14ac:dyDescent="0.35">
      <c r="A90">
        <v>24</v>
      </c>
      <c r="B90">
        <v>813</v>
      </c>
      <c r="C90">
        <v>1</v>
      </c>
      <c r="D90">
        <v>45</v>
      </c>
      <c r="E90">
        <v>2</v>
      </c>
      <c r="F90">
        <v>2</v>
      </c>
      <c r="G90">
        <v>4</v>
      </c>
      <c r="H90">
        <v>4</v>
      </c>
      <c r="I90">
        <v>2</v>
      </c>
      <c r="J90">
        <v>1</v>
      </c>
      <c r="K90">
        <v>15.375527426160337</v>
      </c>
      <c r="L90">
        <v>1</v>
      </c>
      <c r="M90">
        <v>2</v>
      </c>
      <c r="N90" s="14">
        <v>1</v>
      </c>
      <c r="O90">
        <v>0</v>
      </c>
      <c r="P90" s="15">
        <f t="shared" si="14"/>
        <v>1</v>
      </c>
      <c r="Q90">
        <f t="shared" si="15"/>
        <v>1</v>
      </c>
      <c r="R90">
        <f t="shared" si="16"/>
        <v>0.46108647315715207</v>
      </c>
      <c r="S90" s="14">
        <f t="shared" si="17"/>
        <v>0.46108647315715207</v>
      </c>
      <c r="T90" s="15">
        <f t="shared" si="18"/>
        <v>0.53891352684284799</v>
      </c>
      <c r="U90" s="14">
        <f t="shared" si="19"/>
        <v>-0.77416967622851807</v>
      </c>
      <c r="V90" s="15">
        <f t="shared" si="20"/>
        <v>0</v>
      </c>
      <c r="W90">
        <f t="shared" si="21"/>
        <v>1.1687905809788746</v>
      </c>
      <c r="AZ90">
        <v>1.9481731844632155E-2</v>
      </c>
      <c r="BA90">
        <v>1</v>
      </c>
      <c r="BB90">
        <v>0</v>
      </c>
      <c r="BC90">
        <f t="shared" si="25"/>
        <v>82</v>
      </c>
      <c r="BD90">
        <f t="shared" si="26"/>
        <v>4</v>
      </c>
      <c r="BE90">
        <f t="shared" si="22"/>
        <v>0.93349553933495544</v>
      </c>
      <c r="BF90">
        <f t="shared" si="23"/>
        <v>0.9831223628691983</v>
      </c>
      <c r="BG90">
        <f t="shared" si="24"/>
        <v>7.9734173793125866E-4</v>
      </c>
    </row>
    <row r="91" spans="1:59" x14ac:dyDescent="0.35">
      <c r="A91">
        <v>24</v>
      </c>
      <c r="B91">
        <v>823</v>
      </c>
      <c r="C91">
        <v>17</v>
      </c>
      <c r="D91">
        <v>643</v>
      </c>
      <c r="E91">
        <v>4</v>
      </c>
      <c r="F91">
        <v>2</v>
      </c>
      <c r="G91">
        <v>5</v>
      </c>
      <c r="H91">
        <v>2</v>
      </c>
      <c r="I91">
        <v>2</v>
      </c>
      <c r="J91">
        <v>0</v>
      </c>
      <c r="K91">
        <v>21</v>
      </c>
      <c r="L91">
        <v>4</v>
      </c>
      <c r="M91">
        <v>3</v>
      </c>
      <c r="N91" s="14">
        <v>0</v>
      </c>
      <c r="O91">
        <v>1</v>
      </c>
      <c r="P91" s="15">
        <f t="shared" si="14"/>
        <v>1</v>
      </c>
      <c r="Q91">
        <f t="shared" si="15"/>
        <v>0</v>
      </c>
      <c r="R91">
        <f t="shared" si="16"/>
        <v>9.8439916686227175E-2</v>
      </c>
      <c r="S91" s="14">
        <f t="shared" si="17"/>
        <v>9.8439916686227175E-2</v>
      </c>
      <c r="T91" s="15">
        <f t="shared" si="18"/>
        <v>0.9015600833137728</v>
      </c>
      <c r="U91" s="14">
        <f t="shared" si="19"/>
        <v>-0.10362859040239163</v>
      </c>
      <c r="V91" s="15">
        <f t="shared" si="20"/>
        <v>100</v>
      </c>
      <c r="W91">
        <f t="shared" si="21"/>
        <v>0.10918841517960909</v>
      </c>
      <c r="AZ91">
        <v>1.9548262908442773E-2</v>
      </c>
      <c r="BA91">
        <v>1</v>
      </c>
      <c r="BB91">
        <v>0</v>
      </c>
      <c r="BC91">
        <f t="shared" si="25"/>
        <v>83</v>
      </c>
      <c r="BD91">
        <f t="shared" si="26"/>
        <v>4</v>
      </c>
      <c r="BE91">
        <f t="shared" si="22"/>
        <v>0.9326845093268451</v>
      </c>
      <c r="BF91">
        <f t="shared" si="23"/>
        <v>0.9831223628691983</v>
      </c>
      <c r="BG91">
        <f t="shared" si="24"/>
        <v>7.9734173793125866E-4</v>
      </c>
    </row>
    <row r="92" spans="1:59" x14ac:dyDescent="0.35">
      <c r="A92">
        <v>24</v>
      </c>
      <c r="B92">
        <v>830</v>
      </c>
      <c r="C92">
        <v>13</v>
      </c>
      <c r="D92">
        <v>1495</v>
      </c>
      <c r="E92">
        <v>4</v>
      </c>
      <c r="F92">
        <v>1</v>
      </c>
      <c r="G92">
        <v>9</v>
      </c>
      <c r="H92">
        <v>2</v>
      </c>
      <c r="I92">
        <v>2</v>
      </c>
      <c r="J92">
        <v>0</v>
      </c>
      <c r="K92">
        <v>13</v>
      </c>
      <c r="L92">
        <v>3</v>
      </c>
      <c r="M92">
        <v>3</v>
      </c>
      <c r="N92" s="14">
        <v>0</v>
      </c>
      <c r="O92">
        <v>1</v>
      </c>
      <c r="P92" s="15">
        <f t="shared" si="14"/>
        <v>1</v>
      </c>
      <c r="Q92">
        <f t="shared" si="15"/>
        <v>0</v>
      </c>
      <c r="R92">
        <f t="shared" si="16"/>
        <v>0.12716395394050992</v>
      </c>
      <c r="S92" s="14">
        <f t="shared" si="17"/>
        <v>0.12716395394050992</v>
      </c>
      <c r="T92" s="15">
        <f t="shared" si="18"/>
        <v>0.87283604605949006</v>
      </c>
      <c r="U92" s="14">
        <f t="shared" si="19"/>
        <v>-0.13600754598118225</v>
      </c>
      <c r="V92" s="15">
        <f t="shared" si="20"/>
        <v>100</v>
      </c>
      <c r="W92">
        <f t="shared" si="21"/>
        <v>0.14569053892149039</v>
      </c>
      <c r="AZ92">
        <v>1.9626310482387992E-2</v>
      </c>
      <c r="BA92">
        <v>1</v>
      </c>
      <c r="BB92">
        <v>0</v>
      </c>
      <c r="BC92">
        <f t="shared" si="25"/>
        <v>84</v>
      </c>
      <c r="BD92">
        <f t="shared" si="26"/>
        <v>4</v>
      </c>
      <c r="BE92">
        <f t="shared" si="22"/>
        <v>0.93187347931873477</v>
      </c>
      <c r="BF92">
        <f t="shared" si="23"/>
        <v>0.9831223628691983</v>
      </c>
      <c r="BG92">
        <f t="shared" si="24"/>
        <v>7.9734173793114958E-4</v>
      </c>
    </row>
    <row r="93" spans="1:59" x14ac:dyDescent="0.35">
      <c r="A93">
        <v>24</v>
      </c>
      <c r="B93">
        <v>897</v>
      </c>
      <c r="C93">
        <v>10</v>
      </c>
      <c r="D93">
        <v>1746</v>
      </c>
      <c r="E93">
        <v>1</v>
      </c>
      <c r="F93">
        <v>2</v>
      </c>
      <c r="G93">
        <v>2</v>
      </c>
      <c r="H93">
        <v>4</v>
      </c>
      <c r="I93">
        <v>2</v>
      </c>
      <c r="J93">
        <v>0</v>
      </c>
      <c r="K93">
        <v>14</v>
      </c>
      <c r="L93">
        <v>4</v>
      </c>
      <c r="M93">
        <v>3</v>
      </c>
      <c r="N93" s="14">
        <v>0</v>
      </c>
      <c r="O93">
        <v>1</v>
      </c>
      <c r="P93" s="15">
        <f t="shared" si="14"/>
        <v>1</v>
      </c>
      <c r="Q93">
        <f t="shared" si="15"/>
        <v>0</v>
      </c>
      <c r="R93">
        <f t="shared" si="16"/>
        <v>8.0831775590214067E-2</v>
      </c>
      <c r="S93" s="14">
        <f t="shared" si="17"/>
        <v>8.0831775590214067E-2</v>
      </c>
      <c r="T93" s="15">
        <f t="shared" si="18"/>
        <v>0.91916822440978596</v>
      </c>
      <c r="U93" s="14">
        <f t="shared" si="19"/>
        <v>-8.4286121789897292E-2</v>
      </c>
      <c r="V93" s="15">
        <f t="shared" si="20"/>
        <v>100</v>
      </c>
      <c r="W93">
        <f t="shared" si="21"/>
        <v>8.7940132658651859E-2</v>
      </c>
      <c r="AZ93">
        <v>1.9649329580916596E-2</v>
      </c>
      <c r="BA93">
        <v>1</v>
      </c>
      <c r="BB93">
        <v>0</v>
      </c>
      <c r="BC93">
        <f t="shared" si="25"/>
        <v>85</v>
      </c>
      <c r="BD93">
        <f t="shared" si="26"/>
        <v>4</v>
      </c>
      <c r="BE93">
        <f t="shared" si="22"/>
        <v>0.93106244931062454</v>
      </c>
      <c r="BF93">
        <f t="shared" si="23"/>
        <v>0.9831223628691983</v>
      </c>
      <c r="BG93">
        <f t="shared" si="24"/>
        <v>7.9734173793125866E-4</v>
      </c>
    </row>
    <row r="94" spans="1:59" x14ac:dyDescent="0.35">
      <c r="A94">
        <v>24</v>
      </c>
      <c r="B94">
        <v>1092</v>
      </c>
      <c r="C94">
        <v>9</v>
      </c>
      <c r="D94">
        <v>812</v>
      </c>
      <c r="E94">
        <v>3</v>
      </c>
      <c r="F94">
        <v>2</v>
      </c>
      <c r="G94">
        <v>5</v>
      </c>
      <c r="H94">
        <v>2</v>
      </c>
      <c r="I94">
        <v>3</v>
      </c>
      <c r="J94">
        <v>0</v>
      </c>
      <c r="K94">
        <v>11</v>
      </c>
      <c r="L94">
        <v>3</v>
      </c>
      <c r="M94">
        <v>3</v>
      </c>
      <c r="N94" s="14">
        <v>0</v>
      </c>
      <c r="O94">
        <v>1</v>
      </c>
      <c r="P94" s="15">
        <f t="shared" si="14"/>
        <v>1</v>
      </c>
      <c r="Q94">
        <f t="shared" si="15"/>
        <v>0</v>
      </c>
      <c r="R94">
        <f t="shared" si="16"/>
        <v>7.9228977112443796E-2</v>
      </c>
      <c r="S94" s="14">
        <f t="shared" si="17"/>
        <v>7.9228977112443796E-2</v>
      </c>
      <c r="T94" s="15">
        <f t="shared" si="18"/>
        <v>0.92077102288755619</v>
      </c>
      <c r="U94" s="14">
        <f t="shared" si="19"/>
        <v>-8.2543891566211502E-2</v>
      </c>
      <c r="V94" s="15">
        <f t="shared" si="20"/>
        <v>100</v>
      </c>
      <c r="W94">
        <f t="shared" si="21"/>
        <v>8.6046340667824406E-2</v>
      </c>
      <c r="AZ94">
        <v>1.9663324300249641E-2</v>
      </c>
      <c r="BA94">
        <v>1</v>
      </c>
      <c r="BB94">
        <v>0</v>
      </c>
      <c r="BC94">
        <f t="shared" si="25"/>
        <v>86</v>
      </c>
      <c r="BD94">
        <f t="shared" si="26"/>
        <v>4</v>
      </c>
      <c r="BE94">
        <f t="shared" si="22"/>
        <v>0.9302514193025142</v>
      </c>
      <c r="BF94">
        <f t="shared" si="23"/>
        <v>0.9831223628691983</v>
      </c>
      <c r="BG94">
        <f t="shared" si="24"/>
        <v>7.9734173793125866E-4</v>
      </c>
    </row>
    <row r="95" spans="1:59" x14ac:dyDescent="0.35">
      <c r="A95">
        <v>24</v>
      </c>
      <c r="B95">
        <v>1206</v>
      </c>
      <c r="C95">
        <v>17</v>
      </c>
      <c r="D95">
        <v>1009</v>
      </c>
      <c r="E95">
        <v>4</v>
      </c>
      <c r="F95">
        <v>1</v>
      </c>
      <c r="G95">
        <v>3</v>
      </c>
      <c r="H95">
        <v>3</v>
      </c>
      <c r="I95">
        <v>3</v>
      </c>
      <c r="J95">
        <v>0</v>
      </c>
      <c r="K95">
        <v>15</v>
      </c>
      <c r="L95">
        <v>2</v>
      </c>
      <c r="M95">
        <v>3</v>
      </c>
      <c r="N95" s="14">
        <v>0</v>
      </c>
      <c r="O95">
        <v>1</v>
      </c>
      <c r="P95" s="15">
        <f t="shared" si="14"/>
        <v>1</v>
      </c>
      <c r="Q95">
        <f t="shared" si="15"/>
        <v>0</v>
      </c>
      <c r="R95">
        <f t="shared" si="16"/>
        <v>3.1211573812673098E-2</v>
      </c>
      <c r="S95" s="14">
        <f t="shared" si="17"/>
        <v>3.1211573812673098E-2</v>
      </c>
      <c r="T95" s="15">
        <f t="shared" si="18"/>
        <v>0.96878842618732686</v>
      </c>
      <c r="U95" s="14">
        <f t="shared" si="19"/>
        <v>-3.1709033359488277E-2</v>
      </c>
      <c r="V95" s="15">
        <f t="shared" si="20"/>
        <v>100</v>
      </c>
      <c r="W95">
        <f t="shared" si="21"/>
        <v>3.2217120858376115E-2</v>
      </c>
      <c r="AZ95">
        <v>1.9696025571849962E-2</v>
      </c>
      <c r="BA95">
        <v>1</v>
      </c>
      <c r="BB95">
        <v>0</v>
      </c>
      <c r="BC95">
        <f t="shared" si="25"/>
        <v>87</v>
      </c>
      <c r="BD95">
        <f t="shared" si="26"/>
        <v>4</v>
      </c>
      <c r="BE95">
        <f t="shared" si="22"/>
        <v>0.92944038929440387</v>
      </c>
      <c r="BF95">
        <f t="shared" si="23"/>
        <v>0.9831223628691983</v>
      </c>
      <c r="BG95">
        <f t="shared" si="24"/>
        <v>7.9734173793125866E-4</v>
      </c>
    </row>
    <row r="96" spans="1:59" x14ac:dyDescent="0.35">
      <c r="A96">
        <v>24</v>
      </c>
      <c r="B96">
        <v>1269</v>
      </c>
      <c r="C96">
        <v>4</v>
      </c>
      <c r="D96">
        <v>888</v>
      </c>
      <c r="E96">
        <v>1</v>
      </c>
      <c r="F96">
        <v>2</v>
      </c>
      <c r="G96">
        <v>5</v>
      </c>
      <c r="H96">
        <v>4</v>
      </c>
      <c r="I96">
        <v>2</v>
      </c>
      <c r="J96">
        <v>0</v>
      </c>
      <c r="K96">
        <v>17</v>
      </c>
      <c r="L96">
        <v>4</v>
      </c>
      <c r="M96">
        <v>2</v>
      </c>
      <c r="N96" s="14">
        <v>0</v>
      </c>
      <c r="O96">
        <v>1</v>
      </c>
      <c r="P96" s="15">
        <f t="shared" si="14"/>
        <v>1</v>
      </c>
      <c r="Q96">
        <f t="shared" si="15"/>
        <v>0</v>
      </c>
      <c r="R96">
        <f t="shared" si="16"/>
        <v>0.12288367571701281</v>
      </c>
      <c r="S96" s="14">
        <f t="shared" si="17"/>
        <v>0.12288367571701281</v>
      </c>
      <c r="T96" s="15">
        <f t="shared" si="18"/>
        <v>0.87711632428298714</v>
      </c>
      <c r="U96" s="14">
        <f t="shared" si="19"/>
        <v>-0.13111565654255503</v>
      </c>
      <c r="V96" s="15">
        <f t="shared" si="20"/>
        <v>100</v>
      </c>
      <c r="W96">
        <f t="shared" si="21"/>
        <v>0.14009963366884781</v>
      </c>
      <c r="AZ96">
        <v>1.970274065271016E-2</v>
      </c>
      <c r="BA96">
        <v>1</v>
      </c>
      <c r="BB96">
        <v>0</v>
      </c>
      <c r="BC96">
        <f t="shared" si="25"/>
        <v>88</v>
      </c>
      <c r="BD96">
        <f t="shared" si="26"/>
        <v>4</v>
      </c>
      <c r="BE96">
        <f t="shared" si="22"/>
        <v>0.92862935928629353</v>
      </c>
      <c r="BF96">
        <f t="shared" si="23"/>
        <v>0.9831223628691983</v>
      </c>
      <c r="BG96">
        <f t="shared" si="24"/>
        <v>7.9734173793114958E-4</v>
      </c>
    </row>
    <row r="97" spans="1:59" x14ac:dyDescent="0.35">
      <c r="A97">
        <v>24</v>
      </c>
      <c r="B97">
        <v>1287</v>
      </c>
      <c r="C97">
        <v>7</v>
      </c>
      <c r="D97">
        <v>647</v>
      </c>
      <c r="E97">
        <v>1</v>
      </c>
      <c r="F97">
        <v>1</v>
      </c>
      <c r="G97">
        <v>5</v>
      </c>
      <c r="H97">
        <v>3</v>
      </c>
      <c r="I97">
        <v>2</v>
      </c>
      <c r="J97">
        <v>1</v>
      </c>
      <c r="K97">
        <v>16</v>
      </c>
      <c r="L97">
        <v>4</v>
      </c>
      <c r="M97">
        <v>3</v>
      </c>
      <c r="N97" s="14">
        <v>1</v>
      </c>
      <c r="O97">
        <v>0</v>
      </c>
      <c r="P97" s="15">
        <f t="shared" si="14"/>
        <v>1</v>
      </c>
      <c r="Q97">
        <f t="shared" si="15"/>
        <v>1</v>
      </c>
      <c r="R97">
        <f t="shared" si="16"/>
        <v>0.39370555832012744</v>
      </c>
      <c r="S97" s="14">
        <f t="shared" si="17"/>
        <v>0.39370555832012744</v>
      </c>
      <c r="T97" s="15">
        <f t="shared" si="18"/>
        <v>0.60629444167987256</v>
      </c>
      <c r="U97" s="14">
        <f t="shared" si="19"/>
        <v>-0.93215196297074554</v>
      </c>
      <c r="V97" s="15">
        <f t="shared" si="20"/>
        <v>0</v>
      </c>
      <c r="W97">
        <f t="shared" si="21"/>
        <v>1.5399692203148581</v>
      </c>
      <c r="AZ97">
        <v>1.976089443841517E-2</v>
      </c>
      <c r="BA97">
        <v>1</v>
      </c>
      <c r="BB97">
        <v>0</v>
      </c>
      <c r="BC97">
        <f t="shared" si="25"/>
        <v>89</v>
      </c>
      <c r="BD97">
        <f t="shared" si="26"/>
        <v>4</v>
      </c>
      <c r="BE97">
        <f t="shared" si="22"/>
        <v>0.92781832927818331</v>
      </c>
      <c r="BF97">
        <f t="shared" si="23"/>
        <v>0.9831223628691983</v>
      </c>
      <c r="BG97">
        <f t="shared" si="24"/>
        <v>7.9734173793125866E-4</v>
      </c>
    </row>
    <row r="98" spans="1:59" x14ac:dyDescent="0.35">
      <c r="A98">
        <v>24</v>
      </c>
      <c r="B98">
        <v>1353</v>
      </c>
      <c r="C98">
        <v>3</v>
      </c>
      <c r="D98">
        <v>128</v>
      </c>
      <c r="E98">
        <v>1</v>
      </c>
      <c r="F98">
        <v>1</v>
      </c>
      <c r="G98">
        <v>8</v>
      </c>
      <c r="H98">
        <v>3</v>
      </c>
      <c r="I98">
        <v>2</v>
      </c>
      <c r="J98">
        <v>0</v>
      </c>
      <c r="K98">
        <v>14.945945945945946</v>
      </c>
      <c r="L98">
        <v>1</v>
      </c>
      <c r="M98">
        <v>2</v>
      </c>
      <c r="N98" s="14">
        <v>0</v>
      </c>
      <c r="O98">
        <v>1</v>
      </c>
      <c r="P98" s="15">
        <f t="shared" si="14"/>
        <v>1</v>
      </c>
      <c r="Q98">
        <f t="shared" si="15"/>
        <v>0</v>
      </c>
      <c r="R98">
        <f t="shared" si="16"/>
        <v>0.27262128022373949</v>
      </c>
      <c r="S98" s="14">
        <f t="shared" si="17"/>
        <v>0.27262128022373949</v>
      </c>
      <c r="T98" s="15">
        <f t="shared" si="18"/>
        <v>0.72737871977626045</v>
      </c>
      <c r="U98" s="14">
        <f t="shared" si="19"/>
        <v>-0.31830800204517373</v>
      </c>
      <c r="V98" s="15">
        <f t="shared" si="20"/>
        <v>100</v>
      </c>
      <c r="W98">
        <f t="shared" si="21"/>
        <v>0.37479963712383146</v>
      </c>
      <c r="AZ98">
        <v>1.9782294323007495E-2</v>
      </c>
      <c r="BA98">
        <v>1</v>
      </c>
      <c r="BB98">
        <v>0</v>
      </c>
      <c r="BC98">
        <f t="shared" si="25"/>
        <v>90</v>
      </c>
      <c r="BD98">
        <f t="shared" si="26"/>
        <v>4</v>
      </c>
      <c r="BE98">
        <f t="shared" si="22"/>
        <v>0.92700729927007297</v>
      </c>
      <c r="BF98">
        <f t="shared" si="23"/>
        <v>0.9831223628691983</v>
      </c>
      <c r="BG98">
        <f t="shared" si="24"/>
        <v>0</v>
      </c>
    </row>
    <row r="99" spans="1:59" x14ac:dyDescent="0.35">
      <c r="A99">
        <v>24</v>
      </c>
      <c r="B99">
        <v>1371</v>
      </c>
      <c r="C99">
        <v>10</v>
      </c>
      <c r="D99">
        <v>507</v>
      </c>
      <c r="E99">
        <v>4</v>
      </c>
      <c r="F99">
        <v>1</v>
      </c>
      <c r="G99">
        <v>8</v>
      </c>
      <c r="H99">
        <v>3</v>
      </c>
      <c r="I99">
        <v>3</v>
      </c>
      <c r="J99">
        <v>1</v>
      </c>
      <c r="K99">
        <v>12</v>
      </c>
      <c r="L99">
        <v>4</v>
      </c>
      <c r="M99">
        <v>4</v>
      </c>
      <c r="N99" s="14">
        <v>0</v>
      </c>
      <c r="O99">
        <v>1</v>
      </c>
      <c r="P99" s="15">
        <f t="shared" si="14"/>
        <v>1</v>
      </c>
      <c r="Q99">
        <f t="shared" si="15"/>
        <v>0</v>
      </c>
      <c r="R99">
        <f t="shared" si="16"/>
        <v>0.13036925590265364</v>
      </c>
      <c r="S99" s="14">
        <f t="shared" si="17"/>
        <v>0.13036925590265364</v>
      </c>
      <c r="T99" s="15">
        <f t="shared" si="18"/>
        <v>0.86963074409734631</v>
      </c>
      <c r="U99" s="14">
        <f t="shared" si="19"/>
        <v>-0.13968658950230947</v>
      </c>
      <c r="V99" s="15">
        <f t="shared" si="20"/>
        <v>100</v>
      </c>
      <c r="W99">
        <f t="shared" si="21"/>
        <v>0.14991334746102322</v>
      </c>
      <c r="AZ99">
        <v>1.9806419874467698E-2</v>
      </c>
      <c r="BA99">
        <v>0</v>
      </c>
      <c r="BB99">
        <v>1</v>
      </c>
      <c r="BC99">
        <f t="shared" si="25"/>
        <v>90</v>
      </c>
      <c r="BD99">
        <f t="shared" si="26"/>
        <v>5</v>
      </c>
      <c r="BE99">
        <f t="shared" si="22"/>
        <v>0.92700729927007297</v>
      </c>
      <c r="BF99">
        <f t="shared" si="23"/>
        <v>0.97890295358649793</v>
      </c>
      <c r="BG99">
        <f t="shared" si="24"/>
        <v>7.9391967038638066E-4</v>
      </c>
    </row>
    <row r="100" spans="1:59" x14ac:dyDescent="0.35">
      <c r="A100">
        <v>24</v>
      </c>
      <c r="B100">
        <v>1448</v>
      </c>
      <c r="C100">
        <v>1</v>
      </c>
      <c r="D100">
        <v>554</v>
      </c>
      <c r="E100">
        <v>1</v>
      </c>
      <c r="F100">
        <v>1</v>
      </c>
      <c r="G100">
        <v>9</v>
      </c>
      <c r="H100">
        <v>2</v>
      </c>
      <c r="I100">
        <v>1</v>
      </c>
      <c r="J100">
        <v>1</v>
      </c>
      <c r="K100">
        <v>16</v>
      </c>
      <c r="L100">
        <v>2</v>
      </c>
      <c r="M100">
        <v>3</v>
      </c>
      <c r="N100" s="14">
        <v>1</v>
      </c>
      <c r="O100">
        <v>0</v>
      </c>
      <c r="P100" s="15">
        <f t="shared" si="14"/>
        <v>1</v>
      </c>
      <c r="Q100">
        <f t="shared" si="15"/>
        <v>1</v>
      </c>
      <c r="R100">
        <f t="shared" si="16"/>
        <v>0.77435631307647301</v>
      </c>
      <c r="S100" s="14">
        <f t="shared" si="17"/>
        <v>0.77435631307647301</v>
      </c>
      <c r="T100" s="15">
        <f t="shared" si="18"/>
        <v>0.22564368692352699</v>
      </c>
      <c r="U100" s="14">
        <f t="shared" si="19"/>
        <v>-0.25572315851027622</v>
      </c>
      <c r="V100" s="15">
        <f t="shared" si="20"/>
        <v>100</v>
      </c>
      <c r="W100">
        <f t="shared" si="21"/>
        <v>0.29139516668632509</v>
      </c>
      <c r="AZ100">
        <v>1.9825972697200937E-2</v>
      </c>
      <c r="BA100">
        <v>1</v>
      </c>
      <c r="BB100">
        <v>0</v>
      </c>
      <c r="BC100">
        <f t="shared" si="25"/>
        <v>91</v>
      </c>
      <c r="BD100">
        <f t="shared" si="26"/>
        <v>5</v>
      </c>
      <c r="BE100">
        <f t="shared" si="22"/>
        <v>0.92619626926196275</v>
      </c>
      <c r="BF100">
        <f t="shared" si="23"/>
        <v>0.97890295358649793</v>
      </c>
      <c r="BG100">
        <f t="shared" si="24"/>
        <v>7.939196703864894E-4</v>
      </c>
    </row>
    <row r="101" spans="1:59" x14ac:dyDescent="0.35">
      <c r="A101">
        <v>25</v>
      </c>
      <c r="B101">
        <v>141</v>
      </c>
      <c r="C101">
        <v>3</v>
      </c>
      <c r="D101">
        <v>879</v>
      </c>
      <c r="E101">
        <v>3</v>
      </c>
      <c r="F101">
        <v>2</v>
      </c>
      <c r="G101">
        <v>8</v>
      </c>
      <c r="H101">
        <v>1</v>
      </c>
      <c r="I101">
        <v>2</v>
      </c>
      <c r="J101">
        <v>1</v>
      </c>
      <c r="K101">
        <v>18</v>
      </c>
      <c r="L101">
        <v>4</v>
      </c>
      <c r="M101">
        <v>3</v>
      </c>
      <c r="N101" s="14">
        <v>0</v>
      </c>
      <c r="O101">
        <v>1</v>
      </c>
      <c r="P101" s="15">
        <f t="shared" si="14"/>
        <v>1</v>
      </c>
      <c r="Q101">
        <f t="shared" si="15"/>
        <v>0</v>
      </c>
      <c r="R101">
        <f t="shared" si="16"/>
        <v>0.542473921792335</v>
      </c>
      <c r="S101" s="14">
        <f t="shared" si="17"/>
        <v>0.542473921792335</v>
      </c>
      <c r="T101" s="15">
        <f t="shared" si="18"/>
        <v>0.457526078207665</v>
      </c>
      <c r="U101" s="14">
        <f t="shared" si="19"/>
        <v>-0.78192139434427876</v>
      </c>
      <c r="V101" s="15">
        <f t="shared" si="20"/>
        <v>0</v>
      </c>
      <c r="W101">
        <f t="shared" si="21"/>
        <v>1.1856677632834587</v>
      </c>
      <c r="AZ101">
        <v>1.9827328736849038E-2</v>
      </c>
      <c r="BA101">
        <v>1</v>
      </c>
      <c r="BB101">
        <v>0</v>
      </c>
      <c r="BC101">
        <f t="shared" si="25"/>
        <v>92</v>
      </c>
      <c r="BD101">
        <f t="shared" si="26"/>
        <v>5</v>
      </c>
      <c r="BE101">
        <f t="shared" si="22"/>
        <v>0.92538523925385241</v>
      </c>
      <c r="BF101">
        <f t="shared" si="23"/>
        <v>0.97890295358649793</v>
      </c>
      <c r="BG101">
        <f t="shared" si="24"/>
        <v>7.939196703864894E-4</v>
      </c>
    </row>
    <row r="102" spans="1:59" x14ac:dyDescent="0.35">
      <c r="A102">
        <v>25</v>
      </c>
      <c r="B102">
        <v>180</v>
      </c>
      <c r="C102">
        <v>2</v>
      </c>
      <c r="D102">
        <v>854</v>
      </c>
      <c r="E102">
        <v>1</v>
      </c>
      <c r="F102">
        <v>2</v>
      </c>
      <c r="G102">
        <v>4</v>
      </c>
      <c r="H102">
        <v>1</v>
      </c>
      <c r="I102">
        <v>1</v>
      </c>
      <c r="J102">
        <v>0</v>
      </c>
      <c r="K102">
        <v>13</v>
      </c>
      <c r="L102">
        <v>3</v>
      </c>
      <c r="M102">
        <v>2</v>
      </c>
      <c r="N102" s="14">
        <v>0</v>
      </c>
      <c r="O102">
        <v>1</v>
      </c>
      <c r="P102" s="15">
        <f t="shared" si="14"/>
        <v>1</v>
      </c>
      <c r="Q102">
        <f t="shared" si="15"/>
        <v>0</v>
      </c>
      <c r="R102">
        <f t="shared" si="16"/>
        <v>0.48322598055766836</v>
      </c>
      <c r="S102" s="14">
        <f t="shared" si="17"/>
        <v>0.48322598055766836</v>
      </c>
      <c r="T102" s="15">
        <f t="shared" si="18"/>
        <v>0.51677401944233159</v>
      </c>
      <c r="U102" s="14">
        <f t="shared" si="19"/>
        <v>-0.66014959975433574</v>
      </c>
      <c r="V102" s="15">
        <f t="shared" si="20"/>
        <v>100</v>
      </c>
      <c r="W102">
        <f t="shared" si="21"/>
        <v>0.93508180051143819</v>
      </c>
      <c r="AZ102">
        <v>1.9842768519679411E-2</v>
      </c>
      <c r="BA102">
        <v>1</v>
      </c>
      <c r="BB102">
        <v>0</v>
      </c>
      <c r="BC102">
        <f t="shared" si="25"/>
        <v>93</v>
      </c>
      <c r="BD102">
        <f t="shared" si="26"/>
        <v>5</v>
      </c>
      <c r="BE102">
        <f t="shared" si="22"/>
        <v>0.92457420924574207</v>
      </c>
      <c r="BF102">
        <f t="shared" si="23"/>
        <v>0.97890295358649793</v>
      </c>
      <c r="BG102">
        <f t="shared" si="24"/>
        <v>7.939196703864894E-4</v>
      </c>
    </row>
    <row r="103" spans="1:59" x14ac:dyDescent="0.35">
      <c r="A103">
        <v>25</v>
      </c>
      <c r="B103">
        <v>266</v>
      </c>
      <c r="C103">
        <v>1</v>
      </c>
      <c r="D103">
        <v>1303</v>
      </c>
      <c r="E103">
        <v>4</v>
      </c>
      <c r="F103">
        <v>1</v>
      </c>
      <c r="G103">
        <v>4</v>
      </c>
      <c r="H103">
        <v>2</v>
      </c>
      <c r="I103">
        <v>1</v>
      </c>
      <c r="J103">
        <v>0</v>
      </c>
      <c r="K103">
        <v>18</v>
      </c>
      <c r="L103">
        <v>4</v>
      </c>
      <c r="M103">
        <v>2</v>
      </c>
      <c r="N103" s="14">
        <v>0</v>
      </c>
      <c r="O103">
        <v>1</v>
      </c>
      <c r="P103" s="15">
        <f t="shared" si="14"/>
        <v>1</v>
      </c>
      <c r="Q103">
        <f t="shared" si="15"/>
        <v>0</v>
      </c>
      <c r="R103">
        <f t="shared" si="16"/>
        <v>0.10454473828325808</v>
      </c>
      <c r="S103" s="14">
        <f t="shared" si="17"/>
        <v>0.10454473828325808</v>
      </c>
      <c r="T103" s="15">
        <f t="shared" si="18"/>
        <v>0.89545526171674195</v>
      </c>
      <c r="U103" s="14">
        <f t="shared" si="19"/>
        <v>-0.11042301772797605</v>
      </c>
      <c r="V103" s="15">
        <f t="shared" si="20"/>
        <v>100</v>
      </c>
      <c r="W103">
        <f t="shared" si="21"/>
        <v>0.11675037576174137</v>
      </c>
      <c r="AZ103">
        <v>1.9956380581455303E-2</v>
      </c>
      <c r="BA103">
        <v>1</v>
      </c>
      <c r="BB103">
        <v>0</v>
      </c>
      <c r="BC103">
        <f t="shared" si="25"/>
        <v>94</v>
      </c>
      <c r="BD103">
        <f t="shared" si="26"/>
        <v>5</v>
      </c>
      <c r="BE103">
        <f t="shared" si="22"/>
        <v>0.92376317923763174</v>
      </c>
      <c r="BF103">
        <f t="shared" si="23"/>
        <v>0.97890295358649793</v>
      </c>
      <c r="BG103">
        <f t="shared" si="24"/>
        <v>7.9391967038638066E-4</v>
      </c>
    </row>
    <row r="104" spans="1:59" x14ac:dyDescent="0.35">
      <c r="A104">
        <v>25</v>
      </c>
      <c r="B104">
        <v>309</v>
      </c>
      <c r="C104">
        <v>2</v>
      </c>
      <c r="D104">
        <v>1987</v>
      </c>
      <c r="E104">
        <v>3</v>
      </c>
      <c r="F104">
        <v>1</v>
      </c>
      <c r="G104">
        <v>2</v>
      </c>
      <c r="H104">
        <v>2</v>
      </c>
      <c r="I104">
        <v>2</v>
      </c>
      <c r="J104">
        <v>0</v>
      </c>
      <c r="K104">
        <v>14</v>
      </c>
      <c r="L104">
        <v>3</v>
      </c>
      <c r="M104">
        <v>3</v>
      </c>
      <c r="N104" s="14">
        <v>0</v>
      </c>
      <c r="O104">
        <v>1</v>
      </c>
      <c r="P104" s="15">
        <f t="shared" si="14"/>
        <v>1</v>
      </c>
      <c r="Q104">
        <f t="shared" si="15"/>
        <v>0</v>
      </c>
      <c r="R104">
        <f t="shared" si="16"/>
        <v>5.6167279154567207E-2</v>
      </c>
      <c r="S104" s="14">
        <f t="shared" si="17"/>
        <v>5.6167279154567207E-2</v>
      </c>
      <c r="T104" s="15">
        <f t="shared" si="18"/>
        <v>0.94383272084543279</v>
      </c>
      <c r="U104" s="14">
        <f t="shared" si="19"/>
        <v>-5.7806331033098277E-2</v>
      </c>
      <c r="V104" s="15">
        <f t="shared" si="20"/>
        <v>100</v>
      </c>
      <c r="W104">
        <f t="shared" si="21"/>
        <v>5.9509781674294659E-2</v>
      </c>
      <c r="AZ104">
        <v>2.0057607757961858E-2</v>
      </c>
      <c r="BA104">
        <v>1</v>
      </c>
      <c r="BB104">
        <v>0</v>
      </c>
      <c r="BC104">
        <f t="shared" si="25"/>
        <v>95</v>
      </c>
      <c r="BD104">
        <f t="shared" si="26"/>
        <v>5</v>
      </c>
      <c r="BE104">
        <f t="shared" si="22"/>
        <v>0.92295214922952151</v>
      </c>
      <c r="BF104">
        <f t="shared" si="23"/>
        <v>0.97890295358649793</v>
      </c>
      <c r="BG104">
        <f t="shared" si="24"/>
        <v>7.939196703864894E-4</v>
      </c>
    </row>
    <row r="105" spans="1:59" x14ac:dyDescent="0.35">
      <c r="A105">
        <v>25</v>
      </c>
      <c r="B105">
        <v>383</v>
      </c>
      <c r="C105">
        <v>9</v>
      </c>
      <c r="D105">
        <v>1439</v>
      </c>
      <c r="E105">
        <v>1</v>
      </c>
      <c r="F105">
        <v>2</v>
      </c>
      <c r="G105">
        <v>9</v>
      </c>
      <c r="H105">
        <v>1</v>
      </c>
      <c r="I105">
        <v>2</v>
      </c>
      <c r="J105">
        <v>0</v>
      </c>
      <c r="K105">
        <v>12</v>
      </c>
      <c r="L105">
        <v>1</v>
      </c>
      <c r="M105">
        <v>3</v>
      </c>
      <c r="N105" s="14">
        <v>1</v>
      </c>
      <c r="O105">
        <v>0</v>
      </c>
      <c r="P105" s="15">
        <f t="shared" si="14"/>
        <v>1</v>
      </c>
      <c r="Q105">
        <f t="shared" si="15"/>
        <v>1</v>
      </c>
      <c r="R105">
        <f t="shared" si="16"/>
        <v>0.5082073881395841</v>
      </c>
      <c r="S105" s="14">
        <f t="shared" si="17"/>
        <v>0.5082073881395841</v>
      </c>
      <c r="T105" s="15">
        <f t="shared" si="18"/>
        <v>0.4917926118604159</v>
      </c>
      <c r="U105" s="14">
        <f t="shared" si="19"/>
        <v>-0.67686567034345479</v>
      </c>
      <c r="V105" s="15">
        <f t="shared" si="20"/>
        <v>100</v>
      </c>
      <c r="W105">
        <f t="shared" si="21"/>
        <v>0.96770063430353015</v>
      </c>
      <c r="AZ105">
        <v>2.0508403092157967E-2</v>
      </c>
      <c r="BA105">
        <v>1</v>
      </c>
      <c r="BB105">
        <v>0</v>
      </c>
      <c r="BC105">
        <f t="shared" si="25"/>
        <v>96</v>
      </c>
      <c r="BD105">
        <f t="shared" si="26"/>
        <v>5</v>
      </c>
      <c r="BE105">
        <f t="shared" si="22"/>
        <v>0.92214111922141118</v>
      </c>
      <c r="BF105">
        <f t="shared" si="23"/>
        <v>0.97890295358649793</v>
      </c>
      <c r="BG105">
        <f t="shared" si="24"/>
        <v>7.9391967038638066E-4</v>
      </c>
    </row>
    <row r="106" spans="1:59" x14ac:dyDescent="0.35">
      <c r="A106">
        <v>25</v>
      </c>
      <c r="B106">
        <v>583</v>
      </c>
      <c r="C106">
        <v>4</v>
      </c>
      <c r="D106">
        <v>885</v>
      </c>
      <c r="E106">
        <v>3</v>
      </c>
      <c r="F106">
        <v>2</v>
      </c>
      <c r="G106">
        <v>8</v>
      </c>
      <c r="H106">
        <v>1</v>
      </c>
      <c r="I106">
        <v>2</v>
      </c>
      <c r="J106">
        <v>0</v>
      </c>
      <c r="K106">
        <v>12</v>
      </c>
      <c r="L106">
        <v>1</v>
      </c>
      <c r="M106">
        <v>4</v>
      </c>
      <c r="N106" s="14">
        <v>0</v>
      </c>
      <c r="O106">
        <v>1</v>
      </c>
      <c r="P106" s="15">
        <f t="shared" si="14"/>
        <v>1</v>
      </c>
      <c r="Q106">
        <f t="shared" si="15"/>
        <v>0</v>
      </c>
      <c r="R106">
        <f t="shared" si="16"/>
        <v>0.23416802055047153</v>
      </c>
      <c r="S106" s="14">
        <f t="shared" si="17"/>
        <v>0.23416802055047153</v>
      </c>
      <c r="T106" s="15">
        <f t="shared" si="18"/>
        <v>0.76583197944952852</v>
      </c>
      <c r="U106" s="14">
        <f t="shared" si="19"/>
        <v>-0.26679248127894856</v>
      </c>
      <c r="V106" s="15">
        <f t="shared" si="20"/>
        <v>100</v>
      </c>
      <c r="W106">
        <f t="shared" si="21"/>
        <v>0.30576944660732097</v>
      </c>
      <c r="AZ106">
        <v>2.0883476166802167E-2</v>
      </c>
      <c r="BA106">
        <v>1</v>
      </c>
      <c r="BB106">
        <v>0</v>
      </c>
      <c r="BC106">
        <f t="shared" si="25"/>
        <v>97</v>
      </c>
      <c r="BD106">
        <f t="shared" si="26"/>
        <v>5</v>
      </c>
      <c r="BE106">
        <f t="shared" si="22"/>
        <v>0.92133008921330095</v>
      </c>
      <c r="BF106">
        <f t="shared" si="23"/>
        <v>0.97890295358649793</v>
      </c>
      <c r="BG106">
        <f t="shared" si="24"/>
        <v>7.939196703864894E-4</v>
      </c>
    </row>
    <row r="107" spans="1:59" x14ac:dyDescent="0.35">
      <c r="A107">
        <v>25</v>
      </c>
      <c r="B107">
        <v>599</v>
      </c>
      <c r="C107">
        <v>24</v>
      </c>
      <c r="D107">
        <v>1273</v>
      </c>
      <c r="E107">
        <v>3</v>
      </c>
      <c r="F107">
        <v>2</v>
      </c>
      <c r="G107">
        <v>9</v>
      </c>
      <c r="H107">
        <v>4</v>
      </c>
      <c r="I107">
        <v>1</v>
      </c>
      <c r="J107">
        <v>1</v>
      </c>
      <c r="K107">
        <v>14</v>
      </c>
      <c r="L107">
        <v>4</v>
      </c>
      <c r="M107">
        <v>3</v>
      </c>
      <c r="N107" s="14">
        <v>1</v>
      </c>
      <c r="O107">
        <v>0</v>
      </c>
      <c r="P107" s="15">
        <f t="shared" si="14"/>
        <v>1</v>
      </c>
      <c r="Q107">
        <f t="shared" si="15"/>
        <v>1</v>
      </c>
      <c r="R107">
        <f t="shared" si="16"/>
        <v>0.63088917414610957</v>
      </c>
      <c r="S107" s="14">
        <f t="shared" si="17"/>
        <v>0.63088917414610957</v>
      </c>
      <c r="T107" s="15">
        <f t="shared" si="18"/>
        <v>0.36911082585389043</v>
      </c>
      <c r="U107" s="14">
        <f t="shared" si="19"/>
        <v>-0.46062506713425894</v>
      </c>
      <c r="V107" s="15">
        <f t="shared" si="20"/>
        <v>100</v>
      </c>
      <c r="W107">
        <f t="shared" si="21"/>
        <v>0.58506444710114325</v>
      </c>
      <c r="AZ107">
        <v>2.1175512804006411E-2</v>
      </c>
      <c r="BA107">
        <v>1</v>
      </c>
      <c r="BB107">
        <v>0</v>
      </c>
      <c r="BC107">
        <f t="shared" si="25"/>
        <v>98</v>
      </c>
      <c r="BD107">
        <f t="shared" si="26"/>
        <v>5</v>
      </c>
      <c r="BE107">
        <f t="shared" si="22"/>
        <v>0.92051905920519062</v>
      </c>
      <c r="BF107">
        <f t="shared" si="23"/>
        <v>0.97890295358649793</v>
      </c>
      <c r="BG107">
        <f t="shared" si="24"/>
        <v>7.939196703864894E-4</v>
      </c>
    </row>
    <row r="108" spans="1:59" x14ac:dyDescent="0.35">
      <c r="A108">
        <v>25</v>
      </c>
      <c r="B108">
        <v>622</v>
      </c>
      <c r="C108">
        <v>13</v>
      </c>
      <c r="D108">
        <v>645</v>
      </c>
      <c r="E108">
        <v>2</v>
      </c>
      <c r="F108">
        <v>2</v>
      </c>
      <c r="G108">
        <v>9</v>
      </c>
      <c r="H108">
        <v>3</v>
      </c>
      <c r="I108">
        <v>2</v>
      </c>
      <c r="J108">
        <v>0</v>
      </c>
      <c r="K108">
        <v>11</v>
      </c>
      <c r="L108">
        <v>3</v>
      </c>
      <c r="M108">
        <v>3</v>
      </c>
      <c r="N108" s="14">
        <v>0</v>
      </c>
      <c r="O108">
        <v>1</v>
      </c>
      <c r="P108" s="15">
        <f t="shared" si="14"/>
        <v>1</v>
      </c>
      <c r="Q108">
        <f t="shared" si="15"/>
        <v>0</v>
      </c>
      <c r="R108">
        <f t="shared" si="16"/>
        <v>0.24134500699624253</v>
      </c>
      <c r="S108" s="14">
        <f t="shared" si="17"/>
        <v>0.24134500699624253</v>
      </c>
      <c r="T108" s="15">
        <f t="shared" si="18"/>
        <v>0.75865499300375749</v>
      </c>
      <c r="U108" s="14">
        <f t="shared" si="19"/>
        <v>-0.27620815960005579</v>
      </c>
      <c r="V108" s="15">
        <f t="shared" si="20"/>
        <v>100</v>
      </c>
      <c r="W108">
        <f t="shared" si="21"/>
        <v>0.31812221526504497</v>
      </c>
      <c r="AZ108">
        <v>2.1498239393882519E-2</v>
      </c>
      <c r="BA108">
        <v>1</v>
      </c>
      <c r="BB108">
        <v>0</v>
      </c>
      <c r="BC108">
        <f t="shared" si="25"/>
        <v>99</v>
      </c>
      <c r="BD108">
        <f t="shared" si="26"/>
        <v>5</v>
      </c>
      <c r="BE108">
        <f t="shared" si="22"/>
        <v>0.91970802919708028</v>
      </c>
      <c r="BF108">
        <f t="shared" si="23"/>
        <v>0.97890295358649793</v>
      </c>
      <c r="BG108">
        <f t="shared" si="24"/>
        <v>7.939196703864894E-4</v>
      </c>
    </row>
    <row r="109" spans="1:59" x14ac:dyDescent="0.35">
      <c r="A109">
        <v>25</v>
      </c>
      <c r="B109">
        <v>675</v>
      </c>
      <c r="C109">
        <v>5</v>
      </c>
      <c r="D109">
        <v>369</v>
      </c>
      <c r="E109">
        <v>2</v>
      </c>
      <c r="F109">
        <v>2</v>
      </c>
      <c r="G109">
        <v>7</v>
      </c>
      <c r="H109">
        <v>1</v>
      </c>
      <c r="I109">
        <v>3</v>
      </c>
      <c r="J109">
        <v>0</v>
      </c>
      <c r="K109">
        <v>12</v>
      </c>
      <c r="L109">
        <v>4</v>
      </c>
      <c r="M109">
        <v>3</v>
      </c>
      <c r="N109" s="14">
        <v>0</v>
      </c>
      <c r="O109">
        <v>1</v>
      </c>
      <c r="P109" s="15">
        <f t="shared" si="14"/>
        <v>1</v>
      </c>
      <c r="Q109">
        <f t="shared" si="15"/>
        <v>0</v>
      </c>
      <c r="R109">
        <f t="shared" si="16"/>
        <v>0.14497638648890965</v>
      </c>
      <c r="S109" s="14">
        <f t="shared" si="17"/>
        <v>0.14497638648890965</v>
      </c>
      <c r="T109" s="15">
        <f t="shared" si="18"/>
        <v>0.85502361351109035</v>
      </c>
      <c r="U109" s="14">
        <f t="shared" si="19"/>
        <v>-0.15662619228512453</v>
      </c>
      <c r="V109" s="15">
        <f t="shared" si="20"/>
        <v>100</v>
      </c>
      <c r="W109">
        <f t="shared" si="21"/>
        <v>0.1695583422469176</v>
      </c>
      <c r="AZ109">
        <v>2.1573891065007806E-2</v>
      </c>
      <c r="BA109">
        <v>1</v>
      </c>
      <c r="BB109">
        <v>0</v>
      </c>
      <c r="BC109">
        <f t="shared" si="25"/>
        <v>100</v>
      </c>
      <c r="BD109">
        <f t="shared" si="26"/>
        <v>5</v>
      </c>
      <c r="BE109">
        <f t="shared" si="22"/>
        <v>0.91889699918896994</v>
      </c>
      <c r="BF109">
        <f t="shared" si="23"/>
        <v>0.97890295358649793</v>
      </c>
      <c r="BG109">
        <f t="shared" si="24"/>
        <v>7.9391967038638066E-4</v>
      </c>
    </row>
    <row r="110" spans="1:59" x14ac:dyDescent="0.35">
      <c r="A110">
        <v>25</v>
      </c>
      <c r="B110">
        <v>688</v>
      </c>
      <c r="C110">
        <v>3</v>
      </c>
      <c r="D110">
        <v>538</v>
      </c>
      <c r="E110">
        <v>1</v>
      </c>
      <c r="F110">
        <v>2</v>
      </c>
      <c r="G110">
        <v>5</v>
      </c>
      <c r="H110">
        <v>1</v>
      </c>
      <c r="I110">
        <v>2</v>
      </c>
      <c r="J110">
        <v>0</v>
      </c>
      <c r="K110">
        <v>13</v>
      </c>
      <c r="L110">
        <v>3</v>
      </c>
      <c r="M110">
        <v>3</v>
      </c>
      <c r="N110" s="14">
        <v>1</v>
      </c>
      <c r="O110">
        <v>0</v>
      </c>
      <c r="P110" s="15">
        <f t="shared" si="14"/>
        <v>1</v>
      </c>
      <c r="Q110">
        <f t="shared" si="15"/>
        <v>1</v>
      </c>
      <c r="R110">
        <f t="shared" si="16"/>
        <v>0.28409957300362421</v>
      </c>
      <c r="S110" s="14">
        <f t="shared" si="17"/>
        <v>0.28409957300362421</v>
      </c>
      <c r="T110" s="15">
        <f t="shared" si="18"/>
        <v>0.71590042699637579</v>
      </c>
      <c r="U110" s="14">
        <f t="shared" si="19"/>
        <v>-1.2584304931022718</v>
      </c>
      <c r="V110" s="15">
        <f t="shared" si="20"/>
        <v>0</v>
      </c>
      <c r="W110">
        <f t="shared" si="21"/>
        <v>2.5198926539296251</v>
      </c>
      <c r="AZ110">
        <v>2.1586920043412641E-2</v>
      </c>
      <c r="BA110">
        <v>1</v>
      </c>
      <c r="BB110">
        <v>0</v>
      </c>
      <c r="BC110">
        <f t="shared" si="25"/>
        <v>101</v>
      </c>
      <c r="BD110">
        <f t="shared" si="26"/>
        <v>5</v>
      </c>
      <c r="BE110">
        <f t="shared" si="22"/>
        <v>0.91808596918085972</v>
      </c>
      <c r="BF110">
        <f t="shared" si="23"/>
        <v>0.97890295358649793</v>
      </c>
      <c r="BG110">
        <f t="shared" si="24"/>
        <v>0</v>
      </c>
    </row>
    <row r="111" spans="1:59" x14ac:dyDescent="0.35">
      <c r="A111">
        <v>25</v>
      </c>
      <c r="B111">
        <v>772</v>
      </c>
      <c r="C111">
        <v>2</v>
      </c>
      <c r="D111">
        <v>1653</v>
      </c>
      <c r="E111">
        <v>4</v>
      </c>
      <c r="F111">
        <v>2</v>
      </c>
      <c r="G111">
        <v>3</v>
      </c>
      <c r="H111">
        <v>3</v>
      </c>
      <c r="I111">
        <v>3</v>
      </c>
      <c r="J111">
        <v>0</v>
      </c>
      <c r="K111">
        <v>15.345132743362832</v>
      </c>
      <c r="L111">
        <v>3</v>
      </c>
      <c r="M111">
        <v>3</v>
      </c>
      <c r="N111" s="14">
        <v>0</v>
      </c>
      <c r="O111">
        <v>1</v>
      </c>
      <c r="P111" s="15">
        <f t="shared" si="14"/>
        <v>1</v>
      </c>
      <c r="Q111">
        <f t="shared" si="15"/>
        <v>0</v>
      </c>
      <c r="R111">
        <f t="shared" si="16"/>
        <v>2.182808137034066E-2</v>
      </c>
      <c r="S111" s="14">
        <f t="shared" si="17"/>
        <v>2.182808137034066E-2</v>
      </c>
      <c r="T111" s="15">
        <f t="shared" si="18"/>
        <v>0.97817191862965935</v>
      </c>
      <c r="U111" s="14">
        <f t="shared" si="19"/>
        <v>-2.2069838475957049E-2</v>
      </c>
      <c r="V111" s="15">
        <f t="shared" si="20"/>
        <v>100</v>
      </c>
      <c r="W111">
        <f t="shared" si="21"/>
        <v>2.2315178911412686E-2</v>
      </c>
      <c r="AZ111">
        <v>2.1600462044619802E-2</v>
      </c>
      <c r="BA111">
        <v>0</v>
      </c>
      <c r="BB111">
        <v>1</v>
      </c>
      <c r="BC111">
        <f t="shared" si="25"/>
        <v>101</v>
      </c>
      <c r="BD111">
        <f t="shared" si="26"/>
        <v>6</v>
      </c>
      <c r="BE111">
        <f t="shared" si="22"/>
        <v>0.91808596918085972</v>
      </c>
      <c r="BF111">
        <f t="shared" si="23"/>
        <v>0.97468354430379744</v>
      </c>
      <c r="BG111">
        <f t="shared" si="24"/>
        <v>7.9049760284171993E-4</v>
      </c>
    </row>
    <row r="112" spans="1:59" x14ac:dyDescent="0.35">
      <c r="A112">
        <v>25</v>
      </c>
      <c r="B112">
        <v>787.54826254826253</v>
      </c>
      <c r="C112">
        <v>5</v>
      </c>
      <c r="D112">
        <v>142</v>
      </c>
      <c r="E112">
        <v>3</v>
      </c>
      <c r="F112">
        <v>2</v>
      </c>
      <c r="G112">
        <v>8</v>
      </c>
      <c r="H112">
        <v>3</v>
      </c>
      <c r="I112">
        <v>1</v>
      </c>
      <c r="J112">
        <v>1</v>
      </c>
      <c r="K112">
        <v>11</v>
      </c>
      <c r="L112">
        <v>4</v>
      </c>
      <c r="M112">
        <v>3</v>
      </c>
      <c r="N112" s="14">
        <v>1</v>
      </c>
      <c r="O112">
        <v>0</v>
      </c>
      <c r="P112" s="15">
        <f t="shared" si="14"/>
        <v>1</v>
      </c>
      <c r="Q112">
        <f t="shared" si="15"/>
        <v>1</v>
      </c>
      <c r="R112">
        <f t="shared" si="16"/>
        <v>0.59192816213484789</v>
      </c>
      <c r="S112" s="14">
        <f t="shared" si="17"/>
        <v>0.59192816213484789</v>
      </c>
      <c r="T112" s="15">
        <f t="shared" si="18"/>
        <v>0.40807183786515211</v>
      </c>
      <c r="U112" s="14">
        <f t="shared" si="19"/>
        <v>-0.52436999920655403</v>
      </c>
      <c r="V112" s="15">
        <f t="shared" si="20"/>
        <v>100</v>
      </c>
      <c r="W112">
        <f t="shared" si="21"/>
        <v>0.68939419336529006</v>
      </c>
      <c r="AZ112">
        <v>2.1645083377933132E-2</v>
      </c>
      <c r="BA112">
        <v>1</v>
      </c>
      <c r="BB112">
        <v>0</v>
      </c>
      <c r="BC112">
        <f t="shared" si="25"/>
        <v>102</v>
      </c>
      <c r="BD112">
        <f t="shared" si="26"/>
        <v>6</v>
      </c>
      <c r="BE112">
        <f t="shared" si="22"/>
        <v>0.91727493917274938</v>
      </c>
      <c r="BF112">
        <f t="shared" si="23"/>
        <v>0.97468354430379744</v>
      </c>
      <c r="BG112">
        <f t="shared" si="24"/>
        <v>7.9049760284171993E-4</v>
      </c>
    </row>
    <row r="113" spans="1:59" x14ac:dyDescent="0.35">
      <c r="A113">
        <v>25</v>
      </c>
      <c r="B113">
        <v>787.54826254826253</v>
      </c>
      <c r="C113">
        <v>8</v>
      </c>
      <c r="D113">
        <v>707</v>
      </c>
      <c r="E113">
        <v>4</v>
      </c>
      <c r="F113">
        <v>2</v>
      </c>
      <c r="G113">
        <v>8</v>
      </c>
      <c r="H113">
        <v>2</v>
      </c>
      <c r="I113">
        <v>2</v>
      </c>
      <c r="J113">
        <v>0</v>
      </c>
      <c r="K113">
        <v>22</v>
      </c>
      <c r="L113">
        <v>3</v>
      </c>
      <c r="M113">
        <v>3</v>
      </c>
      <c r="N113" s="14">
        <v>0</v>
      </c>
      <c r="O113">
        <v>1</v>
      </c>
      <c r="P113" s="15">
        <f t="shared" si="14"/>
        <v>1</v>
      </c>
      <c r="Q113">
        <f t="shared" si="15"/>
        <v>0</v>
      </c>
      <c r="R113">
        <f t="shared" si="16"/>
        <v>0.11625214608098568</v>
      </c>
      <c r="S113" s="14">
        <f t="shared" si="17"/>
        <v>0.11625214608098568</v>
      </c>
      <c r="T113" s="15">
        <f t="shared" si="18"/>
        <v>0.88374785391901434</v>
      </c>
      <c r="U113" s="14">
        <f t="shared" si="19"/>
        <v>-0.12358349015448486</v>
      </c>
      <c r="V113" s="15">
        <f t="shared" si="20"/>
        <v>100</v>
      </c>
      <c r="W113">
        <f t="shared" si="21"/>
        <v>0.13154447342130562</v>
      </c>
      <c r="AZ113">
        <v>2.1666240020646876E-2</v>
      </c>
      <c r="BA113">
        <v>1</v>
      </c>
      <c r="BB113">
        <v>0</v>
      </c>
      <c r="BC113">
        <f t="shared" si="25"/>
        <v>103</v>
      </c>
      <c r="BD113">
        <f t="shared" si="26"/>
        <v>6</v>
      </c>
      <c r="BE113">
        <f t="shared" si="22"/>
        <v>0.91646390916463905</v>
      </c>
      <c r="BF113">
        <f t="shared" si="23"/>
        <v>0.97468354430379744</v>
      </c>
      <c r="BG113">
        <f t="shared" si="24"/>
        <v>7.9049760284161173E-4</v>
      </c>
    </row>
    <row r="114" spans="1:59" x14ac:dyDescent="0.35">
      <c r="A114">
        <v>25</v>
      </c>
      <c r="B114">
        <v>787.54826254826253</v>
      </c>
      <c r="C114">
        <v>8</v>
      </c>
      <c r="D114">
        <v>2018</v>
      </c>
      <c r="E114">
        <v>1</v>
      </c>
      <c r="F114">
        <v>1</v>
      </c>
      <c r="G114">
        <v>8</v>
      </c>
      <c r="H114">
        <v>3</v>
      </c>
      <c r="I114">
        <v>3</v>
      </c>
      <c r="J114">
        <v>1</v>
      </c>
      <c r="K114">
        <v>22</v>
      </c>
      <c r="L114">
        <v>2</v>
      </c>
      <c r="M114">
        <v>2</v>
      </c>
      <c r="N114" s="14">
        <v>0</v>
      </c>
      <c r="O114">
        <v>1</v>
      </c>
      <c r="P114" s="15">
        <f t="shared" si="14"/>
        <v>1</v>
      </c>
      <c r="Q114">
        <f t="shared" si="15"/>
        <v>0</v>
      </c>
      <c r="R114">
        <f t="shared" si="16"/>
        <v>0.4089508024174256</v>
      </c>
      <c r="S114" s="14">
        <f t="shared" si="17"/>
        <v>0.4089508024174256</v>
      </c>
      <c r="T114" s="15">
        <f t="shared" si="18"/>
        <v>0.59104919758257446</v>
      </c>
      <c r="U114" s="14">
        <f t="shared" si="19"/>
        <v>-0.5258560204001157</v>
      </c>
      <c r="V114" s="15">
        <f t="shared" si="20"/>
        <v>100</v>
      </c>
      <c r="W114">
        <f t="shared" si="21"/>
        <v>0.69190653517517342</v>
      </c>
      <c r="AZ114">
        <v>2.182808137034066E-2</v>
      </c>
      <c r="BA114">
        <v>1</v>
      </c>
      <c r="BB114">
        <v>0</v>
      </c>
      <c r="BC114">
        <f t="shared" si="25"/>
        <v>104</v>
      </c>
      <c r="BD114">
        <f t="shared" si="26"/>
        <v>6</v>
      </c>
      <c r="BE114">
        <f t="shared" si="22"/>
        <v>0.91565287915652882</v>
      </c>
      <c r="BF114">
        <f t="shared" si="23"/>
        <v>0.97468354430379744</v>
      </c>
      <c r="BG114">
        <f t="shared" si="24"/>
        <v>7.9049760284171993E-4</v>
      </c>
    </row>
    <row r="115" spans="1:59" x14ac:dyDescent="0.35">
      <c r="A115">
        <v>25</v>
      </c>
      <c r="B115">
        <v>787.54826254826253</v>
      </c>
      <c r="C115">
        <v>28</v>
      </c>
      <c r="D115">
        <v>183</v>
      </c>
      <c r="E115">
        <v>1</v>
      </c>
      <c r="F115">
        <v>2</v>
      </c>
      <c r="G115">
        <v>8</v>
      </c>
      <c r="H115">
        <v>3</v>
      </c>
      <c r="I115">
        <v>2</v>
      </c>
      <c r="J115">
        <v>0</v>
      </c>
      <c r="K115">
        <v>18</v>
      </c>
      <c r="L115">
        <v>4</v>
      </c>
      <c r="M115">
        <v>3</v>
      </c>
      <c r="N115" s="14">
        <v>0</v>
      </c>
      <c r="O115">
        <v>1</v>
      </c>
      <c r="P115" s="15">
        <f t="shared" si="14"/>
        <v>1</v>
      </c>
      <c r="Q115">
        <f t="shared" si="15"/>
        <v>0</v>
      </c>
      <c r="R115">
        <f t="shared" si="16"/>
        <v>0.31682379357629126</v>
      </c>
      <c r="S115" s="14">
        <f t="shared" si="17"/>
        <v>0.31682379357629126</v>
      </c>
      <c r="T115" s="15">
        <f t="shared" si="18"/>
        <v>0.6831762064237088</v>
      </c>
      <c r="U115" s="14">
        <f t="shared" si="19"/>
        <v>-0.38100246377742897</v>
      </c>
      <c r="V115" s="15">
        <f t="shared" si="20"/>
        <v>100</v>
      </c>
      <c r="W115">
        <f t="shared" si="21"/>
        <v>0.46375121176248307</v>
      </c>
      <c r="AZ115">
        <v>2.1849339023754025E-2</v>
      </c>
      <c r="BA115">
        <v>1</v>
      </c>
      <c r="BB115">
        <v>0</v>
      </c>
      <c r="BC115">
        <f t="shared" si="25"/>
        <v>105</v>
      </c>
      <c r="BD115">
        <f t="shared" si="26"/>
        <v>6</v>
      </c>
      <c r="BE115">
        <f t="shared" si="22"/>
        <v>0.91484184914841848</v>
      </c>
      <c r="BF115">
        <f t="shared" si="23"/>
        <v>0.97468354430379744</v>
      </c>
      <c r="BG115">
        <f t="shared" si="24"/>
        <v>7.9049760284171993E-4</v>
      </c>
    </row>
    <row r="116" spans="1:59" x14ac:dyDescent="0.35">
      <c r="A116">
        <v>25</v>
      </c>
      <c r="B116">
        <v>805.3360655737705</v>
      </c>
      <c r="C116">
        <v>1</v>
      </c>
      <c r="D116">
        <v>350</v>
      </c>
      <c r="E116">
        <v>1</v>
      </c>
      <c r="F116">
        <v>1</v>
      </c>
      <c r="G116">
        <v>3</v>
      </c>
      <c r="H116">
        <v>3</v>
      </c>
      <c r="I116">
        <v>2</v>
      </c>
      <c r="J116">
        <v>0</v>
      </c>
      <c r="K116">
        <v>15.345132743362832</v>
      </c>
      <c r="L116">
        <v>4</v>
      </c>
      <c r="M116">
        <v>3</v>
      </c>
      <c r="N116" s="14">
        <v>0</v>
      </c>
      <c r="O116">
        <v>1</v>
      </c>
      <c r="P116" s="15">
        <f t="shared" si="14"/>
        <v>1</v>
      </c>
      <c r="Q116">
        <f t="shared" si="15"/>
        <v>0</v>
      </c>
      <c r="R116">
        <f t="shared" si="16"/>
        <v>7.8373139799355604E-2</v>
      </c>
      <c r="S116" s="14">
        <f t="shared" si="17"/>
        <v>7.8373139799355604E-2</v>
      </c>
      <c r="T116" s="15">
        <f t="shared" si="18"/>
        <v>0.92162686020064444</v>
      </c>
      <c r="U116" s="14">
        <f t="shared" si="19"/>
        <v>-8.1614844282231924E-2</v>
      </c>
      <c r="V116" s="15">
        <f t="shared" si="20"/>
        <v>100</v>
      </c>
      <c r="W116">
        <f t="shared" si="21"/>
        <v>8.5037820818604656E-2</v>
      </c>
      <c r="AZ116">
        <v>2.1951897713122351E-2</v>
      </c>
      <c r="BA116">
        <v>1</v>
      </c>
      <c r="BB116">
        <v>0</v>
      </c>
      <c r="BC116">
        <f t="shared" si="25"/>
        <v>106</v>
      </c>
      <c r="BD116">
        <f t="shared" si="26"/>
        <v>6</v>
      </c>
      <c r="BE116">
        <f t="shared" si="22"/>
        <v>0.91403081914030815</v>
      </c>
      <c r="BF116">
        <f t="shared" si="23"/>
        <v>0.97468354430379744</v>
      </c>
      <c r="BG116">
        <f t="shared" si="24"/>
        <v>7.9049760284161173E-4</v>
      </c>
    </row>
    <row r="117" spans="1:59" x14ac:dyDescent="0.35">
      <c r="A117">
        <v>25</v>
      </c>
      <c r="B117">
        <v>867</v>
      </c>
      <c r="C117">
        <v>19</v>
      </c>
      <c r="D117">
        <v>952</v>
      </c>
      <c r="E117">
        <v>3</v>
      </c>
      <c r="F117">
        <v>2</v>
      </c>
      <c r="G117">
        <v>9</v>
      </c>
      <c r="H117">
        <v>2</v>
      </c>
      <c r="I117">
        <v>2</v>
      </c>
      <c r="J117">
        <v>1</v>
      </c>
      <c r="K117">
        <v>18</v>
      </c>
      <c r="L117">
        <v>3</v>
      </c>
      <c r="M117">
        <v>3</v>
      </c>
      <c r="N117" s="14">
        <v>1</v>
      </c>
      <c r="O117">
        <v>0</v>
      </c>
      <c r="P117" s="15">
        <f t="shared" si="14"/>
        <v>1</v>
      </c>
      <c r="Q117">
        <f t="shared" si="15"/>
        <v>1</v>
      </c>
      <c r="R117">
        <f t="shared" si="16"/>
        <v>0.61898238854711396</v>
      </c>
      <c r="S117" s="14">
        <f t="shared" si="17"/>
        <v>0.61898238854711396</v>
      </c>
      <c r="T117" s="15">
        <f t="shared" si="18"/>
        <v>0.38101761145288604</v>
      </c>
      <c r="U117" s="14">
        <f t="shared" si="19"/>
        <v>-0.47967845816091181</v>
      </c>
      <c r="V117" s="15">
        <f t="shared" si="20"/>
        <v>100</v>
      </c>
      <c r="W117">
        <f t="shared" si="21"/>
        <v>0.61555485019083833</v>
      </c>
      <c r="AZ117">
        <v>2.20899178421449E-2</v>
      </c>
      <c r="BA117">
        <v>1</v>
      </c>
      <c r="BB117">
        <v>0</v>
      </c>
      <c r="BC117">
        <f t="shared" si="25"/>
        <v>107</v>
      </c>
      <c r="BD117">
        <f t="shared" si="26"/>
        <v>6</v>
      </c>
      <c r="BE117">
        <f t="shared" si="22"/>
        <v>0.91321978913219792</v>
      </c>
      <c r="BF117">
        <f t="shared" si="23"/>
        <v>0.97468354430379744</v>
      </c>
      <c r="BG117">
        <f t="shared" si="24"/>
        <v>7.9049760284171993E-4</v>
      </c>
    </row>
    <row r="118" spans="1:59" x14ac:dyDescent="0.35">
      <c r="A118">
        <v>25</v>
      </c>
      <c r="B118">
        <v>882</v>
      </c>
      <c r="C118">
        <v>19</v>
      </c>
      <c r="D118">
        <v>1358</v>
      </c>
      <c r="E118">
        <v>4</v>
      </c>
      <c r="F118">
        <v>2</v>
      </c>
      <c r="G118">
        <v>5</v>
      </c>
      <c r="H118">
        <v>4</v>
      </c>
      <c r="I118">
        <v>2</v>
      </c>
      <c r="J118">
        <v>0</v>
      </c>
      <c r="K118">
        <v>11</v>
      </c>
      <c r="L118">
        <v>3</v>
      </c>
      <c r="M118">
        <v>2</v>
      </c>
      <c r="N118" s="14">
        <v>0</v>
      </c>
      <c r="O118">
        <v>1</v>
      </c>
      <c r="P118" s="15">
        <f t="shared" si="14"/>
        <v>1</v>
      </c>
      <c r="Q118">
        <f t="shared" si="15"/>
        <v>0</v>
      </c>
      <c r="R118">
        <f t="shared" si="16"/>
        <v>9.0480328965001466E-2</v>
      </c>
      <c r="S118" s="14">
        <f t="shared" si="17"/>
        <v>9.0480328965001466E-2</v>
      </c>
      <c r="T118" s="15">
        <f t="shared" si="18"/>
        <v>0.90951967103499853</v>
      </c>
      <c r="U118" s="14">
        <f t="shared" si="19"/>
        <v>-9.4838652852134886E-2</v>
      </c>
      <c r="V118" s="15">
        <f t="shared" si="20"/>
        <v>100</v>
      </c>
      <c r="W118">
        <f t="shared" si="21"/>
        <v>9.9481442619089616E-2</v>
      </c>
      <c r="AZ118">
        <v>2.2163425033844809E-2</v>
      </c>
      <c r="BA118">
        <v>1</v>
      </c>
      <c r="BB118">
        <v>0</v>
      </c>
      <c r="BC118">
        <f t="shared" si="25"/>
        <v>108</v>
      </c>
      <c r="BD118">
        <f t="shared" si="26"/>
        <v>6</v>
      </c>
      <c r="BE118">
        <f t="shared" si="22"/>
        <v>0.91240875912408759</v>
      </c>
      <c r="BF118">
        <f t="shared" si="23"/>
        <v>0.97468354430379744</v>
      </c>
      <c r="BG118">
        <f t="shared" si="24"/>
        <v>7.9049760284171993E-4</v>
      </c>
    </row>
    <row r="119" spans="1:59" x14ac:dyDescent="0.35">
      <c r="A119">
        <v>25</v>
      </c>
      <c r="B119">
        <v>883</v>
      </c>
      <c r="C119">
        <v>26</v>
      </c>
      <c r="D119">
        <v>781</v>
      </c>
      <c r="E119">
        <v>3</v>
      </c>
      <c r="F119">
        <v>1</v>
      </c>
      <c r="G119">
        <v>8</v>
      </c>
      <c r="H119">
        <v>4</v>
      </c>
      <c r="I119">
        <v>1</v>
      </c>
      <c r="J119">
        <v>0</v>
      </c>
      <c r="K119">
        <v>23</v>
      </c>
      <c r="L119">
        <v>2</v>
      </c>
      <c r="M119">
        <v>2</v>
      </c>
      <c r="N119" s="14">
        <v>0</v>
      </c>
      <c r="O119">
        <v>1</v>
      </c>
      <c r="P119" s="15">
        <f t="shared" si="14"/>
        <v>1</v>
      </c>
      <c r="Q119">
        <f t="shared" si="15"/>
        <v>0</v>
      </c>
      <c r="R119">
        <f t="shared" si="16"/>
        <v>0.25566455960443651</v>
      </c>
      <c r="S119" s="14">
        <f t="shared" si="17"/>
        <v>0.25566455960443651</v>
      </c>
      <c r="T119" s="15">
        <f t="shared" si="18"/>
        <v>0.74433544039556354</v>
      </c>
      <c r="U119" s="14">
        <f t="shared" si="19"/>
        <v>-0.29526348500948718</v>
      </c>
      <c r="V119" s="15">
        <f t="shared" si="20"/>
        <v>100</v>
      </c>
      <c r="W119">
        <f t="shared" si="21"/>
        <v>0.34348029897457011</v>
      </c>
      <c r="AZ119">
        <v>2.2482091427860618E-2</v>
      </c>
      <c r="BA119">
        <v>1</v>
      </c>
      <c r="BB119">
        <v>0</v>
      </c>
      <c r="BC119">
        <f t="shared" si="25"/>
        <v>109</v>
      </c>
      <c r="BD119">
        <f t="shared" si="26"/>
        <v>6</v>
      </c>
      <c r="BE119">
        <f t="shared" si="22"/>
        <v>0.91159772911597725</v>
      </c>
      <c r="BF119">
        <f t="shared" si="23"/>
        <v>0.97468354430379744</v>
      </c>
      <c r="BG119">
        <f t="shared" si="24"/>
        <v>7.9049760284161173E-4</v>
      </c>
    </row>
    <row r="120" spans="1:59" x14ac:dyDescent="0.35">
      <c r="A120">
        <v>25</v>
      </c>
      <c r="B120">
        <v>891</v>
      </c>
      <c r="C120">
        <v>4</v>
      </c>
      <c r="D120">
        <v>527</v>
      </c>
      <c r="E120">
        <v>2</v>
      </c>
      <c r="F120">
        <v>1</v>
      </c>
      <c r="G120">
        <v>8</v>
      </c>
      <c r="H120">
        <v>4</v>
      </c>
      <c r="I120">
        <v>1</v>
      </c>
      <c r="J120">
        <v>1</v>
      </c>
      <c r="K120">
        <v>11</v>
      </c>
      <c r="L120">
        <v>2</v>
      </c>
      <c r="M120">
        <v>3</v>
      </c>
      <c r="N120" s="14">
        <v>0</v>
      </c>
      <c r="O120">
        <v>1</v>
      </c>
      <c r="P120" s="15">
        <f t="shared" si="14"/>
        <v>1</v>
      </c>
      <c r="Q120">
        <f t="shared" si="15"/>
        <v>0</v>
      </c>
      <c r="R120">
        <f t="shared" si="16"/>
        <v>0.57210968915925231</v>
      </c>
      <c r="S120" s="14">
        <f t="shared" si="17"/>
        <v>0.57210968915925231</v>
      </c>
      <c r="T120" s="15">
        <f t="shared" si="18"/>
        <v>0.42789031084074769</v>
      </c>
      <c r="U120" s="14">
        <f t="shared" si="19"/>
        <v>-0.84888839932882665</v>
      </c>
      <c r="V120" s="15">
        <f t="shared" si="20"/>
        <v>0</v>
      </c>
      <c r="W120">
        <f t="shared" si="21"/>
        <v>1.3370475438790206</v>
      </c>
      <c r="AZ120">
        <v>2.2491426874639748E-2</v>
      </c>
      <c r="BA120">
        <v>1</v>
      </c>
      <c r="BB120">
        <v>0</v>
      </c>
      <c r="BC120">
        <f t="shared" si="25"/>
        <v>110</v>
      </c>
      <c r="BD120">
        <f t="shared" si="26"/>
        <v>6</v>
      </c>
      <c r="BE120">
        <f t="shared" si="22"/>
        <v>0.91078669910786703</v>
      </c>
      <c r="BF120">
        <f t="shared" si="23"/>
        <v>0.97468354430379744</v>
      </c>
      <c r="BG120">
        <f t="shared" si="24"/>
        <v>7.9049760284171993E-4</v>
      </c>
    </row>
    <row r="121" spans="1:59" x14ac:dyDescent="0.35">
      <c r="A121">
        <v>25</v>
      </c>
      <c r="B121">
        <v>949</v>
      </c>
      <c r="C121">
        <v>1</v>
      </c>
      <c r="D121">
        <v>1415</v>
      </c>
      <c r="E121">
        <v>1</v>
      </c>
      <c r="F121">
        <v>2</v>
      </c>
      <c r="G121">
        <v>5</v>
      </c>
      <c r="H121">
        <v>4</v>
      </c>
      <c r="I121">
        <v>2</v>
      </c>
      <c r="J121">
        <v>0</v>
      </c>
      <c r="K121">
        <v>11</v>
      </c>
      <c r="L121">
        <v>2</v>
      </c>
      <c r="M121">
        <v>2</v>
      </c>
      <c r="N121" s="14">
        <v>0</v>
      </c>
      <c r="O121">
        <v>1</v>
      </c>
      <c r="P121" s="15">
        <f t="shared" si="14"/>
        <v>1</v>
      </c>
      <c r="Q121">
        <f t="shared" si="15"/>
        <v>0</v>
      </c>
      <c r="R121">
        <f t="shared" si="16"/>
        <v>0.16023550953658197</v>
      </c>
      <c r="S121" s="14">
        <f t="shared" si="17"/>
        <v>0.16023550953658197</v>
      </c>
      <c r="T121" s="15">
        <f t="shared" si="18"/>
        <v>0.83976449046341806</v>
      </c>
      <c r="U121" s="14">
        <f t="shared" si="19"/>
        <v>-0.17463379495130321</v>
      </c>
      <c r="V121" s="15">
        <f t="shared" si="20"/>
        <v>100</v>
      </c>
      <c r="W121">
        <f t="shared" si="21"/>
        <v>0.19081005610055879</v>
      </c>
      <c r="AZ121">
        <v>2.2603792007407652E-2</v>
      </c>
      <c r="BA121">
        <v>1</v>
      </c>
      <c r="BB121">
        <v>0</v>
      </c>
      <c r="BC121">
        <f t="shared" si="25"/>
        <v>111</v>
      </c>
      <c r="BD121">
        <f t="shared" si="26"/>
        <v>6</v>
      </c>
      <c r="BE121">
        <f t="shared" si="22"/>
        <v>0.90997566909975669</v>
      </c>
      <c r="BF121">
        <f t="shared" si="23"/>
        <v>0.97468354430379744</v>
      </c>
      <c r="BG121">
        <f t="shared" si="24"/>
        <v>0</v>
      </c>
    </row>
    <row r="122" spans="1:59" x14ac:dyDescent="0.35">
      <c r="A122">
        <v>25</v>
      </c>
      <c r="B122">
        <v>977</v>
      </c>
      <c r="C122">
        <v>2</v>
      </c>
      <c r="D122">
        <v>1992</v>
      </c>
      <c r="E122">
        <v>4</v>
      </c>
      <c r="F122">
        <v>2</v>
      </c>
      <c r="G122">
        <v>5</v>
      </c>
      <c r="H122">
        <v>3</v>
      </c>
      <c r="I122">
        <v>3</v>
      </c>
      <c r="J122">
        <v>1</v>
      </c>
      <c r="K122">
        <v>19</v>
      </c>
      <c r="L122">
        <v>3</v>
      </c>
      <c r="M122">
        <v>2</v>
      </c>
      <c r="N122" s="14">
        <v>0</v>
      </c>
      <c r="O122">
        <v>1</v>
      </c>
      <c r="P122" s="15">
        <f t="shared" si="14"/>
        <v>1</v>
      </c>
      <c r="Q122">
        <f t="shared" si="15"/>
        <v>0</v>
      </c>
      <c r="R122">
        <f t="shared" si="16"/>
        <v>0.14928146574361525</v>
      </c>
      <c r="S122" s="14">
        <f t="shared" si="17"/>
        <v>0.14928146574361525</v>
      </c>
      <c r="T122" s="15">
        <f t="shared" si="18"/>
        <v>0.85071853425638477</v>
      </c>
      <c r="U122" s="14">
        <f t="shared" si="19"/>
        <v>-0.16167395217241057</v>
      </c>
      <c r="V122" s="15">
        <f t="shared" si="20"/>
        <v>100</v>
      </c>
      <c r="W122">
        <f t="shared" si="21"/>
        <v>0.17547691713817257</v>
      </c>
      <c r="AZ122">
        <v>2.2720040831112502E-2</v>
      </c>
      <c r="BA122">
        <v>0</v>
      </c>
      <c r="BB122">
        <v>1</v>
      </c>
      <c r="BC122">
        <f t="shared" si="25"/>
        <v>111</v>
      </c>
      <c r="BD122">
        <f t="shared" si="26"/>
        <v>7</v>
      </c>
      <c r="BE122">
        <f t="shared" si="22"/>
        <v>0.90997566909975669</v>
      </c>
      <c r="BF122">
        <f t="shared" si="23"/>
        <v>0.97046413502109707</v>
      </c>
      <c r="BG122">
        <f t="shared" si="24"/>
        <v>7.8707553529695068E-4</v>
      </c>
    </row>
    <row r="123" spans="1:59" x14ac:dyDescent="0.35">
      <c r="A123">
        <v>25</v>
      </c>
      <c r="B123">
        <v>1219</v>
      </c>
      <c r="C123">
        <v>4</v>
      </c>
      <c r="D123">
        <v>1106</v>
      </c>
      <c r="E123">
        <v>4</v>
      </c>
      <c r="F123">
        <v>2</v>
      </c>
      <c r="G123">
        <v>5</v>
      </c>
      <c r="H123">
        <v>4</v>
      </c>
      <c r="I123">
        <v>2</v>
      </c>
      <c r="J123">
        <v>1</v>
      </c>
      <c r="K123">
        <v>15</v>
      </c>
      <c r="L123">
        <v>2</v>
      </c>
      <c r="M123">
        <v>4</v>
      </c>
      <c r="N123" s="14">
        <v>1</v>
      </c>
      <c r="O123">
        <v>0</v>
      </c>
      <c r="P123" s="15">
        <f t="shared" si="14"/>
        <v>1</v>
      </c>
      <c r="Q123">
        <f t="shared" si="15"/>
        <v>1</v>
      </c>
      <c r="R123">
        <f t="shared" si="16"/>
        <v>0.16613706365109401</v>
      </c>
      <c r="S123" s="14">
        <f t="shared" si="17"/>
        <v>0.16613706365109401</v>
      </c>
      <c r="T123" s="15">
        <f t="shared" si="18"/>
        <v>0.83386293634890596</v>
      </c>
      <c r="U123" s="14">
        <f t="shared" si="19"/>
        <v>-1.7949421466704936</v>
      </c>
      <c r="V123" s="15">
        <f t="shared" si="20"/>
        <v>0</v>
      </c>
      <c r="W123">
        <f t="shared" si="21"/>
        <v>5.0191264852261339</v>
      </c>
      <c r="AZ123">
        <v>2.2817900531971396E-2</v>
      </c>
      <c r="BA123">
        <v>1</v>
      </c>
      <c r="BB123">
        <v>0</v>
      </c>
      <c r="BC123">
        <f t="shared" si="25"/>
        <v>112</v>
      </c>
      <c r="BD123">
        <f t="shared" si="26"/>
        <v>7</v>
      </c>
      <c r="BE123">
        <f t="shared" si="22"/>
        <v>0.90916463909164635</v>
      </c>
      <c r="BF123">
        <f t="shared" si="23"/>
        <v>0.97046413502109707</v>
      </c>
      <c r="BG123">
        <f t="shared" si="24"/>
        <v>7.8707553529684291E-4</v>
      </c>
    </row>
    <row r="124" spans="1:59" x14ac:dyDescent="0.35">
      <c r="A124">
        <v>25</v>
      </c>
      <c r="B124">
        <v>1280</v>
      </c>
      <c r="C124">
        <v>7</v>
      </c>
      <c r="D124">
        <v>143</v>
      </c>
      <c r="E124">
        <v>4</v>
      </c>
      <c r="F124">
        <v>2</v>
      </c>
      <c r="G124">
        <v>4</v>
      </c>
      <c r="H124">
        <v>4</v>
      </c>
      <c r="I124">
        <v>2</v>
      </c>
      <c r="J124">
        <v>0</v>
      </c>
      <c r="K124">
        <v>11</v>
      </c>
      <c r="L124">
        <v>3</v>
      </c>
      <c r="M124">
        <v>3</v>
      </c>
      <c r="N124" s="14">
        <v>0</v>
      </c>
      <c r="O124">
        <v>1</v>
      </c>
      <c r="P124" s="15">
        <f t="shared" si="14"/>
        <v>1</v>
      </c>
      <c r="Q124">
        <f t="shared" si="15"/>
        <v>0</v>
      </c>
      <c r="R124">
        <f t="shared" si="16"/>
        <v>4.7689646043666073E-2</v>
      </c>
      <c r="S124" s="14">
        <f t="shared" si="17"/>
        <v>4.7689646043666073E-2</v>
      </c>
      <c r="T124" s="15">
        <f t="shared" si="18"/>
        <v>0.9523103539563339</v>
      </c>
      <c r="U124" s="14">
        <f t="shared" si="19"/>
        <v>-4.8864295262923026E-2</v>
      </c>
      <c r="V124" s="15">
        <f t="shared" si="20"/>
        <v>100</v>
      </c>
      <c r="W124">
        <f t="shared" si="21"/>
        <v>5.0077840533331829E-2</v>
      </c>
      <c r="AZ124">
        <v>2.2864451552529686E-2</v>
      </c>
      <c r="BA124">
        <v>1</v>
      </c>
      <c r="BB124">
        <v>0</v>
      </c>
      <c r="BC124">
        <f t="shared" si="25"/>
        <v>113</v>
      </c>
      <c r="BD124">
        <f t="shared" si="26"/>
        <v>7</v>
      </c>
      <c r="BE124">
        <f t="shared" si="22"/>
        <v>0.90835360908353613</v>
      </c>
      <c r="BF124">
        <f t="shared" si="23"/>
        <v>0.97046413502109707</v>
      </c>
      <c r="BG124">
        <f t="shared" si="24"/>
        <v>7.8707553529695068E-4</v>
      </c>
    </row>
    <row r="125" spans="1:59" x14ac:dyDescent="0.35">
      <c r="A125">
        <v>25</v>
      </c>
      <c r="B125">
        <v>1356</v>
      </c>
      <c r="C125">
        <v>10</v>
      </c>
      <c r="D125">
        <v>1240</v>
      </c>
      <c r="E125">
        <v>3</v>
      </c>
      <c r="F125">
        <v>2</v>
      </c>
      <c r="G125">
        <v>8</v>
      </c>
      <c r="H125">
        <v>4</v>
      </c>
      <c r="I125">
        <v>1</v>
      </c>
      <c r="J125">
        <v>0</v>
      </c>
      <c r="K125">
        <v>14.945945945945946</v>
      </c>
      <c r="L125">
        <v>2</v>
      </c>
      <c r="M125">
        <v>3</v>
      </c>
      <c r="N125" s="14">
        <v>0</v>
      </c>
      <c r="O125">
        <v>1</v>
      </c>
      <c r="P125" s="15">
        <f t="shared" si="14"/>
        <v>1</v>
      </c>
      <c r="Q125">
        <f t="shared" si="15"/>
        <v>0</v>
      </c>
      <c r="R125">
        <f t="shared" si="16"/>
        <v>0.19025969918194377</v>
      </c>
      <c r="S125" s="14">
        <f t="shared" si="17"/>
        <v>0.19025969918194377</v>
      </c>
      <c r="T125" s="15">
        <f t="shared" si="18"/>
        <v>0.80974030081805626</v>
      </c>
      <c r="U125" s="14">
        <f t="shared" si="19"/>
        <v>-0.21104169899804334</v>
      </c>
      <c r="V125" s="15">
        <f t="shared" si="20"/>
        <v>100</v>
      </c>
      <c r="W125">
        <f t="shared" si="21"/>
        <v>0.23496385074292353</v>
      </c>
      <c r="AZ125">
        <v>2.2928673212750814E-2</v>
      </c>
      <c r="BA125">
        <v>1</v>
      </c>
      <c r="BB125">
        <v>0</v>
      </c>
      <c r="BC125">
        <f t="shared" si="25"/>
        <v>114</v>
      </c>
      <c r="BD125">
        <f t="shared" si="26"/>
        <v>7</v>
      </c>
      <c r="BE125">
        <f t="shared" si="22"/>
        <v>0.90754257907542579</v>
      </c>
      <c r="BF125">
        <f t="shared" si="23"/>
        <v>0.97046413502109707</v>
      </c>
      <c r="BG125">
        <f t="shared" si="24"/>
        <v>7.8707553529695068E-4</v>
      </c>
    </row>
    <row r="126" spans="1:59" x14ac:dyDescent="0.35">
      <c r="A126">
        <v>25</v>
      </c>
      <c r="B126">
        <v>1372</v>
      </c>
      <c r="C126">
        <v>18</v>
      </c>
      <c r="D126">
        <v>1399</v>
      </c>
      <c r="E126">
        <v>1</v>
      </c>
      <c r="F126">
        <v>2</v>
      </c>
      <c r="G126">
        <v>8</v>
      </c>
      <c r="H126">
        <v>3</v>
      </c>
      <c r="I126">
        <v>2</v>
      </c>
      <c r="J126">
        <v>0</v>
      </c>
      <c r="K126">
        <v>14.945945945945946</v>
      </c>
      <c r="L126">
        <v>2</v>
      </c>
      <c r="M126">
        <v>2</v>
      </c>
      <c r="N126" s="14">
        <v>0</v>
      </c>
      <c r="O126">
        <v>1</v>
      </c>
      <c r="P126" s="15">
        <f t="shared" si="14"/>
        <v>1</v>
      </c>
      <c r="Q126">
        <f t="shared" si="15"/>
        <v>0</v>
      </c>
      <c r="R126">
        <f t="shared" si="16"/>
        <v>0.35942688505140818</v>
      </c>
      <c r="S126" s="14">
        <f t="shared" si="17"/>
        <v>0.35942688505140818</v>
      </c>
      <c r="T126" s="15">
        <f t="shared" si="18"/>
        <v>0.64057311494859182</v>
      </c>
      <c r="U126" s="14">
        <f t="shared" si="19"/>
        <v>-0.44539201123509559</v>
      </c>
      <c r="V126" s="15">
        <f t="shared" si="20"/>
        <v>100</v>
      </c>
      <c r="W126">
        <f t="shared" si="21"/>
        <v>0.56110204543981423</v>
      </c>
      <c r="AZ126">
        <v>2.3015865636441965E-2</v>
      </c>
      <c r="BA126">
        <v>1</v>
      </c>
      <c r="BB126">
        <v>0</v>
      </c>
      <c r="BC126">
        <f t="shared" si="25"/>
        <v>115</v>
      </c>
      <c r="BD126">
        <f t="shared" si="26"/>
        <v>7</v>
      </c>
      <c r="BE126">
        <f t="shared" si="22"/>
        <v>0.90673154906731546</v>
      </c>
      <c r="BF126">
        <f t="shared" si="23"/>
        <v>0.97046413502109707</v>
      </c>
      <c r="BG126">
        <f t="shared" si="24"/>
        <v>7.8707553529684291E-4</v>
      </c>
    </row>
    <row r="127" spans="1:59" x14ac:dyDescent="0.35">
      <c r="A127">
        <v>26</v>
      </c>
      <c r="B127">
        <v>157</v>
      </c>
      <c r="C127">
        <v>1</v>
      </c>
      <c r="D127">
        <v>1952</v>
      </c>
      <c r="E127">
        <v>3</v>
      </c>
      <c r="F127">
        <v>2</v>
      </c>
      <c r="G127">
        <v>5</v>
      </c>
      <c r="H127">
        <v>1</v>
      </c>
      <c r="I127">
        <v>1</v>
      </c>
      <c r="J127">
        <v>0</v>
      </c>
      <c r="K127">
        <v>13</v>
      </c>
      <c r="L127">
        <v>4</v>
      </c>
      <c r="M127">
        <v>2</v>
      </c>
      <c r="N127" s="14">
        <v>0</v>
      </c>
      <c r="O127">
        <v>1</v>
      </c>
      <c r="P127" s="15">
        <f t="shared" si="14"/>
        <v>1</v>
      </c>
      <c r="Q127">
        <f t="shared" si="15"/>
        <v>0</v>
      </c>
      <c r="R127">
        <f t="shared" si="16"/>
        <v>0.26739792915624827</v>
      </c>
      <c r="S127" s="14">
        <f t="shared" si="17"/>
        <v>0.26739792915624827</v>
      </c>
      <c r="T127" s="15">
        <f t="shared" si="18"/>
        <v>0.73260207084375173</v>
      </c>
      <c r="U127" s="14">
        <f t="shared" si="19"/>
        <v>-0.31115260193687039</v>
      </c>
      <c r="V127" s="15">
        <f t="shared" si="20"/>
        <v>100</v>
      </c>
      <c r="W127">
        <f t="shared" si="21"/>
        <v>0.36499750655670549</v>
      </c>
      <c r="AZ127">
        <v>2.3101284429644892E-2</v>
      </c>
      <c r="BA127">
        <v>1</v>
      </c>
      <c r="BB127">
        <v>0</v>
      </c>
      <c r="BC127">
        <f t="shared" si="25"/>
        <v>116</v>
      </c>
      <c r="BD127">
        <f t="shared" si="26"/>
        <v>7</v>
      </c>
      <c r="BE127">
        <f t="shared" si="22"/>
        <v>0.90592051905920523</v>
      </c>
      <c r="BF127">
        <f t="shared" si="23"/>
        <v>0.97046413502109707</v>
      </c>
      <c r="BG127">
        <f t="shared" si="24"/>
        <v>7.8707553529695068E-4</v>
      </c>
    </row>
    <row r="128" spans="1:59" x14ac:dyDescent="0.35">
      <c r="A128">
        <v>26</v>
      </c>
      <c r="B128">
        <v>192</v>
      </c>
      <c r="C128">
        <v>1</v>
      </c>
      <c r="D128">
        <v>1083</v>
      </c>
      <c r="E128">
        <v>1</v>
      </c>
      <c r="F128">
        <v>2</v>
      </c>
      <c r="G128">
        <v>5</v>
      </c>
      <c r="H128">
        <v>1</v>
      </c>
      <c r="I128">
        <v>2</v>
      </c>
      <c r="J128">
        <v>0</v>
      </c>
      <c r="K128">
        <v>16</v>
      </c>
      <c r="L128">
        <v>1</v>
      </c>
      <c r="M128">
        <v>3</v>
      </c>
      <c r="N128" s="14">
        <v>0</v>
      </c>
      <c r="O128">
        <v>1</v>
      </c>
      <c r="P128" s="15">
        <f t="shared" si="14"/>
        <v>1</v>
      </c>
      <c r="Q128">
        <f t="shared" si="15"/>
        <v>0</v>
      </c>
      <c r="R128">
        <f t="shared" si="16"/>
        <v>0.31727014542437071</v>
      </c>
      <c r="S128" s="14">
        <f t="shared" si="17"/>
        <v>0.31727014542437071</v>
      </c>
      <c r="T128" s="15">
        <f t="shared" si="18"/>
        <v>0.68272985457562929</v>
      </c>
      <c r="U128" s="14">
        <f t="shared" si="19"/>
        <v>-0.38165602536077964</v>
      </c>
      <c r="V128" s="15">
        <f t="shared" si="20"/>
        <v>100</v>
      </c>
      <c r="W128">
        <f t="shared" si="21"/>
        <v>0.46470817600554359</v>
      </c>
      <c r="AZ128">
        <v>2.3105828079932146E-2</v>
      </c>
      <c r="BA128">
        <v>1</v>
      </c>
      <c r="BB128">
        <v>0</v>
      </c>
      <c r="BC128">
        <f t="shared" si="25"/>
        <v>117</v>
      </c>
      <c r="BD128">
        <f t="shared" si="26"/>
        <v>7</v>
      </c>
      <c r="BE128">
        <f t="shared" si="22"/>
        <v>0.9051094890510949</v>
      </c>
      <c r="BF128">
        <f t="shared" si="23"/>
        <v>0.97046413502109707</v>
      </c>
      <c r="BG128">
        <f t="shared" si="24"/>
        <v>0</v>
      </c>
    </row>
    <row r="129" spans="1:59" x14ac:dyDescent="0.35">
      <c r="A129">
        <v>26</v>
      </c>
      <c r="B129">
        <v>390</v>
      </c>
      <c r="C129">
        <v>17</v>
      </c>
      <c r="D129">
        <v>1718</v>
      </c>
      <c r="E129">
        <v>4</v>
      </c>
      <c r="F129">
        <v>2</v>
      </c>
      <c r="G129">
        <v>5</v>
      </c>
      <c r="H129">
        <v>3</v>
      </c>
      <c r="I129">
        <v>2</v>
      </c>
      <c r="J129">
        <v>0</v>
      </c>
      <c r="K129">
        <v>15</v>
      </c>
      <c r="L129">
        <v>3</v>
      </c>
      <c r="M129">
        <v>4</v>
      </c>
      <c r="N129" s="14">
        <v>0</v>
      </c>
      <c r="O129">
        <v>1</v>
      </c>
      <c r="P129" s="15">
        <f t="shared" si="14"/>
        <v>1</v>
      </c>
      <c r="Q129">
        <f t="shared" si="15"/>
        <v>0</v>
      </c>
      <c r="R129">
        <f t="shared" si="16"/>
        <v>6.1124677978305661E-2</v>
      </c>
      <c r="S129" s="14">
        <f t="shared" si="17"/>
        <v>6.1124677978305661E-2</v>
      </c>
      <c r="T129" s="15">
        <f t="shared" si="18"/>
        <v>0.93887532202169433</v>
      </c>
      <c r="U129" s="14">
        <f t="shared" si="19"/>
        <v>-6.3072585989259994E-2</v>
      </c>
      <c r="V129" s="15">
        <f t="shared" si="20"/>
        <v>100</v>
      </c>
      <c r="W129">
        <f t="shared" si="21"/>
        <v>6.5104148063754599E-2</v>
      </c>
      <c r="AZ129">
        <v>2.3106216146111486E-2</v>
      </c>
      <c r="BA129">
        <v>0</v>
      </c>
      <c r="BB129">
        <v>1</v>
      </c>
      <c r="BC129">
        <f t="shared" si="25"/>
        <v>117</v>
      </c>
      <c r="BD129">
        <f t="shared" si="26"/>
        <v>8</v>
      </c>
      <c r="BE129">
        <f t="shared" si="22"/>
        <v>0.9051094890510949</v>
      </c>
      <c r="BF129">
        <f t="shared" si="23"/>
        <v>0.96624472573839659</v>
      </c>
      <c r="BG129">
        <f t="shared" si="24"/>
        <v>7.8365346775218132E-4</v>
      </c>
    </row>
    <row r="130" spans="1:59" x14ac:dyDescent="0.35">
      <c r="A130">
        <v>26</v>
      </c>
      <c r="B130">
        <v>471</v>
      </c>
      <c r="C130">
        <v>24</v>
      </c>
      <c r="D130">
        <v>622</v>
      </c>
      <c r="E130">
        <v>3</v>
      </c>
      <c r="F130">
        <v>2</v>
      </c>
      <c r="G130">
        <v>5</v>
      </c>
      <c r="H130">
        <v>4</v>
      </c>
      <c r="I130">
        <v>1</v>
      </c>
      <c r="J130">
        <v>1</v>
      </c>
      <c r="K130">
        <v>15.173076923076923</v>
      </c>
      <c r="L130">
        <v>2</v>
      </c>
      <c r="M130">
        <v>1</v>
      </c>
      <c r="N130" s="14">
        <v>1</v>
      </c>
      <c r="O130">
        <v>0</v>
      </c>
      <c r="P130" s="15">
        <f t="shared" si="14"/>
        <v>1</v>
      </c>
      <c r="Q130">
        <f t="shared" si="15"/>
        <v>1</v>
      </c>
      <c r="R130">
        <f t="shared" si="16"/>
        <v>0.72977801169976908</v>
      </c>
      <c r="S130" s="14">
        <f t="shared" si="17"/>
        <v>0.72977801169976908</v>
      </c>
      <c r="T130" s="15">
        <f t="shared" si="18"/>
        <v>0.27022198830023092</v>
      </c>
      <c r="U130" s="14">
        <f t="shared" si="19"/>
        <v>-0.31501488464748323</v>
      </c>
      <c r="V130" s="15">
        <f t="shared" si="20"/>
        <v>100</v>
      </c>
      <c r="W130">
        <f t="shared" si="21"/>
        <v>0.37027970693559392</v>
      </c>
      <c r="AZ130">
        <v>2.3204350752632743E-2</v>
      </c>
      <c r="BA130">
        <v>1</v>
      </c>
      <c r="BB130">
        <v>0</v>
      </c>
      <c r="BC130">
        <f t="shared" si="25"/>
        <v>118</v>
      </c>
      <c r="BD130">
        <f t="shared" si="26"/>
        <v>8</v>
      </c>
      <c r="BE130">
        <f t="shared" si="22"/>
        <v>0.90429845904298456</v>
      </c>
      <c r="BF130">
        <f t="shared" si="23"/>
        <v>0.96624472573839659</v>
      </c>
      <c r="BG130">
        <f t="shared" si="24"/>
        <v>7.8365346775207398E-4</v>
      </c>
    </row>
    <row r="131" spans="1:59" x14ac:dyDescent="0.35">
      <c r="A131">
        <v>26</v>
      </c>
      <c r="B131">
        <v>474</v>
      </c>
      <c r="C131">
        <v>3</v>
      </c>
      <c r="D131">
        <v>1581</v>
      </c>
      <c r="E131">
        <v>1</v>
      </c>
      <c r="F131">
        <v>1</v>
      </c>
      <c r="G131">
        <v>4</v>
      </c>
      <c r="H131">
        <v>4</v>
      </c>
      <c r="I131">
        <v>2</v>
      </c>
      <c r="J131">
        <v>0</v>
      </c>
      <c r="K131">
        <v>21</v>
      </c>
      <c r="L131">
        <v>1</v>
      </c>
      <c r="M131">
        <v>3</v>
      </c>
      <c r="N131" s="14">
        <v>0</v>
      </c>
      <c r="O131">
        <v>1</v>
      </c>
      <c r="P131" s="15">
        <f t="shared" si="14"/>
        <v>1</v>
      </c>
      <c r="Q131">
        <f t="shared" si="15"/>
        <v>0</v>
      </c>
      <c r="R131">
        <f t="shared" si="16"/>
        <v>8.2643851131206564E-2</v>
      </c>
      <c r="S131" s="14">
        <f t="shared" si="17"/>
        <v>8.2643851131206564E-2</v>
      </c>
      <c r="T131" s="15">
        <f t="shared" si="18"/>
        <v>0.91735614886879346</v>
      </c>
      <c r="U131" s="14">
        <f t="shared" si="19"/>
        <v>-8.6259497319684464E-2</v>
      </c>
      <c r="V131" s="15">
        <f t="shared" si="20"/>
        <v>100</v>
      </c>
      <c r="W131">
        <f t="shared" si="21"/>
        <v>9.0089166822630462E-2</v>
      </c>
      <c r="AZ131">
        <v>2.3263968264254465E-2</v>
      </c>
      <c r="BA131">
        <v>1</v>
      </c>
      <c r="BB131">
        <v>0</v>
      </c>
      <c r="BC131">
        <f t="shared" si="25"/>
        <v>119</v>
      </c>
      <c r="BD131">
        <f t="shared" si="26"/>
        <v>8</v>
      </c>
      <c r="BE131">
        <f t="shared" si="22"/>
        <v>0.90348742903487433</v>
      </c>
      <c r="BF131">
        <f t="shared" si="23"/>
        <v>0.96624472573839659</v>
      </c>
      <c r="BG131">
        <f t="shared" si="24"/>
        <v>7.8365346775218132E-4</v>
      </c>
    </row>
    <row r="132" spans="1:59" x14ac:dyDescent="0.35">
      <c r="A132">
        <v>26</v>
      </c>
      <c r="B132">
        <v>482</v>
      </c>
      <c r="C132">
        <v>1</v>
      </c>
      <c r="D132">
        <v>1893</v>
      </c>
      <c r="E132">
        <v>2</v>
      </c>
      <c r="F132">
        <v>1</v>
      </c>
      <c r="G132">
        <v>4</v>
      </c>
      <c r="H132">
        <v>3</v>
      </c>
      <c r="I132">
        <v>2</v>
      </c>
      <c r="J132">
        <v>1</v>
      </c>
      <c r="K132">
        <v>13</v>
      </c>
      <c r="L132">
        <v>3</v>
      </c>
      <c r="M132">
        <v>2</v>
      </c>
      <c r="N132" s="14">
        <v>0</v>
      </c>
      <c r="O132">
        <v>1</v>
      </c>
      <c r="P132" s="15">
        <f t="shared" si="14"/>
        <v>1</v>
      </c>
      <c r="Q132">
        <f t="shared" si="15"/>
        <v>0</v>
      </c>
      <c r="R132">
        <f t="shared" si="16"/>
        <v>0.33425792007233596</v>
      </c>
      <c r="S132" s="14">
        <f t="shared" si="17"/>
        <v>0.33425792007233596</v>
      </c>
      <c r="T132" s="15">
        <f t="shared" si="18"/>
        <v>0.6657420799276641</v>
      </c>
      <c r="U132" s="14">
        <f t="shared" si="19"/>
        <v>-0.40685295082500378</v>
      </c>
      <c r="V132" s="15">
        <f t="shared" si="20"/>
        <v>100</v>
      </c>
      <c r="W132">
        <f t="shared" si="21"/>
        <v>0.50208320932432959</v>
      </c>
      <c r="AZ132">
        <v>2.3375105043536362E-2</v>
      </c>
      <c r="BA132">
        <v>1</v>
      </c>
      <c r="BB132">
        <v>0</v>
      </c>
      <c r="BC132">
        <f t="shared" si="25"/>
        <v>120</v>
      </c>
      <c r="BD132">
        <f t="shared" si="26"/>
        <v>8</v>
      </c>
      <c r="BE132">
        <f t="shared" si="22"/>
        <v>0.902676399026764</v>
      </c>
      <c r="BF132">
        <f t="shared" si="23"/>
        <v>0.96624472573839659</v>
      </c>
      <c r="BG132">
        <f t="shared" si="24"/>
        <v>0</v>
      </c>
    </row>
    <row r="133" spans="1:59" x14ac:dyDescent="0.35">
      <c r="A133">
        <v>26</v>
      </c>
      <c r="B133">
        <v>496</v>
      </c>
      <c r="C133">
        <v>11</v>
      </c>
      <c r="D133">
        <v>390</v>
      </c>
      <c r="E133">
        <v>1</v>
      </c>
      <c r="F133">
        <v>2</v>
      </c>
      <c r="G133">
        <v>7</v>
      </c>
      <c r="H133">
        <v>1</v>
      </c>
      <c r="I133">
        <v>2</v>
      </c>
      <c r="J133">
        <v>1</v>
      </c>
      <c r="K133">
        <v>13</v>
      </c>
      <c r="L133">
        <v>3</v>
      </c>
      <c r="M133">
        <v>3</v>
      </c>
      <c r="N133" s="14">
        <v>0</v>
      </c>
      <c r="O133">
        <v>1</v>
      </c>
      <c r="P133" s="15">
        <f t="shared" ref="P133:P196" si="27">N133+O133</f>
        <v>1</v>
      </c>
      <c r="Q133">
        <f t="shared" ref="Q133:Q196" si="28">IF(P133=0,"",N133/P133)</f>
        <v>0</v>
      </c>
      <c r="R133">
        <f t="shared" ref="R133:R196" si="29">1/(1+EXP(-$Y$5-MMULT(A133:M133,$Y$6:$Y$18)))</f>
        <v>0.77109168394066752</v>
      </c>
      <c r="S133" s="14">
        <f t="shared" ref="S133:S196" si="30">P133*R133</f>
        <v>0.77109168394066752</v>
      </c>
      <c r="T133" s="15">
        <f t="shared" ref="T133:T196" si="31">P133-S133</f>
        <v>0.22890831605933248</v>
      </c>
      <c r="U133" s="14">
        <f t="shared" ref="U133:U196" si="32">IFERROR(P133*(Q133*LN(R133)+(1-Q133)*LN(1-R133)),0)</f>
        <v>-1.4744337221491175</v>
      </c>
      <c r="V133" s="15">
        <f t="shared" ref="V133:V196" si="33">100*IF(R133&gt;=$AV$10,N133/P133,O133/P133)</f>
        <v>0</v>
      </c>
      <c r="W133">
        <f t="shared" ref="W133:W196" si="34">IFERROR((N133-S133)^2/S133+(O133-T133)^2/T133,0)</f>
        <v>3.3685612528852049</v>
      </c>
      <c r="AZ133">
        <v>2.3529889018311413E-2</v>
      </c>
      <c r="BA133">
        <v>0</v>
      </c>
      <c r="BB133">
        <v>1</v>
      </c>
      <c r="BC133">
        <f t="shared" si="25"/>
        <v>120</v>
      </c>
      <c r="BD133">
        <f t="shared" si="26"/>
        <v>9</v>
      </c>
      <c r="BE133">
        <f t="shared" ref="BE133:BE196" si="35">1-BC133/BC$1474</f>
        <v>0.902676399026764</v>
      </c>
      <c r="BF133">
        <f t="shared" ref="BF133:BF196" si="36">1-BD133/BD$1474</f>
        <v>0.96202531645569622</v>
      </c>
      <c r="BG133">
        <f t="shared" ref="BG133:BG196" si="37">(BE133-BE134)*BF133</f>
        <v>7.8023140020741196E-4</v>
      </c>
    </row>
    <row r="134" spans="1:59" x14ac:dyDescent="0.35">
      <c r="A134">
        <v>26</v>
      </c>
      <c r="B134">
        <v>572</v>
      </c>
      <c r="C134">
        <v>10</v>
      </c>
      <c r="D134">
        <v>1836</v>
      </c>
      <c r="E134">
        <v>3</v>
      </c>
      <c r="F134">
        <v>2</v>
      </c>
      <c r="G134">
        <v>8</v>
      </c>
      <c r="H134">
        <v>4</v>
      </c>
      <c r="I134">
        <v>1</v>
      </c>
      <c r="J134">
        <v>0</v>
      </c>
      <c r="K134">
        <v>13</v>
      </c>
      <c r="L134">
        <v>1</v>
      </c>
      <c r="M134">
        <v>3</v>
      </c>
      <c r="N134" s="14">
        <v>0</v>
      </c>
      <c r="O134">
        <v>1</v>
      </c>
      <c r="P134" s="15">
        <f t="shared" si="27"/>
        <v>1</v>
      </c>
      <c r="Q134">
        <f t="shared" si="28"/>
        <v>0</v>
      </c>
      <c r="R134">
        <f t="shared" si="29"/>
        <v>0.22134818619775545</v>
      </c>
      <c r="S134" s="14">
        <f t="shared" si="30"/>
        <v>0.22134818619775545</v>
      </c>
      <c r="T134" s="15">
        <f t="shared" si="31"/>
        <v>0.77865181380224457</v>
      </c>
      <c r="U134" s="14">
        <f t="shared" si="32"/>
        <v>-0.25019129862432232</v>
      </c>
      <c r="V134" s="15">
        <f t="shared" si="33"/>
        <v>100</v>
      </c>
      <c r="W134">
        <f t="shared" si="34"/>
        <v>0.28427107247960715</v>
      </c>
      <c r="AZ134">
        <v>2.3557298837070733E-2</v>
      </c>
      <c r="BA134">
        <v>1</v>
      </c>
      <c r="BB134">
        <v>0</v>
      </c>
      <c r="BC134">
        <f t="shared" ref="BC134:BC197" si="38">BC133+BA134</f>
        <v>121</v>
      </c>
      <c r="BD134">
        <f t="shared" ref="BD134:BD197" si="39">BD133+BB134</f>
        <v>9</v>
      </c>
      <c r="BE134">
        <f t="shared" si="35"/>
        <v>0.90186536901865366</v>
      </c>
      <c r="BF134">
        <f t="shared" si="36"/>
        <v>0.96202531645569622</v>
      </c>
      <c r="BG134">
        <f t="shared" si="37"/>
        <v>7.8023140020730517E-4</v>
      </c>
    </row>
    <row r="135" spans="1:59" x14ac:dyDescent="0.35">
      <c r="A135">
        <v>26</v>
      </c>
      <c r="B135">
        <v>575</v>
      </c>
      <c r="C135">
        <v>1</v>
      </c>
      <c r="D135">
        <v>792</v>
      </c>
      <c r="E135">
        <v>1</v>
      </c>
      <c r="F135">
        <v>1</v>
      </c>
      <c r="G135">
        <v>5</v>
      </c>
      <c r="H135">
        <v>4</v>
      </c>
      <c r="I135">
        <v>3</v>
      </c>
      <c r="J135">
        <v>0</v>
      </c>
      <c r="K135">
        <v>15.173076923076923</v>
      </c>
      <c r="L135">
        <v>1</v>
      </c>
      <c r="M135">
        <v>3</v>
      </c>
      <c r="N135" s="14">
        <v>0</v>
      </c>
      <c r="O135">
        <v>1</v>
      </c>
      <c r="P135" s="15">
        <f t="shared" si="27"/>
        <v>1</v>
      </c>
      <c r="Q135">
        <f t="shared" si="28"/>
        <v>0</v>
      </c>
      <c r="R135">
        <f t="shared" si="29"/>
        <v>5.62259428593107E-2</v>
      </c>
      <c r="S135" s="14">
        <f t="shared" si="30"/>
        <v>5.62259428593107E-2</v>
      </c>
      <c r="T135" s="15">
        <f t="shared" si="31"/>
        <v>0.94377405714068929</v>
      </c>
      <c r="U135" s="14">
        <f t="shared" si="32"/>
        <v>-5.7868487733790969E-2</v>
      </c>
      <c r="V135" s="15">
        <f t="shared" si="33"/>
        <v>100</v>
      </c>
      <c r="W135">
        <f t="shared" si="34"/>
        <v>5.9575639353401981E-2</v>
      </c>
      <c r="AZ135">
        <v>2.3608402556486493E-2</v>
      </c>
      <c r="BA135">
        <v>1</v>
      </c>
      <c r="BB135">
        <v>0</v>
      </c>
      <c r="BC135">
        <f t="shared" si="38"/>
        <v>122</v>
      </c>
      <c r="BD135">
        <f t="shared" si="39"/>
        <v>9</v>
      </c>
      <c r="BE135">
        <f t="shared" si="35"/>
        <v>0.90105433901054344</v>
      </c>
      <c r="BF135">
        <f t="shared" si="36"/>
        <v>0.96202531645569622</v>
      </c>
      <c r="BG135">
        <f t="shared" si="37"/>
        <v>7.8023140020741196E-4</v>
      </c>
    </row>
    <row r="136" spans="1:59" x14ac:dyDescent="0.35">
      <c r="A136">
        <v>26</v>
      </c>
      <c r="B136">
        <v>575</v>
      </c>
      <c r="C136">
        <v>3</v>
      </c>
      <c r="D136">
        <v>510</v>
      </c>
      <c r="E136">
        <v>3</v>
      </c>
      <c r="F136">
        <v>2</v>
      </c>
      <c r="G136">
        <v>4</v>
      </c>
      <c r="H136">
        <v>1</v>
      </c>
      <c r="I136">
        <v>1</v>
      </c>
      <c r="J136">
        <v>0</v>
      </c>
      <c r="K136">
        <v>22</v>
      </c>
      <c r="L136">
        <v>3</v>
      </c>
      <c r="M136">
        <v>3</v>
      </c>
      <c r="N136" s="14">
        <v>1</v>
      </c>
      <c r="O136">
        <v>0</v>
      </c>
      <c r="P136" s="15">
        <f t="shared" si="27"/>
        <v>1</v>
      </c>
      <c r="Q136">
        <f t="shared" si="28"/>
        <v>1</v>
      </c>
      <c r="R136">
        <f t="shared" si="29"/>
        <v>0.21628128005829478</v>
      </c>
      <c r="S136" s="14">
        <f t="shared" si="30"/>
        <v>0.21628128005829478</v>
      </c>
      <c r="T136" s="15">
        <f t="shared" si="31"/>
        <v>0.78371871994170528</v>
      </c>
      <c r="U136" s="14">
        <f t="shared" si="32"/>
        <v>-1.5311754959621984</v>
      </c>
      <c r="V136" s="15">
        <f t="shared" si="33"/>
        <v>0</v>
      </c>
      <c r="W136">
        <f t="shared" si="34"/>
        <v>3.6236086624347141</v>
      </c>
      <c r="AZ136">
        <v>2.3651361670475973E-2</v>
      </c>
      <c r="BA136">
        <v>1</v>
      </c>
      <c r="BB136">
        <v>0</v>
      </c>
      <c r="BC136">
        <f t="shared" si="38"/>
        <v>123</v>
      </c>
      <c r="BD136">
        <f t="shared" si="39"/>
        <v>9</v>
      </c>
      <c r="BE136">
        <f t="shared" si="35"/>
        <v>0.9002433090024331</v>
      </c>
      <c r="BF136">
        <f t="shared" si="36"/>
        <v>0.96202531645569622</v>
      </c>
      <c r="BG136">
        <f t="shared" si="37"/>
        <v>7.8023140020741196E-4</v>
      </c>
    </row>
    <row r="137" spans="1:59" x14ac:dyDescent="0.35">
      <c r="A137">
        <v>26</v>
      </c>
      <c r="B137">
        <v>583</v>
      </c>
      <c r="C137">
        <v>4</v>
      </c>
      <c r="D137">
        <v>1275</v>
      </c>
      <c r="E137">
        <v>3</v>
      </c>
      <c r="F137">
        <v>2</v>
      </c>
      <c r="G137">
        <v>4</v>
      </c>
      <c r="H137">
        <v>4</v>
      </c>
      <c r="I137">
        <v>1</v>
      </c>
      <c r="J137">
        <v>1</v>
      </c>
      <c r="K137">
        <v>15.375527426160337</v>
      </c>
      <c r="L137">
        <v>2</v>
      </c>
      <c r="M137">
        <v>2</v>
      </c>
      <c r="N137" s="14">
        <v>0</v>
      </c>
      <c r="O137">
        <v>1</v>
      </c>
      <c r="P137" s="15">
        <f t="shared" si="27"/>
        <v>1</v>
      </c>
      <c r="Q137">
        <f t="shared" si="28"/>
        <v>0</v>
      </c>
      <c r="R137">
        <f t="shared" si="29"/>
        <v>0.47185197252692113</v>
      </c>
      <c r="S137" s="14">
        <f t="shared" si="30"/>
        <v>0.47185197252692113</v>
      </c>
      <c r="T137" s="15">
        <f t="shared" si="31"/>
        <v>0.52814802747307887</v>
      </c>
      <c r="U137" s="14">
        <f t="shared" si="32"/>
        <v>-0.63837867950536309</v>
      </c>
      <c r="V137" s="15">
        <f t="shared" si="33"/>
        <v>100</v>
      </c>
      <c r="W137">
        <f t="shared" si="34"/>
        <v>0.89340856726189832</v>
      </c>
      <c r="AZ137">
        <v>2.3766764325621529E-2</v>
      </c>
      <c r="BA137">
        <v>1</v>
      </c>
      <c r="BB137">
        <v>0</v>
      </c>
      <c r="BC137">
        <f t="shared" si="38"/>
        <v>124</v>
      </c>
      <c r="BD137">
        <f t="shared" si="39"/>
        <v>9</v>
      </c>
      <c r="BE137">
        <f t="shared" si="35"/>
        <v>0.89943227899432276</v>
      </c>
      <c r="BF137">
        <f t="shared" si="36"/>
        <v>0.96202531645569622</v>
      </c>
      <c r="BG137">
        <f t="shared" si="37"/>
        <v>0</v>
      </c>
    </row>
    <row r="138" spans="1:59" x14ac:dyDescent="0.35">
      <c r="A138">
        <v>26</v>
      </c>
      <c r="B138">
        <v>652</v>
      </c>
      <c r="C138">
        <v>7</v>
      </c>
      <c r="D138">
        <v>1417</v>
      </c>
      <c r="E138">
        <v>3</v>
      </c>
      <c r="F138">
        <v>2</v>
      </c>
      <c r="G138">
        <v>5</v>
      </c>
      <c r="H138">
        <v>1</v>
      </c>
      <c r="I138">
        <v>1</v>
      </c>
      <c r="J138">
        <v>0</v>
      </c>
      <c r="K138">
        <v>12</v>
      </c>
      <c r="L138">
        <v>4</v>
      </c>
      <c r="M138">
        <v>3</v>
      </c>
      <c r="N138" s="14">
        <v>0</v>
      </c>
      <c r="O138">
        <v>1</v>
      </c>
      <c r="P138" s="15">
        <f t="shared" si="27"/>
        <v>1</v>
      </c>
      <c r="Q138">
        <f t="shared" si="28"/>
        <v>0</v>
      </c>
      <c r="R138">
        <f t="shared" si="29"/>
        <v>0.24870308150399179</v>
      </c>
      <c r="S138" s="14">
        <f t="shared" si="30"/>
        <v>0.24870308150399179</v>
      </c>
      <c r="T138" s="15">
        <f t="shared" si="31"/>
        <v>0.75129691849600821</v>
      </c>
      <c r="U138" s="14">
        <f t="shared" si="32"/>
        <v>-0.28595434117804741</v>
      </c>
      <c r="V138" s="15">
        <f t="shared" si="33"/>
        <v>100</v>
      </c>
      <c r="W138">
        <f t="shared" si="34"/>
        <v>0.33103168052633669</v>
      </c>
      <c r="AZ138">
        <v>2.3820883861371028E-2</v>
      </c>
      <c r="BA138">
        <v>0</v>
      </c>
      <c r="BB138">
        <v>1</v>
      </c>
      <c r="BC138">
        <f t="shared" si="38"/>
        <v>124</v>
      </c>
      <c r="BD138">
        <f t="shared" si="39"/>
        <v>10</v>
      </c>
      <c r="BE138">
        <f t="shared" si="35"/>
        <v>0.89943227899432276</v>
      </c>
      <c r="BF138">
        <f t="shared" si="36"/>
        <v>0.95780590717299574</v>
      </c>
      <c r="BG138">
        <f t="shared" si="37"/>
        <v>7.768093326626426E-4</v>
      </c>
    </row>
    <row r="139" spans="1:59" x14ac:dyDescent="0.35">
      <c r="A139">
        <v>26</v>
      </c>
      <c r="B139">
        <v>683</v>
      </c>
      <c r="C139">
        <v>2</v>
      </c>
      <c r="D139">
        <v>1407</v>
      </c>
      <c r="E139">
        <v>1</v>
      </c>
      <c r="F139">
        <v>2</v>
      </c>
      <c r="G139">
        <v>4</v>
      </c>
      <c r="H139">
        <v>4</v>
      </c>
      <c r="I139">
        <v>1</v>
      </c>
      <c r="J139">
        <v>0</v>
      </c>
      <c r="K139">
        <v>15.375527426160337</v>
      </c>
      <c r="L139">
        <v>4</v>
      </c>
      <c r="M139">
        <v>3</v>
      </c>
      <c r="N139" s="14">
        <v>0</v>
      </c>
      <c r="O139">
        <v>1</v>
      </c>
      <c r="P139" s="15">
        <f t="shared" si="27"/>
        <v>1</v>
      </c>
      <c r="Q139">
        <f t="shared" si="28"/>
        <v>0</v>
      </c>
      <c r="R139">
        <f t="shared" si="29"/>
        <v>0.14022177048338122</v>
      </c>
      <c r="S139" s="14">
        <f t="shared" si="30"/>
        <v>0.14022177048338122</v>
      </c>
      <c r="T139" s="15">
        <f t="shared" si="31"/>
        <v>0.85977822951661875</v>
      </c>
      <c r="U139" s="14">
        <f t="shared" si="32"/>
        <v>-0.15108079564454838</v>
      </c>
      <c r="V139" s="15">
        <f t="shared" si="33"/>
        <v>100</v>
      </c>
      <c r="W139">
        <f t="shared" si="34"/>
        <v>0.16309062694250373</v>
      </c>
      <c r="AZ139">
        <v>2.3983893831812896E-2</v>
      </c>
      <c r="BA139">
        <v>1</v>
      </c>
      <c r="BB139">
        <v>0</v>
      </c>
      <c r="BC139">
        <f t="shared" si="38"/>
        <v>125</v>
      </c>
      <c r="BD139">
        <f t="shared" si="39"/>
        <v>10</v>
      </c>
      <c r="BE139">
        <f t="shared" si="35"/>
        <v>0.89862124898621243</v>
      </c>
      <c r="BF139">
        <f t="shared" si="36"/>
        <v>0.95780590717299574</v>
      </c>
      <c r="BG139">
        <f t="shared" si="37"/>
        <v>7.7680933266253624E-4</v>
      </c>
    </row>
    <row r="140" spans="1:59" x14ac:dyDescent="0.35">
      <c r="A140">
        <v>26</v>
      </c>
      <c r="B140">
        <v>735.95555555555552</v>
      </c>
      <c r="C140">
        <v>17</v>
      </c>
      <c r="D140">
        <v>608</v>
      </c>
      <c r="E140">
        <v>2</v>
      </c>
      <c r="F140">
        <v>1</v>
      </c>
      <c r="G140">
        <v>2</v>
      </c>
      <c r="H140">
        <v>3</v>
      </c>
      <c r="I140">
        <v>3</v>
      </c>
      <c r="J140">
        <v>1</v>
      </c>
      <c r="K140">
        <v>11</v>
      </c>
      <c r="L140">
        <v>2</v>
      </c>
      <c r="M140">
        <v>2</v>
      </c>
      <c r="N140" s="14">
        <v>1</v>
      </c>
      <c r="O140">
        <v>0</v>
      </c>
      <c r="P140" s="15">
        <f t="shared" si="27"/>
        <v>1</v>
      </c>
      <c r="Q140">
        <f t="shared" si="28"/>
        <v>1</v>
      </c>
      <c r="R140">
        <f t="shared" si="29"/>
        <v>0.30774073727364087</v>
      </c>
      <c r="S140" s="14">
        <f t="shared" si="30"/>
        <v>0.30774073727364087</v>
      </c>
      <c r="T140" s="15">
        <f t="shared" si="31"/>
        <v>0.69225926272635907</v>
      </c>
      <c r="U140" s="14">
        <f t="shared" si="32"/>
        <v>-1.178497612587786</v>
      </c>
      <c r="V140" s="15">
        <f t="shared" si="33"/>
        <v>0</v>
      </c>
      <c r="W140">
        <f t="shared" si="34"/>
        <v>2.2494885430485176</v>
      </c>
      <c r="AZ140">
        <v>2.401286393422045E-2</v>
      </c>
      <c r="BA140">
        <v>1</v>
      </c>
      <c r="BB140">
        <v>0</v>
      </c>
      <c r="BC140">
        <f t="shared" si="38"/>
        <v>126</v>
      </c>
      <c r="BD140">
        <f t="shared" si="39"/>
        <v>10</v>
      </c>
      <c r="BE140">
        <f t="shared" si="35"/>
        <v>0.8978102189781022</v>
      </c>
      <c r="BF140">
        <f t="shared" si="36"/>
        <v>0.95780590717299574</v>
      </c>
      <c r="BG140">
        <f t="shared" si="37"/>
        <v>7.768093326626426E-4</v>
      </c>
    </row>
    <row r="141" spans="1:59" x14ac:dyDescent="0.35">
      <c r="A141">
        <v>26</v>
      </c>
      <c r="B141">
        <v>735.95555555555552</v>
      </c>
      <c r="C141">
        <v>25</v>
      </c>
      <c r="D141">
        <v>177</v>
      </c>
      <c r="E141">
        <v>3</v>
      </c>
      <c r="F141">
        <v>1</v>
      </c>
      <c r="G141">
        <v>2</v>
      </c>
      <c r="H141">
        <v>3</v>
      </c>
      <c r="I141">
        <v>2</v>
      </c>
      <c r="J141">
        <v>0</v>
      </c>
      <c r="K141">
        <v>23</v>
      </c>
      <c r="L141">
        <v>4</v>
      </c>
      <c r="M141">
        <v>3</v>
      </c>
      <c r="N141" s="14">
        <v>0</v>
      </c>
      <c r="O141">
        <v>1</v>
      </c>
      <c r="P141" s="15">
        <f t="shared" si="27"/>
        <v>1</v>
      </c>
      <c r="Q141">
        <f t="shared" si="28"/>
        <v>0</v>
      </c>
      <c r="R141">
        <f t="shared" si="29"/>
        <v>5.9757711822511363E-2</v>
      </c>
      <c r="S141" s="14">
        <f t="shared" si="30"/>
        <v>5.9757711822511363E-2</v>
      </c>
      <c r="T141" s="15">
        <f t="shared" si="31"/>
        <v>0.94024228817748867</v>
      </c>
      <c r="U141" s="14">
        <f t="shared" si="32"/>
        <v>-6.16176835504759E-2</v>
      </c>
      <c r="V141" s="15">
        <f t="shared" si="33"/>
        <v>100</v>
      </c>
      <c r="W141">
        <f t="shared" si="34"/>
        <v>6.3555652169551169E-2</v>
      </c>
      <c r="AZ141">
        <v>2.4035313619717971E-2</v>
      </c>
      <c r="BA141">
        <v>1</v>
      </c>
      <c r="BB141">
        <v>0</v>
      </c>
      <c r="BC141">
        <f t="shared" si="38"/>
        <v>127</v>
      </c>
      <c r="BD141">
        <f t="shared" si="39"/>
        <v>10</v>
      </c>
      <c r="BE141">
        <f t="shared" si="35"/>
        <v>0.89699918896999187</v>
      </c>
      <c r="BF141">
        <f t="shared" si="36"/>
        <v>0.95780590717299574</v>
      </c>
      <c r="BG141">
        <f t="shared" si="37"/>
        <v>7.7680933266253624E-4</v>
      </c>
    </row>
    <row r="142" spans="1:59" x14ac:dyDescent="0.35">
      <c r="A142">
        <v>26</v>
      </c>
      <c r="B142">
        <v>773.53418803418799</v>
      </c>
      <c r="C142">
        <v>2</v>
      </c>
      <c r="D142">
        <v>1053</v>
      </c>
      <c r="E142">
        <v>1</v>
      </c>
      <c r="F142">
        <v>2</v>
      </c>
      <c r="G142">
        <v>4</v>
      </c>
      <c r="H142">
        <v>1</v>
      </c>
      <c r="I142">
        <v>2</v>
      </c>
      <c r="J142">
        <v>1</v>
      </c>
      <c r="K142">
        <v>14</v>
      </c>
      <c r="L142">
        <v>2</v>
      </c>
      <c r="M142">
        <v>3</v>
      </c>
      <c r="N142" s="14">
        <v>1</v>
      </c>
      <c r="O142">
        <v>0</v>
      </c>
      <c r="P142" s="15">
        <f t="shared" si="27"/>
        <v>1</v>
      </c>
      <c r="Q142">
        <f t="shared" si="28"/>
        <v>1</v>
      </c>
      <c r="R142">
        <f t="shared" si="29"/>
        <v>0.64978993761139625</v>
      </c>
      <c r="S142" s="14">
        <f t="shared" si="30"/>
        <v>0.64978993761139625</v>
      </c>
      <c r="T142" s="15">
        <f t="shared" si="31"/>
        <v>0.35021006238860375</v>
      </c>
      <c r="U142" s="14">
        <f t="shared" si="32"/>
        <v>-0.43110614122961544</v>
      </c>
      <c r="V142" s="15">
        <f t="shared" si="33"/>
        <v>100</v>
      </c>
      <c r="W142">
        <f t="shared" si="34"/>
        <v>0.53895888827697602</v>
      </c>
      <c r="AZ142">
        <v>2.4168293753581645E-2</v>
      </c>
      <c r="BA142">
        <v>1</v>
      </c>
      <c r="BB142">
        <v>0</v>
      </c>
      <c r="BC142">
        <f t="shared" si="38"/>
        <v>128</v>
      </c>
      <c r="BD142">
        <f t="shared" si="39"/>
        <v>10</v>
      </c>
      <c r="BE142">
        <f t="shared" si="35"/>
        <v>0.89618815896188164</v>
      </c>
      <c r="BF142">
        <f t="shared" si="36"/>
        <v>0.95780590717299574</v>
      </c>
      <c r="BG142">
        <f t="shared" si="37"/>
        <v>7.768093326626426E-4</v>
      </c>
    </row>
    <row r="143" spans="1:59" x14ac:dyDescent="0.35">
      <c r="A143">
        <v>26</v>
      </c>
      <c r="B143">
        <v>773.53418803418799</v>
      </c>
      <c r="C143">
        <v>6</v>
      </c>
      <c r="D143">
        <v>164</v>
      </c>
      <c r="E143">
        <v>3</v>
      </c>
      <c r="F143">
        <v>1</v>
      </c>
      <c r="G143">
        <v>4</v>
      </c>
      <c r="H143">
        <v>2</v>
      </c>
      <c r="I143">
        <v>2</v>
      </c>
      <c r="J143">
        <v>0</v>
      </c>
      <c r="K143">
        <v>19</v>
      </c>
      <c r="L143">
        <v>3</v>
      </c>
      <c r="M143">
        <v>2</v>
      </c>
      <c r="N143" s="14">
        <v>0</v>
      </c>
      <c r="O143">
        <v>1</v>
      </c>
      <c r="P143" s="15">
        <f t="shared" si="27"/>
        <v>1</v>
      </c>
      <c r="Q143">
        <f t="shared" si="28"/>
        <v>0</v>
      </c>
      <c r="R143">
        <f t="shared" si="29"/>
        <v>0.10174147301820863</v>
      </c>
      <c r="S143" s="14">
        <f t="shared" si="30"/>
        <v>0.10174147301820863</v>
      </c>
      <c r="T143" s="15">
        <f t="shared" si="31"/>
        <v>0.89825852698179132</v>
      </c>
      <c r="U143" s="14">
        <f t="shared" si="32"/>
        <v>-0.10729736015097066</v>
      </c>
      <c r="V143" s="15">
        <f t="shared" si="33"/>
        <v>100</v>
      </c>
      <c r="W143">
        <f t="shared" si="34"/>
        <v>0.11326524598666131</v>
      </c>
      <c r="AZ143">
        <v>2.4177817544271167E-2</v>
      </c>
      <c r="BA143">
        <v>1</v>
      </c>
      <c r="BB143">
        <v>0</v>
      </c>
      <c r="BC143">
        <f t="shared" si="38"/>
        <v>129</v>
      </c>
      <c r="BD143">
        <f t="shared" si="39"/>
        <v>10</v>
      </c>
      <c r="BE143">
        <f t="shared" si="35"/>
        <v>0.89537712895377131</v>
      </c>
      <c r="BF143">
        <f t="shared" si="36"/>
        <v>0.95780590717299574</v>
      </c>
      <c r="BG143">
        <f t="shared" si="37"/>
        <v>7.768093326626426E-4</v>
      </c>
    </row>
    <row r="144" spans="1:59" x14ac:dyDescent="0.35">
      <c r="A144">
        <v>26</v>
      </c>
      <c r="B144">
        <v>773.53418803418799</v>
      </c>
      <c r="C144">
        <v>23</v>
      </c>
      <c r="D144">
        <v>560</v>
      </c>
      <c r="E144">
        <v>1</v>
      </c>
      <c r="F144">
        <v>1</v>
      </c>
      <c r="G144">
        <v>4</v>
      </c>
      <c r="H144">
        <v>4</v>
      </c>
      <c r="I144">
        <v>3</v>
      </c>
      <c r="J144">
        <v>0</v>
      </c>
      <c r="K144">
        <v>22</v>
      </c>
      <c r="L144">
        <v>2</v>
      </c>
      <c r="M144">
        <v>1</v>
      </c>
      <c r="N144" s="14">
        <v>0</v>
      </c>
      <c r="O144">
        <v>1</v>
      </c>
      <c r="P144" s="15">
        <f t="shared" si="27"/>
        <v>1</v>
      </c>
      <c r="Q144">
        <f t="shared" si="28"/>
        <v>0</v>
      </c>
      <c r="R144">
        <f t="shared" si="29"/>
        <v>0.11785801210876234</v>
      </c>
      <c r="S144" s="14">
        <f t="shared" si="30"/>
        <v>0.11785801210876234</v>
      </c>
      <c r="T144" s="15">
        <f t="shared" si="31"/>
        <v>0.88214198789123766</v>
      </c>
      <c r="U144" s="14">
        <f t="shared" si="32"/>
        <v>-0.12540225192820914</v>
      </c>
      <c r="V144" s="15">
        <f t="shared" si="33"/>
        <v>100</v>
      </c>
      <c r="W144">
        <f t="shared" si="34"/>
        <v>0.13360435590477013</v>
      </c>
      <c r="AZ144">
        <v>2.4207465623934565E-2</v>
      </c>
      <c r="BA144">
        <v>1</v>
      </c>
      <c r="BB144">
        <v>0</v>
      </c>
      <c r="BC144">
        <f t="shared" si="38"/>
        <v>130</v>
      </c>
      <c r="BD144">
        <f t="shared" si="39"/>
        <v>10</v>
      </c>
      <c r="BE144">
        <f t="shared" si="35"/>
        <v>0.89456609894566097</v>
      </c>
      <c r="BF144">
        <f t="shared" si="36"/>
        <v>0.95780590717299574</v>
      </c>
      <c r="BG144">
        <f t="shared" si="37"/>
        <v>7.768093326626426E-4</v>
      </c>
    </row>
    <row r="145" spans="1:59" x14ac:dyDescent="0.35">
      <c r="A145">
        <v>26</v>
      </c>
      <c r="B145">
        <v>775</v>
      </c>
      <c r="C145">
        <v>29</v>
      </c>
      <c r="D145">
        <v>618</v>
      </c>
      <c r="E145">
        <v>1</v>
      </c>
      <c r="F145">
        <v>2</v>
      </c>
      <c r="G145">
        <v>8</v>
      </c>
      <c r="H145">
        <v>3</v>
      </c>
      <c r="I145">
        <v>3</v>
      </c>
      <c r="J145">
        <v>0</v>
      </c>
      <c r="K145">
        <v>12</v>
      </c>
      <c r="L145">
        <v>1</v>
      </c>
      <c r="M145">
        <v>3</v>
      </c>
      <c r="N145" s="14">
        <v>0</v>
      </c>
      <c r="O145">
        <v>1</v>
      </c>
      <c r="P145" s="15">
        <f t="shared" si="27"/>
        <v>1</v>
      </c>
      <c r="Q145">
        <f t="shared" si="28"/>
        <v>0</v>
      </c>
      <c r="R145">
        <f t="shared" si="29"/>
        <v>0.29240120719173712</v>
      </c>
      <c r="S145" s="14">
        <f t="shared" si="30"/>
        <v>0.29240120719173712</v>
      </c>
      <c r="T145" s="15">
        <f t="shared" si="31"/>
        <v>0.70759879280826288</v>
      </c>
      <c r="U145" s="14">
        <f t="shared" si="32"/>
        <v>-0.34587802273489981</v>
      </c>
      <c r="V145" s="15">
        <f t="shared" si="33"/>
        <v>100</v>
      </c>
      <c r="W145">
        <f t="shared" si="34"/>
        <v>0.41323022334630904</v>
      </c>
      <c r="AZ145">
        <v>2.4247490744539711E-2</v>
      </c>
      <c r="BA145">
        <v>1</v>
      </c>
      <c r="BB145">
        <v>0</v>
      </c>
      <c r="BC145">
        <f t="shared" si="38"/>
        <v>131</v>
      </c>
      <c r="BD145">
        <f t="shared" si="39"/>
        <v>10</v>
      </c>
      <c r="BE145">
        <f t="shared" si="35"/>
        <v>0.89375506893755063</v>
      </c>
      <c r="BF145">
        <f t="shared" si="36"/>
        <v>0.95780590717299574</v>
      </c>
      <c r="BG145">
        <f t="shared" si="37"/>
        <v>7.7680933266253624E-4</v>
      </c>
    </row>
    <row r="146" spans="1:59" x14ac:dyDescent="0.35">
      <c r="A146">
        <v>26</v>
      </c>
      <c r="B146">
        <v>776.33181818181822</v>
      </c>
      <c r="C146">
        <v>21</v>
      </c>
      <c r="D146">
        <v>1107</v>
      </c>
      <c r="E146">
        <v>1</v>
      </c>
      <c r="F146">
        <v>2</v>
      </c>
      <c r="G146">
        <v>5</v>
      </c>
      <c r="H146">
        <v>3</v>
      </c>
      <c r="I146">
        <v>3</v>
      </c>
      <c r="J146">
        <v>0</v>
      </c>
      <c r="K146">
        <v>15.173076923076923</v>
      </c>
      <c r="L146">
        <v>3</v>
      </c>
      <c r="M146">
        <v>2</v>
      </c>
      <c r="N146" s="14">
        <v>1</v>
      </c>
      <c r="O146">
        <v>0</v>
      </c>
      <c r="P146" s="15">
        <f t="shared" si="27"/>
        <v>1</v>
      </c>
      <c r="Q146">
        <f t="shared" si="28"/>
        <v>1</v>
      </c>
      <c r="R146">
        <f t="shared" si="29"/>
        <v>0.16093227125013918</v>
      </c>
      <c r="S146" s="14">
        <f t="shared" si="30"/>
        <v>0.16093227125013918</v>
      </c>
      <c r="T146" s="15">
        <f t="shared" si="31"/>
        <v>0.8390677287498608</v>
      </c>
      <c r="U146" s="14">
        <f t="shared" si="32"/>
        <v>-1.8267716779713947</v>
      </c>
      <c r="V146" s="15">
        <f t="shared" si="33"/>
        <v>0</v>
      </c>
      <c r="W146">
        <f t="shared" si="34"/>
        <v>5.2137941149521625</v>
      </c>
      <c r="AZ146">
        <v>2.4336296973420241E-2</v>
      </c>
      <c r="BA146">
        <v>1</v>
      </c>
      <c r="BB146">
        <v>0</v>
      </c>
      <c r="BC146">
        <f t="shared" si="38"/>
        <v>132</v>
      </c>
      <c r="BD146">
        <f t="shared" si="39"/>
        <v>10</v>
      </c>
      <c r="BE146">
        <f t="shared" si="35"/>
        <v>0.89294403892944041</v>
      </c>
      <c r="BF146">
        <f t="shared" si="36"/>
        <v>0.95780590717299574</v>
      </c>
      <c r="BG146">
        <f t="shared" si="37"/>
        <v>7.768093326626426E-4</v>
      </c>
    </row>
    <row r="147" spans="1:59" x14ac:dyDescent="0.35">
      <c r="A147">
        <v>26</v>
      </c>
      <c r="B147">
        <v>786</v>
      </c>
      <c r="C147">
        <v>7</v>
      </c>
      <c r="D147">
        <v>1693</v>
      </c>
      <c r="E147">
        <v>4</v>
      </c>
      <c r="F147">
        <v>2</v>
      </c>
      <c r="G147">
        <v>5</v>
      </c>
      <c r="H147">
        <v>4</v>
      </c>
      <c r="I147">
        <v>1</v>
      </c>
      <c r="J147">
        <v>0</v>
      </c>
      <c r="K147">
        <v>20</v>
      </c>
      <c r="L147">
        <v>3</v>
      </c>
      <c r="M147">
        <v>3</v>
      </c>
      <c r="N147" s="14">
        <v>0</v>
      </c>
      <c r="O147">
        <v>1</v>
      </c>
      <c r="P147" s="15">
        <f t="shared" si="27"/>
        <v>1</v>
      </c>
      <c r="Q147">
        <f t="shared" si="28"/>
        <v>0</v>
      </c>
      <c r="R147">
        <f t="shared" si="29"/>
        <v>7.1873755870241279E-2</v>
      </c>
      <c r="S147" s="14">
        <f t="shared" si="30"/>
        <v>7.1873755870241279E-2</v>
      </c>
      <c r="T147" s="15">
        <f t="shared" si="31"/>
        <v>0.92812624412975875</v>
      </c>
      <c r="U147" s="14">
        <f t="shared" si="32"/>
        <v>-7.4587516515463304E-2</v>
      </c>
      <c r="V147" s="15">
        <f t="shared" si="33"/>
        <v>100</v>
      </c>
      <c r="W147">
        <f t="shared" si="34"/>
        <v>7.7439633158560714E-2</v>
      </c>
      <c r="AZ147">
        <v>2.4340480460349662E-2</v>
      </c>
      <c r="BA147">
        <v>1</v>
      </c>
      <c r="BB147">
        <v>0</v>
      </c>
      <c r="BC147">
        <f t="shared" si="38"/>
        <v>133</v>
      </c>
      <c r="BD147">
        <f t="shared" si="39"/>
        <v>10</v>
      </c>
      <c r="BE147">
        <f t="shared" si="35"/>
        <v>0.89213300892133007</v>
      </c>
      <c r="BF147">
        <f t="shared" si="36"/>
        <v>0.95780590717299574</v>
      </c>
      <c r="BG147">
        <f t="shared" si="37"/>
        <v>7.7680933266253624E-4</v>
      </c>
    </row>
    <row r="148" spans="1:59" x14ac:dyDescent="0.35">
      <c r="A148">
        <v>26</v>
      </c>
      <c r="B148">
        <v>787.54826254826253</v>
      </c>
      <c r="C148">
        <v>1</v>
      </c>
      <c r="D148">
        <v>956</v>
      </c>
      <c r="E148">
        <v>3</v>
      </c>
      <c r="F148">
        <v>2</v>
      </c>
      <c r="G148">
        <v>8</v>
      </c>
      <c r="H148">
        <v>1</v>
      </c>
      <c r="I148">
        <v>1</v>
      </c>
      <c r="J148">
        <v>0</v>
      </c>
      <c r="K148">
        <v>14.945945945945946</v>
      </c>
      <c r="L148">
        <v>2</v>
      </c>
      <c r="M148">
        <v>3</v>
      </c>
      <c r="N148" s="14">
        <v>0</v>
      </c>
      <c r="O148">
        <v>1</v>
      </c>
      <c r="P148" s="15">
        <f t="shared" si="27"/>
        <v>1</v>
      </c>
      <c r="Q148">
        <f t="shared" si="28"/>
        <v>0</v>
      </c>
      <c r="R148">
        <f t="shared" si="29"/>
        <v>0.35097043916152354</v>
      </c>
      <c r="S148" s="14">
        <f t="shared" si="30"/>
        <v>0.35097043916152354</v>
      </c>
      <c r="T148" s="15">
        <f t="shared" si="31"/>
        <v>0.6490295608384764</v>
      </c>
      <c r="U148" s="14">
        <f t="shared" si="32"/>
        <v>-0.43227701502800997</v>
      </c>
      <c r="V148" s="15">
        <f t="shared" si="33"/>
        <v>100</v>
      </c>
      <c r="W148">
        <f t="shared" si="34"/>
        <v>0.54076187024225442</v>
      </c>
      <c r="AZ148">
        <v>2.4513574841766896E-2</v>
      </c>
      <c r="BA148">
        <v>1</v>
      </c>
      <c r="BB148">
        <v>0</v>
      </c>
      <c r="BC148">
        <f t="shared" si="38"/>
        <v>134</v>
      </c>
      <c r="BD148">
        <f t="shared" si="39"/>
        <v>10</v>
      </c>
      <c r="BE148">
        <f t="shared" si="35"/>
        <v>0.89132197891321985</v>
      </c>
      <c r="BF148">
        <f t="shared" si="36"/>
        <v>0.95780590717299574</v>
      </c>
      <c r="BG148">
        <f t="shared" si="37"/>
        <v>7.768093326626426E-4</v>
      </c>
    </row>
    <row r="149" spans="1:59" x14ac:dyDescent="0.35">
      <c r="A149">
        <v>26</v>
      </c>
      <c r="B149">
        <v>787.54826254826253</v>
      </c>
      <c r="C149">
        <v>28</v>
      </c>
      <c r="D149">
        <v>641</v>
      </c>
      <c r="E149">
        <v>1</v>
      </c>
      <c r="F149">
        <v>2</v>
      </c>
      <c r="G149">
        <v>8</v>
      </c>
      <c r="H149">
        <v>2</v>
      </c>
      <c r="I149">
        <v>2</v>
      </c>
      <c r="J149">
        <v>0</v>
      </c>
      <c r="K149">
        <v>20</v>
      </c>
      <c r="L149">
        <v>4</v>
      </c>
      <c r="M149">
        <v>4</v>
      </c>
      <c r="N149" s="14">
        <v>0</v>
      </c>
      <c r="O149">
        <v>1</v>
      </c>
      <c r="P149" s="15">
        <f t="shared" si="27"/>
        <v>1</v>
      </c>
      <c r="Q149">
        <f t="shared" si="28"/>
        <v>0</v>
      </c>
      <c r="R149">
        <f t="shared" si="29"/>
        <v>0.29629370057209309</v>
      </c>
      <c r="S149" s="14">
        <f t="shared" si="30"/>
        <v>0.29629370057209309</v>
      </c>
      <c r="T149" s="15">
        <f t="shared" si="31"/>
        <v>0.70370629942790686</v>
      </c>
      <c r="U149" s="14">
        <f t="shared" si="32"/>
        <v>-0.35139419818398199</v>
      </c>
      <c r="V149" s="15">
        <f t="shared" si="33"/>
        <v>100</v>
      </c>
      <c r="W149">
        <f t="shared" si="34"/>
        <v>0.4210473898172738</v>
      </c>
      <c r="AZ149">
        <v>2.4949970552566203E-2</v>
      </c>
      <c r="BA149">
        <v>1</v>
      </c>
      <c r="BB149">
        <v>0</v>
      </c>
      <c r="BC149">
        <f t="shared" si="38"/>
        <v>135</v>
      </c>
      <c r="BD149">
        <f t="shared" si="39"/>
        <v>10</v>
      </c>
      <c r="BE149">
        <f t="shared" si="35"/>
        <v>0.89051094890510951</v>
      </c>
      <c r="BF149">
        <f t="shared" si="36"/>
        <v>0.95780590717299574</v>
      </c>
      <c r="BG149">
        <f t="shared" si="37"/>
        <v>7.768093326626426E-4</v>
      </c>
    </row>
    <row r="150" spans="1:59" x14ac:dyDescent="0.35">
      <c r="A150">
        <v>26</v>
      </c>
      <c r="B150">
        <v>787.54826254826253</v>
      </c>
      <c r="C150">
        <v>29</v>
      </c>
      <c r="D150">
        <v>1037</v>
      </c>
      <c r="E150">
        <v>2</v>
      </c>
      <c r="F150">
        <v>2</v>
      </c>
      <c r="G150">
        <v>8</v>
      </c>
      <c r="H150">
        <v>1</v>
      </c>
      <c r="I150">
        <v>1</v>
      </c>
      <c r="J150">
        <v>0</v>
      </c>
      <c r="K150">
        <v>18</v>
      </c>
      <c r="L150">
        <v>4</v>
      </c>
      <c r="M150">
        <v>3</v>
      </c>
      <c r="N150" s="14">
        <v>1</v>
      </c>
      <c r="O150">
        <v>0</v>
      </c>
      <c r="P150" s="15">
        <f t="shared" si="27"/>
        <v>1</v>
      </c>
      <c r="Q150">
        <f t="shared" si="28"/>
        <v>1</v>
      </c>
      <c r="R150">
        <f t="shared" si="29"/>
        <v>0.53715286922898908</v>
      </c>
      <c r="S150" s="14">
        <f t="shared" si="30"/>
        <v>0.53715286922898908</v>
      </c>
      <c r="T150" s="15">
        <f t="shared" si="31"/>
        <v>0.46284713077101092</v>
      </c>
      <c r="U150" s="14">
        <f t="shared" si="32"/>
        <v>-0.62147255230516973</v>
      </c>
      <c r="V150" s="15">
        <f t="shared" si="33"/>
        <v>100</v>
      </c>
      <c r="W150">
        <f t="shared" si="34"/>
        <v>0.86166742706851018</v>
      </c>
      <c r="AZ150">
        <v>2.5097878545175371E-2</v>
      </c>
      <c r="BA150">
        <v>1</v>
      </c>
      <c r="BB150">
        <v>0</v>
      </c>
      <c r="BC150">
        <f t="shared" si="38"/>
        <v>136</v>
      </c>
      <c r="BD150">
        <f t="shared" si="39"/>
        <v>10</v>
      </c>
      <c r="BE150">
        <f t="shared" si="35"/>
        <v>0.88969991889699918</v>
      </c>
      <c r="BF150">
        <f t="shared" si="36"/>
        <v>0.95780590717299574</v>
      </c>
      <c r="BG150">
        <f t="shared" si="37"/>
        <v>7.768093326626426E-4</v>
      </c>
    </row>
    <row r="151" spans="1:59" x14ac:dyDescent="0.35">
      <c r="A151">
        <v>26</v>
      </c>
      <c r="B151">
        <v>803.12121212121212</v>
      </c>
      <c r="C151">
        <v>5</v>
      </c>
      <c r="D151">
        <v>2060</v>
      </c>
      <c r="E151">
        <v>4</v>
      </c>
      <c r="F151">
        <v>1</v>
      </c>
      <c r="G151">
        <v>9</v>
      </c>
      <c r="H151">
        <v>3</v>
      </c>
      <c r="I151">
        <v>1</v>
      </c>
      <c r="J151">
        <v>0</v>
      </c>
      <c r="K151">
        <v>15.492537313432836</v>
      </c>
      <c r="L151">
        <v>4</v>
      </c>
      <c r="M151">
        <v>3</v>
      </c>
      <c r="N151" s="14">
        <v>0</v>
      </c>
      <c r="O151">
        <v>1</v>
      </c>
      <c r="P151" s="15">
        <f t="shared" si="27"/>
        <v>1</v>
      </c>
      <c r="Q151">
        <f t="shared" si="28"/>
        <v>0</v>
      </c>
      <c r="R151">
        <f t="shared" si="29"/>
        <v>9.7909582512866328E-2</v>
      </c>
      <c r="S151" s="14">
        <f t="shared" si="30"/>
        <v>9.7909582512866328E-2</v>
      </c>
      <c r="T151" s="15">
        <f t="shared" si="31"/>
        <v>0.9020904174871337</v>
      </c>
      <c r="U151" s="14">
        <f t="shared" si="32"/>
        <v>-0.10304052282676218</v>
      </c>
      <c r="V151" s="15">
        <f t="shared" si="33"/>
        <v>100</v>
      </c>
      <c r="W151">
        <f t="shared" si="34"/>
        <v>0.1085363291914835</v>
      </c>
      <c r="AZ151">
        <v>2.5187210583521216E-2</v>
      </c>
      <c r="BA151">
        <v>1</v>
      </c>
      <c r="BB151">
        <v>0</v>
      </c>
      <c r="BC151">
        <f t="shared" si="38"/>
        <v>137</v>
      </c>
      <c r="BD151">
        <f t="shared" si="39"/>
        <v>10</v>
      </c>
      <c r="BE151">
        <f t="shared" si="35"/>
        <v>0.88888888888888884</v>
      </c>
      <c r="BF151">
        <f t="shared" si="36"/>
        <v>0.95780590717299574</v>
      </c>
      <c r="BG151">
        <f t="shared" si="37"/>
        <v>7.7680933266253624E-4</v>
      </c>
    </row>
    <row r="152" spans="1:59" x14ac:dyDescent="0.35">
      <c r="A152">
        <v>26</v>
      </c>
      <c r="B152">
        <v>805.3360655737705</v>
      </c>
      <c r="C152">
        <v>2</v>
      </c>
      <c r="D152">
        <v>1018</v>
      </c>
      <c r="E152">
        <v>4</v>
      </c>
      <c r="F152">
        <v>2</v>
      </c>
      <c r="G152">
        <v>3</v>
      </c>
      <c r="H152">
        <v>4</v>
      </c>
      <c r="I152">
        <v>2</v>
      </c>
      <c r="J152">
        <v>0</v>
      </c>
      <c r="K152">
        <v>15.345132743362832</v>
      </c>
      <c r="L152">
        <v>2</v>
      </c>
      <c r="M152">
        <v>3</v>
      </c>
      <c r="N152" s="14">
        <v>0</v>
      </c>
      <c r="O152">
        <v>1</v>
      </c>
      <c r="P152" s="15">
        <f t="shared" si="27"/>
        <v>1</v>
      </c>
      <c r="Q152">
        <f t="shared" si="28"/>
        <v>0</v>
      </c>
      <c r="R152">
        <f t="shared" si="29"/>
        <v>3.6081935901750038E-2</v>
      </c>
      <c r="S152" s="14">
        <f t="shared" si="30"/>
        <v>3.6081935901750038E-2</v>
      </c>
      <c r="T152" s="15">
        <f t="shared" si="31"/>
        <v>0.96391806409824998</v>
      </c>
      <c r="U152" s="14">
        <f t="shared" si="32"/>
        <v>-3.6748983732638116E-2</v>
      </c>
      <c r="V152" s="15">
        <f t="shared" si="33"/>
        <v>100</v>
      </c>
      <c r="W152">
        <f t="shared" si="34"/>
        <v>3.7432575698749727E-2</v>
      </c>
      <c r="AZ152">
        <v>2.5429253341712286E-2</v>
      </c>
      <c r="BA152">
        <v>1</v>
      </c>
      <c r="BB152">
        <v>0</v>
      </c>
      <c r="BC152">
        <f t="shared" si="38"/>
        <v>138</v>
      </c>
      <c r="BD152">
        <f t="shared" si="39"/>
        <v>10</v>
      </c>
      <c r="BE152">
        <f t="shared" si="35"/>
        <v>0.88807785888077861</v>
      </c>
      <c r="BF152">
        <f t="shared" si="36"/>
        <v>0.95780590717299574</v>
      </c>
      <c r="BG152">
        <f t="shared" si="37"/>
        <v>7.768093326626426E-4</v>
      </c>
    </row>
    <row r="153" spans="1:59" x14ac:dyDescent="0.35">
      <c r="A153">
        <v>26</v>
      </c>
      <c r="B153">
        <v>887</v>
      </c>
      <c r="C153">
        <v>5</v>
      </c>
      <c r="D153">
        <v>848</v>
      </c>
      <c r="E153">
        <v>3</v>
      </c>
      <c r="F153">
        <v>1</v>
      </c>
      <c r="G153">
        <v>4</v>
      </c>
      <c r="H153">
        <v>3</v>
      </c>
      <c r="I153">
        <v>2</v>
      </c>
      <c r="J153">
        <v>1</v>
      </c>
      <c r="K153">
        <v>14</v>
      </c>
      <c r="L153">
        <v>1</v>
      </c>
      <c r="M153">
        <v>3</v>
      </c>
      <c r="N153" s="14">
        <v>1</v>
      </c>
      <c r="O153">
        <v>0</v>
      </c>
      <c r="P153" s="15">
        <f t="shared" si="27"/>
        <v>1</v>
      </c>
      <c r="Q153">
        <f t="shared" si="28"/>
        <v>1</v>
      </c>
      <c r="R153">
        <f t="shared" si="29"/>
        <v>0.30375162609952927</v>
      </c>
      <c r="S153" s="14">
        <f t="shared" si="30"/>
        <v>0.30375162609952927</v>
      </c>
      <c r="T153" s="15">
        <f t="shared" si="31"/>
        <v>0.69624837390047079</v>
      </c>
      <c r="U153" s="14">
        <f t="shared" si="32"/>
        <v>-1.1915449309276203</v>
      </c>
      <c r="V153" s="15">
        <f t="shared" si="33"/>
        <v>0</v>
      </c>
      <c r="W153">
        <f t="shared" si="34"/>
        <v>2.292163445644678</v>
      </c>
      <c r="AZ153">
        <v>2.5433243081793462E-2</v>
      </c>
      <c r="BA153">
        <v>1</v>
      </c>
      <c r="BB153">
        <v>0</v>
      </c>
      <c r="BC153">
        <f t="shared" si="38"/>
        <v>139</v>
      </c>
      <c r="BD153">
        <f t="shared" si="39"/>
        <v>10</v>
      </c>
      <c r="BE153">
        <f t="shared" si="35"/>
        <v>0.88726682887266828</v>
      </c>
      <c r="BF153">
        <f t="shared" si="36"/>
        <v>0.95780590717299574</v>
      </c>
      <c r="BG153">
        <f t="shared" si="37"/>
        <v>7.768093326626426E-4</v>
      </c>
    </row>
    <row r="154" spans="1:59" x14ac:dyDescent="0.35">
      <c r="A154">
        <v>26</v>
      </c>
      <c r="B154">
        <v>920</v>
      </c>
      <c r="C154">
        <v>20</v>
      </c>
      <c r="D154">
        <v>1818</v>
      </c>
      <c r="E154">
        <v>4</v>
      </c>
      <c r="F154">
        <v>1</v>
      </c>
      <c r="G154">
        <v>2</v>
      </c>
      <c r="H154">
        <v>2</v>
      </c>
      <c r="I154">
        <v>2</v>
      </c>
      <c r="J154">
        <v>1</v>
      </c>
      <c r="K154">
        <v>11</v>
      </c>
      <c r="L154">
        <v>3</v>
      </c>
      <c r="M154">
        <v>3</v>
      </c>
      <c r="N154" s="14">
        <v>1</v>
      </c>
      <c r="O154">
        <v>0</v>
      </c>
      <c r="P154" s="15">
        <f t="shared" si="27"/>
        <v>1</v>
      </c>
      <c r="Q154">
        <f t="shared" si="28"/>
        <v>1</v>
      </c>
      <c r="R154">
        <f t="shared" si="29"/>
        <v>0.26800881556318712</v>
      </c>
      <c r="S154" s="14">
        <f t="shared" si="30"/>
        <v>0.26800881556318712</v>
      </c>
      <c r="T154" s="15">
        <f t="shared" si="31"/>
        <v>0.73199118443681288</v>
      </c>
      <c r="U154" s="14">
        <f t="shared" si="32"/>
        <v>-1.3167354051197833</v>
      </c>
      <c r="V154" s="15">
        <f t="shared" si="33"/>
        <v>0</v>
      </c>
      <c r="W154">
        <f t="shared" si="34"/>
        <v>2.7312205492144903</v>
      </c>
      <c r="AZ154">
        <v>2.5477389704160643E-2</v>
      </c>
      <c r="BA154">
        <v>1</v>
      </c>
      <c r="BB154">
        <v>0</v>
      </c>
      <c r="BC154">
        <f t="shared" si="38"/>
        <v>140</v>
      </c>
      <c r="BD154">
        <f t="shared" si="39"/>
        <v>10</v>
      </c>
      <c r="BE154">
        <f t="shared" si="35"/>
        <v>0.88645579886455794</v>
      </c>
      <c r="BF154">
        <f t="shared" si="36"/>
        <v>0.95780590717299574</v>
      </c>
      <c r="BG154">
        <f t="shared" si="37"/>
        <v>7.7680933266253624E-4</v>
      </c>
    </row>
    <row r="155" spans="1:59" x14ac:dyDescent="0.35">
      <c r="A155">
        <v>26</v>
      </c>
      <c r="B155">
        <v>921</v>
      </c>
      <c r="C155">
        <v>1</v>
      </c>
      <c r="D155">
        <v>1068</v>
      </c>
      <c r="E155">
        <v>1</v>
      </c>
      <c r="F155">
        <v>1</v>
      </c>
      <c r="G155">
        <v>4</v>
      </c>
      <c r="H155">
        <v>3</v>
      </c>
      <c r="I155">
        <v>3</v>
      </c>
      <c r="J155">
        <v>0</v>
      </c>
      <c r="K155">
        <v>13</v>
      </c>
      <c r="L155">
        <v>3</v>
      </c>
      <c r="M155">
        <v>3</v>
      </c>
      <c r="N155" s="14">
        <v>0</v>
      </c>
      <c r="O155">
        <v>1</v>
      </c>
      <c r="P155" s="15">
        <f t="shared" si="27"/>
        <v>1</v>
      </c>
      <c r="Q155">
        <f t="shared" si="28"/>
        <v>0</v>
      </c>
      <c r="R155">
        <f t="shared" si="29"/>
        <v>4.9499773467876908E-2</v>
      </c>
      <c r="S155" s="14">
        <f t="shared" si="30"/>
        <v>4.9499773467876908E-2</v>
      </c>
      <c r="T155" s="15">
        <f t="shared" si="31"/>
        <v>0.95050022653212307</v>
      </c>
      <c r="U155" s="14">
        <f t="shared" si="32"/>
        <v>-5.076687872425175E-2</v>
      </c>
      <c r="V155" s="15">
        <f t="shared" si="33"/>
        <v>100</v>
      </c>
      <c r="W155">
        <f t="shared" si="34"/>
        <v>5.2077603020123021E-2</v>
      </c>
      <c r="AZ155">
        <v>2.560253269498379E-2</v>
      </c>
      <c r="BA155">
        <v>1</v>
      </c>
      <c r="BB155">
        <v>0</v>
      </c>
      <c r="BC155">
        <f t="shared" si="38"/>
        <v>141</v>
      </c>
      <c r="BD155">
        <f t="shared" si="39"/>
        <v>10</v>
      </c>
      <c r="BE155">
        <f t="shared" si="35"/>
        <v>0.88564476885644772</v>
      </c>
      <c r="BF155">
        <f t="shared" si="36"/>
        <v>0.95780590717299574</v>
      </c>
      <c r="BG155">
        <f t="shared" si="37"/>
        <v>7.768093326626426E-4</v>
      </c>
    </row>
    <row r="156" spans="1:59" x14ac:dyDescent="0.35">
      <c r="A156">
        <v>26</v>
      </c>
      <c r="B156">
        <v>933</v>
      </c>
      <c r="C156">
        <v>1</v>
      </c>
      <c r="D156">
        <v>476</v>
      </c>
      <c r="E156">
        <v>3</v>
      </c>
      <c r="F156">
        <v>2</v>
      </c>
      <c r="G156">
        <v>8</v>
      </c>
      <c r="H156">
        <v>3</v>
      </c>
      <c r="I156">
        <v>2</v>
      </c>
      <c r="J156">
        <v>0</v>
      </c>
      <c r="K156">
        <v>14.945945945945946</v>
      </c>
      <c r="L156">
        <v>2</v>
      </c>
      <c r="M156">
        <v>3</v>
      </c>
      <c r="N156" s="14">
        <v>0</v>
      </c>
      <c r="O156">
        <v>1</v>
      </c>
      <c r="P156" s="15">
        <f t="shared" si="27"/>
        <v>1</v>
      </c>
      <c r="Q156">
        <f t="shared" si="28"/>
        <v>0</v>
      </c>
      <c r="R156">
        <f t="shared" si="29"/>
        <v>0.1234204991840625</v>
      </c>
      <c r="S156" s="14">
        <f t="shared" si="30"/>
        <v>0.1234204991840625</v>
      </c>
      <c r="T156" s="15">
        <f t="shared" si="31"/>
        <v>0.8765795008159375</v>
      </c>
      <c r="U156" s="14">
        <f t="shared" si="32"/>
        <v>-0.13172787614886755</v>
      </c>
      <c r="V156" s="15">
        <f t="shared" si="33"/>
        <v>100</v>
      </c>
      <c r="W156">
        <f t="shared" si="34"/>
        <v>0.14079783872333346</v>
      </c>
      <c r="AZ156">
        <v>2.5717476024186035E-2</v>
      </c>
      <c r="BA156">
        <v>1</v>
      </c>
      <c r="BB156">
        <v>0</v>
      </c>
      <c r="BC156">
        <f t="shared" si="38"/>
        <v>142</v>
      </c>
      <c r="BD156">
        <f t="shared" si="39"/>
        <v>10</v>
      </c>
      <c r="BE156">
        <f t="shared" si="35"/>
        <v>0.88483373884833738</v>
      </c>
      <c r="BF156">
        <f t="shared" si="36"/>
        <v>0.95780590717299574</v>
      </c>
      <c r="BG156">
        <f t="shared" si="37"/>
        <v>7.768093326626426E-4</v>
      </c>
    </row>
    <row r="157" spans="1:59" x14ac:dyDescent="0.35">
      <c r="A157">
        <v>26</v>
      </c>
      <c r="B157">
        <v>950</v>
      </c>
      <c r="C157">
        <v>4</v>
      </c>
      <c r="D157">
        <v>401</v>
      </c>
      <c r="E157">
        <v>4</v>
      </c>
      <c r="F157">
        <v>2</v>
      </c>
      <c r="G157">
        <v>8</v>
      </c>
      <c r="H157">
        <v>4</v>
      </c>
      <c r="I157">
        <v>1</v>
      </c>
      <c r="J157">
        <v>1</v>
      </c>
      <c r="K157">
        <v>12</v>
      </c>
      <c r="L157">
        <v>2</v>
      </c>
      <c r="M157">
        <v>3</v>
      </c>
      <c r="N157" s="14">
        <v>1</v>
      </c>
      <c r="O157">
        <v>0</v>
      </c>
      <c r="P157" s="15">
        <f t="shared" si="27"/>
        <v>1</v>
      </c>
      <c r="Q157">
        <f t="shared" si="28"/>
        <v>1</v>
      </c>
      <c r="R157">
        <f t="shared" si="29"/>
        <v>0.46486369836945929</v>
      </c>
      <c r="S157" s="14">
        <f t="shared" si="30"/>
        <v>0.46486369836945929</v>
      </c>
      <c r="T157" s="15">
        <f t="shared" si="31"/>
        <v>0.53513630163054071</v>
      </c>
      <c r="U157" s="14">
        <f t="shared" si="32"/>
        <v>-0.76601103814947746</v>
      </c>
      <c r="V157" s="15">
        <f t="shared" si="33"/>
        <v>0</v>
      </c>
      <c r="W157">
        <f t="shared" si="34"/>
        <v>1.1511681886702863</v>
      </c>
      <c r="AZ157">
        <v>2.5903245335263371E-2</v>
      </c>
      <c r="BA157">
        <v>1</v>
      </c>
      <c r="BB157">
        <v>0</v>
      </c>
      <c r="BC157">
        <f t="shared" si="38"/>
        <v>143</v>
      </c>
      <c r="BD157">
        <f t="shared" si="39"/>
        <v>10</v>
      </c>
      <c r="BE157">
        <f t="shared" si="35"/>
        <v>0.88402270884022705</v>
      </c>
      <c r="BF157">
        <f t="shared" si="36"/>
        <v>0.95780590717299574</v>
      </c>
      <c r="BG157">
        <f t="shared" si="37"/>
        <v>7.7680933266253624E-4</v>
      </c>
    </row>
    <row r="158" spans="1:59" x14ac:dyDescent="0.35">
      <c r="A158">
        <v>26</v>
      </c>
      <c r="B158">
        <v>991</v>
      </c>
      <c r="C158">
        <v>6</v>
      </c>
      <c r="D158">
        <v>686</v>
      </c>
      <c r="E158">
        <v>3</v>
      </c>
      <c r="F158">
        <v>1</v>
      </c>
      <c r="G158">
        <v>5</v>
      </c>
      <c r="H158">
        <v>4</v>
      </c>
      <c r="I158">
        <v>2</v>
      </c>
      <c r="J158">
        <v>1</v>
      </c>
      <c r="K158">
        <v>13</v>
      </c>
      <c r="L158">
        <v>3</v>
      </c>
      <c r="M158">
        <v>3</v>
      </c>
      <c r="N158" s="14">
        <v>0</v>
      </c>
      <c r="O158">
        <v>1</v>
      </c>
      <c r="P158" s="15">
        <f t="shared" si="27"/>
        <v>1</v>
      </c>
      <c r="Q158">
        <f t="shared" si="28"/>
        <v>0</v>
      </c>
      <c r="R158">
        <f t="shared" si="29"/>
        <v>0.20805009573241864</v>
      </c>
      <c r="S158" s="14">
        <f t="shared" si="30"/>
        <v>0.20805009573241864</v>
      </c>
      <c r="T158" s="15">
        <f t="shared" si="31"/>
        <v>0.79194990426758138</v>
      </c>
      <c r="U158" s="14">
        <f t="shared" si="32"/>
        <v>-0.2332571413556124</v>
      </c>
      <c r="V158" s="15">
        <f t="shared" si="33"/>
        <v>100</v>
      </c>
      <c r="W158">
        <f t="shared" si="34"/>
        <v>0.26270613155112316</v>
      </c>
      <c r="AZ158">
        <v>2.594076430539043E-2</v>
      </c>
      <c r="BA158">
        <v>1</v>
      </c>
      <c r="BB158">
        <v>0</v>
      </c>
      <c r="BC158">
        <f t="shared" si="38"/>
        <v>144</v>
      </c>
      <c r="BD158">
        <f t="shared" si="39"/>
        <v>10</v>
      </c>
      <c r="BE158">
        <f t="shared" si="35"/>
        <v>0.88321167883211682</v>
      </c>
      <c r="BF158">
        <f t="shared" si="36"/>
        <v>0.95780590717299574</v>
      </c>
      <c r="BG158">
        <f t="shared" si="37"/>
        <v>7.768093326626426E-4</v>
      </c>
    </row>
    <row r="159" spans="1:59" x14ac:dyDescent="0.35">
      <c r="A159">
        <v>26</v>
      </c>
      <c r="B159">
        <v>1096</v>
      </c>
      <c r="C159">
        <v>6</v>
      </c>
      <c r="D159">
        <v>1918</v>
      </c>
      <c r="E159">
        <v>3</v>
      </c>
      <c r="F159">
        <v>2</v>
      </c>
      <c r="G159">
        <v>5</v>
      </c>
      <c r="H159">
        <v>4</v>
      </c>
      <c r="I159">
        <v>2</v>
      </c>
      <c r="J159">
        <v>0</v>
      </c>
      <c r="K159">
        <v>15.173076923076923</v>
      </c>
      <c r="L159">
        <v>1</v>
      </c>
      <c r="M159">
        <v>3</v>
      </c>
      <c r="N159" s="14">
        <v>0</v>
      </c>
      <c r="O159">
        <v>1</v>
      </c>
      <c r="P159" s="15">
        <f t="shared" si="27"/>
        <v>1</v>
      </c>
      <c r="Q159">
        <f t="shared" si="28"/>
        <v>0</v>
      </c>
      <c r="R159">
        <f t="shared" si="29"/>
        <v>7.260270161246099E-2</v>
      </c>
      <c r="S159" s="14">
        <f t="shared" si="30"/>
        <v>7.260270161246099E-2</v>
      </c>
      <c r="T159" s="15">
        <f t="shared" si="31"/>
        <v>0.92739729838753904</v>
      </c>
      <c r="U159" s="14">
        <f t="shared" si="32"/>
        <v>-7.537322013281629E-2</v>
      </c>
      <c r="V159" s="15">
        <f t="shared" si="33"/>
        <v>100</v>
      </c>
      <c r="W159">
        <f t="shared" si="34"/>
        <v>7.8286514030928206E-2</v>
      </c>
      <c r="AZ159">
        <v>2.6045649130845946E-2</v>
      </c>
      <c r="BA159">
        <v>1</v>
      </c>
      <c r="BB159">
        <v>0</v>
      </c>
      <c r="BC159">
        <f t="shared" si="38"/>
        <v>145</v>
      </c>
      <c r="BD159">
        <f t="shared" si="39"/>
        <v>10</v>
      </c>
      <c r="BE159">
        <f t="shared" si="35"/>
        <v>0.88240064882400648</v>
      </c>
      <c r="BF159">
        <f t="shared" si="36"/>
        <v>0.95780590717299574</v>
      </c>
      <c r="BG159">
        <f t="shared" si="37"/>
        <v>7.768093326626426E-4</v>
      </c>
    </row>
    <row r="160" spans="1:59" x14ac:dyDescent="0.35">
      <c r="A160">
        <v>26</v>
      </c>
      <c r="B160">
        <v>1146</v>
      </c>
      <c r="C160">
        <v>8</v>
      </c>
      <c r="D160">
        <v>796</v>
      </c>
      <c r="E160">
        <v>4</v>
      </c>
      <c r="F160">
        <v>2</v>
      </c>
      <c r="G160">
        <v>8</v>
      </c>
      <c r="H160">
        <v>1</v>
      </c>
      <c r="I160">
        <v>1</v>
      </c>
      <c r="J160">
        <v>0</v>
      </c>
      <c r="K160">
        <v>17</v>
      </c>
      <c r="L160">
        <v>3</v>
      </c>
      <c r="M160">
        <v>2</v>
      </c>
      <c r="N160" s="14">
        <v>1</v>
      </c>
      <c r="O160">
        <v>0</v>
      </c>
      <c r="P160" s="15">
        <f t="shared" si="27"/>
        <v>1</v>
      </c>
      <c r="Q160">
        <f t="shared" si="28"/>
        <v>1</v>
      </c>
      <c r="R160">
        <f t="shared" si="29"/>
        <v>0.33283245364032166</v>
      </c>
      <c r="S160" s="14">
        <f t="shared" si="30"/>
        <v>0.33283245364032166</v>
      </c>
      <c r="T160" s="15">
        <f t="shared" si="31"/>
        <v>0.66716754635967834</v>
      </c>
      <c r="U160" s="14">
        <f t="shared" si="32"/>
        <v>-1.1001160578414702</v>
      </c>
      <c r="V160" s="15">
        <f t="shared" si="33"/>
        <v>0</v>
      </c>
      <c r="W160">
        <f t="shared" si="34"/>
        <v>2.0045147012035636</v>
      </c>
      <c r="AZ160">
        <v>2.6080718458044806E-2</v>
      </c>
      <c r="BA160">
        <v>1</v>
      </c>
      <c r="BB160">
        <v>0</v>
      </c>
      <c r="BC160">
        <f t="shared" si="38"/>
        <v>146</v>
      </c>
      <c r="BD160">
        <f t="shared" si="39"/>
        <v>10</v>
      </c>
      <c r="BE160">
        <f t="shared" si="35"/>
        <v>0.88158961881589615</v>
      </c>
      <c r="BF160">
        <f t="shared" si="36"/>
        <v>0.95780590717299574</v>
      </c>
      <c r="BG160">
        <f t="shared" si="37"/>
        <v>7.7680933266253624E-4</v>
      </c>
    </row>
    <row r="161" spans="1:59" x14ac:dyDescent="0.35">
      <c r="A161">
        <v>26</v>
      </c>
      <c r="B161">
        <v>1357</v>
      </c>
      <c r="C161">
        <v>25</v>
      </c>
      <c r="D161">
        <v>55</v>
      </c>
      <c r="E161">
        <v>1</v>
      </c>
      <c r="F161">
        <v>2</v>
      </c>
      <c r="G161">
        <v>5</v>
      </c>
      <c r="H161">
        <v>3</v>
      </c>
      <c r="I161">
        <v>1</v>
      </c>
      <c r="J161">
        <v>0</v>
      </c>
      <c r="K161">
        <v>12</v>
      </c>
      <c r="L161">
        <v>3</v>
      </c>
      <c r="M161">
        <v>2</v>
      </c>
      <c r="N161" s="14">
        <v>1</v>
      </c>
      <c r="O161">
        <v>0</v>
      </c>
      <c r="P161" s="15">
        <f t="shared" si="27"/>
        <v>1</v>
      </c>
      <c r="Q161">
        <f t="shared" si="28"/>
        <v>1</v>
      </c>
      <c r="R161">
        <f t="shared" si="29"/>
        <v>0.48770254757032405</v>
      </c>
      <c r="S161" s="14">
        <f t="shared" si="30"/>
        <v>0.48770254757032405</v>
      </c>
      <c r="T161" s="15">
        <f t="shared" si="31"/>
        <v>0.51229745242967595</v>
      </c>
      <c r="U161" s="14">
        <f t="shared" si="32"/>
        <v>-0.71804959263752588</v>
      </c>
      <c r="V161" s="15">
        <f t="shared" si="33"/>
        <v>0</v>
      </c>
      <c r="W161">
        <f t="shared" si="34"/>
        <v>1.0504301340681543</v>
      </c>
      <c r="AZ161">
        <v>2.6152904731864535E-2</v>
      </c>
      <c r="BA161">
        <v>1</v>
      </c>
      <c r="BB161">
        <v>0</v>
      </c>
      <c r="BC161">
        <f t="shared" si="38"/>
        <v>147</v>
      </c>
      <c r="BD161">
        <f t="shared" si="39"/>
        <v>10</v>
      </c>
      <c r="BE161">
        <f t="shared" si="35"/>
        <v>0.88077858880778592</v>
      </c>
      <c r="BF161">
        <f t="shared" si="36"/>
        <v>0.95780590717299574</v>
      </c>
      <c r="BG161">
        <f t="shared" si="37"/>
        <v>7.768093326626426E-4</v>
      </c>
    </row>
    <row r="162" spans="1:59" x14ac:dyDescent="0.35">
      <c r="A162">
        <v>26</v>
      </c>
      <c r="B162">
        <v>1384</v>
      </c>
      <c r="C162">
        <v>3</v>
      </c>
      <c r="D162">
        <v>1177</v>
      </c>
      <c r="E162">
        <v>1</v>
      </c>
      <c r="F162">
        <v>2</v>
      </c>
      <c r="G162">
        <v>5</v>
      </c>
      <c r="H162">
        <v>4</v>
      </c>
      <c r="I162">
        <v>2</v>
      </c>
      <c r="J162">
        <v>0</v>
      </c>
      <c r="K162">
        <v>22</v>
      </c>
      <c r="L162">
        <v>2</v>
      </c>
      <c r="M162">
        <v>3</v>
      </c>
      <c r="N162" s="14">
        <v>0</v>
      </c>
      <c r="O162">
        <v>1</v>
      </c>
      <c r="P162" s="15">
        <f t="shared" si="27"/>
        <v>1</v>
      </c>
      <c r="Q162">
        <f t="shared" si="28"/>
        <v>0</v>
      </c>
      <c r="R162">
        <f t="shared" si="29"/>
        <v>9.797782224207624E-2</v>
      </c>
      <c r="S162" s="14">
        <f t="shared" si="30"/>
        <v>9.797782224207624E-2</v>
      </c>
      <c r="T162" s="15">
        <f t="shared" si="31"/>
        <v>0.90202217775792382</v>
      </c>
      <c r="U162" s="14">
        <f t="shared" si="32"/>
        <v>-0.10311617190700505</v>
      </c>
      <c r="V162" s="15">
        <f t="shared" si="33"/>
        <v>100</v>
      </c>
      <c r="W162">
        <f t="shared" si="34"/>
        <v>0.10862019211723928</v>
      </c>
      <c r="AZ162">
        <v>2.622161304801696E-2</v>
      </c>
      <c r="BA162">
        <v>1</v>
      </c>
      <c r="BB162">
        <v>0</v>
      </c>
      <c r="BC162">
        <f t="shared" si="38"/>
        <v>148</v>
      </c>
      <c r="BD162">
        <f t="shared" si="39"/>
        <v>10</v>
      </c>
      <c r="BE162">
        <f t="shared" si="35"/>
        <v>0.87996755879967559</v>
      </c>
      <c r="BF162">
        <f t="shared" si="36"/>
        <v>0.95780590717299574</v>
      </c>
      <c r="BG162">
        <f t="shared" si="37"/>
        <v>7.768093326626426E-4</v>
      </c>
    </row>
    <row r="163" spans="1:59" x14ac:dyDescent="0.35">
      <c r="A163">
        <v>26</v>
      </c>
      <c r="B163">
        <v>1443</v>
      </c>
      <c r="C163">
        <v>23</v>
      </c>
      <c r="D163">
        <v>72</v>
      </c>
      <c r="E163">
        <v>3</v>
      </c>
      <c r="F163">
        <v>1</v>
      </c>
      <c r="G163">
        <v>8</v>
      </c>
      <c r="H163">
        <v>4</v>
      </c>
      <c r="I163">
        <v>2</v>
      </c>
      <c r="J163">
        <v>1</v>
      </c>
      <c r="K163">
        <v>19</v>
      </c>
      <c r="L163">
        <v>3</v>
      </c>
      <c r="M163">
        <v>2</v>
      </c>
      <c r="N163" s="14">
        <v>0</v>
      </c>
      <c r="O163">
        <v>1</v>
      </c>
      <c r="P163" s="15">
        <f t="shared" si="27"/>
        <v>1</v>
      </c>
      <c r="Q163">
        <f t="shared" si="28"/>
        <v>0</v>
      </c>
      <c r="R163">
        <f t="shared" si="29"/>
        <v>0.42749807189941913</v>
      </c>
      <c r="S163" s="14">
        <f t="shared" si="30"/>
        <v>0.42749807189941913</v>
      </c>
      <c r="T163" s="15">
        <f t="shared" si="31"/>
        <v>0.57250192810058087</v>
      </c>
      <c r="U163" s="14">
        <f t="shared" si="32"/>
        <v>-0.55773917569813691</v>
      </c>
      <c r="V163" s="15">
        <f t="shared" si="33"/>
        <v>100</v>
      </c>
      <c r="W163">
        <f t="shared" si="34"/>
        <v>0.74671900812238579</v>
      </c>
      <c r="AZ163">
        <v>2.62909732420674E-2</v>
      </c>
      <c r="BA163">
        <v>1</v>
      </c>
      <c r="BB163">
        <v>0</v>
      </c>
      <c r="BC163">
        <f t="shared" si="38"/>
        <v>149</v>
      </c>
      <c r="BD163">
        <f t="shared" si="39"/>
        <v>10</v>
      </c>
      <c r="BE163">
        <f t="shared" si="35"/>
        <v>0.87915652879156525</v>
      </c>
      <c r="BF163">
        <f t="shared" si="36"/>
        <v>0.95780590717299574</v>
      </c>
      <c r="BG163">
        <f t="shared" si="37"/>
        <v>7.7680933266253624E-4</v>
      </c>
    </row>
    <row r="164" spans="1:59" x14ac:dyDescent="0.35">
      <c r="A164">
        <v>26</v>
      </c>
      <c r="B164">
        <v>1449</v>
      </c>
      <c r="C164">
        <v>16</v>
      </c>
      <c r="D164">
        <v>394</v>
      </c>
      <c r="E164">
        <v>1</v>
      </c>
      <c r="F164">
        <v>2</v>
      </c>
      <c r="G164">
        <v>5</v>
      </c>
      <c r="H164">
        <v>2</v>
      </c>
      <c r="I164">
        <v>3</v>
      </c>
      <c r="J164">
        <v>1</v>
      </c>
      <c r="K164">
        <v>13</v>
      </c>
      <c r="L164">
        <v>4</v>
      </c>
      <c r="M164">
        <v>3</v>
      </c>
      <c r="N164" s="14">
        <v>1</v>
      </c>
      <c r="O164">
        <v>0</v>
      </c>
      <c r="P164" s="15">
        <f t="shared" si="27"/>
        <v>1</v>
      </c>
      <c r="Q164">
        <f t="shared" si="28"/>
        <v>1</v>
      </c>
      <c r="R164">
        <f t="shared" si="29"/>
        <v>0.44993288600438525</v>
      </c>
      <c r="S164" s="14">
        <f t="shared" si="30"/>
        <v>0.44993288600438525</v>
      </c>
      <c r="T164" s="15">
        <f t="shared" si="31"/>
        <v>0.55006711399561481</v>
      </c>
      <c r="U164" s="14">
        <f t="shared" si="32"/>
        <v>-0.79865684955305449</v>
      </c>
      <c r="V164" s="15">
        <f t="shared" si="33"/>
        <v>0</v>
      </c>
      <c r="W164">
        <f t="shared" si="34"/>
        <v>1.2225536987982106</v>
      </c>
      <c r="AZ164">
        <v>2.6308272810150843E-2</v>
      </c>
      <c r="BA164">
        <v>1</v>
      </c>
      <c r="BB164">
        <v>0</v>
      </c>
      <c r="BC164">
        <f t="shared" si="38"/>
        <v>150</v>
      </c>
      <c r="BD164">
        <f t="shared" si="39"/>
        <v>10</v>
      </c>
      <c r="BE164">
        <f t="shared" si="35"/>
        <v>0.87834549878345503</v>
      </c>
      <c r="BF164">
        <f t="shared" si="36"/>
        <v>0.95780590717299574</v>
      </c>
      <c r="BG164">
        <f t="shared" si="37"/>
        <v>7.768093326626426E-4</v>
      </c>
    </row>
    <row r="165" spans="1:59" x14ac:dyDescent="0.35">
      <c r="A165">
        <v>26</v>
      </c>
      <c r="B165">
        <v>1479</v>
      </c>
      <c r="C165">
        <v>1</v>
      </c>
      <c r="D165">
        <v>384</v>
      </c>
      <c r="E165">
        <v>3</v>
      </c>
      <c r="F165">
        <v>1</v>
      </c>
      <c r="G165">
        <v>3</v>
      </c>
      <c r="H165">
        <v>2</v>
      </c>
      <c r="I165">
        <v>3</v>
      </c>
      <c r="J165">
        <v>0</v>
      </c>
      <c r="K165">
        <v>20</v>
      </c>
      <c r="L165">
        <v>1</v>
      </c>
      <c r="M165">
        <v>1</v>
      </c>
      <c r="N165" s="14">
        <v>0</v>
      </c>
      <c r="O165">
        <v>1</v>
      </c>
      <c r="P165" s="15">
        <f t="shared" si="27"/>
        <v>1</v>
      </c>
      <c r="Q165">
        <f t="shared" si="28"/>
        <v>0</v>
      </c>
      <c r="R165">
        <f t="shared" si="29"/>
        <v>6.6938304777196242E-2</v>
      </c>
      <c r="S165" s="14">
        <f t="shared" si="30"/>
        <v>6.6938304777196242E-2</v>
      </c>
      <c r="T165" s="15">
        <f t="shared" si="31"/>
        <v>0.9330616952228038</v>
      </c>
      <c r="U165" s="14">
        <f t="shared" si="32"/>
        <v>-6.9283954680264132E-2</v>
      </c>
      <c r="V165" s="15">
        <f t="shared" si="33"/>
        <v>100</v>
      </c>
      <c r="W165">
        <f t="shared" si="34"/>
        <v>7.1740491673717446E-2</v>
      </c>
      <c r="AZ165">
        <v>2.6471713545204362E-2</v>
      </c>
      <c r="BA165">
        <v>1</v>
      </c>
      <c r="BB165">
        <v>0</v>
      </c>
      <c r="BC165">
        <f t="shared" si="38"/>
        <v>151</v>
      </c>
      <c r="BD165">
        <f t="shared" si="39"/>
        <v>10</v>
      </c>
      <c r="BE165">
        <f t="shared" si="35"/>
        <v>0.87753446877534469</v>
      </c>
      <c r="BF165">
        <f t="shared" si="36"/>
        <v>0.95780590717299574</v>
      </c>
      <c r="BG165">
        <f t="shared" si="37"/>
        <v>7.768093326626426E-4</v>
      </c>
    </row>
    <row r="166" spans="1:59" x14ac:dyDescent="0.35">
      <c r="A166">
        <v>27</v>
      </c>
      <c r="B166">
        <v>135</v>
      </c>
      <c r="C166">
        <v>17</v>
      </c>
      <c r="D166">
        <v>1405</v>
      </c>
      <c r="E166">
        <v>4</v>
      </c>
      <c r="F166">
        <v>1</v>
      </c>
      <c r="G166">
        <v>4</v>
      </c>
      <c r="H166">
        <v>3</v>
      </c>
      <c r="I166">
        <v>1</v>
      </c>
      <c r="J166">
        <v>1</v>
      </c>
      <c r="K166">
        <v>15.375527426160337</v>
      </c>
      <c r="L166">
        <v>4</v>
      </c>
      <c r="M166">
        <v>3</v>
      </c>
      <c r="N166" s="14">
        <v>1</v>
      </c>
      <c r="O166">
        <v>0</v>
      </c>
      <c r="P166" s="15">
        <f t="shared" si="27"/>
        <v>1</v>
      </c>
      <c r="Q166">
        <f t="shared" si="28"/>
        <v>1</v>
      </c>
      <c r="R166">
        <f t="shared" si="29"/>
        <v>0.33406038957094425</v>
      </c>
      <c r="S166" s="14">
        <f t="shared" si="30"/>
        <v>0.33406038957094425</v>
      </c>
      <c r="T166" s="15">
        <f t="shared" si="31"/>
        <v>0.66593961042905581</v>
      </c>
      <c r="U166" s="14">
        <f t="shared" si="32"/>
        <v>-1.0964334952504347</v>
      </c>
      <c r="V166" s="15">
        <f t="shared" si="33"/>
        <v>0</v>
      </c>
      <c r="W166">
        <f t="shared" si="34"/>
        <v>1.9934707352894065</v>
      </c>
      <c r="AZ166">
        <v>2.6494658693993364E-2</v>
      </c>
      <c r="BA166">
        <v>1</v>
      </c>
      <c r="BB166">
        <v>0</v>
      </c>
      <c r="BC166">
        <f t="shared" si="38"/>
        <v>152</v>
      </c>
      <c r="BD166">
        <f t="shared" si="39"/>
        <v>10</v>
      </c>
      <c r="BE166">
        <f t="shared" si="35"/>
        <v>0.87672343876723435</v>
      </c>
      <c r="BF166">
        <f t="shared" si="36"/>
        <v>0.95780590717299574</v>
      </c>
      <c r="BG166">
        <f t="shared" si="37"/>
        <v>7.7680933266253624E-4</v>
      </c>
    </row>
    <row r="167" spans="1:59" x14ac:dyDescent="0.35">
      <c r="A167">
        <v>27</v>
      </c>
      <c r="B167">
        <v>155</v>
      </c>
      <c r="C167">
        <v>4</v>
      </c>
      <c r="D167">
        <v>2064</v>
      </c>
      <c r="E167">
        <v>2</v>
      </c>
      <c r="F167">
        <v>2</v>
      </c>
      <c r="G167">
        <v>3</v>
      </c>
      <c r="H167">
        <v>2</v>
      </c>
      <c r="I167">
        <v>2</v>
      </c>
      <c r="J167">
        <v>1</v>
      </c>
      <c r="K167">
        <v>15.345132743362832</v>
      </c>
      <c r="L167">
        <v>2</v>
      </c>
      <c r="M167">
        <v>3</v>
      </c>
      <c r="N167" s="14">
        <v>0</v>
      </c>
      <c r="O167">
        <v>1</v>
      </c>
      <c r="P167" s="15">
        <f t="shared" si="27"/>
        <v>1</v>
      </c>
      <c r="Q167">
        <f t="shared" si="28"/>
        <v>0</v>
      </c>
      <c r="R167">
        <f t="shared" si="29"/>
        <v>0.43603826550387909</v>
      </c>
      <c r="S167" s="14">
        <f t="shared" si="30"/>
        <v>0.43603826550387909</v>
      </c>
      <c r="T167" s="15">
        <f t="shared" si="31"/>
        <v>0.56396173449612097</v>
      </c>
      <c r="U167" s="14">
        <f t="shared" si="32"/>
        <v>-0.57276887642384877</v>
      </c>
      <c r="V167" s="15">
        <f t="shared" si="33"/>
        <v>100</v>
      </c>
      <c r="W167">
        <f t="shared" si="34"/>
        <v>0.7731699490098618</v>
      </c>
      <c r="AZ167">
        <v>2.6534026554388437E-2</v>
      </c>
      <c r="BA167">
        <v>1</v>
      </c>
      <c r="BB167">
        <v>0</v>
      </c>
      <c r="BC167">
        <f t="shared" si="38"/>
        <v>153</v>
      </c>
      <c r="BD167">
        <f t="shared" si="39"/>
        <v>10</v>
      </c>
      <c r="BE167">
        <f t="shared" si="35"/>
        <v>0.87591240875912413</v>
      </c>
      <c r="BF167">
        <f t="shared" si="36"/>
        <v>0.95780590717299574</v>
      </c>
      <c r="BG167">
        <f t="shared" si="37"/>
        <v>7.768093326626426E-4</v>
      </c>
    </row>
    <row r="168" spans="1:59" x14ac:dyDescent="0.35">
      <c r="A168">
        <v>27</v>
      </c>
      <c r="B168">
        <v>199</v>
      </c>
      <c r="C168">
        <v>6</v>
      </c>
      <c r="D168">
        <v>1162</v>
      </c>
      <c r="E168">
        <v>4</v>
      </c>
      <c r="F168">
        <v>2</v>
      </c>
      <c r="G168">
        <v>4</v>
      </c>
      <c r="H168">
        <v>3</v>
      </c>
      <c r="I168">
        <v>2</v>
      </c>
      <c r="J168">
        <v>0</v>
      </c>
      <c r="K168">
        <v>13</v>
      </c>
      <c r="L168">
        <v>3</v>
      </c>
      <c r="M168">
        <v>3</v>
      </c>
      <c r="N168" s="14">
        <v>0</v>
      </c>
      <c r="O168">
        <v>1</v>
      </c>
      <c r="P168" s="15">
        <f t="shared" si="27"/>
        <v>1</v>
      </c>
      <c r="Q168">
        <f t="shared" si="28"/>
        <v>0</v>
      </c>
      <c r="R168">
        <f t="shared" si="29"/>
        <v>5.7161125099233268E-2</v>
      </c>
      <c r="S168" s="14">
        <f t="shared" si="30"/>
        <v>5.7161125099233268E-2</v>
      </c>
      <c r="T168" s="15">
        <f t="shared" si="31"/>
        <v>0.94283887490076679</v>
      </c>
      <c r="U168" s="14">
        <f t="shared" si="32"/>
        <v>-5.8859875315880564E-2</v>
      </c>
      <c r="V168" s="15">
        <f t="shared" si="33"/>
        <v>100</v>
      </c>
      <c r="W168">
        <f t="shared" si="34"/>
        <v>6.0626610358264492E-2</v>
      </c>
      <c r="AZ168">
        <v>2.6764814681603633E-2</v>
      </c>
      <c r="BA168">
        <v>1</v>
      </c>
      <c r="BB168">
        <v>0</v>
      </c>
      <c r="BC168">
        <f t="shared" si="38"/>
        <v>154</v>
      </c>
      <c r="BD168">
        <f t="shared" si="39"/>
        <v>10</v>
      </c>
      <c r="BE168">
        <f t="shared" si="35"/>
        <v>0.87510137875101379</v>
      </c>
      <c r="BF168">
        <f t="shared" si="36"/>
        <v>0.95780590717299574</v>
      </c>
      <c r="BG168">
        <f t="shared" si="37"/>
        <v>7.768093326626426E-4</v>
      </c>
    </row>
    <row r="169" spans="1:59" x14ac:dyDescent="0.35">
      <c r="A169">
        <v>27</v>
      </c>
      <c r="B169">
        <v>205</v>
      </c>
      <c r="C169">
        <v>10</v>
      </c>
      <c r="D169">
        <v>1403</v>
      </c>
      <c r="E169">
        <v>4</v>
      </c>
      <c r="F169">
        <v>1</v>
      </c>
      <c r="G169">
        <v>8</v>
      </c>
      <c r="H169">
        <v>4</v>
      </c>
      <c r="I169">
        <v>2</v>
      </c>
      <c r="J169">
        <v>1</v>
      </c>
      <c r="K169">
        <v>14.945945945945946</v>
      </c>
      <c r="L169">
        <v>4</v>
      </c>
      <c r="M169">
        <v>3</v>
      </c>
      <c r="N169" s="14">
        <v>0</v>
      </c>
      <c r="O169">
        <v>1</v>
      </c>
      <c r="P169" s="15">
        <f t="shared" si="27"/>
        <v>1</v>
      </c>
      <c r="Q169">
        <f t="shared" si="28"/>
        <v>0</v>
      </c>
      <c r="R169">
        <f t="shared" si="29"/>
        <v>0.19076227443660945</v>
      </c>
      <c r="S169" s="14">
        <f t="shared" si="30"/>
        <v>0.19076227443660945</v>
      </c>
      <c r="T169" s="15">
        <f t="shared" si="31"/>
        <v>0.80923772556339058</v>
      </c>
      <c r="U169" s="14">
        <f t="shared" si="32"/>
        <v>-0.21166255396039582</v>
      </c>
      <c r="V169" s="15">
        <f t="shared" si="33"/>
        <v>100</v>
      </c>
      <c r="W169">
        <f t="shared" si="34"/>
        <v>0.23573082224237746</v>
      </c>
      <c r="AZ169">
        <v>2.7039809562153762E-2</v>
      </c>
      <c r="BA169">
        <v>1</v>
      </c>
      <c r="BB169">
        <v>0</v>
      </c>
      <c r="BC169">
        <f t="shared" si="38"/>
        <v>155</v>
      </c>
      <c r="BD169">
        <f t="shared" si="39"/>
        <v>10</v>
      </c>
      <c r="BE169">
        <f t="shared" si="35"/>
        <v>0.87429034874290346</v>
      </c>
      <c r="BF169">
        <f t="shared" si="36"/>
        <v>0.95780590717299574</v>
      </c>
      <c r="BG169">
        <f t="shared" si="37"/>
        <v>7.768093326626426E-4</v>
      </c>
    </row>
    <row r="170" spans="1:59" x14ac:dyDescent="0.35">
      <c r="A170">
        <v>27</v>
      </c>
      <c r="B170">
        <v>210</v>
      </c>
      <c r="C170">
        <v>1</v>
      </c>
      <c r="D170">
        <v>449</v>
      </c>
      <c r="E170">
        <v>3</v>
      </c>
      <c r="F170">
        <v>2</v>
      </c>
      <c r="G170">
        <v>8</v>
      </c>
      <c r="H170">
        <v>2</v>
      </c>
      <c r="I170">
        <v>2</v>
      </c>
      <c r="J170">
        <v>1</v>
      </c>
      <c r="K170">
        <v>14.945945945945946</v>
      </c>
      <c r="L170">
        <v>4</v>
      </c>
      <c r="M170">
        <v>3</v>
      </c>
      <c r="N170" s="14">
        <v>0</v>
      </c>
      <c r="O170">
        <v>1</v>
      </c>
      <c r="P170" s="15">
        <f t="shared" si="27"/>
        <v>1</v>
      </c>
      <c r="Q170">
        <f t="shared" si="28"/>
        <v>0</v>
      </c>
      <c r="R170">
        <f t="shared" si="29"/>
        <v>0.44155798800583795</v>
      </c>
      <c r="S170" s="14">
        <f t="shared" si="30"/>
        <v>0.44155798800583795</v>
      </c>
      <c r="T170" s="15">
        <f t="shared" si="31"/>
        <v>0.55844201199416199</v>
      </c>
      <c r="U170" s="14">
        <f t="shared" si="32"/>
        <v>-0.58260449398485881</v>
      </c>
      <c r="V170" s="15">
        <f t="shared" si="33"/>
        <v>100</v>
      </c>
      <c r="W170">
        <f t="shared" si="34"/>
        <v>0.79069622005884121</v>
      </c>
      <c r="AZ170">
        <v>2.7373259268132964E-2</v>
      </c>
      <c r="BA170">
        <v>1</v>
      </c>
      <c r="BB170">
        <v>0</v>
      </c>
      <c r="BC170">
        <f t="shared" si="38"/>
        <v>156</v>
      </c>
      <c r="BD170">
        <f t="shared" si="39"/>
        <v>10</v>
      </c>
      <c r="BE170">
        <f t="shared" si="35"/>
        <v>0.87347931873479312</v>
      </c>
      <c r="BF170">
        <f t="shared" si="36"/>
        <v>0.95780590717299574</v>
      </c>
      <c r="BG170">
        <f t="shared" si="37"/>
        <v>7.7680933266253624E-4</v>
      </c>
    </row>
    <row r="171" spans="1:59" x14ac:dyDescent="0.35">
      <c r="A171">
        <v>27</v>
      </c>
      <c r="B171">
        <v>269</v>
      </c>
      <c r="C171">
        <v>5</v>
      </c>
      <c r="D171">
        <v>844</v>
      </c>
      <c r="E171">
        <v>3</v>
      </c>
      <c r="F171">
        <v>2</v>
      </c>
      <c r="G171">
        <v>1</v>
      </c>
      <c r="H171">
        <v>4</v>
      </c>
      <c r="I171">
        <v>3</v>
      </c>
      <c r="J171">
        <v>1</v>
      </c>
      <c r="K171">
        <v>16</v>
      </c>
      <c r="L171">
        <v>2</v>
      </c>
      <c r="M171">
        <v>3</v>
      </c>
      <c r="N171" s="14">
        <v>0</v>
      </c>
      <c r="O171">
        <v>1</v>
      </c>
      <c r="P171" s="15">
        <f t="shared" si="27"/>
        <v>1</v>
      </c>
      <c r="Q171">
        <f t="shared" si="28"/>
        <v>0</v>
      </c>
      <c r="R171">
        <f t="shared" si="29"/>
        <v>0.11046922042124818</v>
      </c>
      <c r="S171" s="14">
        <f t="shared" si="30"/>
        <v>0.11046922042124818</v>
      </c>
      <c r="T171" s="15">
        <f t="shared" si="31"/>
        <v>0.88953077957875182</v>
      </c>
      <c r="U171" s="14">
        <f t="shared" si="32"/>
        <v>-0.1170611692385546</v>
      </c>
      <c r="V171" s="15">
        <f t="shared" si="33"/>
        <v>100</v>
      </c>
      <c r="W171">
        <f t="shared" si="34"/>
        <v>0.12418819332318352</v>
      </c>
      <c r="AZ171">
        <v>2.7429970540166177E-2</v>
      </c>
      <c r="BA171">
        <v>1</v>
      </c>
      <c r="BB171">
        <v>0</v>
      </c>
      <c r="BC171">
        <f t="shared" si="38"/>
        <v>157</v>
      </c>
      <c r="BD171">
        <f t="shared" si="39"/>
        <v>10</v>
      </c>
      <c r="BE171">
        <f t="shared" si="35"/>
        <v>0.87266828872668289</v>
      </c>
      <c r="BF171">
        <f t="shared" si="36"/>
        <v>0.95780590717299574</v>
      </c>
      <c r="BG171">
        <f t="shared" si="37"/>
        <v>7.768093326626426E-4</v>
      </c>
    </row>
    <row r="172" spans="1:59" x14ac:dyDescent="0.35">
      <c r="A172">
        <v>27</v>
      </c>
      <c r="B172">
        <v>294</v>
      </c>
      <c r="C172">
        <v>10</v>
      </c>
      <c r="D172">
        <v>733</v>
      </c>
      <c r="E172">
        <v>4</v>
      </c>
      <c r="F172">
        <v>2</v>
      </c>
      <c r="G172">
        <v>3</v>
      </c>
      <c r="H172">
        <v>1</v>
      </c>
      <c r="I172">
        <v>3</v>
      </c>
      <c r="J172">
        <v>0</v>
      </c>
      <c r="K172">
        <v>21</v>
      </c>
      <c r="L172">
        <v>3</v>
      </c>
      <c r="M172">
        <v>2</v>
      </c>
      <c r="N172" s="14">
        <v>0</v>
      </c>
      <c r="O172">
        <v>1</v>
      </c>
      <c r="P172" s="15">
        <f t="shared" si="27"/>
        <v>1</v>
      </c>
      <c r="Q172">
        <f t="shared" si="28"/>
        <v>0</v>
      </c>
      <c r="R172">
        <f t="shared" si="29"/>
        <v>6.7009954329702082E-2</v>
      </c>
      <c r="S172" s="14">
        <f t="shared" si="30"/>
        <v>6.7009954329702082E-2</v>
      </c>
      <c r="T172" s="15">
        <f t="shared" si="31"/>
        <v>0.93299004567029797</v>
      </c>
      <c r="U172" s="14">
        <f t="shared" si="32"/>
        <v>-6.9360747355376923E-2</v>
      </c>
      <c r="V172" s="15">
        <f t="shared" si="33"/>
        <v>100</v>
      </c>
      <c r="W172">
        <f t="shared" si="34"/>
        <v>7.1822796653269114E-2</v>
      </c>
      <c r="AZ172">
        <v>2.7482261430145361E-2</v>
      </c>
      <c r="BA172">
        <v>1</v>
      </c>
      <c r="BB172">
        <v>0</v>
      </c>
      <c r="BC172">
        <f t="shared" si="38"/>
        <v>158</v>
      </c>
      <c r="BD172">
        <f t="shared" si="39"/>
        <v>10</v>
      </c>
      <c r="BE172">
        <f t="shared" si="35"/>
        <v>0.87185725871857256</v>
      </c>
      <c r="BF172">
        <f t="shared" si="36"/>
        <v>0.95780590717299574</v>
      </c>
      <c r="BG172">
        <f t="shared" si="37"/>
        <v>7.7680933266253624E-4</v>
      </c>
    </row>
    <row r="173" spans="1:59" x14ac:dyDescent="0.35">
      <c r="A173">
        <v>27</v>
      </c>
      <c r="B173">
        <v>443</v>
      </c>
      <c r="C173">
        <v>3</v>
      </c>
      <c r="D173">
        <v>850</v>
      </c>
      <c r="E173">
        <v>4</v>
      </c>
      <c r="F173">
        <v>2</v>
      </c>
      <c r="G173">
        <v>4</v>
      </c>
      <c r="H173">
        <v>4</v>
      </c>
      <c r="I173">
        <v>2</v>
      </c>
      <c r="J173">
        <v>0</v>
      </c>
      <c r="K173">
        <v>11</v>
      </c>
      <c r="L173">
        <v>3</v>
      </c>
      <c r="M173">
        <v>2</v>
      </c>
      <c r="N173" s="14">
        <v>0</v>
      </c>
      <c r="O173">
        <v>1</v>
      </c>
      <c r="P173" s="15">
        <f t="shared" si="27"/>
        <v>1</v>
      </c>
      <c r="Q173">
        <f t="shared" si="28"/>
        <v>0</v>
      </c>
      <c r="R173">
        <f t="shared" si="29"/>
        <v>5.2369809254089329E-2</v>
      </c>
      <c r="S173" s="14">
        <f t="shared" si="30"/>
        <v>5.2369809254089329E-2</v>
      </c>
      <c r="T173" s="15">
        <f t="shared" si="31"/>
        <v>0.94763019074591071</v>
      </c>
      <c r="U173" s="14">
        <f t="shared" si="32"/>
        <v>-5.379094698351447E-2</v>
      </c>
      <c r="V173" s="15">
        <f t="shared" si="33"/>
        <v>100</v>
      </c>
      <c r="W173">
        <f t="shared" si="34"/>
        <v>5.5263972977546587E-2</v>
      </c>
      <c r="AZ173">
        <v>2.7588073305881446E-2</v>
      </c>
      <c r="BA173">
        <v>1</v>
      </c>
      <c r="BB173">
        <v>0</v>
      </c>
      <c r="BC173">
        <f t="shared" si="38"/>
        <v>159</v>
      </c>
      <c r="BD173">
        <f t="shared" si="39"/>
        <v>10</v>
      </c>
      <c r="BE173">
        <f t="shared" si="35"/>
        <v>0.87104622871046233</v>
      </c>
      <c r="BF173">
        <f t="shared" si="36"/>
        <v>0.95780590717299574</v>
      </c>
      <c r="BG173">
        <f t="shared" si="37"/>
        <v>7.768093326626426E-4</v>
      </c>
    </row>
    <row r="174" spans="1:59" x14ac:dyDescent="0.35">
      <c r="A174">
        <v>27</v>
      </c>
      <c r="B174">
        <v>486</v>
      </c>
      <c r="C174">
        <v>8</v>
      </c>
      <c r="D174">
        <v>1647</v>
      </c>
      <c r="E174">
        <v>2</v>
      </c>
      <c r="F174">
        <v>1</v>
      </c>
      <c r="G174">
        <v>4</v>
      </c>
      <c r="H174">
        <v>3</v>
      </c>
      <c r="I174">
        <v>2</v>
      </c>
      <c r="J174">
        <v>0</v>
      </c>
      <c r="K174">
        <v>17</v>
      </c>
      <c r="L174">
        <v>1</v>
      </c>
      <c r="M174">
        <v>3</v>
      </c>
      <c r="N174" s="14">
        <v>0</v>
      </c>
      <c r="O174">
        <v>1</v>
      </c>
      <c r="P174" s="15">
        <f t="shared" si="27"/>
        <v>1</v>
      </c>
      <c r="Q174">
        <f t="shared" si="28"/>
        <v>0</v>
      </c>
      <c r="R174">
        <f t="shared" si="29"/>
        <v>9.7511706952921884E-2</v>
      </c>
      <c r="S174" s="14">
        <f t="shared" si="30"/>
        <v>9.7511706952921884E-2</v>
      </c>
      <c r="T174" s="15">
        <f t="shared" si="31"/>
        <v>0.90248829304707812</v>
      </c>
      <c r="U174" s="14">
        <f t="shared" si="32"/>
        <v>-0.10259956055222244</v>
      </c>
      <c r="V174" s="15">
        <f t="shared" si="33"/>
        <v>100</v>
      </c>
      <c r="W174">
        <f t="shared" si="34"/>
        <v>0.10804761425069832</v>
      </c>
      <c r="AZ174">
        <v>2.782606259036963E-2</v>
      </c>
      <c r="BA174">
        <v>1</v>
      </c>
      <c r="BB174">
        <v>0</v>
      </c>
      <c r="BC174">
        <f t="shared" si="38"/>
        <v>160</v>
      </c>
      <c r="BD174">
        <f t="shared" si="39"/>
        <v>10</v>
      </c>
      <c r="BE174">
        <f t="shared" si="35"/>
        <v>0.870235198702352</v>
      </c>
      <c r="BF174">
        <f t="shared" si="36"/>
        <v>0.95780590717299574</v>
      </c>
      <c r="BG174">
        <f t="shared" si="37"/>
        <v>7.768093326626426E-4</v>
      </c>
    </row>
    <row r="175" spans="1:59" x14ac:dyDescent="0.35">
      <c r="A175">
        <v>27</v>
      </c>
      <c r="B175">
        <v>511</v>
      </c>
      <c r="C175">
        <v>2</v>
      </c>
      <c r="D175">
        <v>1898</v>
      </c>
      <c r="E175">
        <v>1</v>
      </c>
      <c r="F175">
        <v>1</v>
      </c>
      <c r="G175">
        <v>8</v>
      </c>
      <c r="H175">
        <v>3</v>
      </c>
      <c r="I175">
        <v>1</v>
      </c>
      <c r="J175">
        <v>0</v>
      </c>
      <c r="K175">
        <v>14</v>
      </c>
      <c r="L175">
        <v>2</v>
      </c>
      <c r="M175">
        <v>2</v>
      </c>
      <c r="N175" s="14">
        <v>0</v>
      </c>
      <c r="O175">
        <v>1</v>
      </c>
      <c r="P175" s="15">
        <f t="shared" si="27"/>
        <v>1</v>
      </c>
      <c r="Q175">
        <f t="shared" si="28"/>
        <v>0</v>
      </c>
      <c r="R175">
        <f t="shared" si="29"/>
        <v>0.32566588007209429</v>
      </c>
      <c r="S175" s="14">
        <f t="shared" si="30"/>
        <v>0.32566588007209429</v>
      </c>
      <c r="T175" s="15">
        <f t="shared" si="31"/>
        <v>0.67433411992790571</v>
      </c>
      <c r="U175" s="14">
        <f t="shared" si="32"/>
        <v>-0.39402956400581279</v>
      </c>
      <c r="V175" s="15">
        <f t="shared" si="33"/>
        <v>100</v>
      </c>
      <c r="W175">
        <f t="shared" si="34"/>
        <v>0.48294438980325038</v>
      </c>
      <c r="AZ175">
        <v>2.7916323561774422E-2</v>
      </c>
      <c r="BA175">
        <v>1</v>
      </c>
      <c r="BB175">
        <v>0</v>
      </c>
      <c r="BC175">
        <f t="shared" si="38"/>
        <v>161</v>
      </c>
      <c r="BD175">
        <f t="shared" si="39"/>
        <v>10</v>
      </c>
      <c r="BE175">
        <f t="shared" si="35"/>
        <v>0.86942416869424166</v>
      </c>
      <c r="BF175">
        <f t="shared" si="36"/>
        <v>0.95780590717299574</v>
      </c>
      <c r="BG175">
        <f t="shared" si="37"/>
        <v>7.768093326626426E-4</v>
      </c>
    </row>
    <row r="176" spans="1:59" x14ac:dyDescent="0.35">
      <c r="A176">
        <v>27</v>
      </c>
      <c r="B176">
        <v>591</v>
      </c>
      <c r="C176">
        <v>2</v>
      </c>
      <c r="D176">
        <v>7</v>
      </c>
      <c r="E176">
        <v>1</v>
      </c>
      <c r="F176">
        <v>2</v>
      </c>
      <c r="G176">
        <v>5</v>
      </c>
      <c r="H176">
        <v>2</v>
      </c>
      <c r="I176">
        <v>2</v>
      </c>
      <c r="J176">
        <v>0</v>
      </c>
      <c r="K176">
        <v>15.173076923076923</v>
      </c>
      <c r="L176">
        <v>4</v>
      </c>
      <c r="M176">
        <v>3</v>
      </c>
      <c r="N176" s="14">
        <v>0</v>
      </c>
      <c r="O176">
        <v>1</v>
      </c>
      <c r="P176" s="15">
        <f t="shared" si="27"/>
        <v>1</v>
      </c>
      <c r="Q176">
        <f t="shared" si="28"/>
        <v>0</v>
      </c>
      <c r="R176">
        <f t="shared" si="29"/>
        <v>0.17481989060213124</v>
      </c>
      <c r="S176" s="14">
        <f t="shared" si="30"/>
        <v>0.17481989060213124</v>
      </c>
      <c r="T176" s="15">
        <f t="shared" si="31"/>
        <v>0.82518010939786879</v>
      </c>
      <c r="U176" s="14">
        <f t="shared" si="32"/>
        <v>-0.19215360205292248</v>
      </c>
      <c r="V176" s="15">
        <f t="shared" si="33"/>
        <v>100</v>
      </c>
      <c r="W176">
        <f t="shared" si="34"/>
        <v>0.21185664633833301</v>
      </c>
      <c r="AZ176">
        <v>2.7998340250810678E-2</v>
      </c>
      <c r="BA176">
        <v>1</v>
      </c>
      <c r="BB176">
        <v>0</v>
      </c>
      <c r="BC176">
        <f t="shared" si="38"/>
        <v>162</v>
      </c>
      <c r="BD176">
        <f t="shared" si="39"/>
        <v>10</v>
      </c>
      <c r="BE176">
        <f t="shared" si="35"/>
        <v>0.86861313868613133</v>
      </c>
      <c r="BF176">
        <f t="shared" si="36"/>
        <v>0.95780590717299574</v>
      </c>
      <c r="BG176">
        <f t="shared" si="37"/>
        <v>7.7680933266253624E-4</v>
      </c>
    </row>
    <row r="177" spans="1:59" x14ac:dyDescent="0.35">
      <c r="A177">
        <v>27</v>
      </c>
      <c r="B177">
        <v>591</v>
      </c>
      <c r="C177">
        <v>2</v>
      </c>
      <c r="D177">
        <v>1648</v>
      </c>
      <c r="E177">
        <v>4</v>
      </c>
      <c r="F177">
        <v>2</v>
      </c>
      <c r="G177">
        <v>4</v>
      </c>
      <c r="H177">
        <v>4</v>
      </c>
      <c r="I177">
        <v>1</v>
      </c>
      <c r="J177">
        <v>0</v>
      </c>
      <c r="K177">
        <v>13</v>
      </c>
      <c r="L177">
        <v>3</v>
      </c>
      <c r="M177">
        <v>2</v>
      </c>
      <c r="N177" s="14">
        <v>0</v>
      </c>
      <c r="O177">
        <v>1</v>
      </c>
      <c r="P177" s="15">
        <f t="shared" si="27"/>
        <v>1</v>
      </c>
      <c r="Q177">
        <f t="shared" si="28"/>
        <v>0</v>
      </c>
      <c r="R177">
        <f t="shared" si="29"/>
        <v>8.3378650472018936E-2</v>
      </c>
      <c r="S177" s="14">
        <f t="shared" si="30"/>
        <v>8.3378650472018936E-2</v>
      </c>
      <c r="T177" s="15">
        <f t="shared" si="31"/>
        <v>0.91662134952798102</v>
      </c>
      <c r="U177" s="14">
        <f t="shared" si="32"/>
        <v>-8.7060815090238677E-2</v>
      </c>
      <c r="V177" s="15">
        <f t="shared" si="33"/>
        <v>100</v>
      </c>
      <c r="W177">
        <f t="shared" si="34"/>
        <v>9.0963024715663907E-2</v>
      </c>
      <c r="AZ177">
        <v>2.80721919054297E-2</v>
      </c>
      <c r="BA177">
        <v>1</v>
      </c>
      <c r="BB177">
        <v>0</v>
      </c>
      <c r="BC177">
        <f t="shared" si="38"/>
        <v>163</v>
      </c>
      <c r="BD177">
        <f t="shared" si="39"/>
        <v>10</v>
      </c>
      <c r="BE177">
        <f t="shared" si="35"/>
        <v>0.8678021086780211</v>
      </c>
      <c r="BF177">
        <f t="shared" si="36"/>
        <v>0.95780590717299574</v>
      </c>
      <c r="BG177">
        <f t="shared" si="37"/>
        <v>7.768093326626426E-4</v>
      </c>
    </row>
    <row r="178" spans="1:59" x14ac:dyDescent="0.35">
      <c r="A178">
        <v>27</v>
      </c>
      <c r="B178">
        <v>608</v>
      </c>
      <c r="C178">
        <v>1</v>
      </c>
      <c r="D178">
        <v>725</v>
      </c>
      <c r="E178">
        <v>3</v>
      </c>
      <c r="F178">
        <v>1</v>
      </c>
      <c r="G178">
        <v>3</v>
      </c>
      <c r="H178">
        <v>1</v>
      </c>
      <c r="I178">
        <v>2</v>
      </c>
      <c r="J178">
        <v>0</v>
      </c>
      <c r="K178">
        <v>15.345132743362832</v>
      </c>
      <c r="L178">
        <v>4</v>
      </c>
      <c r="M178">
        <v>3</v>
      </c>
      <c r="N178" s="14">
        <v>0</v>
      </c>
      <c r="O178">
        <v>1</v>
      </c>
      <c r="P178" s="15">
        <f t="shared" si="27"/>
        <v>1</v>
      </c>
      <c r="Q178">
        <f t="shared" si="28"/>
        <v>0</v>
      </c>
      <c r="R178">
        <f t="shared" si="29"/>
        <v>7.0636169894711526E-2</v>
      </c>
      <c r="S178" s="14">
        <f t="shared" si="30"/>
        <v>7.0636169894711526E-2</v>
      </c>
      <c r="T178" s="15">
        <f t="shared" si="31"/>
        <v>0.92936383010528845</v>
      </c>
      <c r="U178" s="14">
        <f t="shared" si="32"/>
        <v>-7.3254980556512139E-2</v>
      </c>
      <c r="V178" s="15">
        <f t="shared" si="33"/>
        <v>100</v>
      </c>
      <c r="W178">
        <f t="shared" si="34"/>
        <v>7.6004862257991135E-2</v>
      </c>
      <c r="AZ178">
        <v>2.8122616298753487E-2</v>
      </c>
      <c r="BA178">
        <v>1</v>
      </c>
      <c r="BB178">
        <v>0</v>
      </c>
      <c r="BC178">
        <f t="shared" si="38"/>
        <v>164</v>
      </c>
      <c r="BD178">
        <f t="shared" si="39"/>
        <v>10</v>
      </c>
      <c r="BE178">
        <f t="shared" si="35"/>
        <v>0.86699107866991076</v>
      </c>
      <c r="BF178">
        <f t="shared" si="36"/>
        <v>0.95780590717299574</v>
      </c>
      <c r="BG178">
        <f t="shared" si="37"/>
        <v>7.7680933266253624E-4</v>
      </c>
    </row>
    <row r="179" spans="1:59" x14ac:dyDescent="0.35">
      <c r="A179">
        <v>27</v>
      </c>
      <c r="B179">
        <v>618</v>
      </c>
      <c r="C179">
        <v>4</v>
      </c>
      <c r="D179">
        <v>933</v>
      </c>
      <c r="E179">
        <v>2</v>
      </c>
      <c r="F179">
        <v>1</v>
      </c>
      <c r="G179">
        <v>4</v>
      </c>
      <c r="H179">
        <v>3</v>
      </c>
      <c r="I179">
        <v>1</v>
      </c>
      <c r="J179">
        <v>0</v>
      </c>
      <c r="K179">
        <v>19</v>
      </c>
      <c r="L179">
        <v>3</v>
      </c>
      <c r="M179">
        <v>3</v>
      </c>
      <c r="N179" s="14">
        <v>0</v>
      </c>
      <c r="O179">
        <v>1</v>
      </c>
      <c r="P179" s="15">
        <f t="shared" si="27"/>
        <v>1</v>
      </c>
      <c r="Q179">
        <f t="shared" si="28"/>
        <v>0</v>
      </c>
      <c r="R179">
        <f t="shared" si="29"/>
        <v>0.12161515010406859</v>
      </c>
      <c r="S179" s="14">
        <f t="shared" si="30"/>
        <v>0.12161515010406859</v>
      </c>
      <c r="T179" s="15">
        <f t="shared" si="31"/>
        <v>0.87838484989593146</v>
      </c>
      <c r="U179" s="14">
        <f t="shared" si="32"/>
        <v>-0.12967045576184341</v>
      </c>
      <c r="V179" s="15">
        <f t="shared" si="33"/>
        <v>100</v>
      </c>
      <c r="W179">
        <f t="shared" si="34"/>
        <v>0.1384531508238982</v>
      </c>
      <c r="AZ179">
        <v>2.826174420972604E-2</v>
      </c>
      <c r="BA179">
        <v>1</v>
      </c>
      <c r="BB179">
        <v>0</v>
      </c>
      <c r="BC179">
        <f t="shared" si="38"/>
        <v>165</v>
      </c>
      <c r="BD179">
        <f t="shared" si="39"/>
        <v>10</v>
      </c>
      <c r="BE179">
        <f t="shared" si="35"/>
        <v>0.86618004866180054</v>
      </c>
      <c r="BF179">
        <f t="shared" si="36"/>
        <v>0.95780590717299574</v>
      </c>
      <c r="BG179">
        <f t="shared" si="37"/>
        <v>7.768093326626426E-4</v>
      </c>
    </row>
    <row r="180" spans="1:59" x14ac:dyDescent="0.35">
      <c r="A180">
        <v>27</v>
      </c>
      <c r="B180">
        <v>691</v>
      </c>
      <c r="C180">
        <v>9</v>
      </c>
      <c r="D180">
        <v>218</v>
      </c>
      <c r="E180">
        <v>4</v>
      </c>
      <c r="F180">
        <v>2</v>
      </c>
      <c r="G180">
        <v>4</v>
      </c>
      <c r="H180">
        <v>2</v>
      </c>
      <c r="I180">
        <v>3</v>
      </c>
      <c r="J180">
        <v>0</v>
      </c>
      <c r="K180">
        <v>18</v>
      </c>
      <c r="L180">
        <v>4</v>
      </c>
      <c r="M180">
        <v>1</v>
      </c>
      <c r="N180" s="14">
        <v>0</v>
      </c>
      <c r="O180">
        <v>1</v>
      </c>
      <c r="P180" s="15">
        <f t="shared" si="27"/>
        <v>1</v>
      </c>
      <c r="Q180">
        <f t="shared" si="28"/>
        <v>0</v>
      </c>
      <c r="R180">
        <f t="shared" si="29"/>
        <v>6.3716804727990697E-2</v>
      </c>
      <c r="S180" s="14">
        <f t="shared" si="30"/>
        <v>6.3716804727990697E-2</v>
      </c>
      <c r="T180" s="15">
        <f t="shared" si="31"/>
        <v>0.93628319527200932</v>
      </c>
      <c r="U180" s="14">
        <f t="shared" si="32"/>
        <v>-6.583728921501257E-2</v>
      </c>
      <c r="V180" s="15">
        <f t="shared" si="33"/>
        <v>100</v>
      </c>
      <c r="W180">
        <f t="shared" si="34"/>
        <v>6.8052919298075915E-2</v>
      </c>
      <c r="AZ180">
        <v>2.8305478331283579E-2</v>
      </c>
      <c r="BA180">
        <v>1</v>
      </c>
      <c r="BB180">
        <v>0</v>
      </c>
      <c r="BC180">
        <f t="shared" si="38"/>
        <v>166</v>
      </c>
      <c r="BD180">
        <f t="shared" si="39"/>
        <v>10</v>
      </c>
      <c r="BE180">
        <f t="shared" si="35"/>
        <v>0.8653690186536902</v>
      </c>
      <c r="BF180">
        <f t="shared" si="36"/>
        <v>0.95780590717299574</v>
      </c>
      <c r="BG180">
        <f t="shared" si="37"/>
        <v>7.768093326626426E-4</v>
      </c>
    </row>
    <row r="181" spans="1:59" x14ac:dyDescent="0.35">
      <c r="A181">
        <v>27</v>
      </c>
      <c r="B181">
        <v>728</v>
      </c>
      <c r="C181">
        <v>23</v>
      </c>
      <c r="D181">
        <v>1864</v>
      </c>
      <c r="E181">
        <v>2</v>
      </c>
      <c r="F181">
        <v>1</v>
      </c>
      <c r="G181">
        <v>9</v>
      </c>
      <c r="H181">
        <v>3</v>
      </c>
      <c r="I181">
        <v>2</v>
      </c>
      <c r="J181">
        <v>0</v>
      </c>
      <c r="K181">
        <v>15.492537313432836</v>
      </c>
      <c r="L181">
        <v>4</v>
      </c>
      <c r="M181">
        <v>3</v>
      </c>
      <c r="N181" s="14">
        <v>0</v>
      </c>
      <c r="O181">
        <v>1</v>
      </c>
      <c r="P181" s="15">
        <f t="shared" si="27"/>
        <v>1</v>
      </c>
      <c r="Q181">
        <f t="shared" si="28"/>
        <v>0</v>
      </c>
      <c r="R181">
        <f t="shared" si="29"/>
        <v>0.15453543438112649</v>
      </c>
      <c r="S181" s="14">
        <f t="shared" si="30"/>
        <v>0.15453543438112649</v>
      </c>
      <c r="T181" s="15">
        <f t="shared" si="31"/>
        <v>0.84546456561887351</v>
      </c>
      <c r="U181" s="14">
        <f t="shared" si="32"/>
        <v>-0.16786902090212266</v>
      </c>
      <c r="V181" s="15">
        <f t="shared" si="33"/>
        <v>100</v>
      </c>
      <c r="W181">
        <f t="shared" si="34"/>
        <v>0.18278168082420787</v>
      </c>
      <c r="AZ181">
        <v>2.8522571692521571E-2</v>
      </c>
      <c r="BA181">
        <v>1</v>
      </c>
      <c r="BB181">
        <v>0</v>
      </c>
      <c r="BC181">
        <f t="shared" si="38"/>
        <v>167</v>
      </c>
      <c r="BD181">
        <f t="shared" si="39"/>
        <v>10</v>
      </c>
      <c r="BE181">
        <f t="shared" si="35"/>
        <v>0.86455798864557987</v>
      </c>
      <c r="BF181">
        <f t="shared" si="36"/>
        <v>0.95780590717299574</v>
      </c>
      <c r="BG181">
        <f t="shared" si="37"/>
        <v>7.768093326626426E-4</v>
      </c>
    </row>
    <row r="182" spans="1:59" x14ac:dyDescent="0.35">
      <c r="A182">
        <v>27</v>
      </c>
      <c r="B182">
        <v>773.53418803418799</v>
      </c>
      <c r="C182">
        <v>3</v>
      </c>
      <c r="D182">
        <v>224</v>
      </c>
      <c r="E182">
        <v>3</v>
      </c>
      <c r="F182">
        <v>2</v>
      </c>
      <c r="G182">
        <v>4</v>
      </c>
      <c r="H182">
        <v>3</v>
      </c>
      <c r="I182">
        <v>3</v>
      </c>
      <c r="J182">
        <v>1</v>
      </c>
      <c r="K182">
        <v>15</v>
      </c>
      <c r="L182">
        <v>4</v>
      </c>
      <c r="M182">
        <v>2</v>
      </c>
      <c r="N182" s="14">
        <v>0</v>
      </c>
      <c r="O182">
        <v>1</v>
      </c>
      <c r="P182" s="15">
        <f t="shared" si="27"/>
        <v>1</v>
      </c>
      <c r="Q182">
        <f t="shared" si="28"/>
        <v>0</v>
      </c>
      <c r="R182">
        <f t="shared" si="29"/>
        <v>0.19116803405741231</v>
      </c>
      <c r="S182" s="14">
        <f t="shared" si="30"/>
        <v>0.19116803405741231</v>
      </c>
      <c r="T182" s="15">
        <f t="shared" si="31"/>
        <v>0.80883196594258766</v>
      </c>
      <c r="U182" s="14">
        <f t="shared" si="32"/>
        <v>-0.21216408937810777</v>
      </c>
      <c r="V182" s="15">
        <f t="shared" si="33"/>
        <v>100</v>
      </c>
      <c r="W182">
        <f t="shared" si="34"/>
        <v>0.2363507404589667</v>
      </c>
      <c r="AZ182">
        <v>2.8551829591366769E-2</v>
      </c>
      <c r="BA182">
        <v>1</v>
      </c>
      <c r="BB182">
        <v>0</v>
      </c>
      <c r="BC182">
        <f t="shared" si="38"/>
        <v>168</v>
      </c>
      <c r="BD182">
        <f t="shared" si="39"/>
        <v>10</v>
      </c>
      <c r="BE182">
        <f t="shared" si="35"/>
        <v>0.86374695863746953</v>
      </c>
      <c r="BF182">
        <f t="shared" si="36"/>
        <v>0.95780590717299574</v>
      </c>
      <c r="BG182">
        <f t="shared" si="37"/>
        <v>7.7680933266253624E-4</v>
      </c>
    </row>
    <row r="183" spans="1:59" x14ac:dyDescent="0.35">
      <c r="A183">
        <v>27</v>
      </c>
      <c r="B183">
        <v>773.53418803418799</v>
      </c>
      <c r="C183">
        <v>4</v>
      </c>
      <c r="D183">
        <v>1259</v>
      </c>
      <c r="E183">
        <v>1</v>
      </c>
      <c r="F183">
        <v>2</v>
      </c>
      <c r="G183">
        <v>4</v>
      </c>
      <c r="H183">
        <v>3</v>
      </c>
      <c r="I183">
        <v>3</v>
      </c>
      <c r="J183">
        <v>0</v>
      </c>
      <c r="K183">
        <v>11</v>
      </c>
      <c r="L183">
        <v>2</v>
      </c>
      <c r="M183">
        <v>3</v>
      </c>
      <c r="N183" s="14">
        <v>0</v>
      </c>
      <c r="O183">
        <v>1</v>
      </c>
      <c r="P183" s="15">
        <f t="shared" si="27"/>
        <v>1</v>
      </c>
      <c r="Q183">
        <f t="shared" si="28"/>
        <v>0</v>
      </c>
      <c r="R183">
        <f t="shared" si="29"/>
        <v>8.4481821759774395E-2</v>
      </c>
      <c r="S183" s="14">
        <f t="shared" si="30"/>
        <v>8.4481821759774395E-2</v>
      </c>
      <c r="T183" s="15">
        <f t="shared" si="31"/>
        <v>0.91551817824022563</v>
      </c>
      <c r="U183" s="14">
        <f t="shared" si="32"/>
        <v>-8.826505898580897E-2</v>
      </c>
      <c r="V183" s="15">
        <f t="shared" si="33"/>
        <v>100</v>
      </c>
      <c r="W183">
        <f t="shared" si="34"/>
        <v>9.2277601655231078E-2</v>
      </c>
      <c r="AZ183">
        <v>2.8630720578688301E-2</v>
      </c>
      <c r="BA183">
        <v>1</v>
      </c>
      <c r="BB183">
        <v>0</v>
      </c>
      <c r="BC183">
        <f t="shared" si="38"/>
        <v>169</v>
      </c>
      <c r="BD183">
        <f t="shared" si="39"/>
        <v>10</v>
      </c>
      <c r="BE183">
        <f t="shared" si="35"/>
        <v>0.86293592862935931</v>
      </c>
      <c r="BF183">
        <f t="shared" si="36"/>
        <v>0.95780590717299574</v>
      </c>
      <c r="BG183">
        <f t="shared" si="37"/>
        <v>0</v>
      </c>
    </row>
    <row r="184" spans="1:59" x14ac:dyDescent="0.35">
      <c r="A184">
        <v>27</v>
      </c>
      <c r="B184">
        <v>773.53418803418799</v>
      </c>
      <c r="C184">
        <v>5</v>
      </c>
      <c r="D184">
        <v>434</v>
      </c>
      <c r="E184">
        <v>3</v>
      </c>
      <c r="F184">
        <v>1</v>
      </c>
      <c r="G184">
        <v>4</v>
      </c>
      <c r="H184">
        <v>2</v>
      </c>
      <c r="I184">
        <v>1</v>
      </c>
      <c r="J184">
        <v>1</v>
      </c>
      <c r="K184">
        <v>12</v>
      </c>
      <c r="L184">
        <v>2</v>
      </c>
      <c r="M184">
        <v>2</v>
      </c>
      <c r="N184" s="14">
        <v>0</v>
      </c>
      <c r="O184">
        <v>1</v>
      </c>
      <c r="P184" s="15">
        <f t="shared" si="27"/>
        <v>1</v>
      </c>
      <c r="Q184">
        <f t="shared" si="28"/>
        <v>0</v>
      </c>
      <c r="R184">
        <f t="shared" si="29"/>
        <v>0.59528033902254018</v>
      </c>
      <c r="S184" s="14">
        <f t="shared" si="30"/>
        <v>0.59528033902254018</v>
      </c>
      <c r="T184" s="15">
        <f t="shared" si="31"/>
        <v>0.40471966097745982</v>
      </c>
      <c r="U184" s="14">
        <f t="shared" si="32"/>
        <v>-0.90456064667063019</v>
      </c>
      <c r="V184" s="15">
        <f t="shared" si="33"/>
        <v>0</v>
      </c>
      <c r="W184">
        <f t="shared" si="34"/>
        <v>1.47084611008234</v>
      </c>
      <c r="AZ184">
        <v>2.8638788746928528E-2</v>
      </c>
      <c r="BA184">
        <v>0</v>
      </c>
      <c r="BB184">
        <v>1</v>
      </c>
      <c r="BC184">
        <f t="shared" si="38"/>
        <v>169</v>
      </c>
      <c r="BD184">
        <f t="shared" si="39"/>
        <v>11</v>
      </c>
      <c r="BE184">
        <f t="shared" si="35"/>
        <v>0.86293592862935931</v>
      </c>
      <c r="BF184">
        <f t="shared" si="36"/>
        <v>0.95358649789029537</v>
      </c>
      <c r="BG184">
        <f t="shared" si="37"/>
        <v>7.7338726511787324E-4</v>
      </c>
    </row>
    <row r="185" spans="1:59" x14ac:dyDescent="0.35">
      <c r="A185">
        <v>27</v>
      </c>
      <c r="B185">
        <v>773.53418803418799</v>
      </c>
      <c r="C185">
        <v>14</v>
      </c>
      <c r="D185">
        <v>1244</v>
      </c>
      <c r="E185">
        <v>1</v>
      </c>
      <c r="F185">
        <v>2</v>
      </c>
      <c r="G185">
        <v>4</v>
      </c>
      <c r="H185">
        <v>1</v>
      </c>
      <c r="I185">
        <v>2</v>
      </c>
      <c r="J185">
        <v>1</v>
      </c>
      <c r="K185">
        <v>15.375527426160337</v>
      </c>
      <c r="L185">
        <v>4</v>
      </c>
      <c r="M185">
        <v>2</v>
      </c>
      <c r="N185" s="14">
        <v>0</v>
      </c>
      <c r="O185">
        <v>1</v>
      </c>
      <c r="P185" s="15">
        <f t="shared" si="27"/>
        <v>1</v>
      </c>
      <c r="Q185">
        <f t="shared" si="28"/>
        <v>0</v>
      </c>
      <c r="R185">
        <f t="shared" si="29"/>
        <v>0.6965290495554266</v>
      </c>
      <c r="S185" s="14">
        <f t="shared" si="30"/>
        <v>0.6965290495554266</v>
      </c>
      <c r="T185" s="15">
        <f t="shared" si="31"/>
        <v>0.3034709504445734</v>
      </c>
      <c r="U185" s="14">
        <f t="shared" si="32"/>
        <v>-1.1924693882379611</v>
      </c>
      <c r="V185" s="15">
        <f t="shared" si="33"/>
        <v>0</v>
      </c>
      <c r="W185">
        <f t="shared" si="34"/>
        <v>2.2952083174189752</v>
      </c>
      <c r="AZ185">
        <v>2.8736969097196193E-2</v>
      </c>
      <c r="BA185">
        <v>1</v>
      </c>
      <c r="BB185">
        <v>0</v>
      </c>
      <c r="BC185">
        <f t="shared" si="38"/>
        <v>170</v>
      </c>
      <c r="BD185">
        <f t="shared" si="39"/>
        <v>11</v>
      </c>
      <c r="BE185">
        <f t="shared" si="35"/>
        <v>0.86212489862124897</v>
      </c>
      <c r="BF185">
        <f t="shared" si="36"/>
        <v>0.95358649789029537</v>
      </c>
      <c r="BG185">
        <f t="shared" si="37"/>
        <v>7.7338726511776742E-4</v>
      </c>
    </row>
    <row r="186" spans="1:59" x14ac:dyDescent="0.35">
      <c r="A186">
        <v>27</v>
      </c>
      <c r="B186">
        <v>776.33181818181822</v>
      </c>
      <c r="C186">
        <v>8</v>
      </c>
      <c r="D186">
        <v>1094</v>
      </c>
      <c r="E186">
        <v>1</v>
      </c>
      <c r="F186">
        <v>2</v>
      </c>
      <c r="G186">
        <v>5</v>
      </c>
      <c r="H186">
        <v>3</v>
      </c>
      <c r="I186">
        <v>2</v>
      </c>
      <c r="J186">
        <v>0</v>
      </c>
      <c r="K186">
        <v>19</v>
      </c>
      <c r="L186">
        <v>4</v>
      </c>
      <c r="M186">
        <v>3</v>
      </c>
      <c r="N186" s="14">
        <v>0</v>
      </c>
      <c r="O186">
        <v>1</v>
      </c>
      <c r="P186" s="15">
        <f t="shared" si="27"/>
        <v>1</v>
      </c>
      <c r="Q186">
        <f t="shared" si="28"/>
        <v>0</v>
      </c>
      <c r="R186">
        <f t="shared" si="29"/>
        <v>0.12385867786893663</v>
      </c>
      <c r="S186" s="14">
        <f t="shared" si="30"/>
        <v>0.12385867786893663</v>
      </c>
      <c r="T186" s="15">
        <f t="shared" si="31"/>
        <v>0.87614132213106333</v>
      </c>
      <c r="U186" s="14">
        <f t="shared" si="32"/>
        <v>-0.13222787442385364</v>
      </c>
      <c r="V186" s="15">
        <f t="shared" si="33"/>
        <v>100</v>
      </c>
      <c r="W186">
        <f t="shared" si="34"/>
        <v>0.14136837829731813</v>
      </c>
      <c r="AZ186">
        <v>2.8799103856127616E-2</v>
      </c>
      <c r="BA186">
        <v>1</v>
      </c>
      <c r="BB186">
        <v>0</v>
      </c>
      <c r="BC186">
        <f t="shared" si="38"/>
        <v>171</v>
      </c>
      <c r="BD186">
        <f t="shared" si="39"/>
        <v>11</v>
      </c>
      <c r="BE186">
        <f t="shared" si="35"/>
        <v>0.86131386861313874</v>
      </c>
      <c r="BF186">
        <f t="shared" si="36"/>
        <v>0.95358649789029537</v>
      </c>
      <c r="BG186">
        <f t="shared" si="37"/>
        <v>7.7338726511787324E-4</v>
      </c>
    </row>
    <row r="187" spans="1:59" x14ac:dyDescent="0.35">
      <c r="A187">
        <v>27</v>
      </c>
      <c r="B187">
        <v>787.54826254826253</v>
      </c>
      <c r="C187">
        <v>2</v>
      </c>
      <c r="D187">
        <v>437</v>
      </c>
      <c r="E187">
        <v>4</v>
      </c>
      <c r="F187">
        <v>2</v>
      </c>
      <c r="G187">
        <v>8</v>
      </c>
      <c r="H187">
        <v>3</v>
      </c>
      <c r="I187">
        <v>1</v>
      </c>
      <c r="J187">
        <v>1</v>
      </c>
      <c r="K187">
        <v>11</v>
      </c>
      <c r="L187">
        <v>1</v>
      </c>
      <c r="M187">
        <v>3</v>
      </c>
      <c r="N187" s="14">
        <v>0</v>
      </c>
      <c r="O187">
        <v>1</v>
      </c>
      <c r="P187" s="15">
        <f t="shared" si="27"/>
        <v>1</v>
      </c>
      <c r="Q187">
        <f t="shared" si="28"/>
        <v>0</v>
      </c>
      <c r="R187">
        <f t="shared" si="29"/>
        <v>0.57540657078082869</v>
      </c>
      <c r="S187" s="14">
        <f t="shared" si="30"/>
        <v>0.57540657078082869</v>
      </c>
      <c r="T187" s="15">
        <f t="shared" si="31"/>
        <v>0.42459342921917131</v>
      </c>
      <c r="U187" s="14">
        <f t="shared" si="32"/>
        <v>-0.85662320505841549</v>
      </c>
      <c r="V187" s="15">
        <f t="shared" si="33"/>
        <v>0</v>
      </c>
      <c r="W187">
        <f t="shared" si="34"/>
        <v>1.3551942427347574</v>
      </c>
      <c r="AZ187">
        <v>2.8814082571627316E-2</v>
      </c>
      <c r="BA187">
        <v>1</v>
      </c>
      <c r="BB187">
        <v>0</v>
      </c>
      <c r="BC187">
        <f t="shared" si="38"/>
        <v>172</v>
      </c>
      <c r="BD187">
        <f t="shared" si="39"/>
        <v>11</v>
      </c>
      <c r="BE187">
        <f t="shared" si="35"/>
        <v>0.86050283860502841</v>
      </c>
      <c r="BF187">
        <f t="shared" si="36"/>
        <v>0.95358649789029537</v>
      </c>
      <c r="BG187">
        <f t="shared" si="37"/>
        <v>0</v>
      </c>
    </row>
    <row r="188" spans="1:59" x14ac:dyDescent="0.35">
      <c r="A188">
        <v>27</v>
      </c>
      <c r="B188">
        <v>787.54826254826253</v>
      </c>
      <c r="C188">
        <v>20</v>
      </c>
      <c r="D188">
        <v>293</v>
      </c>
      <c r="E188">
        <v>4</v>
      </c>
      <c r="F188">
        <v>1</v>
      </c>
      <c r="G188">
        <v>8</v>
      </c>
      <c r="H188">
        <v>3</v>
      </c>
      <c r="I188">
        <v>1</v>
      </c>
      <c r="J188">
        <v>0</v>
      </c>
      <c r="K188">
        <v>14</v>
      </c>
      <c r="L188">
        <v>4</v>
      </c>
      <c r="M188">
        <v>3</v>
      </c>
      <c r="N188" s="14">
        <v>0</v>
      </c>
      <c r="O188">
        <v>1</v>
      </c>
      <c r="P188" s="15">
        <f t="shared" si="27"/>
        <v>1</v>
      </c>
      <c r="Q188">
        <f t="shared" si="28"/>
        <v>0</v>
      </c>
      <c r="R188">
        <f t="shared" si="29"/>
        <v>0.15308563705595113</v>
      </c>
      <c r="S188" s="14">
        <f t="shared" si="30"/>
        <v>0.15308563705595113</v>
      </c>
      <c r="T188" s="15">
        <f t="shared" si="31"/>
        <v>0.84691436294404887</v>
      </c>
      <c r="U188" s="14">
        <f t="shared" si="32"/>
        <v>-0.16615569576510852</v>
      </c>
      <c r="V188" s="15">
        <f t="shared" si="33"/>
        <v>100</v>
      </c>
      <c r="W188">
        <f t="shared" si="34"/>
        <v>0.18075692626559539</v>
      </c>
      <c r="AZ188">
        <v>2.881595642890037E-2</v>
      </c>
      <c r="BA188">
        <v>0</v>
      </c>
      <c r="BB188">
        <v>1</v>
      </c>
      <c r="BC188">
        <f t="shared" si="38"/>
        <v>172</v>
      </c>
      <c r="BD188">
        <f t="shared" si="39"/>
        <v>12</v>
      </c>
      <c r="BE188">
        <f t="shared" si="35"/>
        <v>0.86050283860502841</v>
      </c>
      <c r="BF188">
        <f t="shared" si="36"/>
        <v>0.94936708860759489</v>
      </c>
      <c r="BG188">
        <f t="shared" si="37"/>
        <v>7.6996519757310388E-4</v>
      </c>
    </row>
    <row r="189" spans="1:59" x14ac:dyDescent="0.35">
      <c r="A189">
        <v>27</v>
      </c>
      <c r="B189">
        <v>793</v>
      </c>
      <c r="C189">
        <v>2</v>
      </c>
      <c r="D189">
        <v>1371</v>
      </c>
      <c r="E189">
        <v>4</v>
      </c>
      <c r="F189">
        <v>2</v>
      </c>
      <c r="G189">
        <v>8</v>
      </c>
      <c r="H189">
        <v>4</v>
      </c>
      <c r="I189">
        <v>1</v>
      </c>
      <c r="J189">
        <v>0</v>
      </c>
      <c r="K189">
        <v>14.945945945945946</v>
      </c>
      <c r="L189">
        <v>2</v>
      </c>
      <c r="M189">
        <v>3</v>
      </c>
      <c r="N189" s="14">
        <v>0</v>
      </c>
      <c r="O189">
        <v>1</v>
      </c>
      <c r="P189" s="15">
        <f t="shared" si="27"/>
        <v>1</v>
      </c>
      <c r="Q189">
        <f t="shared" si="28"/>
        <v>0</v>
      </c>
      <c r="R189">
        <f t="shared" si="29"/>
        <v>0.11115378628050478</v>
      </c>
      <c r="S189" s="14">
        <f t="shared" si="30"/>
        <v>0.11115378628050478</v>
      </c>
      <c r="T189" s="15">
        <f t="shared" si="31"/>
        <v>0.88884621371949524</v>
      </c>
      <c r="U189" s="14">
        <f t="shared" si="32"/>
        <v>-0.1178310463744474</v>
      </c>
      <c r="V189" s="15">
        <f t="shared" si="33"/>
        <v>100</v>
      </c>
      <c r="W189">
        <f t="shared" si="34"/>
        <v>0.12505401335442154</v>
      </c>
      <c r="AZ189">
        <v>2.9057207485728459E-2</v>
      </c>
      <c r="BA189">
        <v>1</v>
      </c>
      <c r="BB189">
        <v>0</v>
      </c>
      <c r="BC189">
        <f t="shared" si="38"/>
        <v>173</v>
      </c>
      <c r="BD189">
        <f t="shared" si="39"/>
        <v>12</v>
      </c>
      <c r="BE189">
        <f t="shared" si="35"/>
        <v>0.85969180859691807</v>
      </c>
      <c r="BF189">
        <f t="shared" si="36"/>
        <v>0.94936708860759489</v>
      </c>
      <c r="BG189">
        <f t="shared" si="37"/>
        <v>7.6996519757310388E-4</v>
      </c>
    </row>
    <row r="190" spans="1:59" x14ac:dyDescent="0.35">
      <c r="A190">
        <v>27</v>
      </c>
      <c r="B190">
        <v>798</v>
      </c>
      <c r="C190">
        <v>6</v>
      </c>
      <c r="D190">
        <v>655</v>
      </c>
      <c r="E190">
        <v>1</v>
      </c>
      <c r="F190">
        <v>1</v>
      </c>
      <c r="G190">
        <v>4</v>
      </c>
      <c r="H190">
        <v>3</v>
      </c>
      <c r="I190">
        <v>3</v>
      </c>
      <c r="J190">
        <v>0</v>
      </c>
      <c r="K190">
        <v>12</v>
      </c>
      <c r="L190">
        <v>3</v>
      </c>
      <c r="M190">
        <v>2</v>
      </c>
      <c r="N190" s="14">
        <v>0</v>
      </c>
      <c r="O190">
        <v>1</v>
      </c>
      <c r="P190" s="15">
        <f t="shared" si="27"/>
        <v>1</v>
      </c>
      <c r="Q190">
        <f t="shared" si="28"/>
        <v>0</v>
      </c>
      <c r="R190">
        <f t="shared" si="29"/>
        <v>7.7513392089328517E-2</v>
      </c>
      <c r="S190" s="14">
        <f t="shared" si="30"/>
        <v>7.7513392089328517E-2</v>
      </c>
      <c r="T190" s="15">
        <f t="shared" si="31"/>
        <v>0.9224866079106715</v>
      </c>
      <c r="U190" s="14">
        <f t="shared" si="32"/>
        <v>-8.0682420342833724E-2</v>
      </c>
      <c r="V190" s="15">
        <f t="shared" si="33"/>
        <v>100</v>
      </c>
      <c r="W190">
        <f t="shared" si="34"/>
        <v>8.4026577106509584E-2</v>
      </c>
      <c r="AZ190">
        <v>2.9073954215122953E-2</v>
      </c>
      <c r="BA190">
        <v>1</v>
      </c>
      <c r="BB190">
        <v>0</v>
      </c>
      <c r="BC190">
        <f t="shared" si="38"/>
        <v>174</v>
      </c>
      <c r="BD190">
        <f t="shared" si="39"/>
        <v>12</v>
      </c>
      <c r="BE190">
        <f t="shared" si="35"/>
        <v>0.85888077858880774</v>
      </c>
      <c r="BF190">
        <f t="shared" si="36"/>
        <v>0.94936708860759489</v>
      </c>
      <c r="BG190">
        <f t="shared" si="37"/>
        <v>7.6996519757299849E-4</v>
      </c>
    </row>
    <row r="191" spans="1:59" x14ac:dyDescent="0.35">
      <c r="A191">
        <v>27</v>
      </c>
      <c r="B191">
        <v>805.3360655737705</v>
      </c>
      <c r="C191">
        <v>1</v>
      </c>
      <c r="D191">
        <v>274</v>
      </c>
      <c r="E191">
        <v>3</v>
      </c>
      <c r="F191">
        <v>2</v>
      </c>
      <c r="G191">
        <v>3</v>
      </c>
      <c r="H191">
        <v>1</v>
      </c>
      <c r="I191">
        <v>2</v>
      </c>
      <c r="J191">
        <v>0</v>
      </c>
      <c r="K191">
        <v>15.345132743362832</v>
      </c>
      <c r="L191">
        <v>3</v>
      </c>
      <c r="M191">
        <v>3</v>
      </c>
      <c r="N191" s="14">
        <v>0</v>
      </c>
      <c r="O191">
        <v>1</v>
      </c>
      <c r="P191" s="15">
        <f t="shared" si="27"/>
        <v>1</v>
      </c>
      <c r="Q191">
        <f t="shared" si="28"/>
        <v>0</v>
      </c>
      <c r="R191">
        <f t="shared" si="29"/>
        <v>0.11336957632212827</v>
      </c>
      <c r="S191" s="14">
        <f t="shared" si="30"/>
        <v>0.11336957632212827</v>
      </c>
      <c r="T191" s="15">
        <f t="shared" si="31"/>
        <v>0.8866304236778717</v>
      </c>
      <c r="U191" s="14">
        <f t="shared" si="32"/>
        <v>-0.12032704226120261</v>
      </c>
      <c r="V191" s="15">
        <f t="shared" si="33"/>
        <v>100</v>
      </c>
      <c r="W191">
        <f t="shared" si="34"/>
        <v>0.12786565100242647</v>
      </c>
      <c r="AZ191">
        <v>2.9242966526098646E-2</v>
      </c>
      <c r="BA191">
        <v>1</v>
      </c>
      <c r="BB191">
        <v>0</v>
      </c>
      <c r="BC191">
        <f t="shared" si="38"/>
        <v>175</v>
      </c>
      <c r="BD191">
        <f t="shared" si="39"/>
        <v>12</v>
      </c>
      <c r="BE191">
        <f t="shared" si="35"/>
        <v>0.85806974858069751</v>
      </c>
      <c r="BF191">
        <f t="shared" si="36"/>
        <v>0.94936708860759489</v>
      </c>
      <c r="BG191">
        <f t="shared" si="37"/>
        <v>7.6996519757310388E-4</v>
      </c>
    </row>
    <row r="192" spans="1:59" x14ac:dyDescent="0.35">
      <c r="A192">
        <v>27</v>
      </c>
      <c r="B192">
        <v>829</v>
      </c>
      <c r="C192">
        <v>8</v>
      </c>
      <c r="D192">
        <v>800</v>
      </c>
      <c r="E192">
        <v>3</v>
      </c>
      <c r="F192">
        <v>2</v>
      </c>
      <c r="G192">
        <v>8</v>
      </c>
      <c r="H192">
        <v>4</v>
      </c>
      <c r="I192">
        <v>2</v>
      </c>
      <c r="J192">
        <v>0</v>
      </c>
      <c r="K192">
        <v>19</v>
      </c>
      <c r="L192">
        <v>2</v>
      </c>
      <c r="M192">
        <v>3</v>
      </c>
      <c r="N192" s="14">
        <v>0</v>
      </c>
      <c r="O192">
        <v>1</v>
      </c>
      <c r="P192" s="15">
        <f t="shared" si="27"/>
        <v>1</v>
      </c>
      <c r="Q192">
        <f t="shared" si="28"/>
        <v>0</v>
      </c>
      <c r="R192">
        <f t="shared" si="29"/>
        <v>9.3751641283983139E-2</v>
      </c>
      <c r="S192" s="14">
        <f t="shared" si="30"/>
        <v>9.3751641283983139E-2</v>
      </c>
      <c r="T192" s="15">
        <f t="shared" si="31"/>
        <v>0.90624835871601683</v>
      </c>
      <c r="U192" s="14">
        <f t="shared" si="32"/>
        <v>-9.8441883886873943E-2</v>
      </c>
      <c r="V192" s="15">
        <f t="shared" si="33"/>
        <v>100</v>
      </c>
      <c r="W192">
        <f t="shared" si="34"/>
        <v>0.10345027428994362</v>
      </c>
      <c r="AZ192">
        <v>2.9382842706743031E-2</v>
      </c>
      <c r="BA192">
        <v>1</v>
      </c>
      <c r="BB192">
        <v>0</v>
      </c>
      <c r="BC192">
        <f t="shared" si="38"/>
        <v>176</v>
      </c>
      <c r="BD192">
        <f t="shared" si="39"/>
        <v>12</v>
      </c>
      <c r="BE192">
        <f t="shared" si="35"/>
        <v>0.85725871857258718</v>
      </c>
      <c r="BF192">
        <f t="shared" si="36"/>
        <v>0.94936708860759489</v>
      </c>
      <c r="BG192">
        <f t="shared" si="37"/>
        <v>7.6996519757299849E-4</v>
      </c>
    </row>
    <row r="193" spans="1:59" x14ac:dyDescent="0.35">
      <c r="A193">
        <v>27</v>
      </c>
      <c r="B193">
        <v>894</v>
      </c>
      <c r="C193">
        <v>9</v>
      </c>
      <c r="D193">
        <v>260</v>
      </c>
      <c r="E193">
        <v>4</v>
      </c>
      <c r="F193">
        <v>1</v>
      </c>
      <c r="G193">
        <v>4</v>
      </c>
      <c r="H193">
        <v>2</v>
      </c>
      <c r="I193">
        <v>1</v>
      </c>
      <c r="J193">
        <v>0</v>
      </c>
      <c r="K193">
        <v>15.375527426160337</v>
      </c>
      <c r="L193">
        <v>4</v>
      </c>
      <c r="M193">
        <v>2</v>
      </c>
      <c r="N193" s="14">
        <v>0</v>
      </c>
      <c r="O193">
        <v>1</v>
      </c>
      <c r="P193" s="15">
        <f t="shared" si="27"/>
        <v>1</v>
      </c>
      <c r="Q193">
        <f t="shared" si="28"/>
        <v>0</v>
      </c>
      <c r="R193">
        <f t="shared" si="29"/>
        <v>0.1282839212414929</v>
      </c>
      <c r="S193" s="14">
        <f t="shared" si="30"/>
        <v>0.1282839212414929</v>
      </c>
      <c r="T193" s="15">
        <f t="shared" si="31"/>
        <v>0.8717160787585071</v>
      </c>
      <c r="U193" s="14">
        <f t="shared" si="32"/>
        <v>-0.13729150584562053</v>
      </c>
      <c r="V193" s="15">
        <f t="shared" si="33"/>
        <v>100</v>
      </c>
      <c r="W193">
        <f t="shared" si="34"/>
        <v>0.14716250436058734</v>
      </c>
      <c r="AZ193">
        <v>2.9385736841786744E-2</v>
      </c>
      <c r="BA193">
        <v>1</v>
      </c>
      <c r="BB193">
        <v>0</v>
      </c>
      <c r="BC193">
        <f t="shared" si="38"/>
        <v>177</v>
      </c>
      <c r="BD193">
        <f t="shared" si="39"/>
        <v>12</v>
      </c>
      <c r="BE193">
        <f t="shared" si="35"/>
        <v>0.85644768856447695</v>
      </c>
      <c r="BF193">
        <f t="shared" si="36"/>
        <v>0.94936708860759489</v>
      </c>
      <c r="BG193">
        <f t="shared" si="37"/>
        <v>7.6996519757310388E-4</v>
      </c>
    </row>
    <row r="194" spans="1:59" x14ac:dyDescent="0.35">
      <c r="A194">
        <v>27</v>
      </c>
      <c r="B194">
        <v>954</v>
      </c>
      <c r="C194">
        <v>9</v>
      </c>
      <c r="D194">
        <v>1965</v>
      </c>
      <c r="E194">
        <v>4</v>
      </c>
      <c r="F194">
        <v>2</v>
      </c>
      <c r="G194">
        <v>8</v>
      </c>
      <c r="H194">
        <v>4</v>
      </c>
      <c r="I194">
        <v>1</v>
      </c>
      <c r="J194">
        <v>0</v>
      </c>
      <c r="K194">
        <v>14.945945945945946</v>
      </c>
      <c r="L194">
        <v>1</v>
      </c>
      <c r="M194">
        <v>3</v>
      </c>
      <c r="N194" s="14">
        <v>0</v>
      </c>
      <c r="O194">
        <v>1</v>
      </c>
      <c r="P194" s="15">
        <f t="shared" si="27"/>
        <v>1</v>
      </c>
      <c r="Q194">
        <f t="shared" si="28"/>
        <v>0</v>
      </c>
      <c r="R194">
        <f t="shared" si="29"/>
        <v>0.14293386374155218</v>
      </c>
      <c r="S194" s="14">
        <f t="shared" si="30"/>
        <v>0.14293386374155218</v>
      </c>
      <c r="T194" s="15">
        <f t="shared" si="31"/>
        <v>0.85706613625844785</v>
      </c>
      <c r="U194" s="14">
        <f t="shared" si="32"/>
        <v>-0.15424019153178889</v>
      </c>
      <c r="V194" s="15">
        <f t="shared" si="33"/>
        <v>100</v>
      </c>
      <c r="W194">
        <f t="shared" si="34"/>
        <v>0.16677110166262657</v>
      </c>
      <c r="AZ194">
        <v>2.9635742641859628E-2</v>
      </c>
      <c r="BA194">
        <v>1</v>
      </c>
      <c r="BB194">
        <v>0</v>
      </c>
      <c r="BC194">
        <f t="shared" si="38"/>
        <v>178</v>
      </c>
      <c r="BD194">
        <f t="shared" si="39"/>
        <v>12</v>
      </c>
      <c r="BE194">
        <f t="shared" si="35"/>
        <v>0.85563665855636661</v>
      </c>
      <c r="BF194">
        <f t="shared" si="36"/>
        <v>0.94936708860759489</v>
      </c>
      <c r="BG194">
        <f t="shared" si="37"/>
        <v>7.6996519757310388E-4</v>
      </c>
    </row>
    <row r="195" spans="1:59" x14ac:dyDescent="0.35">
      <c r="A195">
        <v>27</v>
      </c>
      <c r="B195">
        <v>975</v>
      </c>
      <c r="C195">
        <v>7</v>
      </c>
      <c r="D195">
        <v>764</v>
      </c>
      <c r="E195">
        <v>4</v>
      </c>
      <c r="F195">
        <v>1</v>
      </c>
      <c r="G195">
        <v>7</v>
      </c>
      <c r="H195">
        <v>1</v>
      </c>
      <c r="I195">
        <v>1</v>
      </c>
      <c r="J195">
        <v>0</v>
      </c>
      <c r="K195">
        <v>19</v>
      </c>
      <c r="L195">
        <v>1</v>
      </c>
      <c r="M195">
        <v>1</v>
      </c>
      <c r="N195" s="14">
        <v>0</v>
      </c>
      <c r="O195">
        <v>1</v>
      </c>
      <c r="P195" s="15">
        <f t="shared" si="27"/>
        <v>1</v>
      </c>
      <c r="Q195">
        <f t="shared" si="28"/>
        <v>0</v>
      </c>
      <c r="R195">
        <f t="shared" si="29"/>
        <v>0.35193477003868795</v>
      </c>
      <c r="S195" s="14">
        <f t="shared" si="30"/>
        <v>0.35193477003868795</v>
      </c>
      <c r="T195" s="15">
        <f t="shared" si="31"/>
        <v>0.64806522996131211</v>
      </c>
      <c r="U195" s="14">
        <f t="shared" si="32"/>
        <v>-0.43376392417555121</v>
      </c>
      <c r="V195" s="15">
        <f t="shared" si="33"/>
        <v>100</v>
      </c>
      <c r="W195">
        <f t="shared" si="34"/>
        <v>0.54305454724009428</v>
      </c>
      <c r="AZ195">
        <v>2.9682162831916235E-2</v>
      </c>
      <c r="BA195">
        <v>1</v>
      </c>
      <c r="BB195">
        <v>0</v>
      </c>
      <c r="BC195">
        <f t="shared" si="38"/>
        <v>179</v>
      </c>
      <c r="BD195">
        <f t="shared" si="39"/>
        <v>12</v>
      </c>
      <c r="BE195">
        <f t="shared" si="35"/>
        <v>0.85482562854825628</v>
      </c>
      <c r="BF195">
        <f t="shared" si="36"/>
        <v>0.94936708860759489</v>
      </c>
      <c r="BG195">
        <f t="shared" si="37"/>
        <v>0</v>
      </c>
    </row>
    <row r="196" spans="1:59" x14ac:dyDescent="0.35">
      <c r="A196">
        <v>27</v>
      </c>
      <c r="B196">
        <v>994</v>
      </c>
      <c r="C196">
        <v>8</v>
      </c>
      <c r="D196">
        <v>56</v>
      </c>
      <c r="E196">
        <v>4</v>
      </c>
      <c r="F196">
        <v>2</v>
      </c>
      <c r="G196">
        <v>8</v>
      </c>
      <c r="H196">
        <v>3</v>
      </c>
      <c r="I196">
        <v>1</v>
      </c>
      <c r="J196">
        <v>0</v>
      </c>
      <c r="K196">
        <v>15</v>
      </c>
      <c r="L196">
        <v>4</v>
      </c>
      <c r="M196">
        <v>3</v>
      </c>
      <c r="N196" s="14">
        <v>0</v>
      </c>
      <c r="O196">
        <v>1</v>
      </c>
      <c r="P196" s="15">
        <f t="shared" si="27"/>
        <v>1</v>
      </c>
      <c r="Q196">
        <f t="shared" si="28"/>
        <v>0</v>
      </c>
      <c r="R196">
        <f t="shared" si="29"/>
        <v>0.14637269988412122</v>
      </c>
      <c r="S196" s="14">
        <f t="shared" si="30"/>
        <v>0.14637269988412122</v>
      </c>
      <c r="T196" s="15">
        <f t="shared" si="31"/>
        <v>0.85362730011587873</v>
      </c>
      <c r="U196" s="14">
        <f t="shared" si="32"/>
        <v>-0.15826059717719959</v>
      </c>
      <c r="V196" s="15">
        <f t="shared" si="33"/>
        <v>100</v>
      </c>
      <c r="W196">
        <f t="shared" si="34"/>
        <v>0.17147143708296506</v>
      </c>
      <c r="AZ196">
        <v>2.9764536149012599E-2</v>
      </c>
      <c r="BA196">
        <v>0</v>
      </c>
      <c r="BB196">
        <v>1</v>
      </c>
      <c r="BC196">
        <f t="shared" si="38"/>
        <v>179</v>
      </c>
      <c r="BD196">
        <f t="shared" si="39"/>
        <v>13</v>
      </c>
      <c r="BE196">
        <f t="shared" si="35"/>
        <v>0.85482562854825628</v>
      </c>
      <c r="BF196">
        <f t="shared" si="36"/>
        <v>0.94514767932489452</v>
      </c>
      <c r="BG196">
        <f t="shared" si="37"/>
        <v>7.6654313002833452E-4</v>
      </c>
    </row>
    <row r="197" spans="1:59" x14ac:dyDescent="0.35">
      <c r="A197">
        <v>27</v>
      </c>
      <c r="B197">
        <v>1054</v>
      </c>
      <c r="C197">
        <v>8</v>
      </c>
      <c r="D197">
        <v>1751</v>
      </c>
      <c r="E197">
        <v>3</v>
      </c>
      <c r="F197">
        <v>1</v>
      </c>
      <c r="G197">
        <v>4</v>
      </c>
      <c r="H197">
        <v>4</v>
      </c>
      <c r="I197">
        <v>1</v>
      </c>
      <c r="J197">
        <v>0</v>
      </c>
      <c r="K197">
        <v>11</v>
      </c>
      <c r="L197">
        <v>3</v>
      </c>
      <c r="M197">
        <v>2</v>
      </c>
      <c r="N197" s="14">
        <v>0</v>
      </c>
      <c r="O197">
        <v>1</v>
      </c>
      <c r="P197" s="15">
        <f t="shared" ref="P197:P260" si="40">N197+O197</f>
        <v>1</v>
      </c>
      <c r="Q197">
        <f t="shared" ref="Q197:Q260" si="41">IF(P197=0,"",N197/P197)</f>
        <v>0</v>
      </c>
      <c r="R197">
        <f t="shared" ref="R197:R260" si="42">1/(1+EXP(-$Y$5-MMULT(A197:M197,$Y$6:$Y$18)))</f>
        <v>9.7462228763545461E-2</v>
      </c>
      <c r="S197" s="14">
        <f t="shared" ref="S197:S260" si="43">P197*R197</f>
        <v>9.7462228763545461E-2</v>
      </c>
      <c r="T197" s="15">
        <f t="shared" ref="T197:T260" si="44">P197-S197</f>
        <v>0.90253777123645451</v>
      </c>
      <c r="U197" s="14">
        <f t="shared" ref="U197:U260" si="45">IFERROR(P197*(Q197*LN(R197)+(1-Q197)*LN(1-R197)),0)</f>
        <v>-0.10254473786531744</v>
      </c>
      <c r="V197" s="15">
        <f t="shared" ref="V197:V260" si="46">100*IF(R197&gt;=$AV$10,N197/P197,O197/P197)</f>
        <v>100</v>
      </c>
      <c r="W197">
        <f t="shared" ref="W197:W260" si="47">IFERROR((N197-S197)^2/S197+(O197-T197)^2/T197,0)</f>
        <v>0.10798686976836948</v>
      </c>
      <c r="AZ197">
        <v>2.9887466225312128E-2</v>
      </c>
      <c r="BA197">
        <v>1</v>
      </c>
      <c r="BB197">
        <v>0</v>
      </c>
      <c r="BC197">
        <f t="shared" si="38"/>
        <v>180</v>
      </c>
      <c r="BD197">
        <f t="shared" si="39"/>
        <v>13</v>
      </c>
      <c r="BE197">
        <f t="shared" ref="BE197:BE260" si="48">1-BC197/BC$1474</f>
        <v>0.85401459854014594</v>
      </c>
      <c r="BF197">
        <f t="shared" ref="BF197:BF260" si="49">1-BD197/BD$1474</f>
        <v>0.94514767932489452</v>
      </c>
      <c r="BG197">
        <f t="shared" ref="BG197:BG260" si="50">(BE197-BE198)*BF197</f>
        <v>7.6654313002822957E-4</v>
      </c>
    </row>
    <row r="198" spans="1:59" x14ac:dyDescent="0.35">
      <c r="A198">
        <v>27</v>
      </c>
      <c r="B198">
        <v>1055</v>
      </c>
      <c r="C198">
        <v>2</v>
      </c>
      <c r="D198">
        <v>1027</v>
      </c>
      <c r="E198">
        <v>1</v>
      </c>
      <c r="F198">
        <v>1</v>
      </c>
      <c r="G198">
        <v>3</v>
      </c>
      <c r="H198">
        <v>4</v>
      </c>
      <c r="I198">
        <v>2</v>
      </c>
      <c r="J198">
        <v>0</v>
      </c>
      <c r="K198">
        <v>18</v>
      </c>
      <c r="L198">
        <v>2</v>
      </c>
      <c r="M198">
        <v>3</v>
      </c>
      <c r="N198" s="14">
        <v>0</v>
      </c>
      <c r="O198">
        <v>1</v>
      </c>
      <c r="P198" s="15">
        <f t="shared" si="40"/>
        <v>1</v>
      </c>
      <c r="Q198">
        <f t="shared" si="41"/>
        <v>0</v>
      </c>
      <c r="R198">
        <f t="shared" si="42"/>
        <v>6.1713911883397685E-2</v>
      </c>
      <c r="S198" s="14">
        <f t="shared" si="43"/>
        <v>6.1713911883397685E-2</v>
      </c>
      <c r="T198" s="15">
        <f t="shared" si="44"/>
        <v>0.9382860881166023</v>
      </c>
      <c r="U198" s="14">
        <f t="shared" si="45"/>
        <v>-6.370037848623146E-2</v>
      </c>
      <c r="V198" s="15">
        <f t="shared" si="46"/>
        <v>100</v>
      </c>
      <c r="W198">
        <f t="shared" si="47"/>
        <v>6.5773022391576161E-2</v>
      </c>
      <c r="AZ198">
        <v>2.9897371494806216E-2</v>
      </c>
      <c r="BA198">
        <v>1</v>
      </c>
      <c r="BB198">
        <v>0</v>
      </c>
      <c r="BC198">
        <f t="shared" ref="BC198:BC261" si="51">BC197+BA198</f>
        <v>181</v>
      </c>
      <c r="BD198">
        <f t="shared" ref="BD198:BD261" si="52">BD197+BB198</f>
        <v>13</v>
      </c>
      <c r="BE198">
        <f t="shared" si="48"/>
        <v>0.85320356853203572</v>
      </c>
      <c r="BF198">
        <f t="shared" si="49"/>
        <v>0.94514767932489452</v>
      </c>
      <c r="BG198">
        <f t="shared" si="50"/>
        <v>7.6654313002833452E-4</v>
      </c>
    </row>
    <row r="199" spans="1:59" x14ac:dyDescent="0.35">
      <c r="A199">
        <v>27</v>
      </c>
      <c r="B199">
        <v>1115</v>
      </c>
      <c r="C199">
        <v>3</v>
      </c>
      <c r="D199">
        <v>700</v>
      </c>
      <c r="E199">
        <v>1</v>
      </c>
      <c r="F199">
        <v>2</v>
      </c>
      <c r="G199">
        <v>4</v>
      </c>
      <c r="H199">
        <v>4</v>
      </c>
      <c r="I199">
        <v>1</v>
      </c>
      <c r="J199">
        <v>0</v>
      </c>
      <c r="K199">
        <v>13</v>
      </c>
      <c r="L199">
        <v>4</v>
      </c>
      <c r="M199">
        <v>3</v>
      </c>
      <c r="N199" s="14">
        <v>0</v>
      </c>
      <c r="O199">
        <v>1</v>
      </c>
      <c r="P199" s="15">
        <f t="shared" si="40"/>
        <v>1</v>
      </c>
      <c r="Q199">
        <f t="shared" si="41"/>
        <v>0</v>
      </c>
      <c r="R199">
        <f t="shared" si="42"/>
        <v>0.1471763199784196</v>
      </c>
      <c r="S199" s="14">
        <f t="shared" si="43"/>
        <v>0.1471763199784196</v>
      </c>
      <c r="T199" s="15">
        <f t="shared" si="44"/>
        <v>0.85282368002158038</v>
      </c>
      <c r="U199" s="14">
        <f t="shared" si="45"/>
        <v>-0.15920245857616158</v>
      </c>
      <c r="V199" s="15">
        <f t="shared" si="46"/>
        <v>100</v>
      </c>
      <c r="W199">
        <f t="shared" si="47"/>
        <v>0.17257532058056285</v>
      </c>
      <c r="AZ199">
        <v>2.9980763622571908E-2</v>
      </c>
      <c r="BA199">
        <v>1</v>
      </c>
      <c r="BB199">
        <v>0</v>
      </c>
      <c r="BC199">
        <f t="shared" si="51"/>
        <v>182</v>
      </c>
      <c r="BD199">
        <f t="shared" si="52"/>
        <v>13</v>
      </c>
      <c r="BE199">
        <f t="shared" si="48"/>
        <v>0.85239253852392538</v>
      </c>
      <c r="BF199">
        <f t="shared" si="49"/>
        <v>0.94514767932489452</v>
      </c>
      <c r="BG199">
        <f t="shared" si="50"/>
        <v>7.6654313002833452E-4</v>
      </c>
    </row>
    <row r="200" spans="1:59" x14ac:dyDescent="0.35">
      <c r="A200">
        <v>27</v>
      </c>
      <c r="B200">
        <v>1130</v>
      </c>
      <c r="C200">
        <v>8</v>
      </c>
      <c r="D200">
        <v>458</v>
      </c>
      <c r="E200">
        <v>2</v>
      </c>
      <c r="F200">
        <v>1</v>
      </c>
      <c r="G200">
        <v>8</v>
      </c>
      <c r="H200">
        <v>2</v>
      </c>
      <c r="I200">
        <v>2</v>
      </c>
      <c r="J200">
        <v>0</v>
      </c>
      <c r="K200">
        <v>18</v>
      </c>
      <c r="L200">
        <v>1</v>
      </c>
      <c r="M200">
        <v>3</v>
      </c>
      <c r="N200" s="14">
        <v>0</v>
      </c>
      <c r="O200">
        <v>1</v>
      </c>
      <c r="P200" s="15">
        <f t="shared" si="40"/>
        <v>1</v>
      </c>
      <c r="Q200">
        <f t="shared" si="41"/>
        <v>0</v>
      </c>
      <c r="R200">
        <f t="shared" si="42"/>
        <v>0.20438880763307693</v>
      </c>
      <c r="S200" s="14">
        <f t="shared" si="43"/>
        <v>0.20438880763307693</v>
      </c>
      <c r="T200" s="15">
        <f t="shared" si="44"/>
        <v>0.79561119236692313</v>
      </c>
      <c r="U200" s="14">
        <f t="shared" si="45"/>
        <v>-0.22864466426954252</v>
      </c>
      <c r="V200" s="15">
        <f t="shared" si="46"/>
        <v>100</v>
      </c>
      <c r="W200">
        <f t="shared" si="47"/>
        <v>0.2568953398267631</v>
      </c>
      <c r="AZ200">
        <v>2.9989727136610939E-2</v>
      </c>
      <c r="BA200">
        <v>1</v>
      </c>
      <c r="BB200">
        <v>0</v>
      </c>
      <c r="BC200">
        <f t="shared" si="51"/>
        <v>183</v>
      </c>
      <c r="BD200">
        <f t="shared" si="52"/>
        <v>13</v>
      </c>
      <c r="BE200">
        <f t="shared" si="48"/>
        <v>0.85158150851581504</v>
      </c>
      <c r="BF200">
        <f t="shared" si="49"/>
        <v>0.94514767932489452</v>
      </c>
      <c r="BG200">
        <f t="shared" si="50"/>
        <v>7.6654313002822957E-4</v>
      </c>
    </row>
    <row r="201" spans="1:59" x14ac:dyDescent="0.35">
      <c r="A201">
        <v>27</v>
      </c>
      <c r="B201">
        <v>1131</v>
      </c>
      <c r="C201">
        <v>15</v>
      </c>
      <c r="D201">
        <v>1870</v>
      </c>
      <c r="E201">
        <v>4</v>
      </c>
      <c r="F201">
        <v>1</v>
      </c>
      <c r="G201">
        <v>4</v>
      </c>
      <c r="H201">
        <v>1</v>
      </c>
      <c r="I201">
        <v>2</v>
      </c>
      <c r="J201">
        <v>0</v>
      </c>
      <c r="K201">
        <v>19</v>
      </c>
      <c r="L201">
        <v>4</v>
      </c>
      <c r="M201">
        <v>2</v>
      </c>
      <c r="N201" s="14">
        <v>0</v>
      </c>
      <c r="O201">
        <v>1</v>
      </c>
      <c r="P201" s="15">
        <f t="shared" si="40"/>
        <v>1</v>
      </c>
      <c r="Q201">
        <f t="shared" si="41"/>
        <v>0</v>
      </c>
      <c r="R201">
        <f t="shared" si="42"/>
        <v>8.5793310003573445E-2</v>
      </c>
      <c r="S201" s="14">
        <f t="shared" si="43"/>
        <v>8.5793310003573445E-2</v>
      </c>
      <c r="T201" s="15">
        <f t="shared" si="44"/>
        <v>0.91420668999642651</v>
      </c>
      <c r="U201" s="14">
        <f t="shared" si="45"/>
        <v>-8.9698595241626766E-2</v>
      </c>
      <c r="V201" s="15">
        <f t="shared" si="46"/>
        <v>100</v>
      </c>
      <c r="W201">
        <f t="shared" si="47"/>
        <v>9.3844544064656532E-2</v>
      </c>
      <c r="AZ201">
        <v>3.0163026240696084E-2</v>
      </c>
      <c r="BA201">
        <v>1</v>
      </c>
      <c r="BB201">
        <v>0</v>
      </c>
      <c r="BC201">
        <f t="shared" si="51"/>
        <v>184</v>
      </c>
      <c r="BD201">
        <f t="shared" si="52"/>
        <v>13</v>
      </c>
      <c r="BE201">
        <f t="shared" si="48"/>
        <v>0.85077047850770482</v>
      </c>
      <c r="BF201">
        <f t="shared" si="49"/>
        <v>0.94514767932489452</v>
      </c>
      <c r="BG201">
        <f t="shared" si="50"/>
        <v>7.6654313002833452E-4</v>
      </c>
    </row>
    <row r="202" spans="1:59" x14ac:dyDescent="0.35">
      <c r="A202">
        <v>27</v>
      </c>
      <c r="B202">
        <v>1134</v>
      </c>
      <c r="C202">
        <v>16</v>
      </c>
      <c r="D202">
        <v>1001</v>
      </c>
      <c r="E202">
        <v>3</v>
      </c>
      <c r="F202">
        <v>1</v>
      </c>
      <c r="G202">
        <v>5</v>
      </c>
      <c r="H202">
        <v>2</v>
      </c>
      <c r="I202">
        <v>2</v>
      </c>
      <c r="J202">
        <v>0</v>
      </c>
      <c r="K202">
        <v>14</v>
      </c>
      <c r="L202">
        <v>2</v>
      </c>
      <c r="M202">
        <v>3</v>
      </c>
      <c r="N202" s="14">
        <v>0</v>
      </c>
      <c r="O202">
        <v>1</v>
      </c>
      <c r="P202" s="15">
        <f t="shared" si="40"/>
        <v>1</v>
      </c>
      <c r="Q202">
        <f t="shared" si="41"/>
        <v>0</v>
      </c>
      <c r="R202">
        <f t="shared" si="42"/>
        <v>0.12234789223221278</v>
      </c>
      <c r="S202" s="14">
        <f t="shared" si="43"/>
        <v>0.12234789223221278</v>
      </c>
      <c r="T202" s="15">
        <f t="shared" si="44"/>
        <v>0.87765210776778724</v>
      </c>
      <c r="U202" s="14">
        <f t="shared" si="45"/>
        <v>-0.13050499647862435</v>
      </c>
      <c r="V202" s="15">
        <f t="shared" si="46"/>
        <v>100</v>
      </c>
      <c r="W202">
        <f t="shared" si="47"/>
        <v>0.13940363288523439</v>
      </c>
      <c r="AZ202">
        <v>3.0186301965976339E-2</v>
      </c>
      <c r="BA202">
        <v>1</v>
      </c>
      <c r="BB202">
        <v>0</v>
      </c>
      <c r="BC202">
        <f t="shared" si="51"/>
        <v>185</v>
      </c>
      <c r="BD202">
        <f t="shared" si="52"/>
        <v>13</v>
      </c>
      <c r="BE202">
        <f t="shared" si="48"/>
        <v>0.84995944849959448</v>
      </c>
      <c r="BF202">
        <f t="shared" si="49"/>
        <v>0.94514767932489452</v>
      </c>
      <c r="BG202">
        <f t="shared" si="50"/>
        <v>7.6654313002833452E-4</v>
      </c>
    </row>
    <row r="203" spans="1:59" x14ac:dyDescent="0.35">
      <c r="A203">
        <v>27</v>
      </c>
      <c r="B203">
        <v>1157</v>
      </c>
      <c r="C203">
        <v>17</v>
      </c>
      <c r="D203">
        <v>233</v>
      </c>
      <c r="E203">
        <v>3</v>
      </c>
      <c r="F203">
        <v>2</v>
      </c>
      <c r="G203">
        <v>4</v>
      </c>
      <c r="H203">
        <v>2</v>
      </c>
      <c r="I203">
        <v>2</v>
      </c>
      <c r="J203">
        <v>1</v>
      </c>
      <c r="K203">
        <v>16</v>
      </c>
      <c r="L203">
        <v>4</v>
      </c>
      <c r="M203">
        <v>2</v>
      </c>
      <c r="N203" s="14">
        <v>0</v>
      </c>
      <c r="O203">
        <v>1</v>
      </c>
      <c r="P203" s="15">
        <f t="shared" si="40"/>
        <v>1</v>
      </c>
      <c r="Q203">
        <f t="shared" si="41"/>
        <v>0</v>
      </c>
      <c r="R203">
        <f t="shared" si="42"/>
        <v>0.48359587712503671</v>
      </c>
      <c r="S203" s="14">
        <f t="shared" si="43"/>
        <v>0.48359587712503671</v>
      </c>
      <c r="T203" s="15">
        <f t="shared" si="44"/>
        <v>0.51640412287496329</v>
      </c>
      <c r="U203" s="14">
        <f t="shared" si="45"/>
        <v>-0.66086563616281557</v>
      </c>
      <c r="V203" s="15">
        <f t="shared" si="46"/>
        <v>100</v>
      </c>
      <c r="W203">
        <f t="shared" si="47"/>
        <v>0.93646788571850648</v>
      </c>
      <c r="AZ203">
        <v>3.0217090547971254E-2</v>
      </c>
      <c r="BA203">
        <v>1</v>
      </c>
      <c r="BB203">
        <v>0</v>
      </c>
      <c r="BC203">
        <f t="shared" si="51"/>
        <v>186</v>
      </c>
      <c r="BD203">
        <f t="shared" si="52"/>
        <v>13</v>
      </c>
      <c r="BE203">
        <f t="shared" si="48"/>
        <v>0.84914841849148415</v>
      </c>
      <c r="BF203">
        <f t="shared" si="49"/>
        <v>0.94514767932489452</v>
      </c>
      <c r="BG203">
        <f t="shared" si="50"/>
        <v>7.6654313002822957E-4</v>
      </c>
    </row>
    <row r="204" spans="1:59" x14ac:dyDescent="0.35">
      <c r="A204">
        <v>27</v>
      </c>
      <c r="B204">
        <v>1240</v>
      </c>
      <c r="C204">
        <v>2</v>
      </c>
      <c r="D204">
        <v>54</v>
      </c>
      <c r="E204">
        <v>4</v>
      </c>
      <c r="F204">
        <v>1</v>
      </c>
      <c r="G204">
        <v>5</v>
      </c>
      <c r="H204">
        <v>1</v>
      </c>
      <c r="I204">
        <v>3</v>
      </c>
      <c r="J204">
        <v>0</v>
      </c>
      <c r="K204">
        <v>13</v>
      </c>
      <c r="L204">
        <v>4</v>
      </c>
      <c r="M204">
        <v>3</v>
      </c>
      <c r="N204" s="14">
        <v>0</v>
      </c>
      <c r="O204">
        <v>1</v>
      </c>
      <c r="P204" s="15">
        <f t="shared" si="40"/>
        <v>1</v>
      </c>
      <c r="Q204">
        <f t="shared" si="41"/>
        <v>0</v>
      </c>
      <c r="R204">
        <f t="shared" si="42"/>
        <v>3.6146841927856325E-2</v>
      </c>
      <c r="S204" s="14">
        <f t="shared" si="43"/>
        <v>3.6146841927856325E-2</v>
      </c>
      <c r="T204" s="15">
        <f t="shared" si="44"/>
        <v>0.96385315807214367</v>
      </c>
      <c r="U204" s="14">
        <f t="shared" si="45"/>
        <v>-3.6816321625624988E-2</v>
      </c>
      <c r="V204" s="15">
        <f t="shared" si="46"/>
        <v>100</v>
      </c>
      <c r="W204">
        <f t="shared" si="47"/>
        <v>3.7502436574628893E-2</v>
      </c>
      <c r="AZ204">
        <v>3.039831728809957E-2</v>
      </c>
      <c r="BA204">
        <v>1</v>
      </c>
      <c r="BB204">
        <v>0</v>
      </c>
      <c r="BC204">
        <f t="shared" si="51"/>
        <v>187</v>
      </c>
      <c r="BD204">
        <f t="shared" si="52"/>
        <v>13</v>
      </c>
      <c r="BE204">
        <f t="shared" si="48"/>
        <v>0.84833738848337392</v>
      </c>
      <c r="BF204">
        <f t="shared" si="49"/>
        <v>0.94514767932489452</v>
      </c>
      <c r="BG204">
        <f t="shared" si="50"/>
        <v>7.6654313002833452E-4</v>
      </c>
    </row>
    <row r="205" spans="1:59" x14ac:dyDescent="0.35">
      <c r="A205">
        <v>27</v>
      </c>
      <c r="B205">
        <v>1291</v>
      </c>
      <c r="C205">
        <v>11</v>
      </c>
      <c r="D205">
        <v>1364</v>
      </c>
      <c r="E205">
        <v>3</v>
      </c>
      <c r="F205">
        <v>1</v>
      </c>
      <c r="G205">
        <v>9</v>
      </c>
      <c r="H205">
        <v>4</v>
      </c>
      <c r="I205">
        <v>2</v>
      </c>
      <c r="J205">
        <v>0</v>
      </c>
      <c r="K205">
        <v>14</v>
      </c>
      <c r="L205">
        <v>2</v>
      </c>
      <c r="M205">
        <v>3</v>
      </c>
      <c r="N205" s="14">
        <v>0</v>
      </c>
      <c r="O205">
        <v>1</v>
      </c>
      <c r="P205" s="15">
        <f t="shared" si="40"/>
        <v>1</v>
      </c>
      <c r="Q205">
        <f t="shared" si="41"/>
        <v>0</v>
      </c>
      <c r="R205">
        <f t="shared" si="42"/>
        <v>8.3530597737508344E-2</v>
      </c>
      <c r="S205" s="14">
        <f t="shared" si="43"/>
        <v>8.3530597737508344E-2</v>
      </c>
      <c r="T205" s="15">
        <f t="shared" si="44"/>
        <v>0.91646940226249163</v>
      </c>
      <c r="U205" s="14">
        <f t="shared" si="45"/>
        <v>-8.7226597679768397E-2</v>
      </c>
      <c r="V205" s="15">
        <f t="shared" si="46"/>
        <v>100</v>
      </c>
      <c r="W205">
        <f t="shared" si="47"/>
        <v>9.1143902383752293E-2</v>
      </c>
      <c r="AZ205">
        <v>3.0507724273635246E-2</v>
      </c>
      <c r="BA205">
        <v>1</v>
      </c>
      <c r="BB205">
        <v>0</v>
      </c>
      <c r="BC205">
        <f t="shared" si="51"/>
        <v>188</v>
      </c>
      <c r="BD205">
        <f t="shared" si="52"/>
        <v>13</v>
      </c>
      <c r="BE205">
        <f t="shared" si="48"/>
        <v>0.84752635847526359</v>
      </c>
      <c r="BF205">
        <f t="shared" si="49"/>
        <v>0.94514767932489452</v>
      </c>
      <c r="BG205">
        <f t="shared" si="50"/>
        <v>7.6654313002833452E-4</v>
      </c>
    </row>
    <row r="206" spans="1:59" x14ac:dyDescent="0.35">
      <c r="A206">
        <v>27</v>
      </c>
      <c r="B206">
        <v>1297</v>
      </c>
      <c r="C206">
        <v>5</v>
      </c>
      <c r="D206">
        <v>1850</v>
      </c>
      <c r="E206">
        <v>4</v>
      </c>
      <c r="F206">
        <v>1</v>
      </c>
      <c r="G206">
        <v>5</v>
      </c>
      <c r="H206">
        <v>4</v>
      </c>
      <c r="I206">
        <v>1</v>
      </c>
      <c r="J206">
        <v>1</v>
      </c>
      <c r="K206">
        <v>14</v>
      </c>
      <c r="L206">
        <v>3</v>
      </c>
      <c r="M206">
        <v>2</v>
      </c>
      <c r="N206" s="14">
        <v>0</v>
      </c>
      <c r="O206">
        <v>1</v>
      </c>
      <c r="P206" s="15">
        <f t="shared" si="40"/>
        <v>1</v>
      </c>
      <c r="Q206">
        <f t="shared" si="41"/>
        <v>0</v>
      </c>
      <c r="R206">
        <f t="shared" si="42"/>
        <v>0.27329345047278963</v>
      </c>
      <c r="S206" s="14">
        <f t="shared" si="43"/>
        <v>0.27329345047278963</v>
      </c>
      <c r="T206" s="15">
        <f t="shared" si="44"/>
        <v>0.72670654952721037</v>
      </c>
      <c r="U206" s="14">
        <f t="shared" si="45"/>
        <v>-0.31923252870274749</v>
      </c>
      <c r="V206" s="15">
        <f t="shared" si="46"/>
        <v>100</v>
      </c>
      <c r="W206">
        <f t="shared" si="47"/>
        <v>0.37607126377296618</v>
      </c>
      <c r="AZ206">
        <v>3.0581215619678467E-2</v>
      </c>
      <c r="BA206">
        <v>1</v>
      </c>
      <c r="BB206">
        <v>0</v>
      </c>
      <c r="BC206">
        <f t="shared" si="51"/>
        <v>189</v>
      </c>
      <c r="BD206">
        <f t="shared" si="52"/>
        <v>13</v>
      </c>
      <c r="BE206">
        <f t="shared" si="48"/>
        <v>0.84671532846715325</v>
      </c>
      <c r="BF206">
        <f t="shared" si="49"/>
        <v>0.94514767932489452</v>
      </c>
      <c r="BG206">
        <f t="shared" si="50"/>
        <v>7.6654313002822957E-4</v>
      </c>
    </row>
    <row r="207" spans="1:59" x14ac:dyDescent="0.35">
      <c r="A207">
        <v>27</v>
      </c>
      <c r="B207">
        <v>1302</v>
      </c>
      <c r="C207">
        <v>19</v>
      </c>
      <c r="D207">
        <v>1619</v>
      </c>
      <c r="E207">
        <v>4</v>
      </c>
      <c r="F207">
        <v>2</v>
      </c>
      <c r="G207">
        <v>5</v>
      </c>
      <c r="H207">
        <v>1</v>
      </c>
      <c r="I207">
        <v>3</v>
      </c>
      <c r="J207">
        <v>0</v>
      </c>
      <c r="K207">
        <v>11</v>
      </c>
      <c r="L207">
        <v>1</v>
      </c>
      <c r="M207">
        <v>3</v>
      </c>
      <c r="N207" s="14">
        <v>0</v>
      </c>
      <c r="O207">
        <v>1</v>
      </c>
      <c r="P207" s="15">
        <f t="shared" si="40"/>
        <v>1</v>
      </c>
      <c r="Q207">
        <f t="shared" si="41"/>
        <v>0</v>
      </c>
      <c r="R207">
        <f t="shared" si="42"/>
        <v>0.11005408194955796</v>
      </c>
      <c r="S207" s="14">
        <f t="shared" si="43"/>
        <v>0.11005408194955796</v>
      </c>
      <c r="T207" s="15">
        <f t="shared" si="44"/>
        <v>0.8899459180504421</v>
      </c>
      <c r="U207" s="14">
        <f t="shared" si="45"/>
        <v>-0.11659458433775233</v>
      </c>
      <c r="V207" s="15">
        <f t="shared" si="46"/>
        <v>100</v>
      </c>
      <c r="W207">
        <f t="shared" si="47"/>
        <v>0.12366378643620016</v>
      </c>
      <c r="AZ207">
        <v>3.071586258962726E-2</v>
      </c>
      <c r="BA207">
        <v>1</v>
      </c>
      <c r="BB207">
        <v>0</v>
      </c>
      <c r="BC207">
        <f t="shared" si="51"/>
        <v>190</v>
      </c>
      <c r="BD207">
        <f t="shared" si="52"/>
        <v>13</v>
      </c>
      <c r="BE207">
        <f t="shared" si="48"/>
        <v>0.84590429845904302</v>
      </c>
      <c r="BF207">
        <f t="shared" si="49"/>
        <v>0.94514767932489452</v>
      </c>
      <c r="BG207">
        <f t="shared" si="50"/>
        <v>7.6654313002833452E-4</v>
      </c>
    </row>
    <row r="208" spans="1:59" x14ac:dyDescent="0.35">
      <c r="A208">
        <v>27</v>
      </c>
      <c r="B208">
        <v>1337</v>
      </c>
      <c r="C208">
        <v>22</v>
      </c>
      <c r="D208">
        <v>1944</v>
      </c>
      <c r="E208">
        <v>1</v>
      </c>
      <c r="F208">
        <v>1</v>
      </c>
      <c r="G208">
        <v>2</v>
      </c>
      <c r="H208">
        <v>2</v>
      </c>
      <c r="I208">
        <v>2</v>
      </c>
      <c r="J208">
        <v>0</v>
      </c>
      <c r="K208">
        <v>12</v>
      </c>
      <c r="L208">
        <v>1</v>
      </c>
      <c r="M208">
        <v>3</v>
      </c>
      <c r="N208" s="14">
        <v>1</v>
      </c>
      <c r="O208">
        <v>0</v>
      </c>
      <c r="P208" s="15">
        <f t="shared" si="40"/>
        <v>1</v>
      </c>
      <c r="Q208">
        <f t="shared" si="41"/>
        <v>1</v>
      </c>
      <c r="R208">
        <f t="shared" si="42"/>
        <v>0.19986778324669999</v>
      </c>
      <c r="S208" s="14">
        <f t="shared" si="43"/>
        <v>0.19986778324669999</v>
      </c>
      <c r="T208" s="15">
        <f t="shared" si="44"/>
        <v>0.80013221675330004</v>
      </c>
      <c r="U208" s="14">
        <f t="shared" si="45"/>
        <v>-1.6100992148128261</v>
      </c>
      <c r="V208" s="15">
        <f t="shared" si="46"/>
        <v>0</v>
      </c>
      <c r="W208">
        <f t="shared" si="47"/>
        <v>4.0033076054367607</v>
      </c>
      <c r="AZ208">
        <v>3.0732726906024861E-2</v>
      </c>
      <c r="BA208">
        <v>1</v>
      </c>
      <c r="BB208">
        <v>0</v>
      </c>
      <c r="BC208">
        <f t="shared" si="51"/>
        <v>191</v>
      </c>
      <c r="BD208">
        <f t="shared" si="52"/>
        <v>13</v>
      </c>
      <c r="BE208">
        <f t="shared" si="48"/>
        <v>0.84509326845093269</v>
      </c>
      <c r="BF208">
        <f t="shared" si="49"/>
        <v>0.94514767932489452</v>
      </c>
      <c r="BG208">
        <f t="shared" si="50"/>
        <v>7.6654313002833452E-4</v>
      </c>
    </row>
    <row r="209" spans="1:59" x14ac:dyDescent="0.35">
      <c r="A209">
        <v>27</v>
      </c>
      <c r="B209">
        <v>1354</v>
      </c>
      <c r="C209">
        <v>2</v>
      </c>
      <c r="D209">
        <v>1931</v>
      </c>
      <c r="E209">
        <v>2</v>
      </c>
      <c r="F209">
        <v>2</v>
      </c>
      <c r="G209">
        <v>4</v>
      </c>
      <c r="H209">
        <v>2</v>
      </c>
      <c r="I209">
        <v>2</v>
      </c>
      <c r="J209">
        <v>0</v>
      </c>
      <c r="K209">
        <v>11</v>
      </c>
      <c r="L209">
        <v>3</v>
      </c>
      <c r="M209">
        <v>2</v>
      </c>
      <c r="N209" s="14">
        <v>0</v>
      </c>
      <c r="O209">
        <v>1</v>
      </c>
      <c r="P209" s="15">
        <f t="shared" si="40"/>
        <v>1</v>
      </c>
      <c r="Q209">
        <f t="shared" si="41"/>
        <v>0</v>
      </c>
      <c r="R209">
        <f t="shared" si="42"/>
        <v>0.14476884383815314</v>
      </c>
      <c r="S209" s="14">
        <f t="shared" si="43"/>
        <v>0.14476884383815314</v>
      </c>
      <c r="T209" s="15">
        <f t="shared" si="44"/>
        <v>0.85523115616184686</v>
      </c>
      <c r="U209" s="14">
        <f t="shared" si="45"/>
        <v>-0.15638348850150641</v>
      </c>
      <c r="V209" s="15">
        <f t="shared" si="46"/>
        <v>100</v>
      </c>
      <c r="W209">
        <f t="shared" si="47"/>
        <v>0.16927452045579661</v>
      </c>
      <c r="AZ209">
        <v>3.0825950661609293E-2</v>
      </c>
      <c r="BA209">
        <v>1</v>
      </c>
      <c r="BB209">
        <v>0</v>
      </c>
      <c r="BC209">
        <f t="shared" si="51"/>
        <v>192</v>
      </c>
      <c r="BD209">
        <f t="shared" si="52"/>
        <v>13</v>
      </c>
      <c r="BE209">
        <f t="shared" si="48"/>
        <v>0.84428223844282235</v>
      </c>
      <c r="BF209">
        <f t="shared" si="49"/>
        <v>0.94514767932489452</v>
      </c>
      <c r="BG209">
        <f t="shared" si="50"/>
        <v>7.6654313002833452E-4</v>
      </c>
    </row>
    <row r="210" spans="1:59" x14ac:dyDescent="0.35">
      <c r="A210">
        <v>27</v>
      </c>
      <c r="B210">
        <v>1377</v>
      </c>
      <c r="C210">
        <v>11</v>
      </c>
      <c r="D210">
        <v>1434</v>
      </c>
      <c r="E210">
        <v>2</v>
      </c>
      <c r="F210">
        <v>2</v>
      </c>
      <c r="G210">
        <v>5</v>
      </c>
      <c r="H210">
        <v>1</v>
      </c>
      <c r="I210">
        <v>2</v>
      </c>
      <c r="J210">
        <v>0</v>
      </c>
      <c r="K210">
        <v>15.173076923076923</v>
      </c>
      <c r="L210">
        <v>2</v>
      </c>
      <c r="M210">
        <v>4</v>
      </c>
      <c r="N210" s="14">
        <v>0</v>
      </c>
      <c r="O210">
        <v>1</v>
      </c>
      <c r="P210" s="15">
        <f t="shared" si="40"/>
        <v>1</v>
      </c>
      <c r="Q210">
        <f t="shared" si="41"/>
        <v>0</v>
      </c>
      <c r="R210">
        <f t="shared" si="42"/>
        <v>0.18201788098352617</v>
      </c>
      <c r="S210" s="14">
        <f t="shared" si="43"/>
        <v>0.18201788098352617</v>
      </c>
      <c r="T210" s="15">
        <f t="shared" si="44"/>
        <v>0.81798211901647377</v>
      </c>
      <c r="U210" s="14">
        <f t="shared" si="45"/>
        <v>-0.20091480201137385</v>
      </c>
      <c r="V210" s="15">
        <f t="shared" si="46"/>
        <v>100</v>
      </c>
      <c r="W210">
        <f t="shared" si="47"/>
        <v>0.22252061108912877</v>
      </c>
      <c r="AZ210">
        <v>3.0841525607329518E-2</v>
      </c>
      <c r="BA210">
        <v>1</v>
      </c>
      <c r="BB210">
        <v>0</v>
      </c>
      <c r="BC210">
        <f t="shared" si="51"/>
        <v>193</v>
      </c>
      <c r="BD210">
        <f t="shared" si="52"/>
        <v>13</v>
      </c>
      <c r="BE210">
        <f t="shared" si="48"/>
        <v>0.84347120843471202</v>
      </c>
      <c r="BF210">
        <f t="shared" si="49"/>
        <v>0.94514767932489452</v>
      </c>
      <c r="BG210">
        <f t="shared" si="50"/>
        <v>7.6654313002822957E-4</v>
      </c>
    </row>
    <row r="211" spans="1:59" x14ac:dyDescent="0.35">
      <c r="A211">
        <v>27</v>
      </c>
      <c r="B211">
        <v>1410</v>
      </c>
      <c r="C211">
        <v>3</v>
      </c>
      <c r="D211">
        <v>714</v>
      </c>
      <c r="E211">
        <v>4</v>
      </c>
      <c r="F211">
        <v>1</v>
      </c>
      <c r="G211">
        <v>8</v>
      </c>
      <c r="H211">
        <v>4</v>
      </c>
      <c r="I211">
        <v>3</v>
      </c>
      <c r="J211">
        <v>1</v>
      </c>
      <c r="K211">
        <v>20</v>
      </c>
      <c r="L211">
        <v>2</v>
      </c>
      <c r="M211">
        <v>3</v>
      </c>
      <c r="N211" s="14">
        <v>0</v>
      </c>
      <c r="O211">
        <v>1</v>
      </c>
      <c r="P211" s="15">
        <f t="shared" si="40"/>
        <v>1</v>
      </c>
      <c r="Q211">
        <f t="shared" si="41"/>
        <v>0</v>
      </c>
      <c r="R211">
        <f t="shared" si="42"/>
        <v>0.10093059836971788</v>
      </c>
      <c r="S211" s="14">
        <f t="shared" si="43"/>
        <v>0.10093059836971788</v>
      </c>
      <c r="T211" s="15">
        <f t="shared" si="44"/>
        <v>0.89906940163028215</v>
      </c>
      <c r="U211" s="14">
        <f t="shared" si="45"/>
        <v>-0.10639504879131519</v>
      </c>
      <c r="V211" s="15">
        <f t="shared" si="46"/>
        <v>100</v>
      </c>
      <c r="W211">
        <f t="shared" si="47"/>
        <v>0.1122611871638613</v>
      </c>
      <c r="AZ211">
        <v>3.094481729813707E-2</v>
      </c>
      <c r="BA211">
        <v>1</v>
      </c>
      <c r="BB211">
        <v>0</v>
      </c>
      <c r="BC211">
        <f t="shared" si="51"/>
        <v>194</v>
      </c>
      <c r="BD211">
        <f t="shared" si="52"/>
        <v>13</v>
      </c>
      <c r="BE211">
        <f t="shared" si="48"/>
        <v>0.84266017842660179</v>
      </c>
      <c r="BF211">
        <f t="shared" si="49"/>
        <v>0.94514767932489452</v>
      </c>
      <c r="BG211">
        <f t="shared" si="50"/>
        <v>7.6654313002833452E-4</v>
      </c>
    </row>
    <row r="212" spans="1:59" x14ac:dyDescent="0.35">
      <c r="A212">
        <v>27</v>
      </c>
      <c r="B212">
        <v>1420</v>
      </c>
      <c r="C212">
        <v>2</v>
      </c>
      <c r="D212">
        <v>667</v>
      </c>
      <c r="E212">
        <v>3</v>
      </c>
      <c r="F212">
        <v>2</v>
      </c>
      <c r="G212">
        <v>9</v>
      </c>
      <c r="H212">
        <v>1</v>
      </c>
      <c r="I212">
        <v>3</v>
      </c>
      <c r="J212">
        <v>0</v>
      </c>
      <c r="K212">
        <v>11</v>
      </c>
      <c r="L212">
        <v>2</v>
      </c>
      <c r="M212">
        <v>3</v>
      </c>
      <c r="N212" s="14">
        <v>1</v>
      </c>
      <c r="O212">
        <v>0</v>
      </c>
      <c r="P212" s="15">
        <f t="shared" si="40"/>
        <v>1</v>
      </c>
      <c r="Q212">
        <f t="shared" si="41"/>
        <v>1</v>
      </c>
      <c r="R212">
        <f t="shared" si="42"/>
        <v>0.13694656584195086</v>
      </c>
      <c r="S212" s="14">
        <f t="shared" si="43"/>
        <v>0.13694656584195086</v>
      </c>
      <c r="T212" s="15">
        <f t="shared" si="44"/>
        <v>0.86305343415804914</v>
      </c>
      <c r="U212" s="14">
        <f t="shared" si="45"/>
        <v>-1.9881644595863563</v>
      </c>
      <c r="V212" s="15">
        <f t="shared" si="46"/>
        <v>0</v>
      </c>
      <c r="W212">
        <f t="shared" si="47"/>
        <v>6.3021181206843364</v>
      </c>
      <c r="AZ212">
        <v>3.108385806200838E-2</v>
      </c>
      <c r="BA212">
        <v>1</v>
      </c>
      <c r="BB212">
        <v>0</v>
      </c>
      <c r="BC212">
        <f t="shared" si="51"/>
        <v>195</v>
      </c>
      <c r="BD212">
        <f t="shared" si="52"/>
        <v>13</v>
      </c>
      <c r="BE212">
        <f t="shared" si="48"/>
        <v>0.84184914841849146</v>
      </c>
      <c r="BF212">
        <f t="shared" si="49"/>
        <v>0.94514767932489452</v>
      </c>
      <c r="BG212">
        <f t="shared" si="50"/>
        <v>7.6654313002822957E-4</v>
      </c>
    </row>
    <row r="213" spans="1:59" x14ac:dyDescent="0.35">
      <c r="A213">
        <v>27</v>
      </c>
      <c r="B213">
        <v>1469</v>
      </c>
      <c r="C213">
        <v>1</v>
      </c>
      <c r="D213">
        <v>497</v>
      </c>
      <c r="E213">
        <v>4</v>
      </c>
      <c r="F213">
        <v>2</v>
      </c>
      <c r="G213">
        <v>5</v>
      </c>
      <c r="H213">
        <v>2</v>
      </c>
      <c r="I213">
        <v>3</v>
      </c>
      <c r="J213">
        <v>0</v>
      </c>
      <c r="K213">
        <v>11</v>
      </c>
      <c r="L213">
        <v>2</v>
      </c>
      <c r="M213">
        <v>3</v>
      </c>
      <c r="N213" s="14">
        <v>0</v>
      </c>
      <c r="O213">
        <v>1</v>
      </c>
      <c r="P213" s="15">
        <f t="shared" si="40"/>
        <v>1</v>
      </c>
      <c r="Q213">
        <f t="shared" si="41"/>
        <v>0</v>
      </c>
      <c r="R213">
        <f t="shared" si="42"/>
        <v>4.5822012988434746E-2</v>
      </c>
      <c r="S213" s="14">
        <f t="shared" si="43"/>
        <v>4.5822012988434746E-2</v>
      </c>
      <c r="T213" s="15">
        <f t="shared" si="44"/>
        <v>0.9541779870115652</v>
      </c>
      <c r="U213" s="14">
        <f t="shared" si="45"/>
        <v>-4.6905055741205508E-2</v>
      </c>
      <c r="V213" s="15">
        <f t="shared" si="46"/>
        <v>100</v>
      </c>
      <c r="W213">
        <f t="shared" si="47"/>
        <v>4.8022500636329762E-2</v>
      </c>
      <c r="AZ213">
        <v>3.1211573812673098E-2</v>
      </c>
      <c r="BA213">
        <v>1</v>
      </c>
      <c r="BB213">
        <v>0</v>
      </c>
      <c r="BC213">
        <f t="shared" si="51"/>
        <v>196</v>
      </c>
      <c r="BD213">
        <f t="shared" si="52"/>
        <v>13</v>
      </c>
      <c r="BE213">
        <f t="shared" si="48"/>
        <v>0.84103811841038123</v>
      </c>
      <c r="BF213">
        <f t="shared" si="49"/>
        <v>0.94514767932489452</v>
      </c>
      <c r="BG213">
        <f t="shared" si="50"/>
        <v>7.6654313002833452E-4</v>
      </c>
    </row>
    <row r="214" spans="1:59" x14ac:dyDescent="0.35">
      <c r="A214">
        <v>28</v>
      </c>
      <c r="B214">
        <v>103</v>
      </c>
      <c r="C214">
        <v>24</v>
      </c>
      <c r="D214">
        <v>19</v>
      </c>
      <c r="E214">
        <v>3</v>
      </c>
      <c r="F214">
        <v>2</v>
      </c>
      <c r="G214">
        <v>5</v>
      </c>
      <c r="H214">
        <v>3</v>
      </c>
      <c r="I214">
        <v>1</v>
      </c>
      <c r="J214">
        <v>1</v>
      </c>
      <c r="K214">
        <v>14</v>
      </c>
      <c r="L214">
        <v>2</v>
      </c>
      <c r="M214">
        <v>3</v>
      </c>
      <c r="N214" s="14">
        <v>1</v>
      </c>
      <c r="O214">
        <v>0</v>
      </c>
      <c r="P214" s="15">
        <f t="shared" si="40"/>
        <v>1</v>
      </c>
      <c r="Q214">
        <f t="shared" si="41"/>
        <v>1</v>
      </c>
      <c r="R214">
        <f t="shared" si="42"/>
        <v>0.68710917793980497</v>
      </c>
      <c r="S214" s="14">
        <f t="shared" si="43"/>
        <v>0.68710917793980497</v>
      </c>
      <c r="T214" s="15">
        <f t="shared" si="44"/>
        <v>0.31289082206019503</v>
      </c>
      <c r="U214" s="14">
        <f t="shared" si="45"/>
        <v>-0.37526207953205432</v>
      </c>
      <c r="V214" s="15">
        <f t="shared" si="46"/>
        <v>100</v>
      </c>
      <c r="W214">
        <f t="shared" si="47"/>
        <v>0.45537278806019121</v>
      </c>
      <c r="AZ214">
        <v>3.1227250422570362E-2</v>
      </c>
      <c r="BA214">
        <v>1</v>
      </c>
      <c r="BB214">
        <v>0</v>
      </c>
      <c r="BC214">
        <f t="shared" si="51"/>
        <v>197</v>
      </c>
      <c r="BD214">
        <f t="shared" si="52"/>
        <v>13</v>
      </c>
      <c r="BE214">
        <f t="shared" si="48"/>
        <v>0.84022708840227089</v>
      </c>
      <c r="BF214">
        <f t="shared" si="49"/>
        <v>0.94514767932489452</v>
      </c>
      <c r="BG214">
        <f t="shared" si="50"/>
        <v>7.6654313002833452E-4</v>
      </c>
    </row>
    <row r="215" spans="1:59" x14ac:dyDescent="0.35">
      <c r="A215">
        <v>28</v>
      </c>
      <c r="B215">
        <v>193</v>
      </c>
      <c r="C215">
        <v>2</v>
      </c>
      <c r="D215">
        <v>1296</v>
      </c>
      <c r="E215">
        <v>4</v>
      </c>
      <c r="F215">
        <v>2</v>
      </c>
      <c r="G215">
        <v>5</v>
      </c>
      <c r="H215">
        <v>4</v>
      </c>
      <c r="I215">
        <v>2</v>
      </c>
      <c r="J215">
        <v>1</v>
      </c>
      <c r="K215">
        <v>12</v>
      </c>
      <c r="L215">
        <v>2</v>
      </c>
      <c r="M215">
        <v>3</v>
      </c>
      <c r="N215" s="14">
        <v>0</v>
      </c>
      <c r="O215">
        <v>1</v>
      </c>
      <c r="P215" s="15">
        <f t="shared" si="40"/>
        <v>1</v>
      </c>
      <c r="Q215">
        <f t="shared" si="41"/>
        <v>0</v>
      </c>
      <c r="R215">
        <f t="shared" si="42"/>
        <v>0.2046573807253054</v>
      </c>
      <c r="S215" s="14">
        <f t="shared" si="43"/>
        <v>0.2046573807253054</v>
      </c>
      <c r="T215" s="15">
        <f t="shared" si="44"/>
        <v>0.79534261927469463</v>
      </c>
      <c r="U215" s="14">
        <f t="shared" si="45"/>
        <v>-0.22898228952656066</v>
      </c>
      <c r="V215" s="15">
        <f t="shared" si="46"/>
        <v>100</v>
      </c>
      <c r="W215">
        <f t="shared" si="47"/>
        <v>0.25731977108424142</v>
      </c>
      <c r="AZ215">
        <v>3.1259646216393655E-2</v>
      </c>
      <c r="BA215">
        <v>1</v>
      </c>
      <c r="BB215">
        <v>0</v>
      </c>
      <c r="BC215">
        <f t="shared" si="51"/>
        <v>198</v>
      </c>
      <c r="BD215">
        <f t="shared" si="52"/>
        <v>13</v>
      </c>
      <c r="BE215">
        <f t="shared" si="48"/>
        <v>0.83941605839416056</v>
      </c>
      <c r="BF215">
        <f t="shared" si="49"/>
        <v>0.94514767932489452</v>
      </c>
      <c r="BG215">
        <f t="shared" si="50"/>
        <v>7.6654313002833452E-4</v>
      </c>
    </row>
    <row r="216" spans="1:59" x14ac:dyDescent="0.35">
      <c r="A216">
        <v>28</v>
      </c>
      <c r="B216">
        <v>280</v>
      </c>
      <c r="C216">
        <v>1</v>
      </c>
      <c r="D216">
        <v>1858</v>
      </c>
      <c r="E216">
        <v>3</v>
      </c>
      <c r="F216">
        <v>2</v>
      </c>
      <c r="G216">
        <v>2</v>
      </c>
      <c r="H216">
        <v>4</v>
      </c>
      <c r="I216">
        <v>3</v>
      </c>
      <c r="J216">
        <v>0</v>
      </c>
      <c r="K216">
        <v>15</v>
      </c>
      <c r="L216">
        <v>2</v>
      </c>
      <c r="M216">
        <v>3</v>
      </c>
      <c r="N216" s="14">
        <v>0</v>
      </c>
      <c r="O216">
        <v>1</v>
      </c>
      <c r="P216" s="15">
        <f t="shared" si="40"/>
        <v>1</v>
      </c>
      <c r="Q216">
        <f t="shared" si="41"/>
        <v>0</v>
      </c>
      <c r="R216">
        <f t="shared" si="42"/>
        <v>1.9825972697200937E-2</v>
      </c>
      <c r="S216" s="14">
        <f t="shared" si="43"/>
        <v>1.9825972697200937E-2</v>
      </c>
      <c r="T216" s="15">
        <f t="shared" si="44"/>
        <v>0.98017402730279901</v>
      </c>
      <c r="U216" s="14">
        <f t="shared" si="45"/>
        <v>-2.002514420237532E-2</v>
      </c>
      <c r="V216" s="15">
        <f t="shared" si="46"/>
        <v>100</v>
      </c>
      <c r="W216">
        <f t="shared" si="47"/>
        <v>2.0226992498217078E-2</v>
      </c>
      <c r="AZ216">
        <v>3.1290799441553295E-2</v>
      </c>
      <c r="BA216">
        <v>1</v>
      </c>
      <c r="BB216">
        <v>0</v>
      </c>
      <c r="BC216">
        <f t="shared" si="51"/>
        <v>199</v>
      </c>
      <c r="BD216">
        <f t="shared" si="52"/>
        <v>13</v>
      </c>
      <c r="BE216">
        <f t="shared" si="48"/>
        <v>0.83860502838605022</v>
      </c>
      <c r="BF216">
        <f t="shared" si="49"/>
        <v>0.94514767932489452</v>
      </c>
      <c r="BG216">
        <f t="shared" si="50"/>
        <v>7.6654313002822957E-4</v>
      </c>
    </row>
    <row r="217" spans="1:59" x14ac:dyDescent="0.35">
      <c r="A217">
        <v>28</v>
      </c>
      <c r="B217">
        <v>304</v>
      </c>
      <c r="C217">
        <v>9</v>
      </c>
      <c r="D217">
        <v>498</v>
      </c>
      <c r="E217">
        <v>2</v>
      </c>
      <c r="F217">
        <v>2</v>
      </c>
      <c r="G217">
        <v>8</v>
      </c>
      <c r="H217">
        <v>4</v>
      </c>
      <c r="I217">
        <v>1</v>
      </c>
      <c r="J217">
        <v>0</v>
      </c>
      <c r="K217">
        <v>14.945945945945946</v>
      </c>
      <c r="L217">
        <v>4</v>
      </c>
      <c r="M217">
        <v>3</v>
      </c>
      <c r="N217" s="14">
        <v>0</v>
      </c>
      <c r="O217">
        <v>1</v>
      </c>
      <c r="P217" s="15">
        <f t="shared" si="40"/>
        <v>1</v>
      </c>
      <c r="Q217">
        <f t="shared" si="41"/>
        <v>0</v>
      </c>
      <c r="R217">
        <f t="shared" si="42"/>
        <v>0.19649936732800716</v>
      </c>
      <c r="S217" s="14">
        <f t="shared" si="43"/>
        <v>0.19649936732800716</v>
      </c>
      <c r="T217" s="15">
        <f t="shared" si="44"/>
        <v>0.8035006326719929</v>
      </c>
      <c r="U217" s="14">
        <f t="shared" si="45"/>
        <v>-0.21877730640974238</v>
      </c>
      <c r="V217" s="15">
        <f t="shared" si="46"/>
        <v>100</v>
      </c>
      <c r="W217">
        <f t="shared" si="47"/>
        <v>0.24455409160607675</v>
      </c>
      <c r="AZ217">
        <v>3.1329799643523226E-2</v>
      </c>
      <c r="BA217">
        <v>1</v>
      </c>
      <c r="BB217">
        <v>0</v>
      </c>
      <c r="BC217">
        <f t="shared" si="51"/>
        <v>200</v>
      </c>
      <c r="BD217">
        <f t="shared" si="52"/>
        <v>13</v>
      </c>
      <c r="BE217">
        <f t="shared" si="48"/>
        <v>0.83779399837794</v>
      </c>
      <c r="BF217">
        <f t="shared" si="49"/>
        <v>0.94514767932489452</v>
      </c>
      <c r="BG217">
        <f t="shared" si="50"/>
        <v>7.6654313002833452E-4</v>
      </c>
    </row>
    <row r="218" spans="1:59" x14ac:dyDescent="0.35">
      <c r="A218">
        <v>28</v>
      </c>
      <c r="B218">
        <v>329</v>
      </c>
      <c r="C218">
        <v>24</v>
      </c>
      <c r="D218">
        <v>1604</v>
      </c>
      <c r="E218">
        <v>3</v>
      </c>
      <c r="F218">
        <v>2</v>
      </c>
      <c r="G218">
        <v>5</v>
      </c>
      <c r="H218">
        <v>2</v>
      </c>
      <c r="I218">
        <v>2</v>
      </c>
      <c r="J218">
        <v>1</v>
      </c>
      <c r="K218">
        <v>17</v>
      </c>
      <c r="L218">
        <v>3</v>
      </c>
      <c r="M218">
        <v>3</v>
      </c>
      <c r="N218" s="14">
        <v>1</v>
      </c>
      <c r="O218">
        <v>0</v>
      </c>
      <c r="P218" s="15">
        <f t="shared" si="40"/>
        <v>1</v>
      </c>
      <c r="Q218">
        <f t="shared" si="41"/>
        <v>1</v>
      </c>
      <c r="R218">
        <f t="shared" si="42"/>
        <v>0.50211133855055923</v>
      </c>
      <c r="S218" s="14">
        <f t="shared" si="43"/>
        <v>0.50211133855055923</v>
      </c>
      <c r="T218" s="15">
        <f t="shared" si="44"/>
        <v>0.49788866144944077</v>
      </c>
      <c r="U218" s="14">
        <f t="shared" si="45"/>
        <v>-0.68893339394080777</v>
      </c>
      <c r="V218" s="15">
        <f t="shared" si="46"/>
        <v>100</v>
      </c>
      <c r="W218">
        <f t="shared" si="47"/>
        <v>0.9915901578456523</v>
      </c>
      <c r="AZ218">
        <v>3.133354394140607E-2</v>
      </c>
      <c r="BA218">
        <v>1</v>
      </c>
      <c r="BB218">
        <v>0</v>
      </c>
      <c r="BC218">
        <f t="shared" si="51"/>
        <v>201</v>
      </c>
      <c r="BD218">
        <f t="shared" si="52"/>
        <v>13</v>
      </c>
      <c r="BE218">
        <f t="shared" si="48"/>
        <v>0.83698296836982966</v>
      </c>
      <c r="BF218">
        <f t="shared" si="49"/>
        <v>0.94514767932489452</v>
      </c>
      <c r="BG218">
        <f t="shared" si="50"/>
        <v>7.6654313002822957E-4</v>
      </c>
    </row>
    <row r="219" spans="1:59" x14ac:dyDescent="0.35">
      <c r="A219">
        <v>28</v>
      </c>
      <c r="B219">
        <v>440</v>
      </c>
      <c r="C219">
        <v>21</v>
      </c>
      <c r="D219">
        <v>221</v>
      </c>
      <c r="E219">
        <v>3</v>
      </c>
      <c r="F219">
        <v>2</v>
      </c>
      <c r="G219">
        <v>4</v>
      </c>
      <c r="H219">
        <v>4</v>
      </c>
      <c r="I219">
        <v>2</v>
      </c>
      <c r="J219">
        <v>0</v>
      </c>
      <c r="K219">
        <v>11</v>
      </c>
      <c r="L219">
        <v>3</v>
      </c>
      <c r="M219">
        <v>1</v>
      </c>
      <c r="N219" s="14">
        <v>0</v>
      </c>
      <c r="O219">
        <v>1</v>
      </c>
      <c r="P219" s="15">
        <f t="shared" si="40"/>
        <v>1</v>
      </c>
      <c r="Q219">
        <f t="shared" si="41"/>
        <v>0</v>
      </c>
      <c r="R219">
        <f t="shared" si="42"/>
        <v>0.15460450882407395</v>
      </c>
      <c r="S219" s="14">
        <f t="shared" si="43"/>
        <v>0.15460450882407395</v>
      </c>
      <c r="T219" s="15">
        <f t="shared" si="44"/>
        <v>0.84539549117592605</v>
      </c>
      <c r="U219" s="14">
        <f t="shared" si="45"/>
        <v>-0.16795072422547969</v>
      </c>
      <c r="V219" s="15">
        <f t="shared" si="46"/>
        <v>100</v>
      </c>
      <c r="W219">
        <f t="shared" si="47"/>
        <v>0.18287832196623449</v>
      </c>
      <c r="AZ219">
        <v>3.1512318272134791E-2</v>
      </c>
      <c r="BA219">
        <v>1</v>
      </c>
      <c r="BB219">
        <v>0</v>
      </c>
      <c r="BC219">
        <f t="shared" si="51"/>
        <v>202</v>
      </c>
      <c r="BD219">
        <f t="shared" si="52"/>
        <v>13</v>
      </c>
      <c r="BE219">
        <f t="shared" si="48"/>
        <v>0.83617193836171944</v>
      </c>
      <c r="BF219">
        <f t="shared" si="49"/>
        <v>0.94514767932489452</v>
      </c>
      <c r="BG219">
        <f t="shared" si="50"/>
        <v>7.6654313002833452E-4</v>
      </c>
    </row>
    <row r="220" spans="1:59" x14ac:dyDescent="0.35">
      <c r="A220">
        <v>28</v>
      </c>
      <c r="B220">
        <v>467</v>
      </c>
      <c r="C220">
        <v>7</v>
      </c>
      <c r="D220">
        <v>1507</v>
      </c>
      <c r="E220">
        <v>3</v>
      </c>
      <c r="F220">
        <v>2</v>
      </c>
      <c r="G220">
        <v>8</v>
      </c>
      <c r="H220">
        <v>1</v>
      </c>
      <c r="I220">
        <v>1</v>
      </c>
      <c r="J220">
        <v>0</v>
      </c>
      <c r="K220">
        <v>14.945945945945946</v>
      </c>
      <c r="L220">
        <v>4</v>
      </c>
      <c r="M220">
        <v>3</v>
      </c>
      <c r="N220" s="14">
        <v>0</v>
      </c>
      <c r="O220">
        <v>1</v>
      </c>
      <c r="P220" s="15">
        <f t="shared" si="40"/>
        <v>1</v>
      </c>
      <c r="Q220">
        <f t="shared" si="41"/>
        <v>0</v>
      </c>
      <c r="R220">
        <f t="shared" si="42"/>
        <v>0.2891586094475167</v>
      </c>
      <c r="S220" s="14">
        <f t="shared" si="43"/>
        <v>0.2891586094475167</v>
      </c>
      <c r="T220" s="15">
        <f t="shared" si="44"/>
        <v>0.7108413905524833</v>
      </c>
      <c r="U220" s="14">
        <f t="shared" si="45"/>
        <v>-0.34130595345653009</v>
      </c>
      <c r="V220" s="15">
        <f t="shared" si="46"/>
        <v>100</v>
      </c>
      <c r="W220">
        <f t="shared" si="47"/>
        <v>0.40678358532664449</v>
      </c>
      <c r="AZ220">
        <v>3.1517520512112894E-2</v>
      </c>
      <c r="BA220">
        <v>1</v>
      </c>
      <c r="BB220">
        <v>0</v>
      </c>
      <c r="BC220">
        <f t="shared" si="51"/>
        <v>203</v>
      </c>
      <c r="BD220">
        <f t="shared" si="52"/>
        <v>13</v>
      </c>
      <c r="BE220">
        <f t="shared" si="48"/>
        <v>0.8353609083536091</v>
      </c>
      <c r="BF220">
        <f t="shared" si="49"/>
        <v>0.94514767932489452</v>
      </c>
      <c r="BG220">
        <f t="shared" si="50"/>
        <v>7.6654313002833452E-4</v>
      </c>
    </row>
    <row r="221" spans="1:59" x14ac:dyDescent="0.35">
      <c r="A221">
        <v>28</v>
      </c>
      <c r="B221">
        <v>580</v>
      </c>
      <c r="C221">
        <v>27</v>
      </c>
      <c r="D221">
        <v>1622</v>
      </c>
      <c r="E221">
        <v>2</v>
      </c>
      <c r="F221">
        <v>1</v>
      </c>
      <c r="G221">
        <v>3</v>
      </c>
      <c r="H221">
        <v>1</v>
      </c>
      <c r="I221">
        <v>3</v>
      </c>
      <c r="J221">
        <v>0</v>
      </c>
      <c r="K221">
        <v>21</v>
      </c>
      <c r="L221">
        <v>2</v>
      </c>
      <c r="M221">
        <v>2</v>
      </c>
      <c r="N221" s="14">
        <v>0</v>
      </c>
      <c r="O221">
        <v>1</v>
      </c>
      <c r="P221" s="15">
        <f t="shared" si="40"/>
        <v>1</v>
      </c>
      <c r="Q221">
        <f t="shared" si="41"/>
        <v>0</v>
      </c>
      <c r="R221">
        <f t="shared" si="42"/>
        <v>0.14347546994443747</v>
      </c>
      <c r="S221" s="14">
        <f t="shared" si="43"/>
        <v>0.14347546994443747</v>
      </c>
      <c r="T221" s="15">
        <f t="shared" si="44"/>
        <v>0.85652453005556251</v>
      </c>
      <c r="U221" s="14">
        <f t="shared" si="45"/>
        <v>-0.15487232175001112</v>
      </c>
      <c r="V221" s="15">
        <f t="shared" si="46"/>
        <v>100</v>
      </c>
      <c r="W221">
        <f t="shared" si="47"/>
        <v>0.16750888609708617</v>
      </c>
      <c r="AZ221">
        <v>3.1867766755846544E-2</v>
      </c>
      <c r="BA221">
        <v>1</v>
      </c>
      <c r="BB221">
        <v>0</v>
      </c>
      <c r="BC221">
        <f t="shared" si="51"/>
        <v>204</v>
      </c>
      <c r="BD221">
        <f t="shared" si="52"/>
        <v>13</v>
      </c>
      <c r="BE221">
        <f t="shared" si="48"/>
        <v>0.83454987834549876</v>
      </c>
      <c r="BF221">
        <f t="shared" si="49"/>
        <v>0.94514767932489452</v>
      </c>
      <c r="BG221">
        <f t="shared" si="50"/>
        <v>7.6654313002833452E-4</v>
      </c>
    </row>
    <row r="222" spans="1:59" x14ac:dyDescent="0.35">
      <c r="A222">
        <v>28</v>
      </c>
      <c r="B222">
        <v>640</v>
      </c>
      <c r="C222">
        <v>1</v>
      </c>
      <c r="D222">
        <v>1301</v>
      </c>
      <c r="E222">
        <v>4</v>
      </c>
      <c r="F222">
        <v>2</v>
      </c>
      <c r="G222">
        <v>4</v>
      </c>
      <c r="H222">
        <v>1</v>
      </c>
      <c r="I222">
        <v>1</v>
      </c>
      <c r="J222">
        <v>0</v>
      </c>
      <c r="K222">
        <v>11</v>
      </c>
      <c r="L222">
        <v>2</v>
      </c>
      <c r="M222">
        <v>2</v>
      </c>
      <c r="N222" s="14">
        <v>0</v>
      </c>
      <c r="O222">
        <v>1</v>
      </c>
      <c r="P222" s="15">
        <f t="shared" si="40"/>
        <v>1</v>
      </c>
      <c r="Q222">
        <f t="shared" si="41"/>
        <v>0</v>
      </c>
      <c r="R222">
        <f t="shared" si="42"/>
        <v>0.23429355788876247</v>
      </c>
      <c r="S222" s="14">
        <f t="shared" si="43"/>
        <v>0.23429355788876247</v>
      </c>
      <c r="T222" s="15">
        <f t="shared" si="44"/>
        <v>0.76570644211123751</v>
      </c>
      <c r="U222" s="14">
        <f t="shared" si="45"/>
        <v>-0.26695641753651134</v>
      </c>
      <c r="V222" s="15">
        <f t="shared" si="46"/>
        <v>100</v>
      </c>
      <c r="W222">
        <f t="shared" si="47"/>
        <v>0.30598352711093635</v>
      </c>
      <c r="AZ222">
        <v>3.1952625363993452E-2</v>
      </c>
      <c r="BA222">
        <v>1</v>
      </c>
      <c r="BB222">
        <v>0</v>
      </c>
      <c r="BC222">
        <f t="shared" si="51"/>
        <v>205</v>
      </c>
      <c r="BD222">
        <f t="shared" si="52"/>
        <v>13</v>
      </c>
      <c r="BE222">
        <f t="shared" si="48"/>
        <v>0.83373884833738843</v>
      </c>
      <c r="BF222">
        <f t="shared" si="49"/>
        <v>0.94514767932489452</v>
      </c>
      <c r="BG222">
        <f t="shared" si="50"/>
        <v>0</v>
      </c>
    </row>
    <row r="223" spans="1:59" x14ac:dyDescent="0.35">
      <c r="A223">
        <v>28</v>
      </c>
      <c r="B223">
        <v>654</v>
      </c>
      <c r="C223">
        <v>1</v>
      </c>
      <c r="D223">
        <v>741</v>
      </c>
      <c r="E223">
        <v>1</v>
      </c>
      <c r="F223">
        <v>1</v>
      </c>
      <c r="G223">
        <v>4</v>
      </c>
      <c r="H223">
        <v>2</v>
      </c>
      <c r="I223">
        <v>1</v>
      </c>
      <c r="J223">
        <v>1</v>
      </c>
      <c r="K223">
        <v>13</v>
      </c>
      <c r="L223">
        <v>4</v>
      </c>
      <c r="M223">
        <v>3</v>
      </c>
      <c r="N223" s="14">
        <v>1</v>
      </c>
      <c r="O223">
        <v>0</v>
      </c>
      <c r="P223" s="15">
        <f t="shared" si="40"/>
        <v>1</v>
      </c>
      <c r="Q223">
        <f t="shared" si="41"/>
        <v>1</v>
      </c>
      <c r="R223">
        <f t="shared" si="42"/>
        <v>0.55684142891399113</v>
      </c>
      <c r="S223" s="14">
        <f t="shared" si="43"/>
        <v>0.55684142891399113</v>
      </c>
      <c r="T223" s="15">
        <f t="shared" si="44"/>
        <v>0.44315857108600887</v>
      </c>
      <c r="U223" s="14">
        <f t="shared" si="45"/>
        <v>-0.58547476735273074</v>
      </c>
      <c r="V223" s="15">
        <f t="shared" si="46"/>
        <v>100</v>
      </c>
      <c r="W223">
        <f t="shared" si="47"/>
        <v>0.79584339108945579</v>
      </c>
      <c r="AZ223">
        <v>3.1973779788204183E-2</v>
      </c>
      <c r="BA223">
        <v>0</v>
      </c>
      <c r="BB223">
        <v>1</v>
      </c>
      <c r="BC223">
        <f t="shared" si="51"/>
        <v>205</v>
      </c>
      <c r="BD223">
        <f t="shared" si="52"/>
        <v>14</v>
      </c>
      <c r="BE223">
        <f t="shared" si="48"/>
        <v>0.83373884833738843</v>
      </c>
      <c r="BF223">
        <f t="shared" si="49"/>
        <v>0.94092827004219415</v>
      </c>
      <c r="BG223">
        <f t="shared" si="50"/>
        <v>7.6312106248346075E-4</v>
      </c>
    </row>
    <row r="224" spans="1:59" x14ac:dyDescent="0.35">
      <c r="A224">
        <v>28</v>
      </c>
      <c r="B224">
        <v>736</v>
      </c>
      <c r="C224">
        <v>26</v>
      </c>
      <c r="D224">
        <v>1387</v>
      </c>
      <c r="E224">
        <v>3</v>
      </c>
      <c r="F224">
        <v>2</v>
      </c>
      <c r="G224">
        <v>8</v>
      </c>
      <c r="H224">
        <v>1</v>
      </c>
      <c r="I224">
        <v>2</v>
      </c>
      <c r="J224">
        <v>0</v>
      </c>
      <c r="K224">
        <v>11</v>
      </c>
      <c r="L224">
        <v>3</v>
      </c>
      <c r="M224">
        <v>3</v>
      </c>
      <c r="N224" s="14">
        <v>0</v>
      </c>
      <c r="O224">
        <v>1</v>
      </c>
      <c r="P224" s="15">
        <f t="shared" si="40"/>
        <v>1</v>
      </c>
      <c r="Q224">
        <f t="shared" si="41"/>
        <v>0</v>
      </c>
      <c r="R224">
        <f t="shared" si="42"/>
        <v>0.3140190733825996</v>
      </c>
      <c r="S224" s="14">
        <f t="shared" si="43"/>
        <v>0.3140190733825996</v>
      </c>
      <c r="T224" s="15">
        <f t="shared" si="44"/>
        <v>0.6859809266174004</v>
      </c>
      <c r="U224" s="14">
        <f t="shared" si="45"/>
        <v>-0.37690545540750608</v>
      </c>
      <c r="V224" s="15">
        <f t="shared" si="46"/>
        <v>100</v>
      </c>
      <c r="W224">
        <f t="shared" si="47"/>
        <v>0.45776647891806599</v>
      </c>
      <c r="AZ224">
        <v>3.2028074010586854E-2</v>
      </c>
      <c r="BA224">
        <v>1</v>
      </c>
      <c r="BB224">
        <v>0</v>
      </c>
      <c r="BC224">
        <f t="shared" si="51"/>
        <v>206</v>
      </c>
      <c r="BD224">
        <f t="shared" si="52"/>
        <v>14</v>
      </c>
      <c r="BE224">
        <f t="shared" si="48"/>
        <v>0.8329278183292782</v>
      </c>
      <c r="BF224">
        <f t="shared" si="49"/>
        <v>0.94092827004219415</v>
      </c>
      <c r="BG224">
        <f t="shared" si="50"/>
        <v>7.6312106248356527E-4</v>
      </c>
    </row>
    <row r="225" spans="1:59" x14ac:dyDescent="0.35">
      <c r="A225">
        <v>28</v>
      </c>
      <c r="B225">
        <v>760</v>
      </c>
      <c r="C225">
        <v>2</v>
      </c>
      <c r="D225">
        <v>846</v>
      </c>
      <c r="E225">
        <v>2</v>
      </c>
      <c r="F225">
        <v>1</v>
      </c>
      <c r="G225">
        <v>8</v>
      </c>
      <c r="H225">
        <v>2</v>
      </c>
      <c r="I225">
        <v>2</v>
      </c>
      <c r="J225">
        <v>1</v>
      </c>
      <c r="K225">
        <v>20</v>
      </c>
      <c r="L225">
        <v>1</v>
      </c>
      <c r="M225">
        <v>3</v>
      </c>
      <c r="N225" s="14">
        <v>0</v>
      </c>
      <c r="O225">
        <v>1</v>
      </c>
      <c r="P225" s="15">
        <f t="shared" si="40"/>
        <v>1</v>
      </c>
      <c r="Q225">
        <f t="shared" si="41"/>
        <v>0</v>
      </c>
      <c r="R225">
        <f t="shared" si="42"/>
        <v>0.5093967918686062</v>
      </c>
      <c r="S225" s="14">
        <f t="shared" si="43"/>
        <v>0.5093967918686062</v>
      </c>
      <c r="T225" s="15">
        <f t="shared" si="44"/>
        <v>0.4906032081313938</v>
      </c>
      <c r="U225" s="14">
        <f t="shared" si="45"/>
        <v>-0.71211960797938589</v>
      </c>
      <c r="V225" s="15">
        <f t="shared" si="46"/>
        <v>0</v>
      </c>
      <c r="W225">
        <f t="shared" si="47"/>
        <v>1.0383070950734163</v>
      </c>
      <c r="AZ225">
        <v>3.2043714527259293E-2</v>
      </c>
      <c r="BA225">
        <v>1</v>
      </c>
      <c r="BB225">
        <v>0</v>
      </c>
      <c r="BC225">
        <f t="shared" si="51"/>
        <v>207</v>
      </c>
      <c r="BD225">
        <f t="shared" si="52"/>
        <v>14</v>
      </c>
      <c r="BE225">
        <f t="shared" si="48"/>
        <v>0.83211678832116787</v>
      </c>
      <c r="BF225">
        <f t="shared" si="49"/>
        <v>0.94092827004219415</v>
      </c>
      <c r="BG225">
        <f t="shared" si="50"/>
        <v>7.6312106248346075E-4</v>
      </c>
    </row>
    <row r="226" spans="1:59" x14ac:dyDescent="0.35">
      <c r="A226">
        <v>28</v>
      </c>
      <c r="B226">
        <v>773</v>
      </c>
      <c r="C226">
        <v>6</v>
      </c>
      <c r="D226">
        <v>1154</v>
      </c>
      <c r="E226">
        <v>3</v>
      </c>
      <c r="F226">
        <v>2</v>
      </c>
      <c r="G226">
        <v>4</v>
      </c>
      <c r="H226">
        <v>3</v>
      </c>
      <c r="I226">
        <v>3</v>
      </c>
      <c r="J226">
        <v>1</v>
      </c>
      <c r="K226">
        <v>14</v>
      </c>
      <c r="L226">
        <v>4</v>
      </c>
      <c r="M226">
        <v>3</v>
      </c>
      <c r="N226" s="14">
        <v>0</v>
      </c>
      <c r="O226">
        <v>1</v>
      </c>
      <c r="P226" s="15">
        <f t="shared" si="40"/>
        <v>1</v>
      </c>
      <c r="Q226">
        <f t="shared" si="41"/>
        <v>0</v>
      </c>
      <c r="R226">
        <f t="shared" si="42"/>
        <v>0.14351917556488875</v>
      </c>
      <c r="S226" s="14">
        <f t="shared" si="43"/>
        <v>0.14351917556488875</v>
      </c>
      <c r="T226" s="15">
        <f t="shared" si="44"/>
        <v>0.8564808244351112</v>
      </c>
      <c r="U226" s="14">
        <f t="shared" si="45"/>
        <v>-0.15492334975216676</v>
      </c>
      <c r="V226" s="15">
        <f t="shared" si="46"/>
        <v>100</v>
      </c>
      <c r="W226">
        <f t="shared" si="47"/>
        <v>0.16756846326308159</v>
      </c>
      <c r="AZ226">
        <v>3.20754529223626E-2</v>
      </c>
      <c r="BA226">
        <v>1</v>
      </c>
      <c r="BB226">
        <v>0</v>
      </c>
      <c r="BC226">
        <f t="shared" si="51"/>
        <v>208</v>
      </c>
      <c r="BD226">
        <f t="shared" si="52"/>
        <v>14</v>
      </c>
      <c r="BE226">
        <f t="shared" si="48"/>
        <v>0.83130575831305764</v>
      </c>
      <c r="BF226">
        <f t="shared" si="49"/>
        <v>0.94092827004219415</v>
      </c>
      <c r="BG226">
        <f t="shared" si="50"/>
        <v>7.6312106248356527E-4</v>
      </c>
    </row>
    <row r="227" spans="1:59" x14ac:dyDescent="0.35">
      <c r="A227">
        <v>28</v>
      </c>
      <c r="B227">
        <v>773.53418803418799</v>
      </c>
      <c r="C227">
        <v>1</v>
      </c>
      <c r="D227">
        <v>1506</v>
      </c>
      <c r="E227">
        <v>1</v>
      </c>
      <c r="F227">
        <v>2</v>
      </c>
      <c r="G227">
        <v>4</v>
      </c>
      <c r="H227">
        <v>3</v>
      </c>
      <c r="I227">
        <v>3</v>
      </c>
      <c r="J227">
        <v>0</v>
      </c>
      <c r="K227">
        <v>15.375527426160337</v>
      </c>
      <c r="L227">
        <v>4</v>
      </c>
      <c r="M227">
        <v>1</v>
      </c>
      <c r="N227" s="14">
        <v>0</v>
      </c>
      <c r="O227">
        <v>1</v>
      </c>
      <c r="P227" s="15">
        <f t="shared" si="40"/>
        <v>1</v>
      </c>
      <c r="Q227">
        <f t="shared" si="41"/>
        <v>0</v>
      </c>
      <c r="R227">
        <f t="shared" si="42"/>
        <v>8.371308879777227E-2</v>
      </c>
      <c r="S227" s="14">
        <f t="shared" si="43"/>
        <v>8.371308879777227E-2</v>
      </c>
      <c r="T227" s="15">
        <f t="shared" si="44"/>
        <v>0.91628691120222772</v>
      </c>
      <c r="U227" s="14">
        <f t="shared" si="45"/>
        <v>-8.7425741515232303E-2</v>
      </c>
      <c r="V227" s="15">
        <f t="shared" si="46"/>
        <v>100</v>
      </c>
      <c r="W227">
        <f t="shared" si="47"/>
        <v>9.1361218603390595E-2</v>
      </c>
      <c r="AZ227">
        <v>3.2134220527133439E-2</v>
      </c>
      <c r="BA227">
        <v>1</v>
      </c>
      <c r="BB227">
        <v>0</v>
      </c>
      <c r="BC227">
        <f t="shared" si="51"/>
        <v>209</v>
      </c>
      <c r="BD227">
        <f t="shared" si="52"/>
        <v>14</v>
      </c>
      <c r="BE227">
        <f t="shared" si="48"/>
        <v>0.83049472830494731</v>
      </c>
      <c r="BF227">
        <f t="shared" si="49"/>
        <v>0.94092827004219415</v>
      </c>
      <c r="BG227">
        <f t="shared" si="50"/>
        <v>7.6312106248356527E-4</v>
      </c>
    </row>
    <row r="228" spans="1:59" x14ac:dyDescent="0.35">
      <c r="A228">
        <v>28</v>
      </c>
      <c r="B228">
        <v>773.53418803418799</v>
      </c>
      <c r="C228">
        <v>2</v>
      </c>
      <c r="D228">
        <v>440</v>
      </c>
      <c r="E228">
        <v>1</v>
      </c>
      <c r="F228">
        <v>2</v>
      </c>
      <c r="G228">
        <v>4</v>
      </c>
      <c r="H228">
        <v>4</v>
      </c>
      <c r="I228">
        <v>2</v>
      </c>
      <c r="J228">
        <v>1</v>
      </c>
      <c r="K228">
        <v>13</v>
      </c>
      <c r="L228">
        <v>4</v>
      </c>
      <c r="M228">
        <v>2</v>
      </c>
      <c r="N228" s="14">
        <v>1</v>
      </c>
      <c r="O228">
        <v>0</v>
      </c>
      <c r="P228" s="15">
        <f t="shared" si="40"/>
        <v>1</v>
      </c>
      <c r="Q228">
        <f t="shared" si="41"/>
        <v>1</v>
      </c>
      <c r="R228">
        <f t="shared" si="42"/>
        <v>0.38170490286671865</v>
      </c>
      <c r="S228" s="14">
        <f t="shared" si="43"/>
        <v>0.38170490286671865</v>
      </c>
      <c r="T228" s="15">
        <f t="shared" si="44"/>
        <v>0.61829509713328135</v>
      </c>
      <c r="U228" s="14">
        <f t="shared" si="45"/>
        <v>-0.96310747449626422</v>
      </c>
      <c r="V228" s="15">
        <f t="shared" si="46"/>
        <v>0</v>
      </c>
      <c r="W228">
        <f t="shared" si="47"/>
        <v>1.6198248764679186</v>
      </c>
      <c r="AZ228">
        <v>3.2194475758860461E-2</v>
      </c>
      <c r="BA228">
        <v>1</v>
      </c>
      <c r="BB228">
        <v>0</v>
      </c>
      <c r="BC228">
        <f t="shared" si="51"/>
        <v>210</v>
      </c>
      <c r="BD228">
        <f t="shared" si="52"/>
        <v>14</v>
      </c>
      <c r="BE228">
        <f t="shared" si="48"/>
        <v>0.82968369829683697</v>
      </c>
      <c r="BF228">
        <f t="shared" si="49"/>
        <v>0.94092827004219415</v>
      </c>
      <c r="BG228">
        <f t="shared" si="50"/>
        <v>7.6312106248356527E-4</v>
      </c>
    </row>
    <row r="229" spans="1:59" x14ac:dyDescent="0.35">
      <c r="A229">
        <v>28</v>
      </c>
      <c r="B229">
        <v>773.53418803418799</v>
      </c>
      <c r="C229">
        <v>2</v>
      </c>
      <c r="D229">
        <v>828</v>
      </c>
      <c r="E229">
        <v>3</v>
      </c>
      <c r="F229">
        <v>2</v>
      </c>
      <c r="G229">
        <v>4</v>
      </c>
      <c r="H229">
        <v>3</v>
      </c>
      <c r="I229">
        <v>1</v>
      </c>
      <c r="J229">
        <v>0</v>
      </c>
      <c r="K229">
        <v>17</v>
      </c>
      <c r="L229">
        <v>4</v>
      </c>
      <c r="M229">
        <v>2</v>
      </c>
      <c r="N229" s="14">
        <v>1</v>
      </c>
      <c r="O229">
        <v>0</v>
      </c>
      <c r="P229" s="15">
        <f t="shared" si="40"/>
        <v>1</v>
      </c>
      <c r="Q229">
        <f t="shared" si="41"/>
        <v>1</v>
      </c>
      <c r="R229">
        <f t="shared" si="42"/>
        <v>0.12540101103848697</v>
      </c>
      <c r="S229" s="14">
        <f t="shared" si="43"/>
        <v>0.12540101103848697</v>
      </c>
      <c r="T229" s="15">
        <f t="shared" si="44"/>
        <v>0.874598988961513</v>
      </c>
      <c r="U229" s="14">
        <f t="shared" si="45"/>
        <v>-2.0762385883079482</v>
      </c>
      <c r="V229" s="15">
        <f t="shared" si="46"/>
        <v>0</v>
      </c>
      <c r="W229">
        <f t="shared" si="47"/>
        <v>6.9744173648894172</v>
      </c>
      <c r="AZ229">
        <v>3.2487468389940828E-2</v>
      </c>
      <c r="BA229">
        <v>1</v>
      </c>
      <c r="BB229">
        <v>0</v>
      </c>
      <c r="BC229">
        <f t="shared" si="51"/>
        <v>211</v>
      </c>
      <c r="BD229">
        <f t="shared" si="52"/>
        <v>14</v>
      </c>
      <c r="BE229">
        <f t="shared" si="48"/>
        <v>0.82887266828872663</v>
      </c>
      <c r="BF229">
        <f t="shared" si="49"/>
        <v>0.94092827004219415</v>
      </c>
      <c r="BG229">
        <f t="shared" si="50"/>
        <v>7.6312106248346075E-4</v>
      </c>
    </row>
    <row r="230" spans="1:59" x14ac:dyDescent="0.35">
      <c r="A230">
        <v>28</v>
      </c>
      <c r="B230">
        <v>773.53418803418799</v>
      </c>
      <c r="C230">
        <v>9</v>
      </c>
      <c r="D230">
        <v>377</v>
      </c>
      <c r="E230">
        <v>4</v>
      </c>
      <c r="F230">
        <v>2</v>
      </c>
      <c r="G230">
        <v>4</v>
      </c>
      <c r="H230">
        <v>4</v>
      </c>
      <c r="I230">
        <v>2</v>
      </c>
      <c r="J230">
        <v>0</v>
      </c>
      <c r="K230">
        <v>23</v>
      </c>
      <c r="L230">
        <v>4</v>
      </c>
      <c r="M230">
        <v>2</v>
      </c>
      <c r="N230" s="14">
        <v>0</v>
      </c>
      <c r="O230">
        <v>1</v>
      </c>
      <c r="P230" s="15">
        <f t="shared" si="40"/>
        <v>1</v>
      </c>
      <c r="Q230">
        <f t="shared" si="41"/>
        <v>0</v>
      </c>
      <c r="R230">
        <f t="shared" si="42"/>
        <v>3.9410683580577886E-2</v>
      </c>
      <c r="S230" s="14">
        <f t="shared" si="43"/>
        <v>3.9410683580577886E-2</v>
      </c>
      <c r="T230" s="15">
        <f t="shared" si="44"/>
        <v>0.96058931641942213</v>
      </c>
      <c r="U230" s="14">
        <f t="shared" si="45"/>
        <v>-4.0208311591917435E-2</v>
      </c>
      <c r="V230" s="15">
        <f t="shared" si="46"/>
        <v>100</v>
      </c>
      <c r="W230">
        <f t="shared" si="47"/>
        <v>4.1027609725538525E-2</v>
      </c>
      <c r="AZ230">
        <v>3.251493380449344E-2</v>
      </c>
      <c r="BA230">
        <v>1</v>
      </c>
      <c r="BB230">
        <v>0</v>
      </c>
      <c r="BC230">
        <f t="shared" si="51"/>
        <v>212</v>
      </c>
      <c r="BD230">
        <f t="shared" si="52"/>
        <v>14</v>
      </c>
      <c r="BE230">
        <f t="shared" si="48"/>
        <v>0.82806163828061641</v>
      </c>
      <c r="BF230">
        <f t="shared" si="49"/>
        <v>0.94092827004219415</v>
      </c>
      <c r="BG230">
        <f t="shared" si="50"/>
        <v>7.6312106248356527E-4</v>
      </c>
    </row>
    <row r="231" spans="1:59" x14ac:dyDescent="0.35">
      <c r="A231">
        <v>28</v>
      </c>
      <c r="B231">
        <v>776.33181818181822</v>
      </c>
      <c r="C231">
        <v>1</v>
      </c>
      <c r="D231">
        <v>1315</v>
      </c>
      <c r="E231">
        <v>3</v>
      </c>
      <c r="F231">
        <v>1</v>
      </c>
      <c r="G231">
        <v>5</v>
      </c>
      <c r="H231">
        <v>4</v>
      </c>
      <c r="I231">
        <v>2</v>
      </c>
      <c r="J231">
        <v>0</v>
      </c>
      <c r="K231">
        <v>15.173076923076923</v>
      </c>
      <c r="L231">
        <v>1</v>
      </c>
      <c r="M231">
        <v>3</v>
      </c>
      <c r="N231" s="14">
        <v>0</v>
      </c>
      <c r="O231">
        <v>1</v>
      </c>
      <c r="P231" s="15">
        <f t="shared" si="40"/>
        <v>1</v>
      </c>
      <c r="Q231">
        <f t="shared" si="41"/>
        <v>0</v>
      </c>
      <c r="R231">
        <f t="shared" si="42"/>
        <v>4.6672213923606633E-2</v>
      </c>
      <c r="S231" s="14">
        <f t="shared" si="43"/>
        <v>4.6672213923606633E-2</v>
      </c>
      <c r="T231" s="15">
        <f t="shared" si="44"/>
        <v>0.95332778607639335</v>
      </c>
      <c r="U231" s="14">
        <f t="shared" si="45"/>
        <v>-4.7796482654263756E-2</v>
      </c>
      <c r="V231" s="15">
        <f t="shared" si="46"/>
        <v>100</v>
      </c>
      <c r="W231">
        <f t="shared" si="47"/>
        <v>4.8957152623962899E-2</v>
      </c>
      <c r="AZ231">
        <v>3.2837368109540008E-2</v>
      </c>
      <c r="BA231">
        <v>1</v>
      </c>
      <c r="BB231">
        <v>0</v>
      </c>
      <c r="BC231">
        <f t="shared" si="51"/>
        <v>213</v>
      </c>
      <c r="BD231">
        <f t="shared" si="52"/>
        <v>14</v>
      </c>
      <c r="BE231">
        <f t="shared" si="48"/>
        <v>0.82725060827250607</v>
      </c>
      <c r="BF231">
        <f t="shared" si="49"/>
        <v>0.94092827004219415</v>
      </c>
      <c r="BG231">
        <f t="shared" si="50"/>
        <v>7.6312106248346075E-4</v>
      </c>
    </row>
    <row r="232" spans="1:59" x14ac:dyDescent="0.35">
      <c r="A232">
        <v>28</v>
      </c>
      <c r="B232">
        <v>776.33181818181822</v>
      </c>
      <c r="C232">
        <v>2</v>
      </c>
      <c r="D232">
        <v>364</v>
      </c>
      <c r="E232">
        <v>1</v>
      </c>
      <c r="F232">
        <v>2</v>
      </c>
      <c r="G232">
        <v>5</v>
      </c>
      <c r="H232">
        <v>3</v>
      </c>
      <c r="I232">
        <v>1</v>
      </c>
      <c r="J232">
        <v>0</v>
      </c>
      <c r="K232">
        <v>11</v>
      </c>
      <c r="L232">
        <v>3</v>
      </c>
      <c r="M232">
        <v>1</v>
      </c>
      <c r="N232" s="14">
        <v>1</v>
      </c>
      <c r="O232">
        <v>0</v>
      </c>
      <c r="P232" s="15">
        <f t="shared" si="40"/>
        <v>1</v>
      </c>
      <c r="Q232">
        <f t="shared" si="41"/>
        <v>1</v>
      </c>
      <c r="R232">
        <f t="shared" si="42"/>
        <v>0.3821601623174396</v>
      </c>
      <c r="S232" s="14">
        <f t="shared" si="43"/>
        <v>0.3821601623174396</v>
      </c>
      <c r="T232" s="15">
        <f t="shared" si="44"/>
        <v>0.61783983768256046</v>
      </c>
      <c r="U232" s="14">
        <f t="shared" si="45"/>
        <v>-0.96191548516365777</v>
      </c>
      <c r="V232" s="15">
        <f t="shared" si="46"/>
        <v>0</v>
      </c>
      <c r="W232">
        <f t="shared" si="47"/>
        <v>1.6167039335967066</v>
      </c>
      <c r="AZ232">
        <v>3.2994301561769579E-2</v>
      </c>
      <c r="BA232">
        <v>1</v>
      </c>
      <c r="BB232">
        <v>0</v>
      </c>
      <c r="BC232">
        <f t="shared" si="51"/>
        <v>214</v>
      </c>
      <c r="BD232">
        <f t="shared" si="52"/>
        <v>14</v>
      </c>
      <c r="BE232">
        <f t="shared" si="48"/>
        <v>0.82643957826439585</v>
      </c>
      <c r="BF232">
        <f t="shared" si="49"/>
        <v>0.94092827004219415</v>
      </c>
      <c r="BG232">
        <f t="shared" si="50"/>
        <v>7.6312106248356527E-4</v>
      </c>
    </row>
    <row r="233" spans="1:59" x14ac:dyDescent="0.35">
      <c r="A233">
        <v>28</v>
      </c>
      <c r="B233">
        <v>776.33181818181822</v>
      </c>
      <c r="C233">
        <v>2</v>
      </c>
      <c r="D233">
        <v>1504</v>
      </c>
      <c r="E233">
        <v>3</v>
      </c>
      <c r="F233">
        <v>2</v>
      </c>
      <c r="G233">
        <v>5</v>
      </c>
      <c r="H233">
        <v>1</v>
      </c>
      <c r="I233">
        <v>1</v>
      </c>
      <c r="J233">
        <v>0</v>
      </c>
      <c r="K233">
        <v>15.173076923076923</v>
      </c>
      <c r="L233">
        <v>3</v>
      </c>
      <c r="M233">
        <v>2</v>
      </c>
      <c r="N233" s="14">
        <v>1</v>
      </c>
      <c r="O233">
        <v>0</v>
      </c>
      <c r="P233" s="15">
        <f t="shared" si="40"/>
        <v>1</v>
      </c>
      <c r="Q233">
        <f t="shared" si="41"/>
        <v>1</v>
      </c>
      <c r="R233">
        <f t="shared" si="42"/>
        <v>0.27078841882225119</v>
      </c>
      <c r="S233" s="14">
        <f t="shared" si="43"/>
        <v>0.27078841882225119</v>
      </c>
      <c r="T233" s="15">
        <f t="shared" si="44"/>
        <v>0.72921158117774887</v>
      </c>
      <c r="U233" s="14">
        <f t="shared" si="45"/>
        <v>-1.306417505393793</v>
      </c>
      <c r="V233" s="15">
        <f t="shared" si="46"/>
        <v>0</v>
      </c>
      <c r="W233">
        <f t="shared" si="47"/>
        <v>2.6929201195137233</v>
      </c>
      <c r="AZ233">
        <v>3.302518721552189E-2</v>
      </c>
      <c r="BA233">
        <v>1</v>
      </c>
      <c r="BB233">
        <v>0</v>
      </c>
      <c r="BC233">
        <f t="shared" si="51"/>
        <v>215</v>
      </c>
      <c r="BD233">
        <f t="shared" si="52"/>
        <v>14</v>
      </c>
      <c r="BE233">
        <f t="shared" si="48"/>
        <v>0.82562854825628551</v>
      </c>
      <c r="BF233">
        <f t="shared" si="49"/>
        <v>0.94092827004219415</v>
      </c>
      <c r="BG233">
        <f t="shared" si="50"/>
        <v>7.6312106248356527E-4</v>
      </c>
    </row>
    <row r="234" spans="1:59" x14ac:dyDescent="0.35">
      <c r="A234">
        <v>28</v>
      </c>
      <c r="B234">
        <v>776.33181818181822</v>
      </c>
      <c r="C234">
        <v>5</v>
      </c>
      <c r="D234">
        <v>65</v>
      </c>
      <c r="E234">
        <v>3</v>
      </c>
      <c r="F234">
        <v>2</v>
      </c>
      <c r="G234">
        <v>5</v>
      </c>
      <c r="H234">
        <v>3</v>
      </c>
      <c r="I234">
        <v>1</v>
      </c>
      <c r="J234">
        <v>1</v>
      </c>
      <c r="K234">
        <v>13</v>
      </c>
      <c r="L234">
        <v>3</v>
      </c>
      <c r="M234">
        <v>2</v>
      </c>
      <c r="N234" s="14">
        <v>1</v>
      </c>
      <c r="O234">
        <v>0</v>
      </c>
      <c r="P234" s="15">
        <f t="shared" si="40"/>
        <v>1</v>
      </c>
      <c r="Q234">
        <f t="shared" si="41"/>
        <v>1</v>
      </c>
      <c r="R234">
        <f t="shared" si="42"/>
        <v>0.5700383800958867</v>
      </c>
      <c r="S234" s="14">
        <f t="shared" si="43"/>
        <v>0.5700383800958867</v>
      </c>
      <c r="T234" s="15">
        <f t="shared" si="44"/>
        <v>0.4299616199041133</v>
      </c>
      <c r="U234" s="14">
        <f t="shared" si="45"/>
        <v>-0.5620515869187841</v>
      </c>
      <c r="V234" s="15">
        <f t="shared" si="46"/>
        <v>100</v>
      </c>
      <c r="W234">
        <f t="shared" si="47"/>
        <v>0.75426784391568347</v>
      </c>
      <c r="AZ234">
        <v>3.3053560156850105E-2</v>
      </c>
      <c r="BA234">
        <v>1</v>
      </c>
      <c r="BB234">
        <v>0</v>
      </c>
      <c r="BC234">
        <f t="shared" si="51"/>
        <v>216</v>
      </c>
      <c r="BD234">
        <f t="shared" si="52"/>
        <v>14</v>
      </c>
      <c r="BE234">
        <f t="shared" si="48"/>
        <v>0.82481751824817517</v>
      </c>
      <c r="BF234">
        <f t="shared" si="49"/>
        <v>0.94092827004219415</v>
      </c>
      <c r="BG234">
        <f t="shared" si="50"/>
        <v>7.6312106248356527E-4</v>
      </c>
    </row>
    <row r="235" spans="1:59" x14ac:dyDescent="0.35">
      <c r="A235">
        <v>28</v>
      </c>
      <c r="B235">
        <v>776.33181818181822</v>
      </c>
      <c r="C235">
        <v>19</v>
      </c>
      <c r="D235">
        <v>1216</v>
      </c>
      <c r="E235">
        <v>4</v>
      </c>
      <c r="F235">
        <v>2</v>
      </c>
      <c r="G235">
        <v>5</v>
      </c>
      <c r="H235">
        <v>1</v>
      </c>
      <c r="I235">
        <v>2</v>
      </c>
      <c r="J235">
        <v>0</v>
      </c>
      <c r="K235">
        <v>15.173076923076923</v>
      </c>
      <c r="L235">
        <v>3</v>
      </c>
      <c r="M235">
        <v>3</v>
      </c>
      <c r="N235" s="14">
        <v>0</v>
      </c>
      <c r="O235">
        <v>1</v>
      </c>
      <c r="P235" s="15">
        <f t="shared" si="40"/>
        <v>1</v>
      </c>
      <c r="Q235">
        <f t="shared" si="41"/>
        <v>0</v>
      </c>
      <c r="R235">
        <f t="shared" si="42"/>
        <v>0.1447630274482421</v>
      </c>
      <c r="S235" s="14">
        <f t="shared" si="43"/>
        <v>0.1447630274482421</v>
      </c>
      <c r="T235" s="15">
        <f t="shared" si="44"/>
        <v>0.8552369725517579</v>
      </c>
      <c r="U235" s="14">
        <f t="shared" si="45"/>
        <v>-0.1563766875681088</v>
      </c>
      <c r="V235" s="15">
        <f t="shared" si="46"/>
        <v>100</v>
      </c>
      <c r="W235">
        <f t="shared" si="47"/>
        <v>0.16926656832470047</v>
      </c>
      <c r="AZ235">
        <v>3.3061556320900597E-2</v>
      </c>
      <c r="BA235">
        <v>1</v>
      </c>
      <c r="BB235">
        <v>0</v>
      </c>
      <c r="BC235">
        <f t="shared" si="51"/>
        <v>217</v>
      </c>
      <c r="BD235">
        <f t="shared" si="52"/>
        <v>14</v>
      </c>
      <c r="BE235">
        <f t="shared" si="48"/>
        <v>0.82400648824006484</v>
      </c>
      <c r="BF235">
        <f t="shared" si="49"/>
        <v>0.94092827004219415</v>
      </c>
      <c r="BG235">
        <f t="shared" si="50"/>
        <v>7.6312106248346075E-4</v>
      </c>
    </row>
    <row r="236" spans="1:59" x14ac:dyDescent="0.35">
      <c r="A236">
        <v>28</v>
      </c>
      <c r="B236">
        <v>783</v>
      </c>
      <c r="C236">
        <v>1</v>
      </c>
      <c r="D236">
        <v>1927</v>
      </c>
      <c r="E236">
        <v>3</v>
      </c>
      <c r="F236">
        <v>2</v>
      </c>
      <c r="G236">
        <v>8</v>
      </c>
      <c r="H236">
        <v>4</v>
      </c>
      <c r="I236">
        <v>2</v>
      </c>
      <c r="J236">
        <v>1</v>
      </c>
      <c r="K236">
        <v>12</v>
      </c>
      <c r="L236">
        <v>3</v>
      </c>
      <c r="M236">
        <v>3</v>
      </c>
      <c r="N236" s="14">
        <v>0</v>
      </c>
      <c r="O236">
        <v>1</v>
      </c>
      <c r="P236" s="15">
        <f t="shared" si="40"/>
        <v>1</v>
      </c>
      <c r="Q236">
        <f t="shared" si="41"/>
        <v>0</v>
      </c>
      <c r="R236">
        <f t="shared" si="42"/>
        <v>0.27005375694413469</v>
      </c>
      <c r="S236" s="14">
        <f t="shared" si="43"/>
        <v>0.27005375694413469</v>
      </c>
      <c r="T236" s="15">
        <f t="shared" si="44"/>
        <v>0.72994624305586531</v>
      </c>
      <c r="U236" s="14">
        <f t="shared" si="45"/>
        <v>-0.31478438720073193</v>
      </c>
      <c r="V236" s="15">
        <f t="shared" si="46"/>
        <v>100</v>
      </c>
      <c r="W236">
        <f t="shared" si="47"/>
        <v>0.3699638973598588</v>
      </c>
      <c r="AZ236">
        <v>3.3227566349312565E-2</v>
      </c>
      <c r="BA236">
        <v>1</v>
      </c>
      <c r="BB236">
        <v>0</v>
      </c>
      <c r="BC236">
        <f t="shared" si="51"/>
        <v>218</v>
      </c>
      <c r="BD236">
        <f t="shared" si="52"/>
        <v>14</v>
      </c>
      <c r="BE236">
        <f t="shared" si="48"/>
        <v>0.82319545823195461</v>
      </c>
      <c r="BF236">
        <f t="shared" si="49"/>
        <v>0.94092827004219415</v>
      </c>
      <c r="BG236">
        <f t="shared" si="50"/>
        <v>7.6312106248356527E-4</v>
      </c>
    </row>
    <row r="237" spans="1:59" x14ac:dyDescent="0.35">
      <c r="A237">
        <v>28</v>
      </c>
      <c r="B237">
        <v>787.54826254826253</v>
      </c>
      <c r="C237">
        <v>4</v>
      </c>
      <c r="D237">
        <v>129</v>
      </c>
      <c r="E237">
        <v>2</v>
      </c>
      <c r="F237">
        <v>2</v>
      </c>
      <c r="G237">
        <v>8</v>
      </c>
      <c r="H237">
        <v>3</v>
      </c>
      <c r="I237">
        <v>2</v>
      </c>
      <c r="J237">
        <v>0</v>
      </c>
      <c r="K237">
        <v>15</v>
      </c>
      <c r="L237">
        <v>2</v>
      </c>
      <c r="M237">
        <v>4</v>
      </c>
      <c r="N237" s="14">
        <v>0</v>
      </c>
      <c r="O237">
        <v>1</v>
      </c>
      <c r="P237" s="15">
        <f t="shared" si="40"/>
        <v>1</v>
      </c>
      <c r="Q237">
        <f t="shared" si="41"/>
        <v>0</v>
      </c>
      <c r="R237">
        <f t="shared" si="42"/>
        <v>0.13339567256844206</v>
      </c>
      <c r="S237" s="14">
        <f t="shared" si="43"/>
        <v>0.13339567256844206</v>
      </c>
      <c r="T237" s="15">
        <f t="shared" si="44"/>
        <v>0.86660432743155791</v>
      </c>
      <c r="U237" s="14">
        <f t="shared" si="45"/>
        <v>-0.14317277611441565</v>
      </c>
      <c r="V237" s="15">
        <f t="shared" si="46"/>
        <v>100</v>
      </c>
      <c r="W237">
        <f t="shared" si="47"/>
        <v>0.15392915583955158</v>
      </c>
      <c r="AZ237">
        <v>3.3258504797461994E-2</v>
      </c>
      <c r="BA237">
        <v>1</v>
      </c>
      <c r="BB237">
        <v>0</v>
      </c>
      <c r="BC237">
        <f t="shared" si="51"/>
        <v>219</v>
      </c>
      <c r="BD237">
        <f t="shared" si="52"/>
        <v>14</v>
      </c>
      <c r="BE237">
        <f t="shared" si="48"/>
        <v>0.82238442822384428</v>
      </c>
      <c r="BF237">
        <f t="shared" si="49"/>
        <v>0.94092827004219415</v>
      </c>
      <c r="BG237">
        <f t="shared" si="50"/>
        <v>7.6312106248356527E-4</v>
      </c>
    </row>
    <row r="238" spans="1:59" x14ac:dyDescent="0.35">
      <c r="A238">
        <v>28</v>
      </c>
      <c r="B238">
        <v>791</v>
      </c>
      <c r="C238">
        <v>1</v>
      </c>
      <c r="D238">
        <v>1286</v>
      </c>
      <c r="E238">
        <v>4</v>
      </c>
      <c r="F238">
        <v>2</v>
      </c>
      <c r="G238">
        <v>5</v>
      </c>
      <c r="H238">
        <v>3</v>
      </c>
      <c r="I238">
        <v>1</v>
      </c>
      <c r="J238">
        <v>1</v>
      </c>
      <c r="K238">
        <v>11</v>
      </c>
      <c r="L238">
        <v>3</v>
      </c>
      <c r="M238">
        <v>2</v>
      </c>
      <c r="N238" s="14">
        <v>0</v>
      </c>
      <c r="O238">
        <v>1</v>
      </c>
      <c r="P238" s="15">
        <f t="shared" si="40"/>
        <v>1</v>
      </c>
      <c r="Q238">
        <f t="shared" si="41"/>
        <v>0</v>
      </c>
      <c r="R238">
        <f t="shared" si="42"/>
        <v>0.43086548473195507</v>
      </c>
      <c r="S238" s="14">
        <f t="shared" si="43"/>
        <v>0.43086548473195507</v>
      </c>
      <c r="T238" s="15">
        <f t="shared" si="44"/>
        <v>0.56913451526804493</v>
      </c>
      <c r="U238" s="14">
        <f t="shared" si="45"/>
        <v>-0.56363846634893067</v>
      </c>
      <c r="V238" s="15">
        <f t="shared" si="46"/>
        <v>100</v>
      </c>
      <c r="W238">
        <f t="shared" si="47"/>
        <v>0.75705386542763198</v>
      </c>
      <c r="AZ238">
        <v>3.3320326616436531E-2</v>
      </c>
      <c r="BA238">
        <v>1</v>
      </c>
      <c r="BB238">
        <v>0</v>
      </c>
      <c r="BC238">
        <f t="shared" si="51"/>
        <v>220</v>
      </c>
      <c r="BD238">
        <f t="shared" si="52"/>
        <v>14</v>
      </c>
      <c r="BE238">
        <f t="shared" si="48"/>
        <v>0.82157339821573394</v>
      </c>
      <c r="BF238">
        <f t="shared" si="49"/>
        <v>0.94092827004219415</v>
      </c>
      <c r="BG238">
        <f t="shared" si="50"/>
        <v>7.6312106248346075E-4</v>
      </c>
    </row>
    <row r="239" spans="1:59" x14ac:dyDescent="0.35">
      <c r="A239">
        <v>28</v>
      </c>
      <c r="B239">
        <v>803.12121212121212</v>
      </c>
      <c r="C239">
        <v>10</v>
      </c>
      <c r="D239">
        <v>1056</v>
      </c>
      <c r="E239">
        <v>4</v>
      </c>
      <c r="F239">
        <v>2</v>
      </c>
      <c r="G239">
        <v>9</v>
      </c>
      <c r="H239">
        <v>2</v>
      </c>
      <c r="I239">
        <v>2</v>
      </c>
      <c r="J239">
        <v>0</v>
      </c>
      <c r="K239">
        <v>15.492537313432836</v>
      </c>
      <c r="L239">
        <v>2</v>
      </c>
      <c r="M239">
        <v>3</v>
      </c>
      <c r="N239" s="14">
        <v>0</v>
      </c>
      <c r="O239">
        <v>1</v>
      </c>
      <c r="P239" s="15">
        <f t="shared" si="40"/>
        <v>1</v>
      </c>
      <c r="Q239">
        <f t="shared" si="41"/>
        <v>0</v>
      </c>
      <c r="R239">
        <f t="shared" si="42"/>
        <v>0.15016995122246932</v>
      </c>
      <c r="S239" s="14">
        <f t="shared" si="43"/>
        <v>0.15016995122246932</v>
      </c>
      <c r="T239" s="15">
        <f t="shared" si="44"/>
        <v>0.84983004877753066</v>
      </c>
      <c r="U239" s="14">
        <f t="shared" si="45"/>
        <v>-0.16271889210363408</v>
      </c>
      <c r="V239" s="15">
        <f t="shared" si="46"/>
        <v>100</v>
      </c>
      <c r="W239">
        <f t="shared" si="47"/>
        <v>0.17670586188201609</v>
      </c>
      <c r="AZ239">
        <v>3.357593504221551E-2</v>
      </c>
      <c r="BA239">
        <v>1</v>
      </c>
      <c r="BB239">
        <v>0</v>
      </c>
      <c r="BC239">
        <f t="shared" si="51"/>
        <v>221</v>
      </c>
      <c r="BD239">
        <f t="shared" si="52"/>
        <v>14</v>
      </c>
      <c r="BE239">
        <f t="shared" si="48"/>
        <v>0.82076236820762372</v>
      </c>
      <c r="BF239">
        <f t="shared" si="49"/>
        <v>0.94092827004219415</v>
      </c>
      <c r="BG239">
        <f t="shared" si="50"/>
        <v>7.6312106248356527E-4</v>
      </c>
    </row>
    <row r="240" spans="1:59" x14ac:dyDescent="0.35">
      <c r="A240">
        <v>28</v>
      </c>
      <c r="B240">
        <v>821</v>
      </c>
      <c r="C240">
        <v>5</v>
      </c>
      <c r="D240">
        <v>916</v>
      </c>
      <c r="E240">
        <v>1</v>
      </c>
      <c r="F240">
        <v>2</v>
      </c>
      <c r="G240">
        <v>8</v>
      </c>
      <c r="H240">
        <v>4</v>
      </c>
      <c r="I240">
        <v>1</v>
      </c>
      <c r="J240">
        <v>0</v>
      </c>
      <c r="K240">
        <v>14</v>
      </c>
      <c r="L240">
        <v>2</v>
      </c>
      <c r="M240">
        <v>3</v>
      </c>
      <c r="N240" s="14">
        <v>0</v>
      </c>
      <c r="O240">
        <v>1</v>
      </c>
      <c r="P240" s="15">
        <f t="shared" si="40"/>
        <v>1</v>
      </c>
      <c r="Q240">
        <f t="shared" si="41"/>
        <v>0</v>
      </c>
      <c r="R240">
        <f t="shared" si="42"/>
        <v>0.28112214764135363</v>
      </c>
      <c r="S240" s="14">
        <f t="shared" si="43"/>
        <v>0.28112214764135363</v>
      </c>
      <c r="T240" s="15">
        <f t="shared" si="44"/>
        <v>0.71887785235864632</v>
      </c>
      <c r="U240" s="14">
        <f t="shared" si="45"/>
        <v>-0.3300638211471581</v>
      </c>
      <c r="V240" s="15">
        <f t="shared" si="46"/>
        <v>100</v>
      </c>
      <c r="W240">
        <f t="shared" si="47"/>
        <v>0.39105690447826247</v>
      </c>
      <c r="AZ240">
        <v>3.3702762405956953E-2</v>
      </c>
      <c r="BA240">
        <v>1</v>
      </c>
      <c r="BB240">
        <v>0</v>
      </c>
      <c r="BC240">
        <f t="shared" si="51"/>
        <v>222</v>
      </c>
      <c r="BD240">
        <f t="shared" si="52"/>
        <v>14</v>
      </c>
      <c r="BE240">
        <f t="shared" si="48"/>
        <v>0.81995133819951338</v>
      </c>
      <c r="BF240">
        <f t="shared" si="49"/>
        <v>0.94092827004219415</v>
      </c>
      <c r="BG240">
        <f t="shared" si="50"/>
        <v>7.6312106248356527E-4</v>
      </c>
    </row>
    <row r="241" spans="1:59" x14ac:dyDescent="0.35">
      <c r="A241">
        <v>28</v>
      </c>
      <c r="B241">
        <v>857</v>
      </c>
      <c r="C241">
        <v>10</v>
      </c>
      <c r="D241">
        <v>1097</v>
      </c>
      <c r="E241">
        <v>3</v>
      </c>
      <c r="F241">
        <v>1</v>
      </c>
      <c r="G241">
        <v>4</v>
      </c>
      <c r="H241">
        <v>3</v>
      </c>
      <c r="I241">
        <v>1</v>
      </c>
      <c r="J241">
        <v>0</v>
      </c>
      <c r="K241">
        <v>13</v>
      </c>
      <c r="L241">
        <v>4</v>
      </c>
      <c r="M241">
        <v>4</v>
      </c>
      <c r="N241" s="14">
        <v>0</v>
      </c>
      <c r="O241">
        <v>1</v>
      </c>
      <c r="P241" s="15">
        <f t="shared" si="40"/>
        <v>1</v>
      </c>
      <c r="Q241">
        <f t="shared" si="41"/>
        <v>0</v>
      </c>
      <c r="R241">
        <f t="shared" si="42"/>
        <v>7.0725774926065355E-2</v>
      </c>
      <c r="S241" s="14">
        <f t="shared" si="43"/>
        <v>7.0725774926065355E-2</v>
      </c>
      <c r="T241" s="15">
        <f t="shared" si="44"/>
        <v>0.92927422507393465</v>
      </c>
      <c r="U241" s="14">
        <f t="shared" si="45"/>
        <v>-7.335140065419983E-2</v>
      </c>
      <c r="V241" s="15">
        <f t="shared" si="46"/>
        <v>100</v>
      </c>
      <c r="W241">
        <f t="shared" si="47"/>
        <v>7.6108615753803233E-2</v>
      </c>
      <c r="AZ241">
        <v>3.4118714887791238E-2</v>
      </c>
      <c r="BA241">
        <v>1</v>
      </c>
      <c r="BB241">
        <v>0</v>
      </c>
      <c r="BC241">
        <f t="shared" si="51"/>
        <v>223</v>
      </c>
      <c r="BD241">
        <f t="shared" si="52"/>
        <v>14</v>
      </c>
      <c r="BE241">
        <f t="shared" si="48"/>
        <v>0.81914030819140304</v>
      </c>
      <c r="BF241">
        <f t="shared" si="49"/>
        <v>0.94092827004219415</v>
      </c>
      <c r="BG241">
        <f t="shared" si="50"/>
        <v>7.6312106248346075E-4</v>
      </c>
    </row>
    <row r="242" spans="1:59" x14ac:dyDescent="0.35">
      <c r="A242">
        <v>28</v>
      </c>
      <c r="B242">
        <v>866</v>
      </c>
      <c r="C242">
        <v>5</v>
      </c>
      <c r="D242">
        <v>1469</v>
      </c>
      <c r="E242">
        <v>4</v>
      </c>
      <c r="F242">
        <v>2</v>
      </c>
      <c r="G242">
        <v>8</v>
      </c>
      <c r="H242">
        <v>1</v>
      </c>
      <c r="I242">
        <v>1</v>
      </c>
      <c r="J242">
        <v>0</v>
      </c>
      <c r="K242">
        <v>14.945945945945946</v>
      </c>
      <c r="L242">
        <v>4</v>
      </c>
      <c r="M242">
        <v>3</v>
      </c>
      <c r="N242" s="14">
        <v>0</v>
      </c>
      <c r="O242">
        <v>1</v>
      </c>
      <c r="P242" s="15">
        <f t="shared" si="40"/>
        <v>1</v>
      </c>
      <c r="Q242">
        <f t="shared" si="41"/>
        <v>0</v>
      </c>
      <c r="R242">
        <f t="shared" si="42"/>
        <v>0.20590865032754826</v>
      </c>
      <c r="S242" s="14">
        <f t="shared" si="43"/>
        <v>0.20590865032754826</v>
      </c>
      <c r="T242" s="15">
        <f t="shared" si="44"/>
        <v>0.79409134967245176</v>
      </c>
      <c r="U242" s="14">
        <f t="shared" si="45"/>
        <v>-0.23055677438743652</v>
      </c>
      <c r="V242" s="15">
        <f t="shared" si="46"/>
        <v>100</v>
      </c>
      <c r="W242">
        <f t="shared" si="47"/>
        <v>0.2593009612968103</v>
      </c>
      <c r="AZ242">
        <v>3.4203451431513279E-2</v>
      </c>
      <c r="BA242">
        <v>1</v>
      </c>
      <c r="BB242">
        <v>0</v>
      </c>
      <c r="BC242">
        <f t="shared" si="51"/>
        <v>224</v>
      </c>
      <c r="BD242">
        <f t="shared" si="52"/>
        <v>14</v>
      </c>
      <c r="BE242">
        <f t="shared" si="48"/>
        <v>0.81832927818329282</v>
      </c>
      <c r="BF242">
        <f t="shared" si="49"/>
        <v>0.94092827004219415</v>
      </c>
      <c r="BG242">
        <f t="shared" si="50"/>
        <v>7.6312106248356527E-4</v>
      </c>
    </row>
    <row r="243" spans="1:59" x14ac:dyDescent="0.35">
      <c r="A243">
        <v>28</v>
      </c>
      <c r="B243">
        <v>895</v>
      </c>
      <c r="C243">
        <v>15</v>
      </c>
      <c r="D243">
        <v>1102</v>
      </c>
      <c r="E243">
        <v>1</v>
      </c>
      <c r="F243">
        <v>2</v>
      </c>
      <c r="G243">
        <v>5</v>
      </c>
      <c r="H243">
        <v>3</v>
      </c>
      <c r="I243">
        <v>3</v>
      </c>
      <c r="J243">
        <v>0</v>
      </c>
      <c r="K243">
        <v>16</v>
      </c>
      <c r="L243">
        <v>4</v>
      </c>
      <c r="M243">
        <v>2</v>
      </c>
      <c r="N243" s="14">
        <v>0</v>
      </c>
      <c r="O243">
        <v>1</v>
      </c>
      <c r="P243" s="15">
        <f t="shared" si="40"/>
        <v>1</v>
      </c>
      <c r="Q243">
        <f t="shared" si="41"/>
        <v>0</v>
      </c>
      <c r="R243">
        <f t="shared" si="42"/>
        <v>0.10569944718003246</v>
      </c>
      <c r="S243" s="14">
        <f t="shared" si="43"/>
        <v>0.10569944718003246</v>
      </c>
      <c r="T243" s="15">
        <f t="shared" si="44"/>
        <v>0.89430055281996756</v>
      </c>
      <c r="U243" s="14">
        <f t="shared" si="45"/>
        <v>-0.11171337147077461</v>
      </c>
      <c r="V243" s="15">
        <f t="shared" si="46"/>
        <v>100</v>
      </c>
      <c r="W243">
        <f t="shared" si="47"/>
        <v>0.11819230889071239</v>
      </c>
      <c r="AZ243">
        <v>3.4442932848545042E-2</v>
      </c>
      <c r="BA243">
        <v>1</v>
      </c>
      <c r="BB243">
        <v>0</v>
      </c>
      <c r="BC243">
        <f t="shared" si="51"/>
        <v>225</v>
      </c>
      <c r="BD243">
        <f t="shared" si="52"/>
        <v>14</v>
      </c>
      <c r="BE243">
        <f t="shared" si="48"/>
        <v>0.81751824817518248</v>
      </c>
      <c r="BF243">
        <f t="shared" si="49"/>
        <v>0.94092827004219415</v>
      </c>
      <c r="BG243">
        <f t="shared" si="50"/>
        <v>7.6312106248356527E-4</v>
      </c>
    </row>
    <row r="244" spans="1:59" x14ac:dyDescent="0.35">
      <c r="A244">
        <v>28</v>
      </c>
      <c r="B244">
        <v>950</v>
      </c>
      <c r="C244">
        <v>3</v>
      </c>
      <c r="D244">
        <v>1121</v>
      </c>
      <c r="E244">
        <v>4</v>
      </c>
      <c r="F244">
        <v>1</v>
      </c>
      <c r="G244">
        <v>3</v>
      </c>
      <c r="H244">
        <v>2</v>
      </c>
      <c r="I244">
        <v>3</v>
      </c>
      <c r="J244">
        <v>0</v>
      </c>
      <c r="K244">
        <v>17</v>
      </c>
      <c r="L244">
        <v>2</v>
      </c>
      <c r="M244">
        <v>2</v>
      </c>
      <c r="N244" s="14">
        <v>0</v>
      </c>
      <c r="O244">
        <v>1</v>
      </c>
      <c r="P244" s="15">
        <f t="shared" si="40"/>
        <v>1</v>
      </c>
      <c r="Q244">
        <f t="shared" si="41"/>
        <v>0</v>
      </c>
      <c r="R244">
        <f t="shared" si="42"/>
        <v>3.108385806200838E-2</v>
      </c>
      <c r="S244" s="14">
        <f t="shared" si="43"/>
        <v>3.108385806200838E-2</v>
      </c>
      <c r="T244" s="15">
        <f t="shared" si="44"/>
        <v>0.96891614193799158</v>
      </c>
      <c r="U244" s="14">
        <f t="shared" si="45"/>
        <v>-3.1577211663910372E-2</v>
      </c>
      <c r="V244" s="15">
        <f t="shared" si="46"/>
        <v>100</v>
      </c>
      <c r="W244">
        <f t="shared" si="47"/>
        <v>3.2081061215303477E-2</v>
      </c>
      <c r="AZ244">
        <v>3.450014138327144E-2</v>
      </c>
      <c r="BA244">
        <v>1</v>
      </c>
      <c r="BB244">
        <v>0</v>
      </c>
      <c r="BC244">
        <f t="shared" si="51"/>
        <v>226</v>
      </c>
      <c r="BD244">
        <f t="shared" si="52"/>
        <v>14</v>
      </c>
      <c r="BE244">
        <f t="shared" si="48"/>
        <v>0.81670721816707215</v>
      </c>
      <c r="BF244">
        <f t="shared" si="49"/>
        <v>0.94092827004219415</v>
      </c>
      <c r="BG244">
        <f t="shared" si="50"/>
        <v>7.6312106248346075E-4</v>
      </c>
    </row>
    <row r="245" spans="1:59" x14ac:dyDescent="0.35">
      <c r="A245">
        <v>28</v>
      </c>
      <c r="B245">
        <v>995</v>
      </c>
      <c r="C245">
        <v>9</v>
      </c>
      <c r="D245">
        <v>930</v>
      </c>
      <c r="E245">
        <v>3</v>
      </c>
      <c r="F245">
        <v>1</v>
      </c>
      <c r="G245">
        <v>4</v>
      </c>
      <c r="H245">
        <v>3</v>
      </c>
      <c r="I245">
        <v>3</v>
      </c>
      <c r="J245">
        <v>0</v>
      </c>
      <c r="K245">
        <v>18</v>
      </c>
      <c r="L245">
        <v>2</v>
      </c>
      <c r="M245">
        <v>3</v>
      </c>
      <c r="N245" s="14">
        <v>0</v>
      </c>
      <c r="O245">
        <v>1</v>
      </c>
      <c r="P245" s="15">
        <f t="shared" si="40"/>
        <v>1</v>
      </c>
      <c r="Q245">
        <f t="shared" si="41"/>
        <v>0</v>
      </c>
      <c r="R245">
        <f t="shared" si="42"/>
        <v>3.0825950661609293E-2</v>
      </c>
      <c r="S245" s="14">
        <f t="shared" si="43"/>
        <v>3.0825950661609293E-2</v>
      </c>
      <c r="T245" s="15">
        <f t="shared" si="44"/>
        <v>0.96917404933839069</v>
      </c>
      <c r="U245" s="14">
        <f t="shared" si="45"/>
        <v>-3.1311065740379715E-2</v>
      </c>
      <c r="V245" s="15">
        <f t="shared" si="46"/>
        <v>100</v>
      </c>
      <c r="W245">
        <f t="shared" si="47"/>
        <v>3.1806413597900929E-2</v>
      </c>
      <c r="AZ245">
        <v>3.461982764677924E-2</v>
      </c>
      <c r="BA245">
        <v>1</v>
      </c>
      <c r="BB245">
        <v>0</v>
      </c>
      <c r="BC245">
        <f t="shared" si="51"/>
        <v>227</v>
      </c>
      <c r="BD245">
        <f t="shared" si="52"/>
        <v>14</v>
      </c>
      <c r="BE245">
        <f t="shared" si="48"/>
        <v>0.81589618815896192</v>
      </c>
      <c r="BF245">
        <f t="shared" si="49"/>
        <v>0.94092827004219415</v>
      </c>
      <c r="BG245">
        <f t="shared" si="50"/>
        <v>7.6312106248356527E-4</v>
      </c>
    </row>
    <row r="246" spans="1:59" x14ac:dyDescent="0.35">
      <c r="A246">
        <v>28</v>
      </c>
      <c r="B246">
        <v>1009</v>
      </c>
      <c r="C246">
        <v>1</v>
      </c>
      <c r="D246">
        <v>1111</v>
      </c>
      <c r="E246">
        <v>1</v>
      </c>
      <c r="F246">
        <v>2</v>
      </c>
      <c r="G246">
        <v>5</v>
      </c>
      <c r="H246">
        <v>2</v>
      </c>
      <c r="I246">
        <v>3</v>
      </c>
      <c r="J246">
        <v>0</v>
      </c>
      <c r="K246">
        <v>15</v>
      </c>
      <c r="L246">
        <v>1</v>
      </c>
      <c r="M246">
        <v>3</v>
      </c>
      <c r="N246" s="14">
        <v>1</v>
      </c>
      <c r="O246">
        <v>0</v>
      </c>
      <c r="P246" s="15">
        <f t="shared" si="40"/>
        <v>1</v>
      </c>
      <c r="Q246">
        <f t="shared" si="41"/>
        <v>1</v>
      </c>
      <c r="R246">
        <f t="shared" si="42"/>
        <v>0.12046962671534696</v>
      </c>
      <c r="S246" s="14">
        <f t="shared" si="43"/>
        <v>0.12046962671534696</v>
      </c>
      <c r="T246" s="15">
        <f t="shared" si="44"/>
        <v>0.879530373284653</v>
      </c>
      <c r="U246" s="14">
        <f t="shared" si="45"/>
        <v>-2.1163576182775548</v>
      </c>
      <c r="V246" s="15">
        <f t="shared" si="46"/>
        <v>0</v>
      </c>
      <c r="W246">
        <f t="shared" si="47"/>
        <v>7.3008475021082404</v>
      </c>
      <c r="AZ246">
        <v>3.4625956052005885E-2</v>
      </c>
      <c r="BA246">
        <v>1</v>
      </c>
      <c r="BB246">
        <v>0</v>
      </c>
      <c r="BC246">
        <f t="shared" si="51"/>
        <v>228</v>
      </c>
      <c r="BD246">
        <f t="shared" si="52"/>
        <v>14</v>
      </c>
      <c r="BE246">
        <f t="shared" si="48"/>
        <v>0.81508515815085159</v>
      </c>
      <c r="BF246">
        <f t="shared" si="49"/>
        <v>0.94092827004219415</v>
      </c>
      <c r="BG246">
        <f t="shared" si="50"/>
        <v>7.6312106248356527E-4</v>
      </c>
    </row>
    <row r="247" spans="1:59" x14ac:dyDescent="0.35">
      <c r="A247">
        <v>28</v>
      </c>
      <c r="B247">
        <v>1083</v>
      </c>
      <c r="C247">
        <v>29</v>
      </c>
      <c r="D247">
        <v>1514</v>
      </c>
      <c r="E247">
        <v>3</v>
      </c>
      <c r="F247">
        <v>2</v>
      </c>
      <c r="G247">
        <v>3</v>
      </c>
      <c r="H247">
        <v>2</v>
      </c>
      <c r="I247">
        <v>2</v>
      </c>
      <c r="J247">
        <v>0</v>
      </c>
      <c r="K247">
        <v>14</v>
      </c>
      <c r="L247">
        <v>2</v>
      </c>
      <c r="M247">
        <v>2</v>
      </c>
      <c r="N247" s="14">
        <v>0</v>
      </c>
      <c r="O247">
        <v>1</v>
      </c>
      <c r="P247" s="15">
        <f t="shared" si="40"/>
        <v>1</v>
      </c>
      <c r="Q247">
        <f t="shared" si="41"/>
        <v>0</v>
      </c>
      <c r="R247">
        <f t="shared" si="42"/>
        <v>0.21280173969921351</v>
      </c>
      <c r="S247" s="14">
        <f t="shared" si="43"/>
        <v>0.21280173969921351</v>
      </c>
      <c r="T247" s="15">
        <f t="shared" si="44"/>
        <v>0.78719826030078655</v>
      </c>
      <c r="U247" s="14">
        <f t="shared" si="45"/>
        <v>-0.23927514323029234</v>
      </c>
      <c r="V247" s="15">
        <f t="shared" si="46"/>
        <v>100</v>
      </c>
      <c r="W247">
        <f t="shared" si="47"/>
        <v>0.27032801065630208</v>
      </c>
      <c r="AZ247">
        <v>3.4865204432344525E-2</v>
      </c>
      <c r="BA247">
        <v>1</v>
      </c>
      <c r="BB247">
        <v>0</v>
      </c>
      <c r="BC247">
        <f t="shared" si="51"/>
        <v>229</v>
      </c>
      <c r="BD247">
        <f t="shared" si="52"/>
        <v>14</v>
      </c>
      <c r="BE247">
        <f t="shared" si="48"/>
        <v>0.81427412814274125</v>
      </c>
      <c r="BF247">
        <f t="shared" si="49"/>
        <v>0.94092827004219415</v>
      </c>
      <c r="BG247">
        <f t="shared" si="50"/>
        <v>7.6312106248356527E-4</v>
      </c>
    </row>
    <row r="248" spans="1:59" x14ac:dyDescent="0.35">
      <c r="A248">
        <v>28</v>
      </c>
      <c r="B248">
        <v>1103</v>
      </c>
      <c r="C248">
        <v>16</v>
      </c>
      <c r="D248">
        <v>1947</v>
      </c>
      <c r="E248">
        <v>3</v>
      </c>
      <c r="F248">
        <v>2</v>
      </c>
      <c r="G248">
        <v>4</v>
      </c>
      <c r="H248">
        <v>3</v>
      </c>
      <c r="I248">
        <v>1</v>
      </c>
      <c r="J248">
        <v>0</v>
      </c>
      <c r="K248">
        <v>14</v>
      </c>
      <c r="L248">
        <v>3</v>
      </c>
      <c r="M248">
        <v>2</v>
      </c>
      <c r="N248" s="14">
        <v>0</v>
      </c>
      <c r="O248">
        <v>1</v>
      </c>
      <c r="P248" s="15">
        <f t="shared" si="40"/>
        <v>1</v>
      </c>
      <c r="Q248">
        <f t="shared" si="41"/>
        <v>0</v>
      </c>
      <c r="R248">
        <f t="shared" si="42"/>
        <v>0.18837754695035325</v>
      </c>
      <c r="S248" s="14">
        <f t="shared" si="43"/>
        <v>0.18837754695035325</v>
      </c>
      <c r="T248" s="15">
        <f t="shared" si="44"/>
        <v>0.81162245304964675</v>
      </c>
      <c r="U248" s="14">
        <f t="shared" si="45"/>
        <v>-0.20872000624601608</v>
      </c>
      <c r="V248" s="15">
        <f t="shared" si="46"/>
        <v>100</v>
      </c>
      <c r="W248">
        <f t="shared" si="47"/>
        <v>0.23209996993371776</v>
      </c>
      <c r="AZ248">
        <v>3.4877633724636321E-2</v>
      </c>
      <c r="BA248">
        <v>1</v>
      </c>
      <c r="BB248">
        <v>0</v>
      </c>
      <c r="BC248">
        <f t="shared" si="51"/>
        <v>230</v>
      </c>
      <c r="BD248">
        <f t="shared" si="52"/>
        <v>14</v>
      </c>
      <c r="BE248">
        <f t="shared" si="48"/>
        <v>0.81346309813463091</v>
      </c>
      <c r="BF248">
        <f t="shared" si="49"/>
        <v>0.94092827004219415</v>
      </c>
      <c r="BG248">
        <f t="shared" si="50"/>
        <v>7.6312106248346075E-4</v>
      </c>
    </row>
    <row r="249" spans="1:59" x14ac:dyDescent="0.35">
      <c r="A249">
        <v>28</v>
      </c>
      <c r="B249">
        <v>1117</v>
      </c>
      <c r="C249">
        <v>8</v>
      </c>
      <c r="D249">
        <v>395</v>
      </c>
      <c r="E249">
        <v>4</v>
      </c>
      <c r="F249">
        <v>1</v>
      </c>
      <c r="G249">
        <v>4</v>
      </c>
      <c r="H249">
        <v>4</v>
      </c>
      <c r="I249">
        <v>1</v>
      </c>
      <c r="J249">
        <v>0</v>
      </c>
      <c r="K249">
        <v>21</v>
      </c>
      <c r="L249">
        <v>4</v>
      </c>
      <c r="M249">
        <v>3</v>
      </c>
      <c r="N249" s="14">
        <v>0</v>
      </c>
      <c r="O249">
        <v>1</v>
      </c>
      <c r="P249" s="15">
        <f t="shared" si="40"/>
        <v>1</v>
      </c>
      <c r="Q249">
        <f t="shared" si="41"/>
        <v>0</v>
      </c>
      <c r="R249">
        <f t="shared" si="42"/>
        <v>4.0549797093499249E-2</v>
      </c>
      <c r="S249" s="14">
        <f t="shared" si="43"/>
        <v>4.0549797093499249E-2</v>
      </c>
      <c r="T249" s="15">
        <f t="shared" si="44"/>
        <v>0.95945020290650074</v>
      </c>
      <c r="U249" s="14">
        <f t="shared" si="45"/>
        <v>-4.1394863884308172E-2</v>
      </c>
      <c r="V249" s="15">
        <f t="shared" si="46"/>
        <v>100</v>
      </c>
      <c r="W249">
        <f t="shared" si="47"/>
        <v>4.2263576546922532E-2</v>
      </c>
      <c r="AZ249">
        <v>3.4935272987560773E-2</v>
      </c>
      <c r="BA249">
        <v>1</v>
      </c>
      <c r="BB249">
        <v>0</v>
      </c>
      <c r="BC249">
        <f t="shared" si="51"/>
        <v>231</v>
      </c>
      <c r="BD249">
        <f t="shared" si="52"/>
        <v>14</v>
      </c>
      <c r="BE249">
        <f t="shared" si="48"/>
        <v>0.81265206812652069</v>
      </c>
      <c r="BF249">
        <f t="shared" si="49"/>
        <v>0.94092827004219415</v>
      </c>
      <c r="BG249">
        <f t="shared" si="50"/>
        <v>7.6312106248356527E-4</v>
      </c>
    </row>
    <row r="250" spans="1:59" x14ac:dyDescent="0.35">
      <c r="A250">
        <v>28</v>
      </c>
      <c r="B250">
        <v>1169</v>
      </c>
      <c r="C250">
        <v>8</v>
      </c>
      <c r="D250">
        <v>869</v>
      </c>
      <c r="E250">
        <v>2</v>
      </c>
      <c r="F250">
        <v>2</v>
      </c>
      <c r="G250">
        <v>2</v>
      </c>
      <c r="H250">
        <v>4</v>
      </c>
      <c r="I250">
        <v>3</v>
      </c>
      <c r="J250">
        <v>0</v>
      </c>
      <c r="K250">
        <v>13</v>
      </c>
      <c r="L250">
        <v>4</v>
      </c>
      <c r="M250">
        <v>3</v>
      </c>
      <c r="N250" s="14">
        <v>0</v>
      </c>
      <c r="O250">
        <v>1</v>
      </c>
      <c r="P250" s="15">
        <f t="shared" si="40"/>
        <v>1</v>
      </c>
      <c r="Q250">
        <f t="shared" si="41"/>
        <v>0</v>
      </c>
      <c r="R250">
        <f t="shared" si="42"/>
        <v>2.560253269498379E-2</v>
      </c>
      <c r="S250" s="14">
        <f t="shared" si="43"/>
        <v>2.560253269498379E-2</v>
      </c>
      <c r="T250" s="15">
        <f t="shared" si="44"/>
        <v>0.9743974673050162</v>
      </c>
      <c r="U250" s="14">
        <f t="shared" si="45"/>
        <v>-2.5935981265292802E-2</v>
      </c>
      <c r="V250" s="15">
        <f t="shared" si="46"/>
        <v>100</v>
      </c>
      <c r="W250">
        <f t="shared" si="47"/>
        <v>2.6275245527674813E-2</v>
      </c>
      <c r="AZ250">
        <v>3.5269003248229985E-2</v>
      </c>
      <c r="BA250">
        <v>1</v>
      </c>
      <c r="BB250">
        <v>0</v>
      </c>
      <c r="BC250">
        <f t="shared" si="51"/>
        <v>232</v>
      </c>
      <c r="BD250">
        <f t="shared" si="52"/>
        <v>14</v>
      </c>
      <c r="BE250">
        <f t="shared" si="48"/>
        <v>0.81184103811841035</v>
      </c>
      <c r="BF250">
        <f t="shared" si="49"/>
        <v>0.94092827004219415</v>
      </c>
      <c r="BG250">
        <f t="shared" si="50"/>
        <v>7.6312106248346075E-4</v>
      </c>
    </row>
    <row r="251" spans="1:59" x14ac:dyDescent="0.35">
      <c r="A251">
        <v>28</v>
      </c>
      <c r="B251">
        <v>1172</v>
      </c>
      <c r="C251">
        <v>3</v>
      </c>
      <c r="D251">
        <v>1875</v>
      </c>
      <c r="E251">
        <v>2</v>
      </c>
      <c r="F251">
        <v>1</v>
      </c>
      <c r="G251">
        <v>9</v>
      </c>
      <c r="H251">
        <v>2</v>
      </c>
      <c r="I251">
        <v>2</v>
      </c>
      <c r="J251">
        <v>0</v>
      </c>
      <c r="K251">
        <v>19</v>
      </c>
      <c r="L251">
        <v>4</v>
      </c>
      <c r="M251">
        <v>3</v>
      </c>
      <c r="N251" s="14">
        <v>0</v>
      </c>
      <c r="O251">
        <v>1</v>
      </c>
      <c r="P251" s="15">
        <f t="shared" si="40"/>
        <v>1</v>
      </c>
      <c r="Q251">
        <f t="shared" si="41"/>
        <v>0</v>
      </c>
      <c r="R251">
        <f t="shared" si="42"/>
        <v>0.10593864708343248</v>
      </c>
      <c r="S251" s="14">
        <f t="shared" si="43"/>
        <v>0.10593864708343248</v>
      </c>
      <c r="T251" s="15">
        <f t="shared" si="44"/>
        <v>0.89406135291656752</v>
      </c>
      <c r="U251" s="14">
        <f t="shared" si="45"/>
        <v>-0.1119808787399232</v>
      </c>
      <c r="V251" s="15">
        <f t="shared" si="46"/>
        <v>100</v>
      </c>
      <c r="W251">
        <f t="shared" si="47"/>
        <v>0.11849147347421303</v>
      </c>
      <c r="AZ251">
        <v>3.5415412018336687E-2</v>
      </c>
      <c r="BA251">
        <v>1</v>
      </c>
      <c r="BB251">
        <v>0</v>
      </c>
      <c r="BC251">
        <f t="shared" si="51"/>
        <v>233</v>
      </c>
      <c r="BD251">
        <f t="shared" si="52"/>
        <v>14</v>
      </c>
      <c r="BE251">
        <f t="shared" si="48"/>
        <v>0.81103000811030013</v>
      </c>
      <c r="BF251">
        <f t="shared" si="49"/>
        <v>0.94092827004219415</v>
      </c>
      <c r="BG251">
        <f t="shared" si="50"/>
        <v>7.6312106248356527E-4</v>
      </c>
    </row>
    <row r="252" spans="1:59" x14ac:dyDescent="0.35">
      <c r="A252">
        <v>28</v>
      </c>
      <c r="B252">
        <v>1181</v>
      </c>
      <c r="C252">
        <v>1</v>
      </c>
      <c r="D252">
        <v>1799</v>
      </c>
      <c r="E252">
        <v>3</v>
      </c>
      <c r="F252">
        <v>2</v>
      </c>
      <c r="G252">
        <v>4</v>
      </c>
      <c r="H252">
        <v>4</v>
      </c>
      <c r="I252">
        <v>2</v>
      </c>
      <c r="J252">
        <v>0</v>
      </c>
      <c r="K252">
        <v>11</v>
      </c>
      <c r="L252">
        <v>3</v>
      </c>
      <c r="M252">
        <v>4</v>
      </c>
      <c r="N252" s="14">
        <v>0</v>
      </c>
      <c r="O252">
        <v>1</v>
      </c>
      <c r="P252" s="15">
        <f t="shared" si="40"/>
        <v>1</v>
      </c>
      <c r="Q252">
        <f t="shared" si="41"/>
        <v>0</v>
      </c>
      <c r="R252">
        <f t="shared" si="42"/>
        <v>3.0507724273635246E-2</v>
      </c>
      <c r="S252" s="14">
        <f t="shared" si="43"/>
        <v>3.0507724273635246E-2</v>
      </c>
      <c r="T252" s="15">
        <f t="shared" si="44"/>
        <v>0.96949227572636476</v>
      </c>
      <c r="U252" s="14">
        <f t="shared" si="45"/>
        <v>-3.0982771606708648E-2</v>
      </c>
      <c r="V252" s="15">
        <f t="shared" si="46"/>
        <v>100</v>
      </c>
      <c r="W252">
        <f t="shared" si="47"/>
        <v>3.1467733201668055E-2</v>
      </c>
      <c r="AZ252">
        <v>3.5697399853536253E-2</v>
      </c>
      <c r="BA252">
        <v>1</v>
      </c>
      <c r="BB252">
        <v>0</v>
      </c>
      <c r="BC252">
        <f t="shared" si="51"/>
        <v>234</v>
      </c>
      <c r="BD252">
        <f t="shared" si="52"/>
        <v>14</v>
      </c>
      <c r="BE252">
        <f t="shared" si="48"/>
        <v>0.81021897810218979</v>
      </c>
      <c r="BF252">
        <f t="shared" si="49"/>
        <v>0.94092827004219415</v>
      </c>
      <c r="BG252">
        <f t="shared" si="50"/>
        <v>7.6312106248356527E-4</v>
      </c>
    </row>
    <row r="253" spans="1:59" x14ac:dyDescent="0.35">
      <c r="A253">
        <v>28</v>
      </c>
      <c r="B253">
        <v>1217</v>
      </c>
      <c r="C253">
        <v>1</v>
      </c>
      <c r="D253">
        <v>1834</v>
      </c>
      <c r="E253">
        <v>3</v>
      </c>
      <c r="F253">
        <v>1</v>
      </c>
      <c r="G253">
        <v>4</v>
      </c>
      <c r="H253">
        <v>1</v>
      </c>
      <c r="I253">
        <v>2</v>
      </c>
      <c r="J253">
        <v>0</v>
      </c>
      <c r="K253">
        <v>25</v>
      </c>
      <c r="L253">
        <v>3</v>
      </c>
      <c r="M253">
        <v>3</v>
      </c>
      <c r="N253" s="14">
        <v>0</v>
      </c>
      <c r="O253">
        <v>1</v>
      </c>
      <c r="P253" s="15">
        <f t="shared" si="40"/>
        <v>1</v>
      </c>
      <c r="Q253">
        <f t="shared" si="41"/>
        <v>0</v>
      </c>
      <c r="R253">
        <f t="shared" si="42"/>
        <v>5.9529025387458336E-2</v>
      </c>
      <c r="S253" s="14">
        <f t="shared" si="43"/>
        <v>5.9529025387458336E-2</v>
      </c>
      <c r="T253" s="15">
        <f t="shared" si="44"/>
        <v>0.9404709746125417</v>
      </c>
      <c r="U253" s="14">
        <f t="shared" si="45"/>
        <v>-6.1374492373272367E-2</v>
      </c>
      <c r="V253" s="15">
        <f t="shared" si="46"/>
        <v>100</v>
      </c>
      <c r="W253">
        <f t="shared" si="47"/>
        <v>6.3297036266306145E-2</v>
      </c>
      <c r="AZ253">
        <v>3.5988867888149409E-2</v>
      </c>
      <c r="BA253">
        <v>1</v>
      </c>
      <c r="BB253">
        <v>0</v>
      </c>
      <c r="BC253">
        <f t="shared" si="51"/>
        <v>235</v>
      </c>
      <c r="BD253">
        <f t="shared" si="52"/>
        <v>14</v>
      </c>
      <c r="BE253">
        <f t="shared" si="48"/>
        <v>0.80940794809407945</v>
      </c>
      <c r="BF253">
        <f t="shared" si="49"/>
        <v>0.94092827004219415</v>
      </c>
      <c r="BG253">
        <f t="shared" si="50"/>
        <v>7.6312106248356527E-4</v>
      </c>
    </row>
    <row r="254" spans="1:59" x14ac:dyDescent="0.35">
      <c r="A254">
        <v>28</v>
      </c>
      <c r="B254">
        <v>1300</v>
      </c>
      <c r="C254">
        <v>17</v>
      </c>
      <c r="D254">
        <v>536</v>
      </c>
      <c r="E254">
        <v>3</v>
      </c>
      <c r="F254">
        <v>2</v>
      </c>
      <c r="G254">
        <v>5</v>
      </c>
      <c r="H254">
        <v>1</v>
      </c>
      <c r="I254">
        <v>3</v>
      </c>
      <c r="J254">
        <v>0</v>
      </c>
      <c r="K254">
        <v>12</v>
      </c>
      <c r="L254">
        <v>4</v>
      </c>
      <c r="M254">
        <v>3</v>
      </c>
      <c r="N254" s="14">
        <v>0</v>
      </c>
      <c r="O254">
        <v>1</v>
      </c>
      <c r="P254" s="15">
        <f t="shared" si="40"/>
        <v>1</v>
      </c>
      <c r="Q254">
        <f t="shared" si="41"/>
        <v>0</v>
      </c>
      <c r="R254">
        <f t="shared" si="42"/>
        <v>9.4501882060672018E-2</v>
      </c>
      <c r="S254" s="14">
        <f t="shared" si="43"/>
        <v>9.4501882060672018E-2</v>
      </c>
      <c r="T254" s="15">
        <f t="shared" si="44"/>
        <v>0.905498117939328</v>
      </c>
      <c r="U254" s="14">
        <f t="shared" si="45"/>
        <v>-9.9270080137551273E-2</v>
      </c>
      <c r="V254" s="15">
        <f t="shared" si="46"/>
        <v>100</v>
      </c>
      <c r="W254">
        <f t="shared" si="47"/>
        <v>0.10436452620766687</v>
      </c>
      <c r="AZ254">
        <v>3.6023924814072392E-2</v>
      </c>
      <c r="BA254">
        <v>1</v>
      </c>
      <c r="BB254">
        <v>0</v>
      </c>
      <c r="BC254">
        <f t="shared" si="51"/>
        <v>236</v>
      </c>
      <c r="BD254">
        <f t="shared" si="52"/>
        <v>14</v>
      </c>
      <c r="BE254">
        <f t="shared" si="48"/>
        <v>0.80859691808596912</v>
      </c>
      <c r="BF254">
        <f t="shared" si="49"/>
        <v>0.94092827004219415</v>
      </c>
      <c r="BG254">
        <f t="shared" si="50"/>
        <v>7.6312106248346075E-4</v>
      </c>
    </row>
    <row r="255" spans="1:59" x14ac:dyDescent="0.35">
      <c r="A255">
        <v>28</v>
      </c>
      <c r="B255">
        <v>1366</v>
      </c>
      <c r="C255">
        <v>24</v>
      </c>
      <c r="D255">
        <v>1082</v>
      </c>
      <c r="E255">
        <v>2</v>
      </c>
      <c r="F255">
        <v>2</v>
      </c>
      <c r="G255">
        <v>7</v>
      </c>
      <c r="H255">
        <v>1</v>
      </c>
      <c r="I255">
        <v>1</v>
      </c>
      <c r="J255">
        <v>0</v>
      </c>
      <c r="K255">
        <v>12</v>
      </c>
      <c r="L255">
        <v>1</v>
      </c>
      <c r="M255">
        <v>2</v>
      </c>
      <c r="N255" s="14">
        <v>1</v>
      </c>
      <c r="O255">
        <v>0</v>
      </c>
      <c r="P255" s="15">
        <f t="shared" si="40"/>
        <v>1</v>
      </c>
      <c r="Q255">
        <f t="shared" si="41"/>
        <v>1</v>
      </c>
      <c r="R255">
        <f t="shared" si="42"/>
        <v>0.65269589682085472</v>
      </c>
      <c r="S255" s="14">
        <f t="shared" si="43"/>
        <v>0.65269589682085472</v>
      </c>
      <c r="T255" s="15">
        <f t="shared" si="44"/>
        <v>0.34730410317914528</v>
      </c>
      <c r="U255" s="14">
        <f t="shared" si="45"/>
        <v>-0.42664395983099535</v>
      </c>
      <c r="V255" s="15">
        <f t="shared" si="46"/>
        <v>100</v>
      </c>
      <c r="W255">
        <f t="shared" si="47"/>
        <v>0.53210707294283754</v>
      </c>
      <c r="AZ255">
        <v>3.6025252842715211E-2</v>
      </c>
      <c r="BA255">
        <v>1</v>
      </c>
      <c r="BB255">
        <v>0</v>
      </c>
      <c r="BC255">
        <f t="shared" si="51"/>
        <v>237</v>
      </c>
      <c r="BD255">
        <f t="shared" si="52"/>
        <v>14</v>
      </c>
      <c r="BE255">
        <f t="shared" si="48"/>
        <v>0.80778588807785889</v>
      </c>
      <c r="BF255">
        <f t="shared" si="49"/>
        <v>0.94092827004219415</v>
      </c>
      <c r="BG255">
        <f t="shared" si="50"/>
        <v>7.6312106248356527E-4</v>
      </c>
    </row>
    <row r="256" spans="1:59" x14ac:dyDescent="0.35">
      <c r="A256">
        <v>28</v>
      </c>
      <c r="B256">
        <v>1404</v>
      </c>
      <c r="C256">
        <v>17</v>
      </c>
      <c r="D256">
        <v>1960</v>
      </c>
      <c r="E256">
        <v>3</v>
      </c>
      <c r="F256">
        <v>2</v>
      </c>
      <c r="G256">
        <v>5</v>
      </c>
      <c r="H256">
        <v>4</v>
      </c>
      <c r="I256">
        <v>3</v>
      </c>
      <c r="J256">
        <v>0</v>
      </c>
      <c r="K256">
        <v>15.173076923076923</v>
      </c>
      <c r="L256">
        <v>1</v>
      </c>
      <c r="M256">
        <v>2</v>
      </c>
      <c r="N256" s="14">
        <v>1</v>
      </c>
      <c r="O256">
        <v>0</v>
      </c>
      <c r="P256" s="15">
        <f t="shared" si="40"/>
        <v>1</v>
      </c>
      <c r="Q256">
        <f t="shared" si="41"/>
        <v>1</v>
      </c>
      <c r="R256">
        <f t="shared" si="42"/>
        <v>5.9819350927791573E-2</v>
      </c>
      <c r="S256" s="14">
        <f t="shared" si="43"/>
        <v>5.9819350927791573E-2</v>
      </c>
      <c r="T256" s="15">
        <f t="shared" si="44"/>
        <v>0.94018064907220844</v>
      </c>
      <c r="U256" s="14">
        <f t="shared" si="45"/>
        <v>-2.8164260762606061</v>
      </c>
      <c r="V256" s="15">
        <f t="shared" si="46"/>
        <v>0</v>
      </c>
      <c r="W256">
        <f t="shared" si="47"/>
        <v>15.716998504499124</v>
      </c>
      <c r="AZ256">
        <v>3.6046805215552175E-2</v>
      </c>
      <c r="BA256">
        <v>1</v>
      </c>
      <c r="BB256">
        <v>0</v>
      </c>
      <c r="BC256">
        <f t="shared" si="51"/>
        <v>238</v>
      </c>
      <c r="BD256">
        <f t="shared" si="52"/>
        <v>14</v>
      </c>
      <c r="BE256">
        <f t="shared" si="48"/>
        <v>0.80697485806974856</v>
      </c>
      <c r="BF256">
        <f t="shared" si="49"/>
        <v>0.94092827004219415</v>
      </c>
      <c r="BG256">
        <f t="shared" si="50"/>
        <v>7.6312106248346075E-4</v>
      </c>
    </row>
    <row r="257" spans="1:59" x14ac:dyDescent="0.35">
      <c r="A257">
        <v>28</v>
      </c>
      <c r="B257">
        <v>1451</v>
      </c>
      <c r="C257">
        <v>2</v>
      </c>
      <c r="D257">
        <v>1136</v>
      </c>
      <c r="E257">
        <v>1</v>
      </c>
      <c r="F257">
        <v>2</v>
      </c>
      <c r="G257">
        <v>4</v>
      </c>
      <c r="H257">
        <v>2</v>
      </c>
      <c r="I257">
        <v>2</v>
      </c>
      <c r="J257">
        <v>0</v>
      </c>
      <c r="K257">
        <v>17</v>
      </c>
      <c r="L257">
        <v>1</v>
      </c>
      <c r="M257">
        <v>1</v>
      </c>
      <c r="N257" s="14">
        <v>0</v>
      </c>
      <c r="O257">
        <v>1</v>
      </c>
      <c r="P257" s="15">
        <f t="shared" si="40"/>
        <v>1</v>
      </c>
      <c r="Q257">
        <f t="shared" si="41"/>
        <v>0</v>
      </c>
      <c r="R257">
        <f t="shared" si="42"/>
        <v>0.28771766913486196</v>
      </c>
      <c r="S257" s="14">
        <f t="shared" si="43"/>
        <v>0.28771766913486196</v>
      </c>
      <c r="T257" s="15">
        <f t="shared" si="44"/>
        <v>0.71228233086513804</v>
      </c>
      <c r="U257" s="14">
        <f t="shared" si="45"/>
        <v>-0.33928091405428495</v>
      </c>
      <c r="V257" s="15">
        <f t="shared" si="46"/>
        <v>100</v>
      </c>
      <c r="W257">
        <f t="shared" si="47"/>
        <v>0.40393767564808203</v>
      </c>
      <c r="AZ257">
        <v>3.6081935901750038E-2</v>
      </c>
      <c r="BA257">
        <v>1</v>
      </c>
      <c r="BB257">
        <v>0</v>
      </c>
      <c r="BC257">
        <f t="shared" si="51"/>
        <v>239</v>
      </c>
      <c r="BD257">
        <f t="shared" si="52"/>
        <v>14</v>
      </c>
      <c r="BE257">
        <f t="shared" si="48"/>
        <v>0.80616382806163833</v>
      </c>
      <c r="BF257">
        <f t="shared" si="49"/>
        <v>0.94092827004219415</v>
      </c>
      <c r="BG257">
        <f t="shared" si="50"/>
        <v>7.6312106248356527E-4</v>
      </c>
    </row>
    <row r="258" spans="1:59" x14ac:dyDescent="0.35">
      <c r="A258">
        <v>28</v>
      </c>
      <c r="B258">
        <v>1475</v>
      </c>
      <c r="C258">
        <v>13</v>
      </c>
      <c r="D258">
        <v>1933</v>
      </c>
      <c r="E258">
        <v>4</v>
      </c>
      <c r="F258">
        <v>1</v>
      </c>
      <c r="G258">
        <v>8</v>
      </c>
      <c r="H258">
        <v>3</v>
      </c>
      <c r="I258">
        <v>1</v>
      </c>
      <c r="J258">
        <v>1</v>
      </c>
      <c r="K258">
        <v>11</v>
      </c>
      <c r="L258">
        <v>4</v>
      </c>
      <c r="M258">
        <v>3</v>
      </c>
      <c r="N258" s="14">
        <v>1</v>
      </c>
      <c r="O258">
        <v>0</v>
      </c>
      <c r="P258" s="15">
        <f t="shared" si="40"/>
        <v>1</v>
      </c>
      <c r="Q258">
        <f t="shared" si="41"/>
        <v>1</v>
      </c>
      <c r="R258">
        <f t="shared" si="42"/>
        <v>0.37535204339084788</v>
      </c>
      <c r="S258" s="14">
        <f t="shared" si="43"/>
        <v>0.37535204339084788</v>
      </c>
      <c r="T258" s="15">
        <f t="shared" si="44"/>
        <v>0.62464795660915207</v>
      </c>
      <c r="U258" s="14">
        <f t="shared" si="45"/>
        <v>-0.97989091101671344</v>
      </c>
      <c r="V258" s="15">
        <f t="shared" si="46"/>
        <v>0</v>
      </c>
      <c r="W258">
        <f t="shared" si="47"/>
        <v>1.6641655949604526</v>
      </c>
      <c r="AZ258">
        <v>3.6146841927856325E-2</v>
      </c>
      <c r="BA258">
        <v>1</v>
      </c>
      <c r="BB258">
        <v>0</v>
      </c>
      <c r="BC258">
        <f t="shared" si="51"/>
        <v>240</v>
      </c>
      <c r="BD258">
        <f t="shared" si="52"/>
        <v>14</v>
      </c>
      <c r="BE258">
        <f t="shared" si="48"/>
        <v>0.805352798053528</v>
      </c>
      <c r="BF258">
        <f t="shared" si="49"/>
        <v>0.94092827004219415</v>
      </c>
      <c r="BG258">
        <f t="shared" si="50"/>
        <v>7.6312106248356527E-4</v>
      </c>
    </row>
    <row r="259" spans="1:59" x14ac:dyDescent="0.35">
      <c r="A259">
        <v>28</v>
      </c>
      <c r="B259">
        <v>1476</v>
      </c>
      <c r="C259">
        <v>16</v>
      </c>
      <c r="D259">
        <v>412</v>
      </c>
      <c r="E259">
        <v>2</v>
      </c>
      <c r="F259">
        <v>2</v>
      </c>
      <c r="G259">
        <v>7</v>
      </c>
      <c r="H259">
        <v>1</v>
      </c>
      <c r="I259">
        <v>1</v>
      </c>
      <c r="J259">
        <v>0</v>
      </c>
      <c r="K259">
        <v>19</v>
      </c>
      <c r="L259">
        <v>3</v>
      </c>
      <c r="M259">
        <v>3</v>
      </c>
      <c r="N259" s="14">
        <v>0</v>
      </c>
      <c r="O259">
        <v>1</v>
      </c>
      <c r="P259" s="15">
        <f t="shared" si="40"/>
        <v>1</v>
      </c>
      <c r="Q259">
        <f t="shared" si="41"/>
        <v>0</v>
      </c>
      <c r="R259">
        <f t="shared" si="42"/>
        <v>0.41734345006375656</v>
      </c>
      <c r="S259" s="14">
        <f t="shared" si="43"/>
        <v>0.41734345006375656</v>
      </c>
      <c r="T259" s="15">
        <f t="shared" si="44"/>
        <v>0.5826565499362435</v>
      </c>
      <c r="U259" s="14">
        <f t="shared" si="45"/>
        <v>-0.5401573743951521</v>
      </c>
      <c r="V259" s="15">
        <f t="shared" si="46"/>
        <v>100</v>
      </c>
      <c r="W259">
        <f t="shared" si="47"/>
        <v>0.71627693897790023</v>
      </c>
      <c r="AZ259">
        <v>3.6155293372282765E-2</v>
      </c>
      <c r="BA259">
        <v>1</v>
      </c>
      <c r="BB259">
        <v>0</v>
      </c>
      <c r="BC259">
        <f t="shared" si="51"/>
        <v>241</v>
      </c>
      <c r="BD259">
        <f t="shared" si="52"/>
        <v>14</v>
      </c>
      <c r="BE259">
        <f t="shared" si="48"/>
        <v>0.80454176804541766</v>
      </c>
      <c r="BF259">
        <f t="shared" si="49"/>
        <v>0.94092827004219415</v>
      </c>
      <c r="BG259">
        <f t="shared" si="50"/>
        <v>7.6312106248356527E-4</v>
      </c>
    </row>
    <row r="260" spans="1:59" x14ac:dyDescent="0.35">
      <c r="A260">
        <v>28</v>
      </c>
      <c r="B260">
        <v>1485</v>
      </c>
      <c r="C260">
        <v>12</v>
      </c>
      <c r="D260">
        <v>1175</v>
      </c>
      <c r="E260">
        <v>3</v>
      </c>
      <c r="F260">
        <v>1</v>
      </c>
      <c r="G260">
        <v>5</v>
      </c>
      <c r="H260">
        <v>4</v>
      </c>
      <c r="I260">
        <v>2</v>
      </c>
      <c r="J260">
        <v>1</v>
      </c>
      <c r="K260">
        <v>15.173076923076923</v>
      </c>
      <c r="L260">
        <v>4</v>
      </c>
      <c r="M260">
        <v>2</v>
      </c>
      <c r="N260" s="14">
        <v>1</v>
      </c>
      <c r="O260">
        <v>0</v>
      </c>
      <c r="P260" s="15">
        <f t="shared" si="40"/>
        <v>1</v>
      </c>
      <c r="Q260">
        <f t="shared" si="41"/>
        <v>1</v>
      </c>
      <c r="R260">
        <f t="shared" si="42"/>
        <v>0.21394415146993928</v>
      </c>
      <c r="S260" s="14">
        <f t="shared" si="43"/>
        <v>0.21394415146993928</v>
      </c>
      <c r="T260" s="15">
        <f t="shared" si="44"/>
        <v>0.78605584853006072</v>
      </c>
      <c r="U260" s="14">
        <f t="shared" si="45"/>
        <v>-1.5420402724595765</v>
      </c>
      <c r="V260" s="15">
        <f t="shared" si="46"/>
        <v>0</v>
      </c>
      <c r="W260">
        <f t="shared" si="47"/>
        <v>3.6741170213316501</v>
      </c>
      <c r="AZ260">
        <v>3.6262796745816971E-2</v>
      </c>
      <c r="BA260">
        <v>1</v>
      </c>
      <c r="BB260">
        <v>0</v>
      </c>
      <c r="BC260">
        <f t="shared" si="51"/>
        <v>242</v>
      </c>
      <c r="BD260">
        <f t="shared" si="52"/>
        <v>14</v>
      </c>
      <c r="BE260">
        <f t="shared" si="48"/>
        <v>0.80373073803730732</v>
      </c>
      <c r="BF260">
        <f t="shared" si="49"/>
        <v>0.94092827004219415</v>
      </c>
      <c r="BG260">
        <f t="shared" si="50"/>
        <v>7.6312106248346075E-4</v>
      </c>
    </row>
    <row r="261" spans="1:59" x14ac:dyDescent="0.35">
      <c r="A261">
        <v>28</v>
      </c>
      <c r="B261">
        <v>1496</v>
      </c>
      <c r="C261">
        <v>1</v>
      </c>
      <c r="D261">
        <v>1486</v>
      </c>
      <c r="E261">
        <v>1</v>
      </c>
      <c r="F261">
        <v>2</v>
      </c>
      <c r="G261">
        <v>9</v>
      </c>
      <c r="H261">
        <v>3</v>
      </c>
      <c r="I261">
        <v>2</v>
      </c>
      <c r="J261">
        <v>0</v>
      </c>
      <c r="K261">
        <v>15</v>
      </c>
      <c r="L261">
        <v>4</v>
      </c>
      <c r="M261">
        <v>4</v>
      </c>
      <c r="N261" s="14">
        <v>1</v>
      </c>
      <c r="O261">
        <v>0</v>
      </c>
      <c r="P261" s="15">
        <f t="shared" ref="P261:P324" si="53">N261+O261</f>
        <v>1</v>
      </c>
      <c r="Q261">
        <f t="shared" ref="Q261:Q324" si="54">IF(P261=0,"",N261/P261)</f>
        <v>1</v>
      </c>
      <c r="R261">
        <f t="shared" ref="R261:R324" si="55">1/(1+EXP(-$Y$5-MMULT(A261:M261,$Y$6:$Y$18)))</f>
        <v>0.11144816985559554</v>
      </c>
      <c r="S261" s="14">
        <f t="shared" ref="S261:S324" si="56">P261*R261</f>
        <v>0.11144816985559554</v>
      </c>
      <c r="T261" s="15">
        <f t="shared" ref="T261:T324" si="57">P261-S261</f>
        <v>0.88855183014440442</v>
      </c>
      <c r="U261" s="14">
        <f t="shared" ref="U261:U324" si="58">IFERROR(P261*(Q261*LN(R261)+(1-Q261)*LN(1-R261)),0)</f>
        <v>-2.1941956405000234</v>
      </c>
      <c r="V261" s="15">
        <f t="shared" ref="V261:V324" si="59">100*IF(R261&gt;=$AV$10,N261/P261,O261/P261)</f>
        <v>0</v>
      </c>
      <c r="W261">
        <f t="shared" ref="W261:W324" si="60">IFERROR((N261-S261)^2/S261+(O261-T261)^2/T261,0)</f>
        <v>7.9727808118851078</v>
      </c>
      <c r="AZ261">
        <v>3.6311839616114804E-2</v>
      </c>
      <c r="BA261">
        <v>1</v>
      </c>
      <c r="BB261">
        <v>0</v>
      </c>
      <c r="BC261">
        <f t="shared" si="51"/>
        <v>243</v>
      </c>
      <c r="BD261">
        <f t="shared" si="52"/>
        <v>14</v>
      </c>
      <c r="BE261">
        <f t="shared" ref="BE261:BE324" si="61">1-BC261/BC$1474</f>
        <v>0.8029197080291971</v>
      </c>
      <c r="BF261">
        <f t="shared" ref="BF261:BF324" si="62">1-BD261/BD$1474</f>
        <v>0.94092827004219415</v>
      </c>
      <c r="BG261">
        <f t="shared" ref="BG261:BG324" si="63">(BE261-BE262)*BF261</f>
        <v>7.6312106248356527E-4</v>
      </c>
    </row>
    <row r="262" spans="1:59" x14ac:dyDescent="0.35">
      <c r="A262">
        <v>29</v>
      </c>
      <c r="B262">
        <v>115</v>
      </c>
      <c r="C262">
        <v>13</v>
      </c>
      <c r="D262">
        <v>1487</v>
      </c>
      <c r="E262">
        <v>1</v>
      </c>
      <c r="F262">
        <v>1</v>
      </c>
      <c r="G262">
        <v>8</v>
      </c>
      <c r="H262">
        <v>2</v>
      </c>
      <c r="I262">
        <v>1</v>
      </c>
      <c r="J262">
        <v>0</v>
      </c>
      <c r="K262">
        <v>11</v>
      </c>
      <c r="L262">
        <v>1</v>
      </c>
      <c r="M262">
        <v>1</v>
      </c>
      <c r="N262" s="14">
        <v>1</v>
      </c>
      <c r="O262">
        <v>0</v>
      </c>
      <c r="P262" s="15">
        <f t="shared" si="53"/>
        <v>1</v>
      </c>
      <c r="Q262">
        <f t="shared" si="54"/>
        <v>1</v>
      </c>
      <c r="R262">
        <f t="shared" si="55"/>
        <v>0.61619926280901938</v>
      </c>
      <c r="S262" s="14">
        <f t="shared" si="56"/>
        <v>0.61619926280901938</v>
      </c>
      <c r="T262" s="15">
        <f t="shared" si="57"/>
        <v>0.38380073719098062</v>
      </c>
      <c r="U262" s="14">
        <f t="shared" si="58"/>
        <v>-0.48418488917046465</v>
      </c>
      <c r="V262" s="15">
        <f t="shared" si="59"/>
        <v>100</v>
      </c>
      <c r="W262">
        <f t="shared" si="60"/>
        <v>0.62285166561442828</v>
      </c>
      <c r="AZ262">
        <v>3.6360842361149462E-2</v>
      </c>
      <c r="BA262">
        <v>1</v>
      </c>
      <c r="BB262">
        <v>0</v>
      </c>
      <c r="BC262">
        <f t="shared" ref="BC262:BC325" si="64">BC261+BA262</f>
        <v>244</v>
      </c>
      <c r="BD262">
        <f t="shared" ref="BD262:BD325" si="65">BD261+BB262</f>
        <v>14</v>
      </c>
      <c r="BE262">
        <f t="shared" si="61"/>
        <v>0.80210867802108676</v>
      </c>
      <c r="BF262">
        <f t="shared" si="62"/>
        <v>0.94092827004219415</v>
      </c>
      <c r="BG262">
        <f t="shared" si="63"/>
        <v>7.6312106248346075E-4</v>
      </c>
    </row>
    <row r="263" spans="1:59" x14ac:dyDescent="0.35">
      <c r="A263">
        <v>29</v>
      </c>
      <c r="B263">
        <v>121</v>
      </c>
      <c r="C263">
        <v>27</v>
      </c>
      <c r="D263">
        <v>283</v>
      </c>
      <c r="E263">
        <v>2</v>
      </c>
      <c r="F263">
        <v>1</v>
      </c>
      <c r="G263">
        <v>8</v>
      </c>
      <c r="H263">
        <v>4</v>
      </c>
      <c r="I263">
        <v>2</v>
      </c>
      <c r="J263">
        <v>0</v>
      </c>
      <c r="K263">
        <v>14.945945945945946</v>
      </c>
      <c r="L263">
        <v>4</v>
      </c>
      <c r="M263">
        <v>2</v>
      </c>
      <c r="N263" s="14">
        <v>1</v>
      </c>
      <c r="O263">
        <v>0</v>
      </c>
      <c r="P263" s="15">
        <f t="shared" si="53"/>
        <v>1</v>
      </c>
      <c r="Q263">
        <f t="shared" si="54"/>
        <v>1</v>
      </c>
      <c r="R263">
        <f t="shared" si="55"/>
        <v>0.16951784298592595</v>
      </c>
      <c r="S263" s="14">
        <f t="shared" si="56"/>
        <v>0.16951784298592595</v>
      </c>
      <c r="T263" s="15">
        <f t="shared" si="57"/>
        <v>0.83048215701407402</v>
      </c>
      <c r="U263" s="14">
        <f t="shared" si="58"/>
        <v>-1.7747970893484111</v>
      </c>
      <c r="V263" s="15">
        <f t="shared" si="59"/>
        <v>0</v>
      </c>
      <c r="W263">
        <f t="shared" si="60"/>
        <v>4.8990840278862198</v>
      </c>
      <c r="AZ263">
        <v>3.6436321039774552E-2</v>
      </c>
      <c r="BA263">
        <v>1</v>
      </c>
      <c r="BB263">
        <v>0</v>
      </c>
      <c r="BC263">
        <f t="shared" si="64"/>
        <v>245</v>
      </c>
      <c r="BD263">
        <f t="shared" si="65"/>
        <v>14</v>
      </c>
      <c r="BE263">
        <f t="shared" si="61"/>
        <v>0.80129764801297654</v>
      </c>
      <c r="BF263">
        <f t="shared" si="62"/>
        <v>0.94092827004219415</v>
      </c>
      <c r="BG263">
        <f t="shared" si="63"/>
        <v>7.6312106248356527E-4</v>
      </c>
    </row>
    <row r="264" spans="1:59" x14ac:dyDescent="0.35">
      <c r="A264">
        <v>29</v>
      </c>
      <c r="B264">
        <v>136</v>
      </c>
      <c r="C264">
        <v>1</v>
      </c>
      <c r="D264">
        <v>1954</v>
      </c>
      <c r="E264">
        <v>1</v>
      </c>
      <c r="F264">
        <v>2</v>
      </c>
      <c r="G264">
        <v>7</v>
      </c>
      <c r="H264">
        <v>1</v>
      </c>
      <c r="I264">
        <v>2</v>
      </c>
      <c r="J264">
        <v>0</v>
      </c>
      <c r="K264">
        <v>15.69811320754717</v>
      </c>
      <c r="L264">
        <v>1</v>
      </c>
      <c r="M264">
        <v>2</v>
      </c>
      <c r="N264" s="14">
        <v>0</v>
      </c>
      <c r="O264">
        <v>1</v>
      </c>
      <c r="P264" s="15">
        <f t="shared" si="53"/>
        <v>1</v>
      </c>
      <c r="Q264">
        <f t="shared" si="54"/>
        <v>0</v>
      </c>
      <c r="R264">
        <f t="shared" si="55"/>
        <v>0.38460952697033773</v>
      </c>
      <c r="S264" s="14">
        <f t="shared" si="56"/>
        <v>0.38460952697033773</v>
      </c>
      <c r="T264" s="15">
        <f t="shared" si="57"/>
        <v>0.61539047302966221</v>
      </c>
      <c r="U264" s="14">
        <f t="shared" si="58"/>
        <v>-0.48549829715380199</v>
      </c>
      <c r="V264" s="15">
        <f t="shared" si="59"/>
        <v>100</v>
      </c>
      <c r="W264">
        <f t="shared" si="60"/>
        <v>0.6249845323032801</v>
      </c>
      <c r="AZ264">
        <v>3.6904010220704185E-2</v>
      </c>
      <c r="BA264">
        <v>1</v>
      </c>
      <c r="BB264">
        <v>0</v>
      </c>
      <c r="BC264">
        <f t="shared" si="64"/>
        <v>246</v>
      </c>
      <c r="BD264">
        <f t="shared" si="65"/>
        <v>14</v>
      </c>
      <c r="BE264">
        <f t="shared" si="61"/>
        <v>0.8004866180048662</v>
      </c>
      <c r="BF264">
        <f t="shared" si="62"/>
        <v>0.94092827004219415</v>
      </c>
      <c r="BG264">
        <f t="shared" si="63"/>
        <v>7.6312106248356527E-4</v>
      </c>
    </row>
    <row r="265" spans="1:59" x14ac:dyDescent="0.35">
      <c r="A265">
        <v>29</v>
      </c>
      <c r="B265">
        <v>144</v>
      </c>
      <c r="C265">
        <v>10</v>
      </c>
      <c r="D265">
        <v>463</v>
      </c>
      <c r="E265">
        <v>4</v>
      </c>
      <c r="F265">
        <v>1</v>
      </c>
      <c r="G265">
        <v>8</v>
      </c>
      <c r="H265">
        <v>2</v>
      </c>
      <c r="I265">
        <v>3</v>
      </c>
      <c r="J265">
        <v>1</v>
      </c>
      <c r="K265">
        <v>14</v>
      </c>
      <c r="L265">
        <v>1</v>
      </c>
      <c r="M265">
        <v>3</v>
      </c>
      <c r="N265" s="14">
        <v>0</v>
      </c>
      <c r="O265">
        <v>1</v>
      </c>
      <c r="P265" s="15">
        <f t="shared" si="53"/>
        <v>1</v>
      </c>
      <c r="Q265">
        <f t="shared" si="54"/>
        <v>0</v>
      </c>
      <c r="R265">
        <f t="shared" si="55"/>
        <v>0.2905558119743239</v>
      </c>
      <c r="S265" s="14">
        <f t="shared" si="56"/>
        <v>0.2905558119743239</v>
      </c>
      <c r="T265" s="15">
        <f t="shared" si="57"/>
        <v>0.7094441880256761</v>
      </c>
      <c r="U265" s="14">
        <f t="shared" si="58"/>
        <v>-0.34327344928779069</v>
      </c>
      <c r="V265" s="15">
        <f t="shared" si="59"/>
        <v>100</v>
      </c>
      <c r="W265">
        <f t="shared" si="60"/>
        <v>0.40955415081053304</v>
      </c>
      <c r="AZ265">
        <v>3.7147744041702797E-2</v>
      </c>
      <c r="BA265">
        <v>1</v>
      </c>
      <c r="BB265">
        <v>0</v>
      </c>
      <c r="BC265">
        <f t="shared" si="64"/>
        <v>247</v>
      </c>
      <c r="BD265">
        <f t="shared" si="65"/>
        <v>14</v>
      </c>
      <c r="BE265">
        <f t="shared" si="61"/>
        <v>0.79967558799675587</v>
      </c>
      <c r="BF265">
        <f t="shared" si="62"/>
        <v>0.94092827004219415</v>
      </c>
      <c r="BG265">
        <f t="shared" si="63"/>
        <v>7.6312106248356527E-4</v>
      </c>
    </row>
    <row r="266" spans="1:59" x14ac:dyDescent="0.35">
      <c r="A266">
        <v>29</v>
      </c>
      <c r="B266">
        <v>153</v>
      </c>
      <c r="C266">
        <v>15</v>
      </c>
      <c r="D266">
        <v>15</v>
      </c>
      <c r="E266">
        <v>4</v>
      </c>
      <c r="F266">
        <v>1</v>
      </c>
      <c r="G266">
        <v>5</v>
      </c>
      <c r="H266">
        <v>3</v>
      </c>
      <c r="I266">
        <v>1</v>
      </c>
      <c r="J266">
        <v>1</v>
      </c>
      <c r="K266">
        <v>15.173076923076923</v>
      </c>
      <c r="L266">
        <v>4</v>
      </c>
      <c r="M266">
        <v>3</v>
      </c>
      <c r="N266" s="14">
        <v>0</v>
      </c>
      <c r="O266">
        <v>1</v>
      </c>
      <c r="P266" s="15">
        <f t="shared" si="53"/>
        <v>1</v>
      </c>
      <c r="Q266">
        <f t="shared" si="54"/>
        <v>0</v>
      </c>
      <c r="R266">
        <f t="shared" si="55"/>
        <v>0.36084792055503989</v>
      </c>
      <c r="S266" s="14">
        <f t="shared" si="56"/>
        <v>0.36084792055503989</v>
      </c>
      <c r="T266" s="15">
        <f t="shared" si="57"/>
        <v>0.63915207944496011</v>
      </c>
      <c r="U266" s="14">
        <f t="shared" si="58"/>
        <v>-0.44761285691965536</v>
      </c>
      <c r="V266" s="15">
        <f t="shared" si="59"/>
        <v>100</v>
      </c>
      <c r="W266">
        <f t="shared" si="60"/>
        <v>0.56457286483116875</v>
      </c>
      <c r="AZ266">
        <v>3.7467757997534309E-2</v>
      </c>
      <c r="BA266">
        <v>1</v>
      </c>
      <c r="BB266">
        <v>0</v>
      </c>
      <c r="BC266">
        <f t="shared" si="64"/>
        <v>248</v>
      </c>
      <c r="BD266">
        <f t="shared" si="65"/>
        <v>14</v>
      </c>
      <c r="BE266">
        <f t="shared" si="61"/>
        <v>0.79886455798864553</v>
      </c>
      <c r="BF266">
        <f t="shared" si="62"/>
        <v>0.94092827004219415</v>
      </c>
      <c r="BG266">
        <f t="shared" si="63"/>
        <v>7.6312106248346075E-4</v>
      </c>
    </row>
    <row r="267" spans="1:59" x14ac:dyDescent="0.35">
      <c r="A267">
        <v>29</v>
      </c>
      <c r="B267">
        <v>224</v>
      </c>
      <c r="C267">
        <v>1</v>
      </c>
      <c r="D267">
        <v>1522</v>
      </c>
      <c r="E267">
        <v>1</v>
      </c>
      <c r="F267">
        <v>2</v>
      </c>
      <c r="G267">
        <v>4</v>
      </c>
      <c r="H267">
        <v>1</v>
      </c>
      <c r="I267">
        <v>1</v>
      </c>
      <c r="J267">
        <v>0</v>
      </c>
      <c r="K267">
        <v>13</v>
      </c>
      <c r="L267">
        <v>3</v>
      </c>
      <c r="M267">
        <v>1</v>
      </c>
      <c r="N267" s="14">
        <v>1</v>
      </c>
      <c r="O267">
        <v>0</v>
      </c>
      <c r="P267" s="15">
        <f t="shared" si="53"/>
        <v>1</v>
      </c>
      <c r="Q267">
        <f t="shared" si="54"/>
        <v>1</v>
      </c>
      <c r="R267">
        <f t="shared" si="55"/>
        <v>0.47717899986175261</v>
      </c>
      <c r="S267" s="14">
        <f t="shared" si="56"/>
        <v>0.47717899986175261</v>
      </c>
      <c r="T267" s="15">
        <f t="shared" si="57"/>
        <v>0.52282100013824739</v>
      </c>
      <c r="U267" s="14">
        <f t="shared" si="58"/>
        <v>-0.73986359672220137</v>
      </c>
      <c r="V267" s="15">
        <f t="shared" si="59"/>
        <v>0</v>
      </c>
      <c r="W267">
        <f t="shared" si="60"/>
        <v>1.0956496415175816</v>
      </c>
      <c r="AZ267">
        <v>3.7580134613434193E-2</v>
      </c>
      <c r="BA267">
        <v>1</v>
      </c>
      <c r="BB267">
        <v>0</v>
      </c>
      <c r="BC267">
        <f t="shared" si="64"/>
        <v>249</v>
      </c>
      <c r="BD267">
        <f t="shared" si="65"/>
        <v>14</v>
      </c>
      <c r="BE267">
        <f t="shared" si="61"/>
        <v>0.7980535279805353</v>
      </c>
      <c r="BF267">
        <f t="shared" si="62"/>
        <v>0.94092827004219415</v>
      </c>
      <c r="BG267">
        <f t="shared" si="63"/>
        <v>7.6312106248356527E-4</v>
      </c>
    </row>
    <row r="268" spans="1:59" x14ac:dyDescent="0.35">
      <c r="A268">
        <v>29</v>
      </c>
      <c r="B268">
        <v>232</v>
      </c>
      <c r="C268">
        <v>19</v>
      </c>
      <c r="D268">
        <v>611</v>
      </c>
      <c r="E268">
        <v>4</v>
      </c>
      <c r="F268">
        <v>2</v>
      </c>
      <c r="G268">
        <v>3</v>
      </c>
      <c r="H268">
        <v>4</v>
      </c>
      <c r="I268">
        <v>3</v>
      </c>
      <c r="J268">
        <v>0</v>
      </c>
      <c r="K268">
        <v>12</v>
      </c>
      <c r="L268">
        <v>2</v>
      </c>
      <c r="M268">
        <v>4</v>
      </c>
      <c r="N268" s="14">
        <v>0</v>
      </c>
      <c r="O268">
        <v>1</v>
      </c>
      <c r="P268" s="15">
        <f t="shared" si="53"/>
        <v>1</v>
      </c>
      <c r="Q268">
        <f t="shared" si="54"/>
        <v>0</v>
      </c>
      <c r="R268">
        <f t="shared" si="55"/>
        <v>2.3608402556486493E-2</v>
      </c>
      <c r="S268" s="14">
        <f t="shared" si="56"/>
        <v>2.3608402556486493E-2</v>
      </c>
      <c r="T268" s="15">
        <f t="shared" si="57"/>
        <v>0.97639159744351356</v>
      </c>
      <c r="U268" s="14">
        <f t="shared" si="58"/>
        <v>-2.3891546150183112E-2</v>
      </c>
      <c r="V268" s="15">
        <f t="shared" si="59"/>
        <v>100</v>
      </c>
      <c r="W268">
        <f t="shared" si="60"/>
        <v>2.4179235686071429E-2</v>
      </c>
      <c r="AZ268">
        <v>3.7606490901761526E-2</v>
      </c>
      <c r="BA268">
        <v>1</v>
      </c>
      <c r="BB268">
        <v>0</v>
      </c>
      <c r="BC268">
        <f t="shared" si="64"/>
        <v>250</v>
      </c>
      <c r="BD268">
        <f t="shared" si="65"/>
        <v>14</v>
      </c>
      <c r="BE268">
        <f t="shared" si="61"/>
        <v>0.79724249797242497</v>
      </c>
      <c r="BF268">
        <f t="shared" si="62"/>
        <v>0.94092827004219415</v>
      </c>
      <c r="BG268">
        <f t="shared" si="63"/>
        <v>7.6312106248346075E-4</v>
      </c>
    </row>
    <row r="269" spans="1:59" x14ac:dyDescent="0.35">
      <c r="A269">
        <v>29</v>
      </c>
      <c r="B269">
        <v>318</v>
      </c>
      <c r="C269">
        <v>8</v>
      </c>
      <c r="D269">
        <v>454</v>
      </c>
      <c r="E269">
        <v>2</v>
      </c>
      <c r="F269">
        <v>2</v>
      </c>
      <c r="G269">
        <v>5</v>
      </c>
      <c r="H269">
        <v>1</v>
      </c>
      <c r="I269">
        <v>2</v>
      </c>
      <c r="J269">
        <v>1</v>
      </c>
      <c r="K269">
        <v>11</v>
      </c>
      <c r="L269">
        <v>4</v>
      </c>
      <c r="M269">
        <v>2</v>
      </c>
      <c r="N269" s="14">
        <v>1</v>
      </c>
      <c r="O269">
        <v>0</v>
      </c>
      <c r="P269" s="15">
        <f t="shared" si="53"/>
        <v>1</v>
      </c>
      <c r="Q269">
        <f t="shared" si="54"/>
        <v>1</v>
      </c>
      <c r="R269">
        <f t="shared" si="55"/>
        <v>0.63880984698629528</v>
      </c>
      <c r="S269" s="14">
        <f t="shared" si="56"/>
        <v>0.63880984698629528</v>
      </c>
      <c r="T269" s="15">
        <f t="shared" si="57"/>
        <v>0.36119015301370472</v>
      </c>
      <c r="U269" s="14">
        <f t="shared" si="58"/>
        <v>-0.448148447941215</v>
      </c>
      <c r="V269" s="15">
        <f t="shared" si="59"/>
        <v>100</v>
      </c>
      <c r="W269">
        <f t="shared" si="60"/>
        <v>0.56541106045513656</v>
      </c>
      <c r="AZ269">
        <v>3.7673750563264441E-2</v>
      </c>
      <c r="BA269">
        <v>1</v>
      </c>
      <c r="BB269">
        <v>0</v>
      </c>
      <c r="BC269">
        <f t="shared" si="64"/>
        <v>251</v>
      </c>
      <c r="BD269">
        <f t="shared" si="65"/>
        <v>14</v>
      </c>
      <c r="BE269">
        <f t="shared" si="61"/>
        <v>0.79643146796431474</v>
      </c>
      <c r="BF269">
        <f t="shared" si="62"/>
        <v>0.94092827004219415</v>
      </c>
      <c r="BG269">
        <f t="shared" si="63"/>
        <v>7.6312106248356527E-4</v>
      </c>
    </row>
    <row r="270" spans="1:59" x14ac:dyDescent="0.35">
      <c r="A270">
        <v>29</v>
      </c>
      <c r="B270">
        <v>332</v>
      </c>
      <c r="C270">
        <v>17</v>
      </c>
      <c r="D270">
        <v>1419</v>
      </c>
      <c r="E270">
        <v>2</v>
      </c>
      <c r="F270">
        <v>2</v>
      </c>
      <c r="G270">
        <v>2</v>
      </c>
      <c r="H270">
        <v>1</v>
      </c>
      <c r="I270">
        <v>1</v>
      </c>
      <c r="J270">
        <v>0</v>
      </c>
      <c r="K270">
        <v>13</v>
      </c>
      <c r="L270">
        <v>1</v>
      </c>
      <c r="M270">
        <v>2</v>
      </c>
      <c r="N270" s="14">
        <v>0</v>
      </c>
      <c r="O270">
        <v>1</v>
      </c>
      <c r="P270" s="15">
        <f t="shared" si="53"/>
        <v>1</v>
      </c>
      <c r="Q270">
        <f t="shared" si="54"/>
        <v>0</v>
      </c>
      <c r="R270">
        <f t="shared" si="55"/>
        <v>0.45885883561966495</v>
      </c>
      <c r="S270" s="14">
        <f t="shared" si="56"/>
        <v>0.45885883561966495</v>
      </c>
      <c r="T270" s="15">
        <f t="shared" si="57"/>
        <v>0.54114116438033499</v>
      </c>
      <c r="U270" s="14">
        <f t="shared" si="58"/>
        <v>-0.61407510186141501</v>
      </c>
      <c r="V270" s="15">
        <f t="shared" si="59"/>
        <v>100</v>
      </c>
      <c r="W270">
        <f t="shared" si="60"/>
        <v>0.84794664650047058</v>
      </c>
      <c r="AZ270">
        <v>3.796118254023511E-2</v>
      </c>
      <c r="BA270">
        <v>1</v>
      </c>
      <c r="BB270">
        <v>0</v>
      </c>
      <c r="BC270">
        <f t="shared" si="64"/>
        <v>252</v>
      </c>
      <c r="BD270">
        <f t="shared" si="65"/>
        <v>14</v>
      </c>
      <c r="BE270">
        <f t="shared" si="61"/>
        <v>0.79562043795620441</v>
      </c>
      <c r="BF270">
        <f t="shared" si="62"/>
        <v>0.94092827004219415</v>
      </c>
      <c r="BG270">
        <f t="shared" si="63"/>
        <v>7.6312106248356527E-4</v>
      </c>
    </row>
    <row r="271" spans="1:59" x14ac:dyDescent="0.35">
      <c r="A271">
        <v>29</v>
      </c>
      <c r="B271">
        <v>337</v>
      </c>
      <c r="C271">
        <v>14</v>
      </c>
      <c r="D271">
        <v>1421</v>
      </c>
      <c r="E271">
        <v>3</v>
      </c>
      <c r="F271">
        <v>1</v>
      </c>
      <c r="G271">
        <v>7</v>
      </c>
      <c r="H271">
        <v>4</v>
      </c>
      <c r="I271">
        <v>1</v>
      </c>
      <c r="J271">
        <v>1</v>
      </c>
      <c r="K271">
        <v>12</v>
      </c>
      <c r="L271">
        <v>1</v>
      </c>
      <c r="M271">
        <v>3</v>
      </c>
      <c r="N271" s="14">
        <v>1</v>
      </c>
      <c r="O271">
        <v>0</v>
      </c>
      <c r="P271" s="15">
        <f t="shared" si="53"/>
        <v>1</v>
      </c>
      <c r="Q271">
        <f t="shared" si="54"/>
        <v>1</v>
      </c>
      <c r="R271">
        <f t="shared" si="55"/>
        <v>0.50665360573113571</v>
      </c>
      <c r="S271" s="14">
        <f t="shared" si="56"/>
        <v>0.50665360573113571</v>
      </c>
      <c r="T271" s="15">
        <f t="shared" si="57"/>
        <v>0.49334639426886429</v>
      </c>
      <c r="U271" s="14">
        <f t="shared" si="58"/>
        <v>-0.67992773230441939</v>
      </c>
      <c r="V271" s="15">
        <f t="shared" si="59"/>
        <v>100</v>
      </c>
      <c r="W271">
        <f t="shared" si="60"/>
        <v>0.97373508978966372</v>
      </c>
      <c r="AZ271">
        <v>3.8042237476487682E-2</v>
      </c>
      <c r="BA271">
        <v>1</v>
      </c>
      <c r="BB271">
        <v>0</v>
      </c>
      <c r="BC271">
        <f t="shared" si="64"/>
        <v>253</v>
      </c>
      <c r="BD271">
        <f t="shared" si="65"/>
        <v>14</v>
      </c>
      <c r="BE271">
        <f t="shared" si="61"/>
        <v>0.79480940794809407</v>
      </c>
      <c r="BF271">
        <f t="shared" si="62"/>
        <v>0.94092827004219415</v>
      </c>
      <c r="BG271">
        <f t="shared" si="63"/>
        <v>7.6312106248356527E-4</v>
      </c>
    </row>
    <row r="272" spans="1:59" x14ac:dyDescent="0.35">
      <c r="A272">
        <v>29</v>
      </c>
      <c r="B272">
        <v>341</v>
      </c>
      <c r="C272">
        <v>1</v>
      </c>
      <c r="D272">
        <v>896</v>
      </c>
      <c r="E272">
        <v>2</v>
      </c>
      <c r="F272">
        <v>1</v>
      </c>
      <c r="G272">
        <v>9</v>
      </c>
      <c r="H272">
        <v>3</v>
      </c>
      <c r="I272">
        <v>3</v>
      </c>
      <c r="J272">
        <v>1</v>
      </c>
      <c r="K272">
        <v>15.492537313432836</v>
      </c>
      <c r="L272">
        <v>3</v>
      </c>
      <c r="M272">
        <v>3</v>
      </c>
      <c r="N272" s="14">
        <v>1</v>
      </c>
      <c r="O272">
        <v>0</v>
      </c>
      <c r="P272" s="15">
        <f t="shared" si="53"/>
        <v>1</v>
      </c>
      <c r="Q272">
        <f t="shared" si="54"/>
        <v>1</v>
      </c>
      <c r="R272">
        <f t="shared" si="55"/>
        <v>0.24162591071714368</v>
      </c>
      <c r="S272" s="14">
        <f t="shared" si="56"/>
        <v>0.24162591071714368</v>
      </c>
      <c r="T272" s="15">
        <f t="shared" si="57"/>
        <v>0.75837408928285632</v>
      </c>
      <c r="U272" s="14">
        <f t="shared" si="58"/>
        <v>-1.420364572326162</v>
      </c>
      <c r="V272" s="15">
        <f t="shared" si="59"/>
        <v>0</v>
      </c>
      <c r="W272">
        <f t="shared" si="60"/>
        <v>3.1386289948458277</v>
      </c>
      <c r="AZ272">
        <v>3.8056073511132937E-2</v>
      </c>
      <c r="BA272">
        <v>1</v>
      </c>
      <c r="BB272">
        <v>0</v>
      </c>
      <c r="BC272">
        <f t="shared" si="64"/>
        <v>254</v>
      </c>
      <c r="BD272">
        <f t="shared" si="65"/>
        <v>14</v>
      </c>
      <c r="BE272">
        <f t="shared" si="61"/>
        <v>0.79399837793998373</v>
      </c>
      <c r="BF272">
        <f t="shared" si="62"/>
        <v>0.94092827004219415</v>
      </c>
      <c r="BG272">
        <f t="shared" si="63"/>
        <v>7.6312106248346075E-4</v>
      </c>
    </row>
    <row r="273" spans="1:59" x14ac:dyDescent="0.35">
      <c r="A273">
        <v>29</v>
      </c>
      <c r="B273">
        <v>350</v>
      </c>
      <c r="C273">
        <v>13</v>
      </c>
      <c r="D273">
        <v>1844</v>
      </c>
      <c r="E273">
        <v>1</v>
      </c>
      <c r="F273">
        <v>2</v>
      </c>
      <c r="G273">
        <v>2</v>
      </c>
      <c r="H273">
        <v>1</v>
      </c>
      <c r="I273">
        <v>3</v>
      </c>
      <c r="J273">
        <v>1</v>
      </c>
      <c r="K273">
        <v>15</v>
      </c>
      <c r="L273">
        <v>4</v>
      </c>
      <c r="M273">
        <v>3</v>
      </c>
      <c r="N273" s="14">
        <v>1</v>
      </c>
      <c r="O273">
        <v>0</v>
      </c>
      <c r="P273" s="15">
        <f t="shared" si="53"/>
        <v>1</v>
      </c>
      <c r="Q273">
        <f t="shared" si="54"/>
        <v>1</v>
      </c>
      <c r="R273">
        <f t="shared" si="55"/>
        <v>0.37005166645139803</v>
      </c>
      <c r="S273" s="14">
        <f t="shared" si="56"/>
        <v>0.37005166645139803</v>
      </c>
      <c r="T273" s="15">
        <f t="shared" si="57"/>
        <v>0.62994833354860202</v>
      </c>
      <c r="U273" s="14">
        <f t="shared" si="58"/>
        <v>-0.99411264403466015</v>
      </c>
      <c r="V273" s="15">
        <f t="shared" si="59"/>
        <v>0</v>
      </c>
      <c r="W273">
        <f t="shared" si="60"/>
        <v>1.7023253525365178</v>
      </c>
      <c r="AZ273">
        <v>3.8468218737903043E-2</v>
      </c>
      <c r="BA273">
        <v>1</v>
      </c>
      <c r="BB273">
        <v>0</v>
      </c>
      <c r="BC273">
        <f t="shared" si="64"/>
        <v>255</v>
      </c>
      <c r="BD273">
        <f t="shared" si="65"/>
        <v>14</v>
      </c>
      <c r="BE273">
        <f t="shared" si="61"/>
        <v>0.79318734793187351</v>
      </c>
      <c r="BF273">
        <f t="shared" si="62"/>
        <v>0.94092827004219415</v>
      </c>
      <c r="BG273">
        <f t="shared" si="63"/>
        <v>7.6312106248356527E-4</v>
      </c>
    </row>
    <row r="274" spans="1:59" x14ac:dyDescent="0.35">
      <c r="A274">
        <v>29</v>
      </c>
      <c r="B274">
        <v>352</v>
      </c>
      <c r="C274">
        <v>6</v>
      </c>
      <c r="D274">
        <v>1865</v>
      </c>
      <c r="E274">
        <v>4</v>
      </c>
      <c r="F274">
        <v>2</v>
      </c>
      <c r="G274">
        <v>2</v>
      </c>
      <c r="H274">
        <v>2</v>
      </c>
      <c r="I274">
        <v>2</v>
      </c>
      <c r="J274">
        <v>0</v>
      </c>
      <c r="K274">
        <v>14.760869565217391</v>
      </c>
      <c r="L274">
        <v>4</v>
      </c>
      <c r="M274">
        <v>3</v>
      </c>
      <c r="N274" s="14">
        <v>0</v>
      </c>
      <c r="O274">
        <v>1</v>
      </c>
      <c r="P274" s="15">
        <f t="shared" si="53"/>
        <v>1</v>
      </c>
      <c r="Q274">
        <f t="shared" si="54"/>
        <v>0</v>
      </c>
      <c r="R274">
        <f t="shared" si="55"/>
        <v>4.2798366975519628E-2</v>
      </c>
      <c r="S274" s="14">
        <f t="shared" si="56"/>
        <v>4.2798366975519628E-2</v>
      </c>
      <c r="T274" s="15">
        <f t="shared" si="57"/>
        <v>0.95720163302448036</v>
      </c>
      <c r="U274" s="14">
        <f t="shared" si="58"/>
        <v>-4.3741216906247923E-2</v>
      </c>
      <c r="V274" s="15">
        <f t="shared" si="59"/>
        <v>100</v>
      </c>
      <c r="W274">
        <f t="shared" si="60"/>
        <v>4.4711966109260766E-2</v>
      </c>
      <c r="AZ274">
        <v>3.8514924150454648E-2</v>
      </c>
      <c r="BA274">
        <v>1</v>
      </c>
      <c r="BB274">
        <v>0</v>
      </c>
      <c r="BC274">
        <f t="shared" si="64"/>
        <v>256</v>
      </c>
      <c r="BD274">
        <f t="shared" si="65"/>
        <v>14</v>
      </c>
      <c r="BE274">
        <f t="shared" si="61"/>
        <v>0.79237631792376317</v>
      </c>
      <c r="BF274">
        <f t="shared" si="62"/>
        <v>0.94092827004219415</v>
      </c>
      <c r="BG274">
        <f t="shared" si="63"/>
        <v>7.6312106248356527E-4</v>
      </c>
    </row>
    <row r="275" spans="1:59" x14ac:dyDescent="0.35">
      <c r="A275">
        <v>29</v>
      </c>
      <c r="B275">
        <v>428</v>
      </c>
      <c r="C275">
        <v>9</v>
      </c>
      <c r="D275">
        <v>1752</v>
      </c>
      <c r="E275">
        <v>2</v>
      </c>
      <c r="F275">
        <v>1</v>
      </c>
      <c r="G275">
        <v>9</v>
      </c>
      <c r="H275">
        <v>2</v>
      </c>
      <c r="I275">
        <v>1</v>
      </c>
      <c r="J275">
        <v>0</v>
      </c>
      <c r="K275">
        <v>13</v>
      </c>
      <c r="L275">
        <v>3</v>
      </c>
      <c r="M275">
        <v>3</v>
      </c>
      <c r="N275" s="14">
        <v>1</v>
      </c>
      <c r="O275">
        <v>0</v>
      </c>
      <c r="P275" s="15">
        <f t="shared" si="53"/>
        <v>1</v>
      </c>
      <c r="Q275">
        <f t="shared" si="54"/>
        <v>1</v>
      </c>
      <c r="R275">
        <f t="shared" si="55"/>
        <v>0.28629652729037314</v>
      </c>
      <c r="S275" s="14">
        <f t="shared" si="56"/>
        <v>0.28629652729037314</v>
      </c>
      <c r="T275" s="15">
        <f t="shared" si="57"/>
        <v>0.71370347270962686</v>
      </c>
      <c r="U275" s="14">
        <f t="shared" si="58"/>
        <v>-1.2507271965696092</v>
      </c>
      <c r="V275" s="15">
        <f t="shared" si="59"/>
        <v>0</v>
      </c>
      <c r="W275">
        <f t="shared" si="60"/>
        <v>2.4928820459836065</v>
      </c>
      <c r="AZ275">
        <v>3.8522760247871116E-2</v>
      </c>
      <c r="BA275">
        <v>1</v>
      </c>
      <c r="BB275">
        <v>0</v>
      </c>
      <c r="BC275">
        <f t="shared" si="64"/>
        <v>257</v>
      </c>
      <c r="BD275">
        <f t="shared" si="65"/>
        <v>14</v>
      </c>
      <c r="BE275">
        <f t="shared" si="61"/>
        <v>0.79156528791565284</v>
      </c>
      <c r="BF275">
        <f t="shared" si="62"/>
        <v>0.94092827004219415</v>
      </c>
      <c r="BG275">
        <f t="shared" si="63"/>
        <v>7.6312106248346075E-4</v>
      </c>
    </row>
    <row r="276" spans="1:59" x14ac:dyDescent="0.35">
      <c r="A276">
        <v>29</v>
      </c>
      <c r="B276">
        <v>442</v>
      </c>
      <c r="C276">
        <v>2</v>
      </c>
      <c r="D276">
        <v>388</v>
      </c>
      <c r="E276">
        <v>2</v>
      </c>
      <c r="F276">
        <v>2</v>
      </c>
      <c r="G276">
        <v>8</v>
      </c>
      <c r="H276">
        <v>4</v>
      </c>
      <c r="I276">
        <v>1</v>
      </c>
      <c r="J276">
        <v>0</v>
      </c>
      <c r="K276">
        <v>14.945945945945946</v>
      </c>
      <c r="L276">
        <v>1</v>
      </c>
      <c r="M276">
        <v>2</v>
      </c>
      <c r="N276" s="14">
        <v>0</v>
      </c>
      <c r="O276">
        <v>1</v>
      </c>
      <c r="P276" s="15">
        <f t="shared" si="53"/>
        <v>1</v>
      </c>
      <c r="Q276">
        <f t="shared" si="54"/>
        <v>0</v>
      </c>
      <c r="R276">
        <f t="shared" si="55"/>
        <v>0.29468333129752056</v>
      </c>
      <c r="S276" s="14">
        <f t="shared" si="56"/>
        <v>0.29468333129752056</v>
      </c>
      <c r="T276" s="15">
        <f t="shared" si="57"/>
        <v>0.70531666870247944</v>
      </c>
      <c r="U276" s="14">
        <f t="shared" si="58"/>
        <v>-0.34910840155445932</v>
      </c>
      <c r="V276" s="15">
        <f t="shared" si="59"/>
        <v>100</v>
      </c>
      <c r="W276">
        <f t="shared" si="60"/>
        <v>0.41780287404752303</v>
      </c>
      <c r="AZ276">
        <v>3.8737246714891128E-2</v>
      </c>
      <c r="BA276">
        <v>1</v>
      </c>
      <c r="BB276">
        <v>0</v>
      </c>
      <c r="BC276">
        <f t="shared" si="64"/>
        <v>258</v>
      </c>
      <c r="BD276">
        <f t="shared" si="65"/>
        <v>14</v>
      </c>
      <c r="BE276">
        <f t="shared" si="61"/>
        <v>0.79075425790754261</v>
      </c>
      <c r="BF276">
        <f t="shared" si="62"/>
        <v>0.94092827004219415</v>
      </c>
      <c r="BG276">
        <f t="shared" si="63"/>
        <v>7.6312106248356527E-4</v>
      </c>
    </row>
    <row r="277" spans="1:59" x14ac:dyDescent="0.35">
      <c r="A277">
        <v>29</v>
      </c>
      <c r="B277">
        <v>459</v>
      </c>
      <c r="C277">
        <v>24</v>
      </c>
      <c r="D277">
        <v>1868</v>
      </c>
      <c r="E277">
        <v>4</v>
      </c>
      <c r="F277">
        <v>2</v>
      </c>
      <c r="G277">
        <v>4</v>
      </c>
      <c r="H277">
        <v>4</v>
      </c>
      <c r="I277">
        <v>1</v>
      </c>
      <c r="J277">
        <v>1</v>
      </c>
      <c r="K277">
        <v>15.375527426160337</v>
      </c>
      <c r="L277">
        <v>2</v>
      </c>
      <c r="M277">
        <v>2</v>
      </c>
      <c r="N277" s="14">
        <v>1</v>
      </c>
      <c r="O277">
        <v>0</v>
      </c>
      <c r="P277" s="15">
        <f t="shared" si="53"/>
        <v>1</v>
      </c>
      <c r="Q277">
        <f t="shared" si="54"/>
        <v>1</v>
      </c>
      <c r="R277">
        <f t="shared" si="55"/>
        <v>0.48212364673671765</v>
      </c>
      <c r="S277" s="14">
        <f t="shared" si="56"/>
        <v>0.48212364673671765</v>
      </c>
      <c r="T277" s="15">
        <f t="shared" si="57"/>
        <v>0.51787635326328241</v>
      </c>
      <c r="U277" s="14">
        <f t="shared" si="58"/>
        <v>-0.72955466932993196</v>
      </c>
      <c r="V277" s="15">
        <f t="shared" si="59"/>
        <v>0</v>
      </c>
      <c r="W277">
        <f t="shared" si="60"/>
        <v>1.0741567163704975</v>
      </c>
      <c r="AZ277">
        <v>3.9050113638439771E-2</v>
      </c>
      <c r="BA277">
        <v>1</v>
      </c>
      <c r="BB277">
        <v>0</v>
      </c>
      <c r="BC277">
        <f t="shared" si="64"/>
        <v>259</v>
      </c>
      <c r="BD277">
        <f t="shared" si="65"/>
        <v>14</v>
      </c>
      <c r="BE277">
        <f t="shared" si="61"/>
        <v>0.78994322789943228</v>
      </c>
      <c r="BF277">
        <f t="shared" si="62"/>
        <v>0.94092827004219415</v>
      </c>
      <c r="BG277">
        <f t="shared" si="63"/>
        <v>7.6312106248356527E-4</v>
      </c>
    </row>
    <row r="278" spans="1:59" x14ac:dyDescent="0.35">
      <c r="A278">
        <v>29</v>
      </c>
      <c r="B278">
        <v>461</v>
      </c>
      <c r="C278">
        <v>1</v>
      </c>
      <c r="D278">
        <v>1753</v>
      </c>
      <c r="E278">
        <v>4</v>
      </c>
      <c r="F278">
        <v>2</v>
      </c>
      <c r="G278">
        <v>7</v>
      </c>
      <c r="H278">
        <v>3</v>
      </c>
      <c r="I278">
        <v>1</v>
      </c>
      <c r="J278">
        <v>1</v>
      </c>
      <c r="K278">
        <v>12</v>
      </c>
      <c r="L278">
        <v>4</v>
      </c>
      <c r="M278">
        <v>4</v>
      </c>
      <c r="N278" s="14">
        <v>0</v>
      </c>
      <c r="O278">
        <v>1</v>
      </c>
      <c r="P278" s="15">
        <f t="shared" si="53"/>
        <v>1</v>
      </c>
      <c r="Q278">
        <f t="shared" si="54"/>
        <v>0</v>
      </c>
      <c r="R278">
        <f t="shared" si="55"/>
        <v>0.292339883834279</v>
      </c>
      <c r="S278" s="14">
        <f t="shared" si="56"/>
        <v>0.292339883834279</v>
      </c>
      <c r="T278" s="15">
        <f t="shared" si="57"/>
        <v>0.707660116165721</v>
      </c>
      <c r="U278" s="14">
        <f t="shared" si="58"/>
        <v>-0.34579136246785236</v>
      </c>
      <c r="V278" s="15">
        <f t="shared" si="59"/>
        <v>100</v>
      </c>
      <c r="W278">
        <f t="shared" si="60"/>
        <v>0.41310775774428182</v>
      </c>
      <c r="AZ278">
        <v>3.9296006157574163E-2</v>
      </c>
      <c r="BA278">
        <v>1</v>
      </c>
      <c r="BB278">
        <v>0</v>
      </c>
      <c r="BC278">
        <f t="shared" si="64"/>
        <v>260</v>
      </c>
      <c r="BD278">
        <f t="shared" si="65"/>
        <v>14</v>
      </c>
      <c r="BE278">
        <f t="shared" si="61"/>
        <v>0.78913219789132194</v>
      </c>
      <c r="BF278">
        <f t="shared" si="62"/>
        <v>0.94092827004219415</v>
      </c>
      <c r="BG278">
        <f t="shared" si="63"/>
        <v>7.6312106248346075E-4</v>
      </c>
    </row>
    <row r="279" spans="1:59" x14ac:dyDescent="0.35">
      <c r="A279">
        <v>29</v>
      </c>
      <c r="B279">
        <v>468</v>
      </c>
      <c r="C279">
        <v>28</v>
      </c>
      <c r="D279">
        <v>2054</v>
      </c>
      <c r="E279">
        <v>4</v>
      </c>
      <c r="F279">
        <v>1</v>
      </c>
      <c r="G279">
        <v>4</v>
      </c>
      <c r="H279">
        <v>1</v>
      </c>
      <c r="I279">
        <v>1</v>
      </c>
      <c r="J279">
        <v>0</v>
      </c>
      <c r="K279">
        <v>15.375527426160337</v>
      </c>
      <c r="L279">
        <v>2</v>
      </c>
      <c r="M279">
        <v>1</v>
      </c>
      <c r="N279" s="14">
        <v>0</v>
      </c>
      <c r="O279">
        <v>1</v>
      </c>
      <c r="P279" s="15">
        <f t="shared" si="53"/>
        <v>1</v>
      </c>
      <c r="Q279">
        <f t="shared" si="54"/>
        <v>0</v>
      </c>
      <c r="R279">
        <f t="shared" si="55"/>
        <v>0.34879323453161443</v>
      </c>
      <c r="S279" s="14">
        <f t="shared" si="56"/>
        <v>0.34879323453161443</v>
      </c>
      <c r="T279" s="15">
        <f t="shared" si="57"/>
        <v>0.65120676546838552</v>
      </c>
      <c r="U279" s="14">
        <f t="shared" si="58"/>
        <v>-0.42892807511499548</v>
      </c>
      <c r="V279" s="15">
        <f t="shared" si="59"/>
        <v>100</v>
      </c>
      <c r="W279">
        <f t="shared" si="60"/>
        <v>0.53561058181074361</v>
      </c>
      <c r="AZ279">
        <v>3.930065800628417E-2</v>
      </c>
      <c r="BA279">
        <v>1</v>
      </c>
      <c r="BB279">
        <v>0</v>
      </c>
      <c r="BC279">
        <f t="shared" si="64"/>
        <v>261</v>
      </c>
      <c r="BD279">
        <f t="shared" si="65"/>
        <v>14</v>
      </c>
      <c r="BE279">
        <f t="shared" si="61"/>
        <v>0.78832116788321172</v>
      </c>
      <c r="BF279">
        <f t="shared" si="62"/>
        <v>0.94092827004219415</v>
      </c>
      <c r="BG279">
        <f t="shared" si="63"/>
        <v>0</v>
      </c>
    </row>
    <row r="280" spans="1:59" x14ac:dyDescent="0.35">
      <c r="A280">
        <v>29</v>
      </c>
      <c r="B280">
        <v>469</v>
      </c>
      <c r="C280">
        <v>10</v>
      </c>
      <c r="D280">
        <v>1650</v>
      </c>
      <c r="E280">
        <v>3</v>
      </c>
      <c r="F280">
        <v>2</v>
      </c>
      <c r="G280">
        <v>8</v>
      </c>
      <c r="H280">
        <v>3</v>
      </c>
      <c r="I280">
        <v>1</v>
      </c>
      <c r="J280">
        <v>0</v>
      </c>
      <c r="K280">
        <v>14.945945945945946</v>
      </c>
      <c r="L280">
        <v>3</v>
      </c>
      <c r="M280">
        <v>3</v>
      </c>
      <c r="N280" s="14">
        <v>0</v>
      </c>
      <c r="O280">
        <v>1</v>
      </c>
      <c r="P280" s="15">
        <f t="shared" si="53"/>
        <v>1</v>
      </c>
      <c r="Q280">
        <f t="shared" si="54"/>
        <v>0</v>
      </c>
      <c r="R280">
        <f t="shared" si="55"/>
        <v>0.19616502143870279</v>
      </c>
      <c r="S280" s="14">
        <f t="shared" si="56"/>
        <v>0.19616502143870279</v>
      </c>
      <c r="T280" s="15">
        <f t="shared" si="57"/>
        <v>0.80383497856129726</v>
      </c>
      <c r="U280" s="14">
        <f t="shared" si="58"/>
        <v>-0.2183612814155968</v>
      </c>
      <c r="V280" s="15">
        <f t="shared" si="59"/>
        <v>100</v>
      </c>
      <c r="W280">
        <f t="shared" si="60"/>
        <v>0.24403643368418562</v>
      </c>
      <c r="AZ280">
        <v>3.9356983700042508E-2</v>
      </c>
      <c r="BA280">
        <v>0</v>
      </c>
      <c r="BB280">
        <v>1</v>
      </c>
      <c r="BC280">
        <f t="shared" si="64"/>
        <v>261</v>
      </c>
      <c r="BD280">
        <f t="shared" si="65"/>
        <v>15</v>
      </c>
      <c r="BE280">
        <f t="shared" si="61"/>
        <v>0.78832116788321172</v>
      </c>
      <c r="BF280">
        <f t="shared" si="62"/>
        <v>0.93670886075949367</v>
      </c>
      <c r="BG280">
        <f t="shared" si="63"/>
        <v>7.596989949387958E-4</v>
      </c>
    </row>
    <row r="281" spans="1:59" x14ac:dyDescent="0.35">
      <c r="A281">
        <v>29</v>
      </c>
      <c r="B281">
        <v>490</v>
      </c>
      <c r="C281">
        <v>10</v>
      </c>
      <c r="D281">
        <v>1143</v>
      </c>
      <c r="E281">
        <v>4</v>
      </c>
      <c r="F281">
        <v>1</v>
      </c>
      <c r="G281">
        <v>4</v>
      </c>
      <c r="H281">
        <v>2</v>
      </c>
      <c r="I281">
        <v>3</v>
      </c>
      <c r="J281">
        <v>0</v>
      </c>
      <c r="K281">
        <v>14</v>
      </c>
      <c r="L281">
        <v>4</v>
      </c>
      <c r="M281">
        <v>2</v>
      </c>
      <c r="N281" s="14">
        <v>0</v>
      </c>
      <c r="O281">
        <v>1</v>
      </c>
      <c r="P281" s="15">
        <f t="shared" si="53"/>
        <v>1</v>
      </c>
      <c r="Q281">
        <f t="shared" si="54"/>
        <v>0</v>
      </c>
      <c r="R281">
        <f t="shared" si="55"/>
        <v>3.3061556320900597E-2</v>
      </c>
      <c r="S281" s="14">
        <f t="shared" si="56"/>
        <v>3.3061556320900597E-2</v>
      </c>
      <c r="T281" s="15">
        <f t="shared" si="57"/>
        <v>0.96693844367909942</v>
      </c>
      <c r="U281" s="14">
        <f t="shared" si="58"/>
        <v>-3.3620442557001098E-2</v>
      </c>
      <c r="V281" s="15">
        <f t="shared" si="59"/>
        <v>100</v>
      </c>
      <c r="W281">
        <f t="shared" si="60"/>
        <v>3.4191996953916573E-2</v>
      </c>
      <c r="AZ281">
        <v>3.9410683580577886E-2</v>
      </c>
      <c r="BA281">
        <v>1</v>
      </c>
      <c r="BB281">
        <v>0</v>
      </c>
      <c r="BC281">
        <f t="shared" si="64"/>
        <v>262</v>
      </c>
      <c r="BD281">
        <f t="shared" si="65"/>
        <v>15</v>
      </c>
      <c r="BE281">
        <f t="shared" si="61"/>
        <v>0.78751013787510138</v>
      </c>
      <c r="BF281">
        <f t="shared" si="62"/>
        <v>0.93670886075949367</v>
      </c>
      <c r="BG281">
        <f t="shared" si="63"/>
        <v>7.596989949387958E-4</v>
      </c>
    </row>
    <row r="282" spans="1:59" x14ac:dyDescent="0.35">
      <c r="A282">
        <v>29</v>
      </c>
      <c r="B282">
        <v>574</v>
      </c>
      <c r="C282">
        <v>20</v>
      </c>
      <c r="D282">
        <v>1852</v>
      </c>
      <c r="E282">
        <v>4</v>
      </c>
      <c r="F282">
        <v>2</v>
      </c>
      <c r="G282">
        <v>5</v>
      </c>
      <c r="H282">
        <v>4</v>
      </c>
      <c r="I282">
        <v>2</v>
      </c>
      <c r="J282">
        <v>0</v>
      </c>
      <c r="K282">
        <v>13</v>
      </c>
      <c r="L282">
        <v>2</v>
      </c>
      <c r="M282">
        <v>4</v>
      </c>
      <c r="N282" s="14">
        <v>0</v>
      </c>
      <c r="O282">
        <v>1</v>
      </c>
      <c r="P282" s="15">
        <f t="shared" si="53"/>
        <v>1</v>
      </c>
      <c r="Q282">
        <f t="shared" si="54"/>
        <v>0</v>
      </c>
      <c r="R282">
        <f t="shared" si="55"/>
        <v>4.8561807086943784E-2</v>
      </c>
      <c r="S282" s="14">
        <f t="shared" si="56"/>
        <v>4.8561807086943784E-2</v>
      </c>
      <c r="T282" s="15">
        <f t="shared" si="57"/>
        <v>0.9514381929130562</v>
      </c>
      <c r="U282" s="14">
        <f t="shared" si="58"/>
        <v>-4.9780551882767858E-2</v>
      </c>
      <c r="V282" s="15">
        <f t="shared" si="59"/>
        <v>100</v>
      </c>
      <c r="W282">
        <f t="shared" si="60"/>
        <v>5.1040422224653569E-2</v>
      </c>
      <c r="AZ282">
        <v>3.9416644907092568E-2</v>
      </c>
      <c r="BA282">
        <v>1</v>
      </c>
      <c r="BB282">
        <v>0</v>
      </c>
      <c r="BC282">
        <f t="shared" si="64"/>
        <v>263</v>
      </c>
      <c r="BD282">
        <f t="shared" si="65"/>
        <v>15</v>
      </c>
      <c r="BE282">
        <f t="shared" si="61"/>
        <v>0.78669910786699104</v>
      </c>
      <c r="BF282">
        <f t="shared" si="62"/>
        <v>0.93670886075949367</v>
      </c>
      <c r="BG282">
        <f t="shared" si="63"/>
        <v>7.5969899493869182E-4</v>
      </c>
    </row>
    <row r="283" spans="1:59" x14ac:dyDescent="0.35">
      <c r="A283">
        <v>29</v>
      </c>
      <c r="B283">
        <v>590</v>
      </c>
      <c r="C283">
        <v>4</v>
      </c>
      <c r="D283">
        <v>1762</v>
      </c>
      <c r="E283">
        <v>4</v>
      </c>
      <c r="F283">
        <v>1</v>
      </c>
      <c r="G283">
        <v>4</v>
      </c>
      <c r="H283">
        <v>1</v>
      </c>
      <c r="I283">
        <v>3</v>
      </c>
      <c r="J283">
        <v>0</v>
      </c>
      <c r="K283">
        <v>15.375527426160337</v>
      </c>
      <c r="L283">
        <v>3</v>
      </c>
      <c r="M283">
        <v>3</v>
      </c>
      <c r="N283" s="14">
        <v>0</v>
      </c>
      <c r="O283">
        <v>1</v>
      </c>
      <c r="P283" s="15">
        <f t="shared" si="53"/>
        <v>1</v>
      </c>
      <c r="Q283">
        <f t="shared" si="54"/>
        <v>0</v>
      </c>
      <c r="R283">
        <f t="shared" si="55"/>
        <v>3.0841525607329518E-2</v>
      </c>
      <c r="S283" s="14">
        <f t="shared" si="56"/>
        <v>3.0841525607329518E-2</v>
      </c>
      <c r="T283" s="15">
        <f t="shared" si="57"/>
        <v>0.96915847439267044</v>
      </c>
      <c r="U283" s="14">
        <f t="shared" si="58"/>
        <v>-3.1327136198394417E-2</v>
      </c>
      <c r="V283" s="15">
        <f t="shared" si="59"/>
        <v>100</v>
      </c>
      <c r="W283">
        <f t="shared" si="60"/>
        <v>3.1822995332787617E-2</v>
      </c>
      <c r="AZ283">
        <v>3.9731077355935465E-2</v>
      </c>
      <c r="BA283">
        <v>1</v>
      </c>
      <c r="BB283">
        <v>0</v>
      </c>
      <c r="BC283">
        <f t="shared" si="64"/>
        <v>264</v>
      </c>
      <c r="BD283">
        <f t="shared" si="65"/>
        <v>15</v>
      </c>
      <c r="BE283">
        <f t="shared" si="61"/>
        <v>0.78588807785888082</v>
      </c>
      <c r="BF283">
        <f t="shared" si="62"/>
        <v>0.93670886075949367</v>
      </c>
      <c r="BG283">
        <f t="shared" si="63"/>
        <v>7.596989949387958E-4</v>
      </c>
    </row>
    <row r="284" spans="1:59" x14ac:dyDescent="0.35">
      <c r="A284">
        <v>29</v>
      </c>
      <c r="B284">
        <v>592</v>
      </c>
      <c r="C284">
        <v>7</v>
      </c>
      <c r="D284">
        <v>1883</v>
      </c>
      <c r="E284">
        <v>4</v>
      </c>
      <c r="F284">
        <v>2</v>
      </c>
      <c r="G284">
        <v>5</v>
      </c>
      <c r="H284">
        <v>1</v>
      </c>
      <c r="I284">
        <v>1</v>
      </c>
      <c r="J284">
        <v>0</v>
      </c>
      <c r="K284">
        <v>14</v>
      </c>
      <c r="L284">
        <v>2</v>
      </c>
      <c r="M284">
        <v>3</v>
      </c>
      <c r="N284" s="14">
        <v>0</v>
      </c>
      <c r="O284">
        <v>1</v>
      </c>
      <c r="P284" s="15">
        <f t="shared" si="53"/>
        <v>1</v>
      </c>
      <c r="Q284">
        <f t="shared" si="54"/>
        <v>0</v>
      </c>
      <c r="R284">
        <f t="shared" si="55"/>
        <v>0.20402282336653055</v>
      </c>
      <c r="S284" s="14">
        <f t="shared" si="56"/>
        <v>0.20402282336653055</v>
      </c>
      <c r="T284" s="15">
        <f t="shared" si="57"/>
        <v>0.79597717663346945</v>
      </c>
      <c r="U284" s="14">
        <f t="shared" si="58"/>
        <v>-0.22818476611983834</v>
      </c>
      <c r="V284" s="15">
        <f t="shared" si="59"/>
        <v>100</v>
      </c>
      <c r="W284">
        <f t="shared" si="60"/>
        <v>0.25631742888587711</v>
      </c>
      <c r="AZ284">
        <v>3.9745370772774978E-2</v>
      </c>
      <c r="BA284">
        <v>1</v>
      </c>
      <c r="BB284">
        <v>0</v>
      </c>
      <c r="BC284">
        <f t="shared" si="64"/>
        <v>265</v>
      </c>
      <c r="BD284">
        <f t="shared" si="65"/>
        <v>15</v>
      </c>
      <c r="BE284">
        <f t="shared" si="61"/>
        <v>0.78507704785077048</v>
      </c>
      <c r="BF284">
        <f t="shared" si="62"/>
        <v>0.93670886075949367</v>
      </c>
      <c r="BG284">
        <f t="shared" si="63"/>
        <v>7.596989949387958E-4</v>
      </c>
    </row>
    <row r="285" spans="1:59" x14ac:dyDescent="0.35">
      <c r="A285">
        <v>29</v>
      </c>
      <c r="B285">
        <v>598</v>
      </c>
      <c r="C285">
        <v>9</v>
      </c>
      <c r="D285">
        <v>1558</v>
      </c>
      <c r="E285">
        <v>3</v>
      </c>
      <c r="F285">
        <v>2</v>
      </c>
      <c r="G285">
        <v>4</v>
      </c>
      <c r="H285">
        <v>3</v>
      </c>
      <c r="I285">
        <v>2</v>
      </c>
      <c r="J285">
        <v>0</v>
      </c>
      <c r="K285">
        <v>18</v>
      </c>
      <c r="L285">
        <v>1</v>
      </c>
      <c r="M285">
        <v>2</v>
      </c>
      <c r="N285" s="14">
        <v>0</v>
      </c>
      <c r="O285">
        <v>1</v>
      </c>
      <c r="P285" s="15">
        <f t="shared" si="53"/>
        <v>1</v>
      </c>
      <c r="Q285">
        <f t="shared" si="54"/>
        <v>0</v>
      </c>
      <c r="R285">
        <f t="shared" si="55"/>
        <v>0.11419445126788763</v>
      </c>
      <c r="S285" s="14">
        <f t="shared" si="56"/>
        <v>0.11419445126788763</v>
      </c>
      <c r="T285" s="15">
        <f t="shared" si="57"/>
        <v>0.88580554873211237</v>
      </c>
      <c r="U285" s="14">
        <f t="shared" si="58"/>
        <v>-0.12125782342131473</v>
      </c>
      <c r="V285" s="15">
        <f t="shared" si="59"/>
        <v>100</v>
      </c>
      <c r="W285">
        <f t="shared" si="60"/>
        <v>0.12891593581835037</v>
      </c>
      <c r="AZ285">
        <v>3.978022679621241E-2</v>
      </c>
      <c r="BA285">
        <v>1</v>
      </c>
      <c r="BB285">
        <v>0</v>
      </c>
      <c r="BC285">
        <f t="shared" si="64"/>
        <v>266</v>
      </c>
      <c r="BD285">
        <f t="shared" si="65"/>
        <v>15</v>
      </c>
      <c r="BE285">
        <f t="shared" si="61"/>
        <v>0.78426601784266015</v>
      </c>
      <c r="BF285">
        <f t="shared" si="62"/>
        <v>0.93670886075949367</v>
      </c>
      <c r="BG285">
        <f t="shared" si="63"/>
        <v>7.596989949387958E-4</v>
      </c>
    </row>
    <row r="286" spans="1:59" x14ac:dyDescent="0.35">
      <c r="A286">
        <v>29</v>
      </c>
      <c r="B286">
        <v>657</v>
      </c>
      <c r="C286">
        <v>27</v>
      </c>
      <c r="D286">
        <v>793</v>
      </c>
      <c r="E286">
        <v>2</v>
      </c>
      <c r="F286">
        <v>1</v>
      </c>
      <c r="G286">
        <v>7</v>
      </c>
      <c r="H286">
        <v>3</v>
      </c>
      <c r="I286">
        <v>2</v>
      </c>
      <c r="J286">
        <v>0</v>
      </c>
      <c r="K286">
        <v>12</v>
      </c>
      <c r="L286">
        <v>1</v>
      </c>
      <c r="M286">
        <v>2</v>
      </c>
      <c r="N286" s="14">
        <v>0</v>
      </c>
      <c r="O286">
        <v>1</v>
      </c>
      <c r="P286" s="15">
        <f t="shared" si="53"/>
        <v>1</v>
      </c>
      <c r="Q286">
        <f t="shared" si="54"/>
        <v>0</v>
      </c>
      <c r="R286">
        <f t="shared" si="55"/>
        <v>0.28559520241611547</v>
      </c>
      <c r="S286" s="14">
        <f t="shared" si="56"/>
        <v>0.28559520241611547</v>
      </c>
      <c r="T286" s="15">
        <f t="shared" si="57"/>
        <v>0.71440479758388453</v>
      </c>
      <c r="U286" s="14">
        <f t="shared" si="58"/>
        <v>-0.33630553389944545</v>
      </c>
      <c r="V286" s="15">
        <f t="shared" si="59"/>
        <v>100</v>
      </c>
      <c r="W286">
        <f t="shared" si="60"/>
        <v>0.39976663564130283</v>
      </c>
      <c r="AZ286">
        <v>4.0085354625886811E-2</v>
      </c>
      <c r="BA286">
        <v>1</v>
      </c>
      <c r="BB286">
        <v>0</v>
      </c>
      <c r="BC286">
        <f t="shared" si="64"/>
        <v>267</v>
      </c>
      <c r="BD286">
        <f t="shared" si="65"/>
        <v>15</v>
      </c>
      <c r="BE286">
        <f t="shared" si="61"/>
        <v>0.78345498783454981</v>
      </c>
      <c r="BF286">
        <f t="shared" si="62"/>
        <v>0.93670886075949367</v>
      </c>
      <c r="BG286">
        <f t="shared" si="63"/>
        <v>7.5969899493869182E-4</v>
      </c>
    </row>
    <row r="287" spans="1:59" x14ac:dyDescent="0.35">
      <c r="A287">
        <v>29</v>
      </c>
      <c r="B287">
        <v>718</v>
      </c>
      <c r="C287">
        <v>8</v>
      </c>
      <c r="D287">
        <v>1150</v>
      </c>
      <c r="E287">
        <v>2</v>
      </c>
      <c r="F287">
        <v>2</v>
      </c>
      <c r="G287">
        <v>3</v>
      </c>
      <c r="H287">
        <v>4</v>
      </c>
      <c r="I287">
        <v>2</v>
      </c>
      <c r="J287">
        <v>1</v>
      </c>
      <c r="K287">
        <v>15</v>
      </c>
      <c r="L287">
        <v>3</v>
      </c>
      <c r="M287">
        <v>2</v>
      </c>
      <c r="N287" s="14">
        <v>0</v>
      </c>
      <c r="O287">
        <v>1</v>
      </c>
      <c r="P287" s="15">
        <f t="shared" si="53"/>
        <v>1</v>
      </c>
      <c r="Q287">
        <f t="shared" si="54"/>
        <v>0</v>
      </c>
      <c r="R287">
        <f t="shared" si="55"/>
        <v>0.31590500315348413</v>
      </c>
      <c r="S287" s="14">
        <f t="shared" si="56"/>
        <v>0.31590500315348413</v>
      </c>
      <c r="T287" s="15">
        <f t="shared" si="57"/>
        <v>0.68409499684651587</v>
      </c>
      <c r="U287" s="14">
        <f t="shared" si="58"/>
        <v>-0.37965848672458313</v>
      </c>
      <c r="V287" s="15">
        <f t="shared" si="59"/>
        <v>100</v>
      </c>
      <c r="W287">
        <f t="shared" si="60"/>
        <v>0.46178528509887762</v>
      </c>
      <c r="AZ287">
        <v>4.0103948164377082E-2</v>
      </c>
      <c r="BA287">
        <v>1</v>
      </c>
      <c r="BB287">
        <v>0</v>
      </c>
      <c r="BC287">
        <f t="shared" si="64"/>
        <v>268</v>
      </c>
      <c r="BD287">
        <f t="shared" si="65"/>
        <v>15</v>
      </c>
      <c r="BE287">
        <f t="shared" si="61"/>
        <v>0.78264395782643958</v>
      </c>
      <c r="BF287">
        <f t="shared" si="62"/>
        <v>0.93670886075949367</v>
      </c>
      <c r="BG287">
        <f t="shared" si="63"/>
        <v>7.596989949387958E-4</v>
      </c>
    </row>
    <row r="288" spans="1:59" x14ac:dyDescent="0.35">
      <c r="A288">
        <v>29</v>
      </c>
      <c r="B288">
        <v>726</v>
      </c>
      <c r="C288">
        <v>29</v>
      </c>
      <c r="D288">
        <v>1859</v>
      </c>
      <c r="E288">
        <v>4</v>
      </c>
      <c r="F288">
        <v>2</v>
      </c>
      <c r="G288">
        <v>7</v>
      </c>
      <c r="H288">
        <v>3</v>
      </c>
      <c r="I288">
        <v>3</v>
      </c>
      <c r="J288">
        <v>0</v>
      </c>
      <c r="K288">
        <v>17</v>
      </c>
      <c r="L288">
        <v>4</v>
      </c>
      <c r="M288">
        <v>3</v>
      </c>
      <c r="N288" s="14">
        <v>0</v>
      </c>
      <c r="O288">
        <v>1</v>
      </c>
      <c r="P288" s="15">
        <f t="shared" si="53"/>
        <v>1</v>
      </c>
      <c r="Q288">
        <f t="shared" si="54"/>
        <v>0</v>
      </c>
      <c r="R288">
        <f t="shared" si="55"/>
        <v>4.9874254460968978E-2</v>
      </c>
      <c r="S288" s="14">
        <f t="shared" si="56"/>
        <v>4.9874254460968978E-2</v>
      </c>
      <c r="T288" s="15">
        <f t="shared" si="57"/>
        <v>0.95012574553903106</v>
      </c>
      <c r="U288" s="14">
        <f t="shared" si="58"/>
        <v>-5.116093942155963E-2</v>
      </c>
      <c r="V288" s="15">
        <f t="shared" si="59"/>
        <v>100</v>
      </c>
      <c r="W288">
        <f t="shared" si="60"/>
        <v>5.2492267150043403E-2</v>
      </c>
      <c r="AZ288">
        <v>4.010630060323557E-2</v>
      </c>
      <c r="BA288">
        <v>1</v>
      </c>
      <c r="BB288">
        <v>0</v>
      </c>
      <c r="BC288">
        <f t="shared" si="64"/>
        <v>269</v>
      </c>
      <c r="BD288">
        <f t="shared" si="65"/>
        <v>15</v>
      </c>
      <c r="BE288">
        <f t="shared" si="61"/>
        <v>0.78183292781832925</v>
      </c>
      <c r="BF288">
        <f t="shared" si="62"/>
        <v>0.93670886075949367</v>
      </c>
      <c r="BG288">
        <f t="shared" si="63"/>
        <v>7.5969899493869182E-4</v>
      </c>
    </row>
    <row r="289" spans="1:59" x14ac:dyDescent="0.35">
      <c r="A289">
        <v>29</v>
      </c>
      <c r="B289">
        <v>738</v>
      </c>
      <c r="C289">
        <v>9</v>
      </c>
      <c r="D289">
        <v>455</v>
      </c>
      <c r="E289">
        <v>2</v>
      </c>
      <c r="F289">
        <v>2</v>
      </c>
      <c r="G289">
        <v>5</v>
      </c>
      <c r="H289">
        <v>4</v>
      </c>
      <c r="I289">
        <v>1</v>
      </c>
      <c r="J289">
        <v>0</v>
      </c>
      <c r="K289">
        <v>17</v>
      </c>
      <c r="L289">
        <v>3</v>
      </c>
      <c r="M289">
        <v>3</v>
      </c>
      <c r="N289" s="14">
        <v>0</v>
      </c>
      <c r="O289">
        <v>1</v>
      </c>
      <c r="P289" s="15">
        <f t="shared" si="53"/>
        <v>1</v>
      </c>
      <c r="Q289">
        <f t="shared" si="54"/>
        <v>0</v>
      </c>
      <c r="R289">
        <f t="shared" si="55"/>
        <v>0.14779378190457254</v>
      </c>
      <c r="S289" s="14">
        <f t="shared" si="56"/>
        <v>0.14779378190457254</v>
      </c>
      <c r="T289" s="15">
        <f t="shared" si="57"/>
        <v>0.85220621809542751</v>
      </c>
      <c r="U289" s="14">
        <f t="shared" si="58"/>
        <v>-0.15992674142167343</v>
      </c>
      <c r="V289" s="15">
        <f t="shared" si="59"/>
        <v>100</v>
      </c>
      <c r="W289">
        <f t="shared" si="60"/>
        <v>0.17342490440268418</v>
      </c>
      <c r="AZ289">
        <v>4.019307557681228E-2</v>
      </c>
      <c r="BA289">
        <v>1</v>
      </c>
      <c r="BB289">
        <v>0</v>
      </c>
      <c r="BC289">
        <f t="shared" si="64"/>
        <v>270</v>
      </c>
      <c r="BD289">
        <f t="shared" si="65"/>
        <v>15</v>
      </c>
      <c r="BE289">
        <f t="shared" si="61"/>
        <v>0.78102189781021902</v>
      </c>
      <c r="BF289">
        <f t="shared" si="62"/>
        <v>0.93670886075949367</v>
      </c>
      <c r="BG289">
        <f t="shared" si="63"/>
        <v>7.596989949387958E-4</v>
      </c>
    </row>
    <row r="290" spans="1:59" x14ac:dyDescent="0.35">
      <c r="A290">
        <v>29</v>
      </c>
      <c r="B290">
        <v>746</v>
      </c>
      <c r="C290">
        <v>2</v>
      </c>
      <c r="D290">
        <v>469</v>
      </c>
      <c r="E290">
        <v>4</v>
      </c>
      <c r="F290">
        <v>2</v>
      </c>
      <c r="G290">
        <v>8</v>
      </c>
      <c r="H290">
        <v>3</v>
      </c>
      <c r="I290">
        <v>2</v>
      </c>
      <c r="J290">
        <v>0</v>
      </c>
      <c r="K290">
        <v>14</v>
      </c>
      <c r="L290">
        <v>1</v>
      </c>
      <c r="M290">
        <v>2</v>
      </c>
      <c r="N290" s="14">
        <v>0</v>
      </c>
      <c r="O290">
        <v>1</v>
      </c>
      <c r="P290" s="15">
        <f t="shared" si="53"/>
        <v>1</v>
      </c>
      <c r="Q290">
        <f t="shared" si="54"/>
        <v>0</v>
      </c>
      <c r="R290">
        <f t="shared" si="55"/>
        <v>0.12767556780842912</v>
      </c>
      <c r="S290" s="14">
        <f t="shared" si="56"/>
        <v>0.12767556780842912</v>
      </c>
      <c r="T290" s="15">
        <f t="shared" si="57"/>
        <v>0.87232443219157085</v>
      </c>
      <c r="U290" s="14">
        <f t="shared" si="58"/>
        <v>-0.13659386900299236</v>
      </c>
      <c r="V290" s="15">
        <f t="shared" si="59"/>
        <v>100</v>
      </c>
      <c r="W290">
        <f t="shared" si="60"/>
        <v>0.14636248062852644</v>
      </c>
      <c r="AZ290">
        <v>4.0223917487926988E-2</v>
      </c>
      <c r="BA290">
        <v>1</v>
      </c>
      <c r="BB290">
        <v>0</v>
      </c>
      <c r="BC290">
        <f t="shared" si="64"/>
        <v>271</v>
      </c>
      <c r="BD290">
        <f t="shared" si="65"/>
        <v>15</v>
      </c>
      <c r="BE290">
        <f t="shared" si="61"/>
        <v>0.78021086780210869</v>
      </c>
      <c r="BF290">
        <f t="shared" si="62"/>
        <v>0.93670886075949367</v>
      </c>
      <c r="BG290">
        <f t="shared" si="63"/>
        <v>7.596989949387958E-4</v>
      </c>
    </row>
    <row r="291" spans="1:59" x14ac:dyDescent="0.35">
      <c r="A291">
        <v>29</v>
      </c>
      <c r="B291">
        <v>773.53418803418799</v>
      </c>
      <c r="C291">
        <v>1</v>
      </c>
      <c r="D291">
        <v>1249</v>
      </c>
      <c r="E291">
        <v>1</v>
      </c>
      <c r="F291">
        <v>1</v>
      </c>
      <c r="G291">
        <v>4</v>
      </c>
      <c r="H291">
        <v>4</v>
      </c>
      <c r="I291">
        <v>3</v>
      </c>
      <c r="J291">
        <v>0</v>
      </c>
      <c r="K291">
        <v>15</v>
      </c>
      <c r="L291">
        <v>1</v>
      </c>
      <c r="M291">
        <v>3</v>
      </c>
      <c r="N291" s="14">
        <v>0</v>
      </c>
      <c r="O291">
        <v>1</v>
      </c>
      <c r="P291" s="15">
        <f t="shared" si="53"/>
        <v>1</v>
      </c>
      <c r="Q291">
        <f t="shared" si="54"/>
        <v>0</v>
      </c>
      <c r="R291">
        <f t="shared" si="55"/>
        <v>4.0223917487926988E-2</v>
      </c>
      <c r="S291" s="14">
        <f t="shared" si="56"/>
        <v>4.0223917487926988E-2</v>
      </c>
      <c r="T291" s="15">
        <f t="shared" si="57"/>
        <v>0.95977608251207303</v>
      </c>
      <c r="U291" s="14">
        <f t="shared" si="58"/>
        <v>-4.1055269109913924E-2</v>
      </c>
      <c r="V291" s="15">
        <f t="shared" si="59"/>
        <v>100</v>
      </c>
      <c r="W291">
        <f t="shared" si="60"/>
        <v>4.1909689375303857E-2</v>
      </c>
      <c r="AZ291">
        <v>4.0251651975330323E-2</v>
      </c>
      <c r="BA291">
        <v>1</v>
      </c>
      <c r="BB291">
        <v>0</v>
      </c>
      <c r="BC291">
        <f t="shared" si="64"/>
        <v>272</v>
      </c>
      <c r="BD291">
        <f t="shared" si="65"/>
        <v>15</v>
      </c>
      <c r="BE291">
        <f t="shared" si="61"/>
        <v>0.77939983779399835</v>
      </c>
      <c r="BF291">
        <f t="shared" si="62"/>
        <v>0.93670886075949367</v>
      </c>
      <c r="BG291">
        <f t="shared" si="63"/>
        <v>7.596989949387958E-4</v>
      </c>
    </row>
    <row r="292" spans="1:59" x14ac:dyDescent="0.35">
      <c r="A292">
        <v>29</v>
      </c>
      <c r="B292">
        <v>773.53418803418799</v>
      </c>
      <c r="C292">
        <v>15</v>
      </c>
      <c r="D292">
        <v>346</v>
      </c>
      <c r="E292">
        <v>3</v>
      </c>
      <c r="F292">
        <v>2</v>
      </c>
      <c r="G292">
        <v>4</v>
      </c>
      <c r="H292">
        <v>4</v>
      </c>
      <c r="I292">
        <v>1</v>
      </c>
      <c r="J292">
        <v>0</v>
      </c>
      <c r="K292">
        <v>15.375527426160337</v>
      </c>
      <c r="L292">
        <v>1</v>
      </c>
      <c r="M292">
        <v>3</v>
      </c>
      <c r="N292" s="14">
        <v>0</v>
      </c>
      <c r="O292">
        <v>1</v>
      </c>
      <c r="P292" s="15">
        <f t="shared" si="53"/>
        <v>1</v>
      </c>
      <c r="Q292">
        <f t="shared" si="54"/>
        <v>0</v>
      </c>
      <c r="R292">
        <f t="shared" si="55"/>
        <v>0.15991504528813635</v>
      </c>
      <c r="S292" s="14">
        <f t="shared" si="56"/>
        <v>0.15991504528813635</v>
      </c>
      <c r="T292" s="15">
        <f t="shared" si="57"/>
        <v>0.84008495471186362</v>
      </c>
      <c r="U292" s="14">
        <f t="shared" si="58"/>
        <v>-0.1742522556969926</v>
      </c>
      <c r="V292" s="15">
        <f t="shared" si="59"/>
        <v>100</v>
      </c>
      <c r="W292">
        <f t="shared" si="60"/>
        <v>0.19035580198312776</v>
      </c>
      <c r="AZ292">
        <v>4.0267637742552792E-2</v>
      </c>
      <c r="BA292">
        <v>1</v>
      </c>
      <c r="BB292">
        <v>0</v>
      </c>
      <c r="BC292">
        <f t="shared" si="64"/>
        <v>273</v>
      </c>
      <c r="BD292">
        <f t="shared" si="65"/>
        <v>15</v>
      </c>
      <c r="BE292">
        <f t="shared" si="61"/>
        <v>0.77858880778588802</v>
      </c>
      <c r="BF292">
        <f t="shared" si="62"/>
        <v>0.93670886075949367</v>
      </c>
      <c r="BG292">
        <f t="shared" si="63"/>
        <v>7.5969899493869182E-4</v>
      </c>
    </row>
    <row r="293" spans="1:59" x14ac:dyDescent="0.35">
      <c r="A293">
        <v>29</v>
      </c>
      <c r="B293">
        <v>773.53418803418799</v>
      </c>
      <c r="C293">
        <v>18</v>
      </c>
      <c r="D293">
        <v>315</v>
      </c>
      <c r="E293">
        <v>3</v>
      </c>
      <c r="F293">
        <v>2</v>
      </c>
      <c r="G293">
        <v>4</v>
      </c>
      <c r="H293">
        <v>4</v>
      </c>
      <c r="I293">
        <v>1</v>
      </c>
      <c r="J293">
        <v>1</v>
      </c>
      <c r="K293">
        <v>13</v>
      </c>
      <c r="L293">
        <v>3</v>
      </c>
      <c r="M293">
        <v>2</v>
      </c>
      <c r="N293" s="14">
        <v>1</v>
      </c>
      <c r="O293">
        <v>0</v>
      </c>
      <c r="P293" s="15">
        <f t="shared" si="53"/>
        <v>1</v>
      </c>
      <c r="Q293">
        <f t="shared" si="54"/>
        <v>1</v>
      </c>
      <c r="R293">
        <f t="shared" si="55"/>
        <v>0.52928782570799204</v>
      </c>
      <c r="S293" s="14">
        <f t="shared" si="56"/>
        <v>0.52928782570799204</v>
      </c>
      <c r="T293" s="15">
        <f t="shared" si="57"/>
        <v>0.47071217429200796</v>
      </c>
      <c r="U293" s="14">
        <f t="shared" si="58"/>
        <v>-0.63622290112333213</v>
      </c>
      <c r="V293" s="15">
        <f t="shared" si="59"/>
        <v>100</v>
      </c>
      <c r="W293">
        <f t="shared" si="60"/>
        <v>0.88933119453931997</v>
      </c>
      <c r="AZ293">
        <v>4.0312707991306124E-2</v>
      </c>
      <c r="BA293">
        <v>1</v>
      </c>
      <c r="BB293">
        <v>0</v>
      </c>
      <c r="BC293">
        <f t="shared" si="64"/>
        <v>274</v>
      </c>
      <c r="BD293">
        <f t="shared" si="65"/>
        <v>15</v>
      </c>
      <c r="BE293">
        <f t="shared" si="61"/>
        <v>0.77777777777777779</v>
      </c>
      <c r="BF293">
        <f t="shared" si="62"/>
        <v>0.93670886075949367</v>
      </c>
      <c r="BG293">
        <f t="shared" si="63"/>
        <v>7.596989949387958E-4</v>
      </c>
    </row>
    <row r="294" spans="1:59" x14ac:dyDescent="0.35">
      <c r="A294">
        <v>29</v>
      </c>
      <c r="B294">
        <v>773.53418803418799</v>
      </c>
      <c r="C294">
        <v>23</v>
      </c>
      <c r="D294">
        <v>824</v>
      </c>
      <c r="E294">
        <v>3</v>
      </c>
      <c r="F294">
        <v>2</v>
      </c>
      <c r="G294">
        <v>4</v>
      </c>
      <c r="H294">
        <v>3</v>
      </c>
      <c r="I294">
        <v>2</v>
      </c>
      <c r="J294">
        <v>0</v>
      </c>
      <c r="K294">
        <v>24</v>
      </c>
      <c r="L294">
        <v>3</v>
      </c>
      <c r="M294">
        <v>3</v>
      </c>
      <c r="N294" s="14">
        <v>0</v>
      </c>
      <c r="O294">
        <v>1</v>
      </c>
      <c r="P294" s="15">
        <f t="shared" si="53"/>
        <v>1</v>
      </c>
      <c r="Q294">
        <f t="shared" si="54"/>
        <v>0</v>
      </c>
      <c r="R294">
        <f t="shared" si="55"/>
        <v>8.8060196025446125E-2</v>
      </c>
      <c r="S294" s="14">
        <f t="shared" si="56"/>
        <v>8.8060196025446125E-2</v>
      </c>
      <c r="T294" s="15">
        <f t="shared" si="57"/>
        <v>0.91193980397455388</v>
      </c>
      <c r="U294" s="14">
        <f t="shared" si="58"/>
        <v>-9.2181295500059213E-2</v>
      </c>
      <c r="V294" s="15">
        <f t="shared" si="59"/>
        <v>100</v>
      </c>
      <c r="W294">
        <f t="shared" si="60"/>
        <v>9.6563606108263797E-2</v>
      </c>
      <c r="AZ294">
        <v>4.043841107848483E-2</v>
      </c>
      <c r="BA294">
        <v>1</v>
      </c>
      <c r="BB294">
        <v>0</v>
      </c>
      <c r="BC294">
        <f t="shared" si="64"/>
        <v>275</v>
      </c>
      <c r="BD294">
        <f t="shared" si="65"/>
        <v>15</v>
      </c>
      <c r="BE294">
        <f t="shared" si="61"/>
        <v>0.77696674776966745</v>
      </c>
      <c r="BF294">
        <f t="shared" si="62"/>
        <v>0.93670886075949367</v>
      </c>
      <c r="BG294">
        <f t="shared" si="63"/>
        <v>7.5969899493869182E-4</v>
      </c>
    </row>
    <row r="295" spans="1:59" x14ac:dyDescent="0.35">
      <c r="A295">
        <v>29</v>
      </c>
      <c r="B295">
        <v>773.53418803418799</v>
      </c>
      <c r="C295">
        <v>25</v>
      </c>
      <c r="D295">
        <v>565</v>
      </c>
      <c r="E295">
        <v>3</v>
      </c>
      <c r="F295">
        <v>1</v>
      </c>
      <c r="G295">
        <v>4</v>
      </c>
      <c r="H295">
        <v>2</v>
      </c>
      <c r="I295">
        <v>2</v>
      </c>
      <c r="J295">
        <v>0</v>
      </c>
      <c r="K295">
        <v>16</v>
      </c>
      <c r="L295">
        <v>2</v>
      </c>
      <c r="M295">
        <v>4</v>
      </c>
      <c r="N295" s="14">
        <v>1</v>
      </c>
      <c r="O295">
        <v>0</v>
      </c>
      <c r="P295" s="15">
        <f t="shared" si="53"/>
        <v>1</v>
      </c>
      <c r="Q295">
        <f t="shared" si="54"/>
        <v>1</v>
      </c>
      <c r="R295">
        <f t="shared" si="55"/>
        <v>0.10206896913473817</v>
      </c>
      <c r="S295" s="14">
        <f t="shared" si="56"/>
        <v>0.10206896913473817</v>
      </c>
      <c r="T295" s="15">
        <f t="shared" si="57"/>
        <v>0.89793103086526183</v>
      </c>
      <c r="U295" s="14">
        <f t="shared" si="58"/>
        <v>-2.282106526208814</v>
      </c>
      <c r="V295" s="15">
        <f t="shared" si="59"/>
        <v>0</v>
      </c>
      <c r="W295">
        <f t="shared" si="60"/>
        <v>8.7972969500645206</v>
      </c>
      <c r="AZ295">
        <v>4.0540425006846272E-2</v>
      </c>
      <c r="BA295">
        <v>1</v>
      </c>
      <c r="BB295">
        <v>0</v>
      </c>
      <c r="BC295">
        <f t="shared" si="64"/>
        <v>276</v>
      </c>
      <c r="BD295">
        <f t="shared" si="65"/>
        <v>15</v>
      </c>
      <c r="BE295">
        <f t="shared" si="61"/>
        <v>0.77615571776155723</v>
      </c>
      <c r="BF295">
        <f t="shared" si="62"/>
        <v>0.93670886075949367</v>
      </c>
      <c r="BG295">
        <f t="shared" si="63"/>
        <v>7.596989949387958E-4</v>
      </c>
    </row>
    <row r="296" spans="1:59" x14ac:dyDescent="0.35">
      <c r="A296">
        <v>29</v>
      </c>
      <c r="B296">
        <v>776.33181818181822</v>
      </c>
      <c r="C296">
        <v>2</v>
      </c>
      <c r="D296">
        <v>1513</v>
      </c>
      <c r="E296">
        <v>4</v>
      </c>
      <c r="F296">
        <v>1</v>
      </c>
      <c r="G296">
        <v>5</v>
      </c>
      <c r="H296">
        <v>2</v>
      </c>
      <c r="I296">
        <v>2</v>
      </c>
      <c r="J296">
        <v>0</v>
      </c>
      <c r="K296">
        <v>13</v>
      </c>
      <c r="L296">
        <v>3</v>
      </c>
      <c r="M296">
        <v>3</v>
      </c>
      <c r="N296" s="14">
        <v>0</v>
      </c>
      <c r="O296">
        <v>1</v>
      </c>
      <c r="P296" s="15">
        <f t="shared" si="53"/>
        <v>1</v>
      </c>
      <c r="Q296">
        <f t="shared" si="54"/>
        <v>0</v>
      </c>
      <c r="R296">
        <f t="shared" si="55"/>
        <v>4.7658741601677268E-2</v>
      </c>
      <c r="S296" s="14">
        <f t="shared" si="56"/>
        <v>4.7658741601677268E-2</v>
      </c>
      <c r="T296" s="15">
        <f t="shared" si="57"/>
        <v>0.95234125839832273</v>
      </c>
      <c r="U296" s="14">
        <f t="shared" si="58"/>
        <v>-4.8831843719773525E-2</v>
      </c>
      <c r="V296" s="15">
        <f t="shared" si="59"/>
        <v>100</v>
      </c>
      <c r="W296">
        <f t="shared" si="60"/>
        <v>5.0043764439893348E-2</v>
      </c>
      <c r="AZ296">
        <v>4.0549797093499249E-2</v>
      </c>
      <c r="BA296">
        <v>1</v>
      </c>
      <c r="BB296">
        <v>0</v>
      </c>
      <c r="BC296">
        <f t="shared" si="64"/>
        <v>277</v>
      </c>
      <c r="BD296">
        <f t="shared" si="65"/>
        <v>15</v>
      </c>
      <c r="BE296">
        <f t="shared" si="61"/>
        <v>0.77534468775344689</v>
      </c>
      <c r="BF296">
        <f t="shared" si="62"/>
        <v>0.93670886075949367</v>
      </c>
      <c r="BG296">
        <f t="shared" si="63"/>
        <v>7.596989949387958E-4</v>
      </c>
    </row>
    <row r="297" spans="1:59" x14ac:dyDescent="0.35">
      <c r="A297">
        <v>29</v>
      </c>
      <c r="B297">
        <v>776.33181818181822</v>
      </c>
      <c r="C297">
        <v>6</v>
      </c>
      <c r="D297">
        <v>1192</v>
      </c>
      <c r="E297">
        <v>2</v>
      </c>
      <c r="F297">
        <v>1</v>
      </c>
      <c r="G297">
        <v>5</v>
      </c>
      <c r="H297">
        <v>4</v>
      </c>
      <c r="I297">
        <v>2</v>
      </c>
      <c r="J297">
        <v>0</v>
      </c>
      <c r="K297">
        <v>13</v>
      </c>
      <c r="L297">
        <v>1</v>
      </c>
      <c r="M297">
        <v>3</v>
      </c>
      <c r="N297" s="14">
        <v>0</v>
      </c>
      <c r="O297">
        <v>1</v>
      </c>
      <c r="P297" s="15">
        <f t="shared" si="53"/>
        <v>1</v>
      </c>
      <c r="Q297">
        <f t="shared" si="54"/>
        <v>0</v>
      </c>
      <c r="R297">
        <f t="shared" si="55"/>
        <v>7.4931467050529083E-2</v>
      </c>
      <c r="S297" s="14">
        <f t="shared" si="56"/>
        <v>7.4931467050529083E-2</v>
      </c>
      <c r="T297" s="15">
        <f t="shared" si="57"/>
        <v>0.92506853294947089</v>
      </c>
      <c r="U297" s="14">
        <f t="shared" si="58"/>
        <v>-7.7887454539112611E-2</v>
      </c>
      <c r="V297" s="15">
        <f t="shared" si="59"/>
        <v>100</v>
      </c>
      <c r="W297">
        <f t="shared" si="60"/>
        <v>8.1000990068940099E-2</v>
      </c>
      <c r="AZ297">
        <v>4.0640341560277321E-2</v>
      </c>
      <c r="BA297">
        <v>1</v>
      </c>
      <c r="BB297">
        <v>0</v>
      </c>
      <c r="BC297">
        <f t="shared" si="64"/>
        <v>278</v>
      </c>
      <c r="BD297">
        <f t="shared" si="65"/>
        <v>15</v>
      </c>
      <c r="BE297">
        <f t="shared" si="61"/>
        <v>0.77453365774533656</v>
      </c>
      <c r="BF297">
        <f t="shared" si="62"/>
        <v>0.93670886075949367</v>
      </c>
      <c r="BG297">
        <f t="shared" si="63"/>
        <v>7.596989949387958E-4</v>
      </c>
    </row>
    <row r="298" spans="1:59" x14ac:dyDescent="0.35">
      <c r="A298">
        <v>29</v>
      </c>
      <c r="B298">
        <v>776.33181818181822</v>
      </c>
      <c r="C298">
        <v>7</v>
      </c>
      <c r="D298">
        <v>912</v>
      </c>
      <c r="E298">
        <v>1</v>
      </c>
      <c r="F298">
        <v>1</v>
      </c>
      <c r="G298">
        <v>5</v>
      </c>
      <c r="H298">
        <v>4</v>
      </c>
      <c r="I298">
        <v>3</v>
      </c>
      <c r="J298">
        <v>0</v>
      </c>
      <c r="K298">
        <v>14</v>
      </c>
      <c r="L298">
        <v>3</v>
      </c>
      <c r="M298">
        <v>3</v>
      </c>
      <c r="N298" s="14">
        <v>0</v>
      </c>
      <c r="O298">
        <v>1</v>
      </c>
      <c r="P298" s="15">
        <f t="shared" si="53"/>
        <v>1</v>
      </c>
      <c r="Q298">
        <f t="shared" si="54"/>
        <v>0</v>
      </c>
      <c r="R298">
        <f t="shared" si="55"/>
        <v>4.1160136059634936E-2</v>
      </c>
      <c r="S298" s="14">
        <f t="shared" si="56"/>
        <v>4.1160136059634936E-2</v>
      </c>
      <c r="T298" s="15">
        <f t="shared" si="57"/>
        <v>0.95883986394036502</v>
      </c>
      <c r="U298" s="14">
        <f t="shared" si="58"/>
        <v>-4.2031200377186981E-2</v>
      </c>
      <c r="V298" s="15">
        <f t="shared" si="59"/>
        <v>100</v>
      </c>
      <c r="W298">
        <f t="shared" si="60"/>
        <v>4.2927017959481596E-2</v>
      </c>
      <c r="AZ298">
        <v>4.0709621213856587E-2</v>
      </c>
      <c r="BA298">
        <v>1</v>
      </c>
      <c r="BB298">
        <v>0</v>
      </c>
      <c r="BC298">
        <f t="shared" si="64"/>
        <v>279</v>
      </c>
      <c r="BD298">
        <f t="shared" si="65"/>
        <v>15</v>
      </c>
      <c r="BE298">
        <f t="shared" si="61"/>
        <v>0.77372262773722622</v>
      </c>
      <c r="BF298">
        <f t="shared" si="62"/>
        <v>0.93670886075949367</v>
      </c>
      <c r="BG298">
        <f t="shared" si="63"/>
        <v>7.5969899493869182E-4</v>
      </c>
    </row>
    <row r="299" spans="1:59" x14ac:dyDescent="0.35">
      <c r="A299">
        <v>29</v>
      </c>
      <c r="B299">
        <v>776.57377049180332</v>
      </c>
      <c r="C299">
        <v>1</v>
      </c>
      <c r="D299">
        <v>1264</v>
      </c>
      <c r="E299">
        <v>4</v>
      </c>
      <c r="F299">
        <v>1</v>
      </c>
      <c r="G299">
        <v>1</v>
      </c>
      <c r="H299">
        <v>4</v>
      </c>
      <c r="I299">
        <v>3</v>
      </c>
      <c r="J299">
        <v>0</v>
      </c>
      <c r="K299">
        <v>14</v>
      </c>
      <c r="L299">
        <v>2</v>
      </c>
      <c r="M299">
        <v>2</v>
      </c>
      <c r="N299" s="14">
        <v>0</v>
      </c>
      <c r="O299">
        <v>1</v>
      </c>
      <c r="P299" s="15">
        <f t="shared" si="53"/>
        <v>1</v>
      </c>
      <c r="Q299">
        <f t="shared" si="54"/>
        <v>0</v>
      </c>
      <c r="R299">
        <f t="shared" si="55"/>
        <v>1.1888932983399523E-2</v>
      </c>
      <c r="S299" s="14">
        <f t="shared" si="56"/>
        <v>1.1888932983399523E-2</v>
      </c>
      <c r="T299" s="15">
        <f t="shared" si="57"/>
        <v>0.98811106701660045</v>
      </c>
      <c r="U299" s="14">
        <f t="shared" si="58"/>
        <v>-1.1960171543770324E-2</v>
      </c>
      <c r="V299" s="15">
        <f t="shared" si="59"/>
        <v>100</v>
      </c>
      <c r="W299">
        <f t="shared" si="60"/>
        <v>1.2031980391936838E-2</v>
      </c>
      <c r="AZ299">
        <v>4.0827343823215852E-2</v>
      </c>
      <c r="BA299">
        <v>1</v>
      </c>
      <c r="BB299">
        <v>0</v>
      </c>
      <c r="BC299">
        <f t="shared" si="64"/>
        <v>280</v>
      </c>
      <c r="BD299">
        <f t="shared" si="65"/>
        <v>15</v>
      </c>
      <c r="BE299">
        <f t="shared" si="61"/>
        <v>0.772911597729116</v>
      </c>
      <c r="BF299">
        <f t="shared" si="62"/>
        <v>0.93670886075949367</v>
      </c>
      <c r="BG299">
        <f t="shared" si="63"/>
        <v>7.596989949387958E-4</v>
      </c>
    </row>
    <row r="300" spans="1:59" x14ac:dyDescent="0.35">
      <c r="A300">
        <v>29</v>
      </c>
      <c r="B300">
        <v>776.57377049180332</v>
      </c>
      <c r="C300">
        <v>3</v>
      </c>
      <c r="D300">
        <v>564</v>
      </c>
      <c r="E300">
        <v>2</v>
      </c>
      <c r="F300">
        <v>2</v>
      </c>
      <c r="G300">
        <v>1</v>
      </c>
      <c r="H300">
        <v>3</v>
      </c>
      <c r="I300">
        <v>2</v>
      </c>
      <c r="J300">
        <v>0</v>
      </c>
      <c r="K300">
        <v>18</v>
      </c>
      <c r="L300">
        <v>3</v>
      </c>
      <c r="M300">
        <v>3</v>
      </c>
      <c r="N300" s="14">
        <v>0</v>
      </c>
      <c r="O300">
        <v>1</v>
      </c>
      <c r="P300" s="15">
        <f t="shared" si="53"/>
        <v>1</v>
      </c>
      <c r="Q300">
        <f t="shared" si="54"/>
        <v>0</v>
      </c>
      <c r="R300">
        <f t="shared" si="55"/>
        <v>5.7986210751856802E-2</v>
      </c>
      <c r="S300" s="14">
        <f t="shared" si="56"/>
        <v>5.7986210751856802E-2</v>
      </c>
      <c r="T300" s="15">
        <f t="shared" si="57"/>
        <v>0.94201378924814316</v>
      </c>
      <c r="U300" s="14">
        <f t="shared" si="58"/>
        <v>-5.9735366245244489E-2</v>
      </c>
      <c r="V300" s="15">
        <f t="shared" si="59"/>
        <v>100</v>
      </c>
      <c r="W300">
        <f t="shared" si="60"/>
        <v>6.1555585930581531E-2</v>
      </c>
      <c r="AZ300">
        <v>4.0976257120298842E-2</v>
      </c>
      <c r="BA300">
        <v>1</v>
      </c>
      <c r="BB300">
        <v>0</v>
      </c>
      <c r="BC300">
        <f t="shared" si="64"/>
        <v>281</v>
      </c>
      <c r="BD300">
        <f t="shared" si="65"/>
        <v>15</v>
      </c>
      <c r="BE300">
        <f t="shared" si="61"/>
        <v>0.77210056772100566</v>
      </c>
      <c r="BF300">
        <f t="shared" si="62"/>
        <v>0.93670886075949367</v>
      </c>
      <c r="BG300">
        <f t="shared" si="63"/>
        <v>7.5969899493869182E-4</v>
      </c>
    </row>
    <row r="301" spans="1:59" x14ac:dyDescent="0.35">
      <c r="A301">
        <v>29</v>
      </c>
      <c r="B301">
        <v>787.54826254826253</v>
      </c>
      <c r="C301">
        <v>1</v>
      </c>
      <c r="D301">
        <v>312</v>
      </c>
      <c r="E301">
        <v>2</v>
      </c>
      <c r="F301">
        <v>1</v>
      </c>
      <c r="G301">
        <v>8</v>
      </c>
      <c r="H301">
        <v>4</v>
      </c>
      <c r="I301">
        <v>2</v>
      </c>
      <c r="J301">
        <v>0</v>
      </c>
      <c r="K301">
        <v>14</v>
      </c>
      <c r="L301">
        <v>4</v>
      </c>
      <c r="M301">
        <v>3</v>
      </c>
      <c r="N301" s="14">
        <v>0</v>
      </c>
      <c r="O301">
        <v>1</v>
      </c>
      <c r="P301" s="15">
        <f t="shared" si="53"/>
        <v>1</v>
      </c>
      <c r="Q301">
        <f t="shared" si="54"/>
        <v>0</v>
      </c>
      <c r="R301">
        <f t="shared" si="55"/>
        <v>6.1461892141016952E-2</v>
      </c>
      <c r="S301" s="14">
        <f t="shared" si="56"/>
        <v>6.1461892141016952E-2</v>
      </c>
      <c r="T301" s="15">
        <f t="shared" si="57"/>
        <v>0.93853810785898306</v>
      </c>
      <c r="U301" s="14">
        <f t="shared" si="58"/>
        <v>-6.3431818709097407E-2</v>
      </c>
      <c r="V301" s="15">
        <f t="shared" si="59"/>
        <v>100</v>
      </c>
      <c r="W301">
        <f t="shared" si="60"/>
        <v>6.548683705686216E-2</v>
      </c>
      <c r="AZ301">
        <v>4.1160136059634936E-2</v>
      </c>
      <c r="BA301">
        <v>1</v>
      </c>
      <c r="BB301">
        <v>0</v>
      </c>
      <c r="BC301">
        <f t="shared" si="64"/>
        <v>282</v>
      </c>
      <c r="BD301">
        <f t="shared" si="65"/>
        <v>15</v>
      </c>
      <c r="BE301">
        <f t="shared" si="61"/>
        <v>0.77128953771289543</v>
      </c>
      <c r="BF301">
        <f t="shared" si="62"/>
        <v>0.93670886075949367</v>
      </c>
      <c r="BG301">
        <f t="shared" si="63"/>
        <v>7.596989949387958E-4</v>
      </c>
    </row>
    <row r="302" spans="1:59" x14ac:dyDescent="0.35">
      <c r="A302">
        <v>29</v>
      </c>
      <c r="B302">
        <v>787.54826254826253</v>
      </c>
      <c r="C302">
        <v>20</v>
      </c>
      <c r="D302">
        <v>349</v>
      </c>
      <c r="E302">
        <v>4</v>
      </c>
      <c r="F302">
        <v>2</v>
      </c>
      <c r="G302">
        <v>8</v>
      </c>
      <c r="H302">
        <v>4</v>
      </c>
      <c r="I302">
        <v>3</v>
      </c>
      <c r="J302">
        <v>0</v>
      </c>
      <c r="K302">
        <v>14.945945945945946</v>
      </c>
      <c r="L302">
        <v>4</v>
      </c>
      <c r="M302">
        <v>3</v>
      </c>
      <c r="N302" s="14">
        <v>0</v>
      </c>
      <c r="O302">
        <v>1</v>
      </c>
      <c r="P302" s="15">
        <f t="shared" si="53"/>
        <v>1</v>
      </c>
      <c r="Q302">
        <f t="shared" si="54"/>
        <v>0</v>
      </c>
      <c r="R302">
        <f t="shared" si="55"/>
        <v>3.796118254023511E-2</v>
      </c>
      <c r="S302" s="14">
        <f t="shared" si="56"/>
        <v>3.796118254023511E-2</v>
      </c>
      <c r="T302" s="15">
        <f t="shared" si="57"/>
        <v>0.96203881745976494</v>
      </c>
      <c r="U302" s="14">
        <f t="shared" si="58"/>
        <v>-3.870047834072534E-2</v>
      </c>
      <c r="V302" s="15">
        <f t="shared" si="59"/>
        <v>100</v>
      </c>
      <c r="W302">
        <f t="shared" si="60"/>
        <v>3.9459096505555243E-2</v>
      </c>
      <c r="AZ302">
        <v>4.1252015356866054E-2</v>
      </c>
      <c r="BA302">
        <v>1</v>
      </c>
      <c r="BB302">
        <v>0</v>
      </c>
      <c r="BC302">
        <f t="shared" si="64"/>
        <v>283</v>
      </c>
      <c r="BD302">
        <f t="shared" si="65"/>
        <v>15</v>
      </c>
      <c r="BE302">
        <f t="shared" si="61"/>
        <v>0.7704785077047851</v>
      </c>
      <c r="BF302">
        <f t="shared" si="62"/>
        <v>0.93670886075949367</v>
      </c>
      <c r="BG302">
        <f t="shared" si="63"/>
        <v>7.596989949387958E-4</v>
      </c>
    </row>
    <row r="303" spans="1:59" x14ac:dyDescent="0.35">
      <c r="A303">
        <v>29</v>
      </c>
      <c r="B303">
        <v>787.54826254826253</v>
      </c>
      <c r="C303">
        <v>23</v>
      </c>
      <c r="D303">
        <v>1165</v>
      </c>
      <c r="E303">
        <v>4</v>
      </c>
      <c r="F303">
        <v>1</v>
      </c>
      <c r="G303">
        <v>8</v>
      </c>
      <c r="H303">
        <v>1</v>
      </c>
      <c r="I303">
        <v>2</v>
      </c>
      <c r="J303">
        <v>0</v>
      </c>
      <c r="K303">
        <v>14.945945945945946</v>
      </c>
      <c r="L303">
        <v>1</v>
      </c>
      <c r="M303">
        <v>1</v>
      </c>
      <c r="N303" s="14">
        <v>1</v>
      </c>
      <c r="O303">
        <v>0</v>
      </c>
      <c r="P303" s="15">
        <f t="shared" si="53"/>
        <v>1</v>
      </c>
      <c r="Q303">
        <f t="shared" si="54"/>
        <v>1</v>
      </c>
      <c r="R303">
        <f t="shared" si="55"/>
        <v>0.3246336266465929</v>
      </c>
      <c r="S303" s="14">
        <f t="shared" si="56"/>
        <v>0.3246336266465929</v>
      </c>
      <c r="T303" s="15">
        <f t="shared" si="57"/>
        <v>0.6753663733534071</v>
      </c>
      <c r="U303" s="14">
        <f t="shared" si="58"/>
        <v>-1.1250580351618065</v>
      </c>
      <c r="V303" s="15">
        <f t="shared" si="59"/>
        <v>0</v>
      </c>
      <c r="W303">
        <f t="shared" si="60"/>
        <v>2.0803956149885656</v>
      </c>
      <c r="AZ303">
        <v>4.1505898135881278E-2</v>
      </c>
      <c r="BA303">
        <v>1</v>
      </c>
      <c r="BB303">
        <v>0</v>
      </c>
      <c r="BC303">
        <f t="shared" si="64"/>
        <v>284</v>
      </c>
      <c r="BD303">
        <f t="shared" si="65"/>
        <v>15</v>
      </c>
      <c r="BE303">
        <f t="shared" si="61"/>
        <v>0.76966747769667476</v>
      </c>
      <c r="BF303">
        <f t="shared" si="62"/>
        <v>0.93670886075949367</v>
      </c>
      <c r="BG303">
        <f t="shared" si="63"/>
        <v>7.596989949387958E-4</v>
      </c>
    </row>
    <row r="304" spans="1:59" x14ac:dyDescent="0.35">
      <c r="A304">
        <v>29</v>
      </c>
      <c r="B304">
        <v>803.12121212121212</v>
      </c>
      <c r="C304">
        <v>10</v>
      </c>
      <c r="D304">
        <v>749</v>
      </c>
      <c r="E304">
        <v>3</v>
      </c>
      <c r="F304">
        <v>2</v>
      </c>
      <c r="G304">
        <v>9</v>
      </c>
      <c r="H304">
        <v>3</v>
      </c>
      <c r="I304">
        <v>1</v>
      </c>
      <c r="J304">
        <v>0</v>
      </c>
      <c r="K304">
        <v>11</v>
      </c>
      <c r="L304">
        <v>3</v>
      </c>
      <c r="M304">
        <v>3</v>
      </c>
      <c r="N304" s="14">
        <v>0</v>
      </c>
      <c r="O304">
        <v>1</v>
      </c>
      <c r="P304" s="15">
        <f t="shared" si="53"/>
        <v>1</v>
      </c>
      <c r="Q304">
        <f t="shared" si="54"/>
        <v>0</v>
      </c>
      <c r="R304">
        <f t="shared" si="55"/>
        <v>0.24222930230829326</v>
      </c>
      <c r="S304" s="14">
        <f t="shared" si="56"/>
        <v>0.24222930230829326</v>
      </c>
      <c r="T304" s="15">
        <f t="shared" si="57"/>
        <v>0.75777069769170669</v>
      </c>
      <c r="U304" s="14">
        <f t="shared" si="58"/>
        <v>-0.27737444874658479</v>
      </c>
      <c r="V304" s="15">
        <f t="shared" si="59"/>
        <v>100</v>
      </c>
      <c r="W304">
        <f t="shared" si="60"/>
        <v>0.31966042372206172</v>
      </c>
      <c r="AZ304">
        <v>4.1634489446848999E-2</v>
      </c>
      <c r="BA304">
        <v>1</v>
      </c>
      <c r="BB304">
        <v>0</v>
      </c>
      <c r="BC304">
        <f t="shared" si="64"/>
        <v>285</v>
      </c>
      <c r="BD304">
        <f t="shared" si="65"/>
        <v>15</v>
      </c>
      <c r="BE304">
        <f t="shared" si="61"/>
        <v>0.76885644768856443</v>
      </c>
      <c r="BF304">
        <f t="shared" si="62"/>
        <v>0.93670886075949367</v>
      </c>
      <c r="BG304">
        <f t="shared" si="63"/>
        <v>7.5969899493869182E-4</v>
      </c>
    </row>
    <row r="305" spans="1:59" x14ac:dyDescent="0.35">
      <c r="A305">
        <v>29</v>
      </c>
      <c r="B305">
        <v>803.12121212121212</v>
      </c>
      <c r="C305">
        <v>20</v>
      </c>
      <c r="D305">
        <v>974</v>
      </c>
      <c r="E305">
        <v>3</v>
      </c>
      <c r="F305">
        <v>1</v>
      </c>
      <c r="G305">
        <v>9</v>
      </c>
      <c r="H305">
        <v>4</v>
      </c>
      <c r="I305">
        <v>2</v>
      </c>
      <c r="J305">
        <v>0</v>
      </c>
      <c r="K305">
        <v>15</v>
      </c>
      <c r="L305">
        <v>2</v>
      </c>
      <c r="M305">
        <v>3</v>
      </c>
      <c r="N305" s="14">
        <v>0</v>
      </c>
      <c r="O305">
        <v>1</v>
      </c>
      <c r="P305" s="15">
        <f t="shared" si="53"/>
        <v>1</v>
      </c>
      <c r="Q305">
        <f t="shared" si="54"/>
        <v>0</v>
      </c>
      <c r="R305">
        <f t="shared" si="55"/>
        <v>0.10450340037703139</v>
      </c>
      <c r="S305" s="14">
        <f t="shared" si="56"/>
        <v>0.10450340037703139</v>
      </c>
      <c r="T305" s="15">
        <f t="shared" si="57"/>
        <v>0.89549659962296857</v>
      </c>
      <c r="U305" s="14">
        <f t="shared" si="58"/>
        <v>-0.11037685467119457</v>
      </c>
      <c r="V305" s="15">
        <f t="shared" si="59"/>
        <v>100</v>
      </c>
      <c r="W305">
        <f t="shared" si="60"/>
        <v>0.116698824340629</v>
      </c>
      <c r="AZ305">
        <v>4.1644278370335922E-2</v>
      </c>
      <c r="BA305">
        <v>1</v>
      </c>
      <c r="BB305">
        <v>0</v>
      </c>
      <c r="BC305">
        <f t="shared" si="64"/>
        <v>286</v>
      </c>
      <c r="BD305">
        <f t="shared" si="65"/>
        <v>15</v>
      </c>
      <c r="BE305">
        <f t="shared" si="61"/>
        <v>0.7680454176804542</v>
      </c>
      <c r="BF305">
        <f t="shared" si="62"/>
        <v>0.93670886075949367</v>
      </c>
      <c r="BG305">
        <f t="shared" si="63"/>
        <v>7.596989949387958E-4</v>
      </c>
    </row>
    <row r="306" spans="1:59" x14ac:dyDescent="0.35">
      <c r="A306">
        <v>29</v>
      </c>
      <c r="B306">
        <v>803.12121212121212</v>
      </c>
      <c r="C306">
        <v>24</v>
      </c>
      <c r="D306">
        <v>1928</v>
      </c>
      <c r="E306">
        <v>3</v>
      </c>
      <c r="F306">
        <v>2</v>
      </c>
      <c r="G306">
        <v>9</v>
      </c>
      <c r="H306">
        <v>1</v>
      </c>
      <c r="I306">
        <v>1</v>
      </c>
      <c r="J306">
        <v>0</v>
      </c>
      <c r="K306">
        <v>17</v>
      </c>
      <c r="L306">
        <v>4</v>
      </c>
      <c r="M306">
        <v>3</v>
      </c>
      <c r="N306" s="14">
        <v>1</v>
      </c>
      <c r="O306">
        <v>0</v>
      </c>
      <c r="P306" s="15">
        <f t="shared" si="53"/>
        <v>1</v>
      </c>
      <c r="Q306">
        <f t="shared" si="54"/>
        <v>1</v>
      </c>
      <c r="R306">
        <f t="shared" si="55"/>
        <v>0.38656350478906976</v>
      </c>
      <c r="S306" s="14">
        <f t="shared" si="56"/>
        <v>0.38656350478906976</v>
      </c>
      <c r="T306" s="15">
        <f t="shared" si="57"/>
        <v>0.61343649521093024</v>
      </c>
      <c r="U306" s="14">
        <f t="shared" si="58"/>
        <v>-0.95045911710604591</v>
      </c>
      <c r="V306" s="15">
        <f t="shared" si="59"/>
        <v>0</v>
      </c>
      <c r="W306">
        <f t="shared" si="60"/>
        <v>1.5868970754123695</v>
      </c>
      <c r="AZ306">
        <v>4.1721767786429415E-2</v>
      </c>
      <c r="BA306">
        <v>1</v>
      </c>
      <c r="BB306">
        <v>0</v>
      </c>
      <c r="BC306">
        <f t="shared" si="64"/>
        <v>287</v>
      </c>
      <c r="BD306">
        <f t="shared" si="65"/>
        <v>15</v>
      </c>
      <c r="BE306">
        <f t="shared" si="61"/>
        <v>0.76723438767234386</v>
      </c>
      <c r="BF306">
        <f t="shared" si="62"/>
        <v>0.93670886075949367</v>
      </c>
      <c r="BG306">
        <f t="shared" si="63"/>
        <v>7.5969899493869182E-4</v>
      </c>
    </row>
    <row r="307" spans="1:59" x14ac:dyDescent="0.35">
      <c r="A307">
        <v>29</v>
      </c>
      <c r="B307">
        <v>805</v>
      </c>
      <c r="C307">
        <v>1</v>
      </c>
      <c r="D307">
        <v>816</v>
      </c>
      <c r="E307">
        <v>2</v>
      </c>
      <c r="F307">
        <v>1</v>
      </c>
      <c r="G307">
        <v>5</v>
      </c>
      <c r="H307">
        <v>1</v>
      </c>
      <c r="I307">
        <v>2</v>
      </c>
      <c r="J307">
        <v>1</v>
      </c>
      <c r="K307">
        <v>11</v>
      </c>
      <c r="L307">
        <v>4</v>
      </c>
      <c r="M307">
        <v>3</v>
      </c>
      <c r="N307" s="14">
        <v>1</v>
      </c>
      <c r="O307">
        <v>0</v>
      </c>
      <c r="P307" s="15">
        <f t="shared" si="53"/>
        <v>1</v>
      </c>
      <c r="Q307">
        <f t="shared" si="54"/>
        <v>1</v>
      </c>
      <c r="R307">
        <f t="shared" si="55"/>
        <v>0.41008797574598993</v>
      </c>
      <c r="S307" s="14">
        <f t="shared" si="56"/>
        <v>0.41008797574598993</v>
      </c>
      <c r="T307" s="15">
        <f t="shared" si="57"/>
        <v>0.58991202425401013</v>
      </c>
      <c r="U307" s="14">
        <f t="shared" si="58"/>
        <v>-0.89138356731148483</v>
      </c>
      <c r="V307" s="15">
        <f t="shared" si="59"/>
        <v>0</v>
      </c>
      <c r="W307">
        <f t="shared" si="60"/>
        <v>1.4385011488837312</v>
      </c>
      <c r="AZ307">
        <v>4.1899384057019311E-2</v>
      </c>
      <c r="BA307">
        <v>1</v>
      </c>
      <c r="BB307">
        <v>0</v>
      </c>
      <c r="BC307">
        <f t="shared" si="64"/>
        <v>288</v>
      </c>
      <c r="BD307">
        <f t="shared" si="65"/>
        <v>15</v>
      </c>
      <c r="BE307">
        <f t="shared" si="61"/>
        <v>0.76642335766423364</v>
      </c>
      <c r="BF307">
        <f t="shared" si="62"/>
        <v>0.93670886075949367</v>
      </c>
      <c r="BG307">
        <f t="shared" si="63"/>
        <v>7.596989949387958E-4</v>
      </c>
    </row>
    <row r="308" spans="1:59" x14ac:dyDescent="0.35">
      <c r="A308">
        <v>29</v>
      </c>
      <c r="B308">
        <v>805.3360655737705</v>
      </c>
      <c r="C308">
        <v>21</v>
      </c>
      <c r="D308">
        <v>20</v>
      </c>
      <c r="E308">
        <v>2</v>
      </c>
      <c r="F308">
        <v>1</v>
      </c>
      <c r="G308">
        <v>3</v>
      </c>
      <c r="H308">
        <v>1</v>
      </c>
      <c r="I308">
        <v>3</v>
      </c>
      <c r="J308">
        <v>0</v>
      </c>
      <c r="K308">
        <v>15.345132743362832</v>
      </c>
      <c r="L308">
        <v>3</v>
      </c>
      <c r="M308">
        <v>3</v>
      </c>
      <c r="N308" s="14">
        <v>0</v>
      </c>
      <c r="O308">
        <v>1</v>
      </c>
      <c r="P308" s="15">
        <f t="shared" si="53"/>
        <v>1</v>
      </c>
      <c r="Q308">
        <f t="shared" si="54"/>
        <v>0</v>
      </c>
      <c r="R308">
        <f t="shared" si="55"/>
        <v>9.9621868836897706E-2</v>
      </c>
      <c r="S308" s="14">
        <f t="shared" si="56"/>
        <v>9.9621868836897706E-2</v>
      </c>
      <c r="T308" s="15">
        <f t="shared" si="57"/>
        <v>0.90037813116310228</v>
      </c>
      <c r="U308" s="14">
        <f t="shared" si="58"/>
        <v>-0.10494045815755212</v>
      </c>
      <c r="V308" s="15">
        <f t="shared" si="59"/>
        <v>100</v>
      </c>
      <c r="W308">
        <f t="shared" si="60"/>
        <v>0.11064447856836201</v>
      </c>
      <c r="AZ308">
        <v>4.1967115883410941E-2</v>
      </c>
      <c r="BA308">
        <v>1</v>
      </c>
      <c r="BB308">
        <v>0</v>
      </c>
      <c r="BC308">
        <f t="shared" si="64"/>
        <v>289</v>
      </c>
      <c r="BD308">
        <f t="shared" si="65"/>
        <v>15</v>
      </c>
      <c r="BE308">
        <f t="shared" si="61"/>
        <v>0.7656123276561233</v>
      </c>
      <c r="BF308">
        <f t="shared" si="62"/>
        <v>0.93670886075949367</v>
      </c>
      <c r="BG308">
        <f t="shared" si="63"/>
        <v>7.596989949387958E-4</v>
      </c>
    </row>
    <row r="309" spans="1:59" x14ac:dyDescent="0.35">
      <c r="A309">
        <v>29</v>
      </c>
      <c r="B309">
        <v>806</v>
      </c>
      <c r="C309">
        <v>1</v>
      </c>
      <c r="D309">
        <v>710</v>
      </c>
      <c r="E309">
        <v>2</v>
      </c>
      <c r="F309">
        <v>2</v>
      </c>
      <c r="G309">
        <v>4</v>
      </c>
      <c r="H309">
        <v>4</v>
      </c>
      <c r="I309">
        <v>3</v>
      </c>
      <c r="J309">
        <v>0</v>
      </c>
      <c r="K309">
        <v>18</v>
      </c>
      <c r="L309">
        <v>4</v>
      </c>
      <c r="M309">
        <v>3</v>
      </c>
      <c r="N309" s="14">
        <v>0</v>
      </c>
      <c r="O309">
        <v>1</v>
      </c>
      <c r="P309" s="15">
        <f t="shared" si="53"/>
        <v>1</v>
      </c>
      <c r="Q309">
        <f t="shared" si="54"/>
        <v>0</v>
      </c>
      <c r="R309">
        <f t="shared" si="55"/>
        <v>2.401286393422045E-2</v>
      </c>
      <c r="S309" s="14">
        <f t="shared" si="56"/>
        <v>2.401286393422045E-2</v>
      </c>
      <c r="T309" s="15">
        <f t="shared" si="57"/>
        <v>0.97598713606577958</v>
      </c>
      <c r="U309" s="14">
        <f t="shared" si="58"/>
        <v>-2.4305872916376703E-2</v>
      </c>
      <c r="V309" s="15">
        <f t="shared" si="59"/>
        <v>100</v>
      </c>
      <c r="W309">
        <f t="shared" si="60"/>
        <v>2.4603668477657097E-2</v>
      </c>
      <c r="AZ309">
        <v>4.2151797241600293E-2</v>
      </c>
      <c r="BA309">
        <v>1</v>
      </c>
      <c r="BB309">
        <v>0</v>
      </c>
      <c r="BC309">
        <f t="shared" si="64"/>
        <v>290</v>
      </c>
      <c r="BD309">
        <f t="shared" si="65"/>
        <v>15</v>
      </c>
      <c r="BE309">
        <f t="shared" si="61"/>
        <v>0.76480129764801297</v>
      </c>
      <c r="BF309">
        <f t="shared" si="62"/>
        <v>0.93670886075949367</v>
      </c>
      <c r="BG309">
        <f t="shared" si="63"/>
        <v>7.596989949387958E-4</v>
      </c>
    </row>
    <row r="310" spans="1:59" x14ac:dyDescent="0.35">
      <c r="A310">
        <v>29</v>
      </c>
      <c r="B310">
        <v>806</v>
      </c>
      <c r="C310">
        <v>7</v>
      </c>
      <c r="D310">
        <v>1299</v>
      </c>
      <c r="E310">
        <v>2</v>
      </c>
      <c r="F310">
        <v>1</v>
      </c>
      <c r="G310">
        <v>5</v>
      </c>
      <c r="H310">
        <v>3</v>
      </c>
      <c r="I310">
        <v>3</v>
      </c>
      <c r="J310">
        <v>1</v>
      </c>
      <c r="K310">
        <v>13</v>
      </c>
      <c r="L310">
        <v>1</v>
      </c>
      <c r="M310">
        <v>3</v>
      </c>
      <c r="N310" s="14">
        <v>1</v>
      </c>
      <c r="O310">
        <v>0</v>
      </c>
      <c r="P310" s="15">
        <f t="shared" si="53"/>
        <v>1</v>
      </c>
      <c r="Q310">
        <f t="shared" si="54"/>
        <v>1</v>
      </c>
      <c r="R310">
        <f t="shared" si="55"/>
        <v>0.23809798100855617</v>
      </c>
      <c r="S310" s="14">
        <f t="shared" si="56"/>
        <v>0.23809798100855617</v>
      </c>
      <c r="T310" s="15">
        <f t="shared" si="57"/>
        <v>0.76190201899144383</v>
      </c>
      <c r="U310" s="14">
        <f t="shared" si="58"/>
        <v>-1.4350730051197442</v>
      </c>
      <c r="V310" s="15">
        <f t="shared" si="59"/>
        <v>0</v>
      </c>
      <c r="W310">
        <f t="shared" si="60"/>
        <v>3.1999516155664693</v>
      </c>
      <c r="AZ310">
        <v>4.2184033649701476E-2</v>
      </c>
      <c r="BA310">
        <v>1</v>
      </c>
      <c r="BB310">
        <v>0</v>
      </c>
      <c r="BC310">
        <f t="shared" si="64"/>
        <v>291</v>
      </c>
      <c r="BD310">
        <f t="shared" si="65"/>
        <v>15</v>
      </c>
      <c r="BE310">
        <f t="shared" si="61"/>
        <v>0.76399026763990263</v>
      </c>
      <c r="BF310">
        <f t="shared" si="62"/>
        <v>0.93670886075949367</v>
      </c>
      <c r="BG310">
        <f t="shared" si="63"/>
        <v>7.5969899493869182E-4</v>
      </c>
    </row>
    <row r="311" spans="1:59" x14ac:dyDescent="0.35">
      <c r="A311">
        <v>29</v>
      </c>
      <c r="B311">
        <v>843.5826086956522</v>
      </c>
      <c r="C311">
        <v>7</v>
      </c>
      <c r="D311">
        <v>1260</v>
      </c>
      <c r="E311">
        <v>3</v>
      </c>
      <c r="F311">
        <v>2</v>
      </c>
      <c r="G311">
        <v>7</v>
      </c>
      <c r="H311">
        <v>4</v>
      </c>
      <c r="I311">
        <v>3</v>
      </c>
      <c r="J311">
        <v>1</v>
      </c>
      <c r="K311">
        <v>11</v>
      </c>
      <c r="L311">
        <v>2</v>
      </c>
      <c r="M311">
        <v>3</v>
      </c>
      <c r="N311" s="14">
        <v>0</v>
      </c>
      <c r="O311">
        <v>1</v>
      </c>
      <c r="P311" s="15">
        <f t="shared" si="53"/>
        <v>1</v>
      </c>
      <c r="Q311">
        <f t="shared" si="54"/>
        <v>0</v>
      </c>
      <c r="R311">
        <f t="shared" si="55"/>
        <v>0.19573429342040496</v>
      </c>
      <c r="S311" s="14">
        <f t="shared" si="56"/>
        <v>0.19573429342040496</v>
      </c>
      <c r="T311" s="15">
        <f t="shared" si="57"/>
        <v>0.80426570657959506</v>
      </c>
      <c r="U311" s="14">
        <f t="shared" si="58"/>
        <v>-0.21782558357953669</v>
      </c>
      <c r="V311" s="15">
        <f t="shared" si="59"/>
        <v>100</v>
      </c>
      <c r="W311">
        <f t="shared" si="60"/>
        <v>0.24337018452872933</v>
      </c>
      <c r="AZ311">
        <v>4.2379603267099775E-2</v>
      </c>
      <c r="BA311">
        <v>1</v>
      </c>
      <c r="BB311">
        <v>0</v>
      </c>
      <c r="BC311">
        <f t="shared" si="64"/>
        <v>292</v>
      </c>
      <c r="BD311">
        <f t="shared" si="65"/>
        <v>15</v>
      </c>
      <c r="BE311">
        <f t="shared" si="61"/>
        <v>0.76317923763179241</v>
      </c>
      <c r="BF311">
        <f t="shared" si="62"/>
        <v>0.93670886075949367</v>
      </c>
      <c r="BG311">
        <f t="shared" si="63"/>
        <v>7.596989949387958E-4</v>
      </c>
    </row>
    <row r="312" spans="1:59" x14ac:dyDescent="0.35">
      <c r="A312">
        <v>29</v>
      </c>
      <c r="B312">
        <v>843.5826086956522</v>
      </c>
      <c r="C312">
        <v>8</v>
      </c>
      <c r="D312">
        <v>1544</v>
      </c>
      <c r="E312">
        <v>3</v>
      </c>
      <c r="F312">
        <v>1</v>
      </c>
      <c r="G312">
        <v>7</v>
      </c>
      <c r="H312">
        <v>1</v>
      </c>
      <c r="I312">
        <v>2</v>
      </c>
      <c r="J312">
        <v>0</v>
      </c>
      <c r="K312">
        <v>13</v>
      </c>
      <c r="L312">
        <v>3</v>
      </c>
      <c r="M312">
        <v>3</v>
      </c>
      <c r="N312" s="14">
        <v>0</v>
      </c>
      <c r="O312">
        <v>1</v>
      </c>
      <c r="P312" s="15">
        <f t="shared" si="53"/>
        <v>1</v>
      </c>
      <c r="Q312">
        <f t="shared" si="54"/>
        <v>0</v>
      </c>
      <c r="R312">
        <f t="shared" si="55"/>
        <v>0.13101006537391893</v>
      </c>
      <c r="S312" s="14">
        <f t="shared" si="56"/>
        <v>0.13101006537391893</v>
      </c>
      <c r="T312" s="15">
        <f t="shared" si="57"/>
        <v>0.8689899346260811</v>
      </c>
      <c r="U312" s="14">
        <f t="shared" si="58"/>
        <v>-0.14042373649259254</v>
      </c>
      <c r="V312" s="15">
        <f t="shared" si="59"/>
        <v>100</v>
      </c>
      <c r="W312">
        <f t="shared" si="60"/>
        <v>0.1507613151241981</v>
      </c>
      <c r="AZ312">
        <v>4.2637857072167669E-2</v>
      </c>
      <c r="BA312">
        <v>1</v>
      </c>
      <c r="BB312">
        <v>0</v>
      </c>
      <c r="BC312">
        <f t="shared" si="64"/>
        <v>293</v>
      </c>
      <c r="BD312">
        <f t="shared" si="65"/>
        <v>15</v>
      </c>
      <c r="BE312">
        <f t="shared" si="61"/>
        <v>0.76236820762368207</v>
      </c>
      <c r="BF312">
        <f t="shared" si="62"/>
        <v>0.93670886075949367</v>
      </c>
      <c r="BG312">
        <f t="shared" si="63"/>
        <v>7.5969899493869182E-4</v>
      </c>
    </row>
    <row r="313" spans="1:59" x14ac:dyDescent="0.35">
      <c r="A313">
        <v>29</v>
      </c>
      <c r="B313">
        <v>906</v>
      </c>
      <c r="C313">
        <v>10</v>
      </c>
      <c r="D313">
        <v>994</v>
      </c>
      <c r="E313">
        <v>4</v>
      </c>
      <c r="F313">
        <v>1</v>
      </c>
      <c r="G313">
        <v>4</v>
      </c>
      <c r="H313">
        <v>1</v>
      </c>
      <c r="I313">
        <v>1</v>
      </c>
      <c r="J313">
        <v>1</v>
      </c>
      <c r="K313">
        <v>20</v>
      </c>
      <c r="L313">
        <v>3</v>
      </c>
      <c r="M313">
        <v>3</v>
      </c>
      <c r="N313" s="14">
        <v>1</v>
      </c>
      <c r="O313">
        <v>0</v>
      </c>
      <c r="P313" s="15">
        <f t="shared" si="53"/>
        <v>1</v>
      </c>
      <c r="Q313">
        <f t="shared" si="54"/>
        <v>1</v>
      </c>
      <c r="R313">
        <f t="shared" si="55"/>
        <v>0.42812445519673248</v>
      </c>
      <c r="S313" s="14">
        <f t="shared" si="56"/>
        <v>0.42812445519673248</v>
      </c>
      <c r="T313" s="15">
        <f t="shared" si="57"/>
        <v>0.57187554480326752</v>
      </c>
      <c r="U313" s="14">
        <f t="shared" si="58"/>
        <v>-0.84834134249963655</v>
      </c>
      <c r="V313" s="15">
        <f t="shared" si="59"/>
        <v>0</v>
      </c>
      <c r="W313">
        <f t="shared" si="60"/>
        <v>1.3357693957017203</v>
      </c>
      <c r="AZ313">
        <v>4.2732280481533567E-2</v>
      </c>
      <c r="BA313">
        <v>1</v>
      </c>
      <c r="BB313">
        <v>0</v>
      </c>
      <c r="BC313">
        <f t="shared" si="64"/>
        <v>294</v>
      </c>
      <c r="BD313">
        <f t="shared" si="65"/>
        <v>15</v>
      </c>
      <c r="BE313">
        <f t="shared" si="61"/>
        <v>0.76155717761557185</v>
      </c>
      <c r="BF313">
        <f t="shared" si="62"/>
        <v>0.93670886075949367</v>
      </c>
      <c r="BG313">
        <f t="shared" si="63"/>
        <v>7.596989949387958E-4</v>
      </c>
    </row>
    <row r="314" spans="1:59" x14ac:dyDescent="0.35">
      <c r="A314">
        <v>29</v>
      </c>
      <c r="B314">
        <v>942</v>
      </c>
      <c r="C314">
        <v>15</v>
      </c>
      <c r="D314">
        <v>1202</v>
      </c>
      <c r="E314">
        <v>2</v>
      </c>
      <c r="F314">
        <v>1</v>
      </c>
      <c r="G314">
        <v>4</v>
      </c>
      <c r="H314">
        <v>4</v>
      </c>
      <c r="I314">
        <v>2</v>
      </c>
      <c r="J314">
        <v>1</v>
      </c>
      <c r="K314">
        <v>18</v>
      </c>
      <c r="L314">
        <v>1</v>
      </c>
      <c r="M314">
        <v>2</v>
      </c>
      <c r="N314" s="14">
        <v>0</v>
      </c>
      <c r="O314">
        <v>1</v>
      </c>
      <c r="P314" s="15">
        <f t="shared" si="53"/>
        <v>1</v>
      </c>
      <c r="Q314">
        <f t="shared" si="54"/>
        <v>0</v>
      </c>
      <c r="R314">
        <f t="shared" si="55"/>
        <v>0.36953854355282606</v>
      </c>
      <c r="S314" s="14">
        <f t="shared" si="56"/>
        <v>0.36953854355282606</v>
      </c>
      <c r="T314" s="15">
        <f t="shared" si="57"/>
        <v>0.630461456447174</v>
      </c>
      <c r="U314" s="14">
        <f t="shared" si="58"/>
        <v>-0.46130325717112153</v>
      </c>
      <c r="V314" s="15">
        <f t="shared" si="59"/>
        <v>100</v>
      </c>
      <c r="W314">
        <f t="shared" si="60"/>
        <v>0.58613978661800947</v>
      </c>
      <c r="AZ314">
        <v>4.2798366975519628E-2</v>
      </c>
      <c r="BA314">
        <v>1</v>
      </c>
      <c r="BB314">
        <v>0</v>
      </c>
      <c r="BC314">
        <f t="shared" si="64"/>
        <v>295</v>
      </c>
      <c r="BD314">
        <f t="shared" si="65"/>
        <v>15</v>
      </c>
      <c r="BE314">
        <f t="shared" si="61"/>
        <v>0.76074614760746151</v>
      </c>
      <c r="BF314">
        <f t="shared" si="62"/>
        <v>0.93670886075949367</v>
      </c>
      <c r="BG314">
        <f t="shared" si="63"/>
        <v>7.596989949387958E-4</v>
      </c>
    </row>
    <row r="315" spans="1:59" x14ac:dyDescent="0.35">
      <c r="A315">
        <v>29</v>
      </c>
      <c r="B315">
        <v>991</v>
      </c>
      <c r="C315">
        <v>5</v>
      </c>
      <c r="D315">
        <v>1669</v>
      </c>
      <c r="E315">
        <v>1</v>
      </c>
      <c r="F315">
        <v>2</v>
      </c>
      <c r="G315">
        <v>8</v>
      </c>
      <c r="H315">
        <v>2</v>
      </c>
      <c r="I315">
        <v>3</v>
      </c>
      <c r="J315">
        <v>1</v>
      </c>
      <c r="K315">
        <v>13</v>
      </c>
      <c r="L315">
        <v>2</v>
      </c>
      <c r="M315">
        <v>2</v>
      </c>
      <c r="N315" s="14">
        <v>0</v>
      </c>
      <c r="O315">
        <v>1</v>
      </c>
      <c r="P315" s="15">
        <f t="shared" si="53"/>
        <v>1</v>
      </c>
      <c r="Q315">
        <f t="shared" si="54"/>
        <v>0</v>
      </c>
      <c r="R315">
        <f t="shared" si="55"/>
        <v>0.5556489319471708</v>
      </c>
      <c r="S315" s="14">
        <f t="shared" si="56"/>
        <v>0.5556489319471708</v>
      </c>
      <c r="T315" s="15">
        <f t="shared" si="57"/>
        <v>0.4443510680528292</v>
      </c>
      <c r="U315" s="14">
        <f t="shared" si="58"/>
        <v>-0.81114033517090456</v>
      </c>
      <c r="V315" s="15">
        <f t="shared" si="59"/>
        <v>0</v>
      </c>
      <c r="W315">
        <f t="shared" si="60"/>
        <v>1.2504728173199964</v>
      </c>
      <c r="AZ315">
        <v>4.3071899371839535E-2</v>
      </c>
      <c r="BA315">
        <v>1</v>
      </c>
      <c r="BB315">
        <v>0</v>
      </c>
      <c r="BC315">
        <f t="shared" si="64"/>
        <v>296</v>
      </c>
      <c r="BD315">
        <f t="shared" si="65"/>
        <v>15</v>
      </c>
      <c r="BE315">
        <f t="shared" si="61"/>
        <v>0.75993511759935117</v>
      </c>
      <c r="BF315">
        <f t="shared" si="62"/>
        <v>0.93670886075949367</v>
      </c>
      <c r="BG315">
        <f t="shared" si="63"/>
        <v>7.596989949387958E-4</v>
      </c>
    </row>
    <row r="316" spans="1:59" x14ac:dyDescent="0.35">
      <c r="A316">
        <v>29</v>
      </c>
      <c r="B316">
        <v>992</v>
      </c>
      <c r="C316">
        <v>1</v>
      </c>
      <c r="D316">
        <v>300</v>
      </c>
      <c r="E316">
        <v>3</v>
      </c>
      <c r="F316">
        <v>2</v>
      </c>
      <c r="G316">
        <v>4</v>
      </c>
      <c r="H316">
        <v>3</v>
      </c>
      <c r="I316">
        <v>1</v>
      </c>
      <c r="J316">
        <v>0</v>
      </c>
      <c r="K316">
        <v>14</v>
      </c>
      <c r="L316">
        <v>4</v>
      </c>
      <c r="M316">
        <v>2</v>
      </c>
      <c r="N316" s="14">
        <v>1</v>
      </c>
      <c r="O316">
        <v>0</v>
      </c>
      <c r="P316" s="15">
        <f t="shared" si="53"/>
        <v>1</v>
      </c>
      <c r="Q316">
        <f t="shared" si="54"/>
        <v>1</v>
      </c>
      <c r="R316">
        <f t="shared" si="55"/>
        <v>0.12734589624264514</v>
      </c>
      <c r="S316" s="14">
        <f t="shared" si="56"/>
        <v>0.12734589624264514</v>
      </c>
      <c r="T316" s="15">
        <f t="shared" si="57"/>
        <v>0.87265410375735486</v>
      </c>
      <c r="U316" s="14">
        <f t="shared" si="58"/>
        <v>-2.0608483023189521</v>
      </c>
      <c r="V316" s="15">
        <f t="shared" si="59"/>
        <v>0</v>
      </c>
      <c r="W316">
        <f t="shared" si="60"/>
        <v>6.8526283885473456</v>
      </c>
      <c r="AZ316">
        <v>4.3101452470711933E-2</v>
      </c>
      <c r="BA316">
        <v>1</v>
      </c>
      <c r="BB316">
        <v>0</v>
      </c>
      <c r="BC316">
        <f t="shared" si="64"/>
        <v>297</v>
      </c>
      <c r="BD316">
        <f t="shared" si="65"/>
        <v>15</v>
      </c>
      <c r="BE316">
        <f t="shared" si="61"/>
        <v>0.75912408759124084</v>
      </c>
      <c r="BF316">
        <f t="shared" si="62"/>
        <v>0.93670886075949367</v>
      </c>
      <c r="BG316">
        <f t="shared" si="63"/>
        <v>7.5969899493869182E-4</v>
      </c>
    </row>
    <row r="317" spans="1:59" x14ac:dyDescent="0.35">
      <c r="A317">
        <v>29</v>
      </c>
      <c r="B317">
        <v>995</v>
      </c>
      <c r="C317">
        <v>2</v>
      </c>
      <c r="D317">
        <v>1590</v>
      </c>
      <c r="E317">
        <v>1</v>
      </c>
      <c r="F317">
        <v>2</v>
      </c>
      <c r="G317">
        <v>7</v>
      </c>
      <c r="H317">
        <v>4</v>
      </c>
      <c r="I317">
        <v>3</v>
      </c>
      <c r="J317">
        <v>0</v>
      </c>
      <c r="K317">
        <v>19</v>
      </c>
      <c r="L317">
        <v>4</v>
      </c>
      <c r="M317">
        <v>4</v>
      </c>
      <c r="N317" s="14">
        <v>0</v>
      </c>
      <c r="O317">
        <v>1</v>
      </c>
      <c r="P317" s="15">
        <f t="shared" si="53"/>
        <v>1</v>
      </c>
      <c r="Q317">
        <f t="shared" si="54"/>
        <v>0</v>
      </c>
      <c r="R317">
        <f t="shared" si="55"/>
        <v>3.1952625363993452E-2</v>
      </c>
      <c r="S317" s="14">
        <f t="shared" si="56"/>
        <v>3.1952625363993452E-2</v>
      </c>
      <c r="T317" s="15">
        <f t="shared" si="57"/>
        <v>0.96804737463600654</v>
      </c>
      <c r="U317" s="14">
        <f t="shared" si="58"/>
        <v>-3.2474252163442782E-2</v>
      </c>
      <c r="V317" s="15">
        <f t="shared" si="59"/>
        <v>100</v>
      </c>
      <c r="W317">
        <f t="shared" si="60"/>
        <v>3.3007295098556405E-2</v>
      </c>
      <c r="AZ317">
        <v>4.3148342854188941E-2</v>
      </c>
      <c r="BA317">
        <v>1</v>
      </c>
      <c r="BB317">
        <v>0</v>
      </c>
      <c r="BC317">
        <f t="shared" si="64"/>
        <v>298</v>
      </c>
      <c r="BD317">
        <f t="shared" si="65"/>
        <v>15</v>
      </c>
      <c r="BE317">
        <f t="shared" si="61"/>
        <v>0.75831305758313061</v>
      </c>
      <c r="BF317">
        <f t="shared" si="62"/>
        <v>0.93670886075949367</v>
      </c>
      <c r="BG317">
        <f t="shared" si="63"/>
        <v>7.596989949387958E-4</v>
      </c>
    </row>
    <row r="318" spans="1:59" x14ac:dyDescent="0.35">
      <c r="A318">
        <v>29</v>
      </c>
      <c r="B318">
        <v>1082</v>
      </c>
      <c r="C318">
        <v>9</v>
      </c>
      <c r="D318">
        <v>1709</v>
      </c>
      <c r="E318">
        <v>4</v>
      </c>
      <c r="F318">
        <v>1</v>
      </c>
      <c r="G318">
        <v>5</v>
      </c>
      <c r="H318">
        <v>3</v>
      </c>
      <c r="I318">
        <v>2</v>
      </c>
      <c r="J318">
        <v>0</v>
      </c>
      <c r="K318">
        <v>17</v>
      </c>
      <c r="L318">
        <v>3</v>
      </c>
      <c r="M318">
        <v>3</v>
      </c>
      <c r="N318" s="14">
        <v>0</v>
      </c>
      <c r="O318">
        <v>1</v>
      </c>
      <c r="P318" s="15">
        <f t="shared" si="53"/>
        <v>1</v>
      </c>
      <c r="Q318">
        <f t="shared" si="54"/>
        <v>0</v>
      </c>
      <c r="R318">
        <f t="shared" si="55"/>
        <v>3.6023924814072392E-2</v>
      </c>
      <c r="S318" s="14">
        <f t="shared" si="56"/>
        <v>3.6023924814072392E-2</v>
      </c>
      <c r="T318" s="15">
        <f t="shared" si="57"/>
        <v>0.96397607518592765</v>
      </c>
      <c r="U318" s="14">
        <f t="shared" si="58"/>
        <v>-3.6688802951429129E-2</v>
      </c>
      <c r="V318" s="15">
        <f t="shared" si="59"/>
        <v>100</v>
      </c>
      <c r="W318">
        <f t="shared" si="60"/>
        <v>3.7370144074503349E-2</v>
      </c>
      <c r="AZ318">
        <v>4.3385760206242317E-2</v>
      </c>
      <c r="BA318">
        <v>1</v>
      </c>
      <c r="BB318">
        <v>0</v>
      </c>
      <c r="BC318">
        <f t="shared" si="64"/>
        <v>299</v>
      </c>
      <c r="BD318">
        <f t="shared" si="65"/>
        <v>15</v>
      </c>
      <c r="BE318">
        <f t="shared" si="61"/>
        <v>0.75750202757502028</v>
      </c>
      <c r="BF318">
        <f t="shared" si="62"/>
        <v>0.93670886075949367</v>
      </c>
      <c r="BG318">
        <f t="shared" si="63"/>
        <v>7.596989949387958E-4</v>
      </c>
    </row>
    <row r="319" spans="1:59" x14ac:dyDescent="0.35">
      <c r="A319">
        <v>29</v>
      </c>
      <c r="B319">
        <v>1090</v>
      </c>
      <c r="C319">
        <v>10</v>
      </c>
      <c r="D319">
        <v>766</v>
      </c>
      <c r="E319">
        <v>4</v>
      </c>
      <c r="F319">
        <v>2</v>
      </c>
      <c r="G319">
        <v>9</v>
      </c>
      <c r="H319">
        <v>2</v>
      </c>
      <c r="I319">
        <v>3</v>
      </c>
      <c r="J319">
        <v>0</v>
      </c>
      <c r="K319">
        <v>14</v>
      </c>
      <c r="L319">
        <v>4</v>
      </c>
      <c r="M319">
        <v>3</v>
      </c>
      <c r="N319" s="14">
        <v>0</v>
      </c>
      <c r="O319">
        <v>1</v>
      </c>
      <c r="P319" s="15">
        <f t="shared" si="53"/>
        <v>1</v>
      </c>
      <c r="Q319">
        <f t="shared" si="54"/>
        <v>0</v>
      </c>
      <c r="R319">
        <f t="shared" si="55"/>
        <v>5.8722811583159541E-2</v>
      </c>
      <c r="S319" s="14">
        <f t="shared" si="56"/>
        <v>5.8722811583159541E-2</v>
      </c>
      <c r="T319" s="15">
        <f t="shared" si="57"/>
        <v>0.94127718841684049</v>
      </c>
      <c r="U319" s="14">
        <f t="shared" si="58"/>
        <v>-6.0517614848991576E-2</v>
      </c>
      <c r="V319" s="15">
        <f t="shared" si="59"/>
        <v>100</v>
      </c>
      <c r="W319">
        <f t="shared" si="60"/>
        <v>6.238631117994798E-2</v>
      </c>
      <c r="AZ319">
        <v>4.3429949491713006E-2</v>
      </c>
      <c r="BA319">
        <v>1</v>
      </c>
      <c r="BB319">
        <v>0</v>
      </c>
      <c r="BC319">
        <f t="shared" si="64"/>
        <v>300</v>
      </c>
      <c r="BD319">
        <f t="shared" si="65"/>
        <v>15</v>
      </c>
      <c r="BE319">
        <f t="shared" si="61"/>
        <v>0.75669099756690994</v>
      </c>
      <c r="BF319">
        <f t="shared" si="62"/>
        <v>0.93670886075949367</v>
      </c>
      <c r="BG319">
        <f t="shared" si="63"/>
        <v>7.5969899493869182E-4</v>
      </c>
    </row>
    <row r="320" spans="1:59" x14ac:dyDescent="0.35">
      <c r="A320">
        <v>29</v>
      </c>
      <c r="B320">
        <v>1092</v>
      </c>
      <c r="C320">
        <v>1</v>
      </c>
      <c r="D320">
        <v>2027</v>
      </c>
      <c r="E320">
        <v>1</v>
      </c>
      <c r="F320">
        <v>2</v>
      </c>
      <c r="G320">
        <v>4</v>
      </c>
      <c r="H320">
        <v>4</v>
      </c>
      <c r="I320">
        <v>2</v>
      </c>
      <c r="J320">
        <v>1</v>
      </c>
      <c r="K320">
        <v>14</v>
      </c>
      <c r="L320">
        <v>2</v>
      </c>
      <c r="M320">
        <v>4</v>
      </c>
      <c r="N320" s="14">
        <v>1</v>
      </c>
      <c r="O320">
        <v>0</v>
      </c>
      <c r="P320" s="15">
        <f t="shared" si="53"/>
        <v>1</v>
      </c>
      <c r="Q320">
        <f t="shared" si="54"/>
        <v>1</v>
      </c>
      <c r="R320">
        <f t="shared" si="55"/>
        <v>0.25611922817319882</v>
      </c>
      <c r="S320" s="14">
        <f t="shared" si="56"/>
        <v>0.25611922817319882</v>
      </c>
      <c r="T320" s="15">
        <f t="shared" si="57"/>
        <v>0.74388077182680123</v>
      </c>
      <c r="U320" s="14">
        <f t="shared" si="58"/>
        <v>-1.3621122078719234</v>
      </c>
      <c r="V320" s="15">
        <f t="shared" si="59"/>
        <v>0</v>
      </c>
      <c r="W320">
        <f t="shared" si="60"/>
        <v>2.9044315693617397</v>
      </c>
      <c r="AZ320">
        <v>4.3512475718995525E-2</v>
      </c>
      <c r="BA320">
        <v>1</v>
      </c>
      <c r="BB320">
        <v>0</v>
      </c>
      <c r="BC320">
        <f t="shared" si="64"/>
        <v>301</v>
      </c>
      <c r="BD320">
        <f t="shared" si="65"/>
        <v>15</v>
      </c>
      <c r="BE320">
        <f t="shared" si="61"/>
        <v>0.75587996755879971</v>
      </c>
      <c r="BF320">
        <f t="shared" si="62"/>
        <v>0.93670886075949367</v>
      </c>
      <c r="BG320">
        <f t="shared" si="63"/>
        <v>7.596989949387958E-4</v>
      </c>
    </row>
    <row r="321" spans="1:59" x14ac:dyDescent="0.35">
      <c r="A321">
        <v>29</v>
      </c>
      <c r="B321">
        <v>1107</v>
      </c>
      <c r="C321">
        <v>28</v>
      </c>
      <c r="D321">
        <v>1120</v>
      </c>
      <c r="E321">
        <v>3</v>
      </c>
      <c r="F321">
        <v>1</v>
      </c>
      <c r="G321">
        <v>4</v>
      </c>
      <c r="H321">
        <v>4</v>
      </c>
      <c r="I321">
        <v>3</v>
      </c>
      <c r="J321">
        <v>0</v>
      </c>
      <c r="K321">
        <v>22</v>
      </c>
      <c r="L321">
        <v>1</v>
      </c>
      <c r="M321">
        <v>3</v>
      </c>
      <c r="N321" s="14">
        <v>0</v>
      </c>
      <c r="O321">
        <v>1</v>
      </c>
      <c r="P321" s="15">
        <f t="shared" si="53"/>
        <v>1</v>
      </c>
      <c r="Q321">
        <f t="shared" si="54"/>
        <v>0</v>
      </c>
      <c r="R321">
        <f t="shared" si="55"/>
        <v>3.7606490901761526E-2</v>
      </c>
      <c r="S321" s="14">
        <f t="shared" si="56"/>
        <v>3.7606490901761526E-2</v>
      </c>
      <c r="T321" s="15">
        <f t="shared" si="57"/>
        <v>0.96239350909823851</v>
      </c>
      <c r="U321" s="14">
        <f t="shared" si="58"/>
        <v>-3.833185883917678E-2</v>
      </c>
      <c r="V321" s="15">
        <f t="shared" si="59"/>
        <v>100</v>
      </c>
      <c r="W321">
        <f t="shared" si="60"/>
        <v>3.9076002223870733E-2</v>
      </c>
      <c r="AZ321">
        <v>4.3579610071037597E-2</v>
      </c>
      <c r="BA321">
        <v>1</v>
      </c>
      <c r="BB321">
        <v>0</v>
      </c>
      <c r="BC321">
        <f t="shared" si="64"/>
        <v>302</v>
      </c>
      <c r="BD321">
        <f t="shared" si="65"/>
        <v>15</v>
      </c>
      <c r="BE321">
        <f t="shared" si="61"/>
        <v>0.75506893755068938</v>
      </c>
      <c r="BF321">
        <f t="shared" si="62"/>
        <v>0.93670886075949367</v>
      </c>
      <c r="BG321">
        <f t="shared" si="63"/>
        <v>7.596989949387958E-4</v>
      </c>
    </row>
    <row r="322" spans="1:59" x14ac:dyDescent="0.35">
      <c r="A322">
        <v>29</v>
      </c>
      <c r="B322">
        <v>1176</v>
      </c>
      <c r="C322">
        <v>3</v>
      </c>
      <c r="D322">
        <v>690</v>
      </c>
      <c r="E322">
        <v>2</v>
      </c>
      <c r="F322">
        <v>1</v>
      </c>
      <c r="G322">
        <v>8</v>
      </c>
      <c r="H322">
        <v>3</v>
      </c>
      <c r="I322">
        <v>2</v>
      </c>
      <c r="J322">
        <v>0</v>
      </c>
      <c r="K322">
        <v>14</v>
      </c>
      <c r="L322">
        <v>1</v>
      </c>
      <c r="M322">
        <v>2</v>
      </c>
      <c r="N322" s="14">
        <v>0</v>
      </c>
      <c r="O322">
        <v>1</v>
      </c>
      <c r="P322" s="15">
        <f t="shared" si="53"/>
        <v>1</v>
      </c>
      <c r="Q322">
        <f t="shared" si="54"/>
        <v>0</v>
      </c>
      <c r="R322">
        <f t="shared" si="55"/>
        <v>0.16682856255122164</v>
      </c>
      <c r="S322" s="14">
        <f t="shared" si="56"/>
        <v>0.16682856255122164</v>
      </c>
      <c r="T322" s="15">
        <f t="shared" si="57"/>
        <v>0.83317143744877842</v>
      </c>
      <c r="U322" s="14">
        <f t="shared" si="58"/>
        <v>-0.18251585072926479</v>
      </c>
      <c r="V322" s="15">
        <f t="shared" si="59"/>
        <v>100</v>
      </c>
      <c r="W322">
        <f t="shared" si="60"/>
        <v>0.20023317537391924</v>
      </c>
      <c r="AZ322">
        <v>4.3675786519631048E-2</v>
      </c>
      <c r="BA322">
        <v>1</v>
      </c>
      <c r="BB322">
        <v>0</v>
      </c>
      <c r="BC322">
        <f t="shared" si="64"/>
        <v>303</v>
      </c>
      <c r="BD322">
        <f t="shared" si="65"/>
        <v>15</v>
      </c>
      <c r="BE322">
        <f t="shared" si="61"/>
        <v>0.75425790754257904</v>
      </c>
      <c r="BF322">
        <f t="shared" si="62"/>
        <v>0.93670886075949367</v>
      </c>
      <c r="BG322">
        <f t="shared" si="63"/>
        <v>7.596989949387958E-4</v>
      </c>
    </row>
    <row r="323" spans="1:59" x14ac:dyDescent="0.35">
      <c r="A323">
        <v>29</v>
      </c>
      <c r="B323">
        <v>1210</v>
      </c>
      <c r="C323">
        <v>2</v>
      </c>
      <c r="D323">
        <v>366</v>
      </c>
      <c r="E323">
        <v>1</v>
      </c>
      <c r="F323">
        <v>2</v>
      </c>
      <c r="G323">
        <v>8</v>
      </c>
      <c r="H323">
        <v>2</v>
      </c>
      <c r="I323">
        <v>2</v>
      </c>
      <c r="J323">
        <v>0</v>
      </c>
      <c r="K323">
        <v>19</v>
      </c>
      <c r="L323">
        <v>2</v>
      </c>
      <c r="M323">
        <v>3</v>
      </c>
      <c r="N323" s="14">
        <v>0</v>
      </c>
      <c r="O323">
        <v>1</v>
      </c>
      <c r="P323" s="15">
        <f t="shared" si="53"/>
        <v>1</v>
      </c>
      <c r="Q323">
        <f t="shared" si="54"/>
        <v>0</v>
      </c>
      <c r="R323">
        <f t="shared" si="55"/>
        <v>0.23828253729777615</v>
      </c>
      <c r="S323" s="14">
        <f t="shared" si="56"/>
        <v>0.23828253729777615</v>
      </c>
      <c r="T323" s="15">
        <f t="shared" si="57"/>
        <v>0.76171746270222385</v>
      </c>
      <c r="U323" s="14">
        <f t="shared" si="58"/>
        <v>-0.27217957590817038</v>
      </c>
      <c r="V323" s="15">
        <f t="shared" si="59"/>
        <v>100</v>
      </c>
      <c r="W323">
        <f t="shared" si="60"/>
        <v>0.31282273147901729</v>
      </c>
      <c r="AZ323">
        <v>4.3744097303974272E-2</v>
      </c>
      <c r="BA323">
        <v>1</v>
      </c>
      <c r="BB323">
        <v>0</v>
      </c>
      <c r="BC323">
        <f t="shared" si="64"/>
        <v>304</v>
      </c>
      <c r="BD323">
        <f t="shared" si="65"/>
        <v>15</v>
      </c>
      <c r="BE323">
        <f t="shared" si="61"/>
        <v>0.75344687753446871</v>
      </c>
      <c r="BF323">
        <f t="shared" si="62"/>
        <v>0.93670886075949367</v>
      </c>
      <c r="BG323">
        <f t="shared" si="63"/>
        <v>7.5969899493869182E-4</v>
      </c>
    </row>
    <row r="324" spans="1:59" x14ac:dyDescent="0.35">
      <c r="A324">
        <v>29</v>
      </c>
      <c r="B324">
        <v>1246</v>
      </c>
      <c r="C324">
        <v>19</v>
      </c>
      <c r="D324">
        <v>1497</v>
      </c>
      <c r="E324">
        <v>3</v>
      </c>
      <c r="F324">
        <v>2</v>
      </c>
      <c r="G324">
        <v>8</v>
      </c>
      <c r="H324">
        <v>3</v>
      </c>
      <c r="I324">
        <v>3</v>
      </c>
      <c r="J324">
        <v>0</v>
      </c>
      <c r="K324">
        <v>14</v>
      </c>
      <c r="L324">
        <v>3</v>
      </c>
      <c r="M324">
        <v>3</v>
      </c>
      <c r="N324" s="14">
        <v>0</v>
      </c>
      <c r="O324">
        <v>1</v>
      </c>
      <c r="P324" s="15">
        <f t="shared" si="53"/>
        <v>1</v>
      </c>
      <c r="Q324">
        <f t="shared" si="54"/>
        <v>0</v>
      </c>
      <c r="R324">
        <f t="shared" si="55"/>
        <v>7.1204839681517335E-2</v>
      </c>
      <c r="S324" s="14">
        <f t="shared" si="56"/>
        <v>7.1204839681517335E-2</v>
      </c>
      <c r="T324" s="15">
        <f t="shared" si="57"/>
        <v>0.92879516031848264</v>
      </c>
      <c r="U324" s="14">
        <f t="shared" si="58"/>
        <v>-7.3867059294112525E-2</v>
      </c>
      <c r="V324" s="15">
        <f t="shared" si="59"/>
        <v>100</v>
      </c>
      <c r="W324">
        <f t="shared" si="60"/>
        <v>7.6663663554298989E-2</v>
      </c>
      <c r="AZ324">
        <v>4.3754096178879702E-2</v>
      </c>
      <c r="BA324">
        <v>1</v>
      </c>
      <c r="BB324">
        <v>0</v>
      </c>
      <c r="BC324">
        <f t="shared" si="64"/>
        <v>305</v>
      </c>
      <c r="BD324">
        <f t="shared" si="65"/>
        <v>15</v>
      </c>
      <c r="BE324">
        <f t="shared" si="61"/>
        <v>0.75263584752635848</v>
      </c>
      <c r="BF324">
        <f t="shared" si="62"/>
        <v>0.93670886075949367</v>
      </c>
      <c r="BG324">
        <f t="shared" si="63"/>
        <v>0</v>
      </c>
    </row>
    <row r="325" spans="1:59" x14ac:dyDescent="0.35">
      <c r="A325">
        <v>29</v>
      </c>
      <c r="B325">
        <v>1283</v>
      </c>
      <c r="C325">
        <v>23</v>
      </c>
      <c r="D325">
        <v>495</v>
      </c>
      <c r="E325">
        <v>4</v>
      </c>
      <c r="F325">
        <v>2</v>
      </c>
      <c r="G325">
        <v>4</v>
      </c>
      <c r="H325">
        <v>4</v>
      </c>
      <c r="I325">
        <v>1</v>
      </c>
      <c r="J325">
        <v>0</v>
      </c>
      <c r="K325">
        <v>16</v>
      </c>
      <c r="L325">
        <v>4</v>
      </c>
      <c r="M325">
        <v>3</v>
      </c>
      <c r="N325" s="14">
        <v>0</v>
      </c>
      <c r="O325">
        <v>1</v>
      </c>
      <c r="P325" s="15">
        <f t="shared" ref="P325:P388" si="66">N325+O325</f>
        <v>1</v>
      </c>
      <c r="Q325">
        <f t="shared" ref="Q325:Q388" si="67">IF(P325=0,"",N325/P325)</f>
        <v>0</v>
      </c>
      <c r="R325">
        <f t="shared" ref="R325:R388" si="68">1/(1+EXP(-$Y$5-MMULT(A325:M325,$Y$6:$Y$18)))</f>
        <v>8.5859336360742722E-2</v>
      </c>
      <c r="S325" s="14">
        <f t="shared" ref="S325:S388" si="69">P325*R325</f>
        <v>8.5859336360742722E-2</v>
      </c>
      <c r="T325" s="15">
        <f t="shared" ref="T325:T388" si="70">P325-S325</f>
        <v>0.91414066363925728</v>
      </c>
      <c r="U325" s="14">
        <f t="shared" ref="U325:U388" si="71">IFERROR(P325*(Q325*LN(R325)+(1-Q325)*LN(1-R325)),0)</f>
        <v>-8.9770820420356223E-2</v>
      </c>
      <c r="V325" s="15">
        <f t="shared" ref="V325:V388" si="72">100*IF(R325&gt;=$AV$10,N325/P325,O325/P325)</f>
        <v>100</v>
      </c>
      <c r="W325">
        <f t="shared" ref="W325:W388" si="73">IFERROR((N325-S325)^2/S325+(O325-T325)^2/T325,0)</f>
        <v>9.3923550035429737E-2</v>
      </c>
      <c r="AZ325">
        <v>4.3790965698864745E-2</v>
      </c>
      <c r="BA325">
        <v>0</v>
      </c>
      <c r="BB325">
        <v>1</v>
      </c>
      <c r="BC325">
        <f t="shared" si="64"/>
        <v>305</v>
      </c>
      <c r="BD325">
        <f t="shared" si="65"/>
        <v>16</v>
      </c>
      <c r="BE325">
        <f t="shared" ref="BE325:BE388" si="74">1-BC325/BC$1474</f>
        <v>0.75263584752635848</v>
      </c>
      <c r="BF325">
        <f t="shared" ref="BF325:BF388" si="75">1-BD325/BD$1474</f>
        <v>0.9324894514767933</v>
      </c>
      <c r="BG325">
        <f t="shared" ref="BG325:BG388" si="76">(BE325-BE326)*BF325</f>
        <v>7.5627692739402654E-4</v>
      </c>
    </row>
    <row r="326" spans="1:59" x14ac:dyDescent="0.35">
      <c r="A326">
        <v>29</v>
      </c>
      <c r="B326">
        <v>1328</v>
      </c>
      <c r="C326">
        <v>2</v>
      </c>
      <c r="D326">
        <v>94</v>
      </c>
      <c r="E326">
        <v>3</v>
      </c>
      <c r="F326">
        <v>2</v>
      </c>
      <c r="G326">
        <v>4</v>
      </c>
      <c r="H326">
        <v>2</v>
      </c>
      <c r="I326">
        <v>2</v>
      </c>
      <c r="J326">
        <v>0</v>
      </c>
      <c r="K326">
        <v>15.375527426160337</v>
      </c>
      <c r="L326">
        <v>4</v>
      </c>
      <c r="M326">
        <v>3</v>
      </c>
      <c r="N326" s="14">
        <v>0</v>
      </c>
      <c r="O326">
        <v>1</v>
      </c>
      <c r="P326" s="15">
        <f t="shared" si="66"/>
        <v>1</v>
      </c>
      <c r="Q326">
        <f t="shared" si="67"/>
        <v>0</v>
      </c>
      <c r="R326">
        <f t="shared" si="68"/>
        <v>7.0784948060512234E-2</v>
      </c>
      <c r="S326" s="14">
        <f t="shared" si="69"/>
        <v>7.0784948060512234E-2</v>
      </c>
      <c r="T326" s="15">
        <f t="shared" si="70"/>
        <v>0.92921505193948772</v>
      </c>
      <c r="U326" s="14">
        <f t="shared" si="71"/>
        <v>-7.3415079401447716E-2</v>
      </c>
      <c r="V326" s="15">
        <f t="shared" si="72"/>
        <v>100</v>
      </c>
      <c r="W326">
        <f t="shared" si="73"/>
        <v>7.6177143184204349E-2</v>
      </c>
      <c r="AZ326">
        <v>4.3936713598744792E-2</v>
      </c>
      <c r="BA326">
        <v>1</v>
      </c>
      <c r="BB326">
        <v>0</v>
      </c>
      <c r="BC326">
        <f t="shared" ref="BC326:BC389" si="77">BC325+BA326</f>
        <v>306</v>
      </c>
      <c r="BD326">
        <f t="shared" ref="BD326:BD389" si="78">BD325+BB326</f>
        <v>16</v>
      </c>
      <c r="BE326">
        <f t="shared" si="74"/>
        <v>0.75182481751824815</v>
      </c>
      <c r="BF326">
        <f t="shared" si="75"/>
        <v>0.9324894514767933</v>
      </c>
      <c r="BG326">
        <f t="shared" si="76"/>
        <v>7.56276927393923E-4</v>
      </c>
    </row>
    <row r="327" spans="1:59" x14ac:dyDescent="0.35">
      <c r="A327">
        <v>29</v>
      </c>
      <c r="B327">
        <v>1370</v>
      </c>
      <c r="C327">
        <v>3</v>
      </c>
      <c r="D327">
        <v>1586</v>
      </c>
      <c r="E327">
        <v>2</v>
      </c>
      <c r="F327">
        <v>2</v>
      </c>
      <c r="G327">
        <v>5</v>
      </c>
      <c r="H327">
        <v>1</v>
      </c>
      <c r="I327">
        <v>1</v>
      </c>
      <c r="J327">
        <v>1</v>
      </c>
      <c r="K327">
        <v>18</v>
      </c>
      <c r="L327">
        <v>4</v>
      </c>
      <c r="M327">
        <v>3</v>
      </c>
      <c r="N327" s="14">
        <v>0</v>
      </c>
      <c r="O327">
        <v>1</v>
      </c>
      <c r="P327" s="15">
        <f t="shared" si="66"/>
        <v>1</v>
      </c>
      <c r="Q327">
        <f t="shared" si="67"/>
        <v>0</v>
      </c>
      <c r="R327">
        <f t="shared" si="68"/>
        <v>0.5958307761828997</v>
      </c>
      <c r="S327" s="14">
        <f t="shared" si="69"/>
        <v>0.5958307761828997</v>
      </c>
      <c r="T327" s="15">
        <f t="shared" si="70"/>
        <v>0.4041692238171003</v>
      </c>
      <c r="U327" s="14">
        <f t="shared" si="71"/>
        <v>-0.90592161788847858</v>
      </c>
      <c r="V327" s="15">
        <f t="shared" si="72"/>
        <v>0</v>
      </c>
      <c r="W327">
        <f t="shared" si="73"/>
        <v>1.4742111498636334</v>
      </c>
      <c r="AZ327">
        <v>4.3974728171518464E-2</v>
      </c>
      <c r="BA327">
        <v>1</v>
      </c>
      <c r="BB327">
        <v>0</v>
      </c>
      <c r="BC327">
        <f t="shared" si="77"/>
        <v>307</v>
      </c>
      <c r="BD327">
        <f t="shared" si="78"/>
        <v>16</v>
      </c>
      <c r="BE327">
        <f t="shared" si="74"/>
        <v>0.75101378751013792</v>
      </c>
      <c r="BF327">
        <f t="shared" si="75"/>
        <v>0.9324894514767933</v>
      </c>
      <c r="BG327">
        <f t="shared" si="76"/>
        <v>7.5627692739402654E-4</v>
      </c>
    </row>
    <row r="328" spans="1:59" x14ac:dyDescent="0.35">
      <c r="A328">
        <v>29</v>
      </c>
      <c r="B328">
        <v>1378</v>
      </c>
      <c r="C328">
        <v>13</v>
      </c>
      <c r="D328">
        <v>2053</v>
      </c>
      <c r="E328">
        <v>4</v>
      </c>
      <c r="F328">
        <v>2</v>
      </c>
      <c r="G328">
        <v>5</v>
      </c>
      <c r="H328">
        <v>2</v>
      </c>
      <c r="I328">
        <v>2</v>
      </c>
      <c r="J328">
        <v>1</v>
      </c>
      <c r="K328">
        <v>13</v>
      </c>
      <c r="L328">
        <v>1</v>
      </c>
      <c r="M328">
        <v>3</v>
      </c>
      <c r="N328" s="14">
        <v>0</v>
      </c>
      <c r="O328">
        <v>1</v>
      </c>
      <c r="P328" s="15">
        <f t="shared" si="66"/>
        <v>1</v>
      </c>
      <c r="Q328">
        <f t="shared" si="67"/>
        <v>0</v>
      </c>
      <c r="R328">
        <f t="shared" si="68"/>
        <v>0.38354204026317723</v>
      </c>
      <c r="S328" s="14">
        <f t="shared" si="69"/>
        <v>0.38354204026317723</v>
      </c>
      <c r="T328" s="15">
        <f t="shared" si="70"/>
        <v>0.61645795973682271</v>
      </c>
      <c r="U328" s="14">
        <f t="shared" si="71"/>
        <v>-0.48376515053287789</v>
      </c>
      <c r="V328" s="15">
        <f t="shared" si="72"/>
        <v>100</v>
      </c>
      <c r="W328">
        <f t="shared" si="73"/>
        <v>0.62217063500472669</v>
      </c>
      <c r="AZ328">
        <v>4.3992002574151659E-2</v>
      </c>
      <c r="BA328">
        <v>1</v>
      </c>
      <c r="BB328">
        <v>0</v>
      </c>
      <c r="BC328">
        <f t="shared" si="77"/>
        <v>308</v>
      </c>
      <c r="BD328">
        <f t="shared" si="78"/>
        <v>16</v>
      </c>
      <c r="BE328">
        <f t="shared" si="74"/>
        <v>0.75020275750202758</v>
      </c>
      <c r="BF328">
        <f t="shared" si="75"/>
        <v>0.9324894514767933</v>
      </c>
      <c r="BG328">
        <f t="shared" si="76"/>
        <v>7.5627692739402654E-4</v>
      </c>
    </row>
    <row r="329" spans="1:59" x14ac:dyDescent="0.35">
      <c r="A329">
        <v>29</v>
      </c>
      <c r="B329">
        <v>1496</v>
      </c>
      <c r="C329">
        <v>1</v>
      </c>
      <c r="D329">
        <v>208</v>
      </c>
      <c r="E329">
        <v>4</v>
      </c>
      <c r="F329">
        <v>2</v>
      </c>
      <c r="G329">
        <v>3</v>
      </c>
      <c r="H329">
        <v>3</v>
      </c>
      <c r="I329">
        <v>2</v>
      </c>
      <c r="J329">
        <v>0</v>
      </c>
      <c r="K329">
        <v>13</v>
      </c>
      <c r="L329">
        <v>1</v>
      </c>
      <c r="M329">
        <v>3</v>
      </c>
      <c r="N329" s="14">
        <v>0</v>
      </c>
      <c r="O329">
        <v>1</v>
      </c>
      <c r="P329" s="15">
        <f t="shared" si="66"/>
        <v>1</v>
      </c>
      <c r="Q329">
        <f t="shared" si="67"/>
        <v>0</v>
      </c>
      <c r="R329">
        <f t="shared" si="68"/>
        <v>5.230940128407513E-2</v>
      </c>
      <c r="S329" s="14">
        <f t="shared" si="69"/>
        <v>5.230940128407513E-2</v>
      </c>
      <c r="T329" s="15">
        <f t="shared" si="70"/>
        <v>0.94769059871592487</v>
      </c>
      <c r="U329" s="14">
        <f t="shared" si="71"/>
        <v>-5.3727202660790327E-2</v>
      </c>
      <c r="V329" s="15">
        <f t="shared" si="72"/>
        <v>100</v>
      </c>
      <c r="W329">
        <f t="shared" si="73"/>
        <v>5.519670803419581E-2</v>
      </c>
      <c r="AZ329">
        <v>4.4005225863421878E-2</v>
      </c>
      <c r="BA329">
        <v>1</v>
      </c>
      <c r="BB329">
        <v>0</v>
      </c>
      <c r="BC329">
        <f t="shared" si="77"/>
        <v>309</v>
      </c>
      <c r="BD329">
        <f t="shared" si="78"/>
        <v>16</v>
      </c>
      <c r="BE329">
        <f t="shared" si="74"/>
        <v>0.74939172749391725</v>
      </c>
      <c r="BF329">
        <f t="shared" si="75"/>
        <v>0.9324894514767933</v>
      </c>
      <c r="BG329">
        <f t="shared" si="76"/>
        <v>7.5627692739402654E-4</v>
      </c>
    </row>
    <row r="330" spans="1:59" x14ac:dyDescent="0.35">
      <c r="A330">
        <v>30</v>
      </c>
      <c r="B330">
        <v>109</v>
      </c>
      <c r="C330">
        <v>5</v>
      </c>
      <c r="D330">
        <v>1017</v>
      </c>
      <c r="E330">
        <v>2</v>
      </c>
      <c r="F330">
        <v>1</v>
      </c>
      <c r="G330">
        <v>5</v>
      </c>
      <c r="H330">
        <v>2</v>
      </c>
      <c r="I330">
        <v>1</v>
      </c>
      <c r="J330">
        <v>0</v>
      </c>
      <c r="K330">
        <v>15.173076923076923</v>
      </c>
      <c r="L330">
        <v>1</v>
      </c>
      <c r="M330">
        <v>3</v>
      </c>
      <c r="N330" s="14">
        <v>1</v>
      </c>
      <c r="O330">
        <v>0</v>
      </c>
      <c r="P330" s="15">
        <f t="shared" si="66"/>
        <v>1</v>
      </c>
      <c r="Q330">
        <f t="shared" si="67"/>
        <v>1</v>
      </c>
      <c r="R330">
        <f t="shared" si="68"/>
        <v>0.23918803318783557</v>
      </c>
      <c r="S330" s="14">
        <f t="shared" si="69"/>
        <v>0.23918803318783557</v>
      </c>
      <c r="T330" s="15">
        <f t="shared" si="70"/>
        <v>0.76081196681216445</v>
      </c>
      <c r="U330" s="14">
        <f t="shared" si="71"/>
        <v>-1.4305052866360748</v>
      </c>
      <c r="V330" s="15">
        <f t="shared" si="72"/>
        <v>0</v>
      </c>
      <c r="W330">
        <f t="shared" si="73"/>
        <v>3.1808111663123841</v>
      </c>
      <c r="AZ330">
        <v>4.4052604476034651E-2</v>
      </c>
      <c r="BA330">
        <v>1</v>
      </c>
      <c r="BB330">
        <v>0</v>
      </c>
      <c r="BC330">
        <f t="shared" si="77"/>
        <v>310</v>
      </c>
      <c r="BD330">
        <f t="shared" si="78"/>
        <v>16</v>
      </c>
      <c r="BE330">
        <f t="shared" si="74"/>
        <v>0.74858069748580691</v>
      </c>
      <c r="BF330">
        <f t="shared" si="75"/>
        <v>0.9324894514767933</v>
      </c>
      <c r="BG330">
        <f t="shared" si="76"/>
        <v>7.56276927393923E-4</v>
      </c>
    </row>
    <row r="331" spans="1:59" x14ac:dyDescent="0.35">
      <c r="A331">
        <v>30</v>
      </c>
      <c r="B331">
        <v>111</v>
      </c>
      <c r="C331">
        <v>9</v>
      </c>
      <c r="D331">
        <v>239</v>
      </c>
      <c r="E331">
        <v>3</v>
      </c>
      <c r="F331">
        <v>2</v>
      </c>
      <c r="G331">
        <v>5</v>
      </c>
      <c r="H331">
        <v>1</v>
      </c>
      <c r="I331">
        <v>3</v>
      </c>
      <c r="J331">
        <v>0</v>
      </c>
      <c r="K331">
        <v>11</v>
      </c>
      <c r="L331">
        <v>3</v>
      </c>
      <c r="M331">
        <v>3</v>
      </c>
      <c r="N331" s="14">
        <v>0</v>
      </c>
      <c r="O331">
        <v>1</v>
      </c>
      <c r="P331" s="15">
        <f t="shared" si="66"/>
        <v>1</v>
      </c>
      <c r="Q331">
        <f t="shared" si="67"/>
        <v>0</v>
      </c>
      <c r="R331">
        <f t="shared" si="68"/>
        <v>9.7330633734740005E-2</v>
      </c>
      <c r="S331" s="14">
        <f t="shared" si="69"/>
        <v>9.7330633734740005E-2</v>
      </c>
      <c r="T331" s="15">
        <f t="shared" si="70"/>
        <v>0.90266936626525995</v>
      </c>
      <c r="U331" s="14">
        <f t="shared" si="71"/>
        <v>-0.10239894292987235</v>
      </c>
      <c r="V331" s="15">
        <f t="shared" si="72"/>
        <v>100</v>
      </c>
      <c r="W331">
        <f t="shared" si="73"/>
        <v>0.10782534266942018</v>
      </c>
      <c r="AZ331">
        <v>4.4075884983877628E-2</v>
      </c>
      <c r="BA331">
        <v>1</v>
      </c>
      <c r="BB331">
        <v>0</v>
      </c>
      <c r="BC331">
        <f t="shared" si="77"/>
        <v>311</v>
      </c>
      <c r="BD331">
        <f t="shared" si="78"/>
        <v>16</v>
      </c>
      <c r="BE331">
        <f t="shared" si="74"/>
        <v>0.74776966747769669</v>
      </c>
      <c r="BF331">
        <f t="shared" si="75"/>
        <v>0.9324894514767933</v>
      </c>
      <c r="BG331">
        <f t="shared" si="76"/>
        <v>7.5627692739402654E-4</v>
      </c>
    </row>
    <row r="332" spans="1:59" x14ac:dyDescent="0.35">
      <c r="A332">
        <v>30</v>
      </c>
      <c r="B332">
        <v>125</v>
      </c>
      <c r="C332">
        <v>9</v>
      </c>
      <c r="D332">
        <v>41</v>
      </c>
      <c r="E332">
        <v>4</v>
      </c>
      <c r="F332">
        <v>2</v>
      </c>
      <c r="G332">
        <v>5</v>
      </c>
      <c r="H332">
        <v>3</v>
      </c>
      <c r="I332">
        <v>1</v>
      </c>
      <c r="J332">
        <v>0</v>
      </c>
      <c r="K332">
        <v>13</v>
      </c>
      <c r="L332">
        <v>1</v>
      </c>
      <c r="M332">
        <v>3</v>
      </c>
      <c r="N332" s="14">
        <v>0</v>
      </c>
      <c r="O332">
        <v>1</v>
      </c>
      <c r="P332" s="15">
        <f t="shared" si="66"/>
        <v>1</v>
      </c>
      <c r="Q332">
        <f t="shared" si="67"/>
        <v>0</v>
      </c>
      <c r="R332">
        <f t="shared" si="68"/>
        <v>0.16893941797987466</v>
      </c>
      <c r="S332" s="14">
        <f t="shared" si="69"/>
        <v>0.16893941797987466</v>
      </c>
      <c r="T332" s="15">
        <f t="shared" si="70"/>
        <v>0.83106058202012534</v>
      </c>
      <c r="U332" s="14">
        <f t="shared" si="71"/>
        <v>-0.18505258423265669</v>
      </c>
      <c r="V332" s="15">
        <f t="shared" si="72"/>
        <v>100</v>
      </c>
      <c r="W332">
        <f t="shared" si="73"/>
        <v>0.20328171210962759</v>
      </c>
      <c r="AZ332">
        <v>4.4181166448892507E-2</v>
      </c>
      <c r="BA332">
        <v>1</v>
      </c>
      <c r="BB332">
        <v>0</v>
      </c>
      <c r="BC332">
        <f t="shared" si="77"/>
        <v>312</v>
      </c>
      <c r="BD332">
        <f t="shared" si="78"/>
        <v>16</v>
      </c>
      <c r="BE332">
        <f t="shared" si="74"/>
        <v>0.74695863746958635</v>
      </c>
      <c r="BF332">
        <f t="shared" si="75"/>
        <v>0.9324894514767933</v>
      </c>
      <c r="BG332">
        <f t="shared" si="76"/>
        <v>7.56276927393923E-4</v>
      </c>
    </row>
    <row r="333" spans="1:59" x14ac:dyDescent="0.35">
      <c r="A333">
        <v>30</v>
      </c>
      <c r="B333">
        <v>138</v>
      </c>
      <c r="C333">
        <v>22</v>
      </c>
      <c r="D333">
        <v>1004</v>
      </c>
      <c r="E333">
        <v>1</v>
      </c>
      <c r="F333">
        <v>1</v>
      </c>
      <c r="G333">
        <v>4</v>
      </c>
      <c r="H333">
        <v>3</v>
      </c>
      <c r="I333">
        <v>2</v>
      </c>
      <c r="J333">
        <v>1</v>
      </c>
      <c r="K333">
        <v>11</v>
      </c>
      <c r="L333">
        <v>2</v>
      </c>
      <c r="M333">
        <v>3</v>
      </c>
      <c r="N333" s="14">
        <v>1</v>
      </c>
      <c r="O333">
        <v>0</v>
      </c>
      <c r="P333" s="15">
        <f t="shared" si="66"/>
        <v>1</v>
      </c>
      <c r="Q333">
        <f t="shared" si="67"/>
        <v>1</v>
      </c>
      <c r="R333">
        <f t="shared" si="68"/>
        <v>0.53294330116464528</v>
      </c>
      <c r="S333" s="14">
        <f t="shared" si="69"/>
        <v>0.53294330116464528</v>
      </c>
      <c r="T333" s="15">
        <f t="shared" si="70"/>
        <v>0.46705669883535472</v>
      </c>
      <c r="U333" s="14">
        <f t="shared" si="71"/>
        <v>-0.62934023727649702</v>
      </c>
      <c r="V333" s="15">
        <f t="shared" si="72"/>
        <v>100</v>
      </c>
      <c r="W333">
        <f t="shared" si="73"/>
        <v>0.87637221035463242</v>
      </c>
      <c r="AZ333">
        <v>4.4500141894400082E-2</v>
      </c>
      <c r="BA333">
        <v>1</v>
      </c>
      <c r="BB333">
        <v>0</v>
      </c>
      <c r="BC333">
        <f t="shared" si="77"/>
        <v>313</v>
      </c>
      <c r="BD333">
        <f t="shared" si="78"/>
        <v>16</v>
      </c>
      <c r="BE333">
        <f t="shared" si="74"/>
        <v>0.74614760746147613</v>
      </c>
      <c r="BF333">
        <f t="shared" si="75"/>
        <v>0.9324894514767933</v>
      </c>
      <c r="BG333">
        <f t="shared" si="76"/>
        <v>7.5627692739402654E-4</v>
      </c>
    </row>
    <row r="334" spans="1:59" x14ac:dyDescent="0.35">
      <c r="A334">
        <v>30</v>
      </c>
      <c r="B334">
        <v>153</v>
      </c>
      <c r="C334">
        <v>8</v>
      </c>
      <c r="D334">
        <v>1015</v>
      </c>
      <c r="E334">
        <v>2</v>
      </c>
      <c r="F334">
        <v>1</v>
      </c>
      <c r="G334">
        <v>1</v>
      </c>
      <c r="H334">
        <v>1</v>
      </c>
      <c r="I334">
        <v>2</v>
      </c>
      <c r="J334">
        <v>1</v>
      </c>
      <c r="K334">
        <v>15.079365079365079</v>
      </c>
      <c r="L334">
        <v>3</v>
      </c>
      <c r="M334">
        <v>2</v>
      </c>
      <c r="N334" s="14">
        <v>0</v>
      </c>
      <c r="O334">
        <v>1</v>
      </c>
      <c r="P334" s="15">
        <f t="shared" si="66"/>
        <v>1</v>
      </c>
      <c r="Q334">
        <f t="shared" si="67"/>
        <v>0</v>
      </c>
      <c r="R334">
        <f t="shared" si="68"/>
        <v>0.4357261961911989</v>
      </c>
      <c r="S334" s="14">
        <f t="shared" si="69"/>
        <v>0.4357261961911989</v>
      </c>
      <c r="T334" s="15">
        <f t="shared" si="70"/>
        <v>0.5642738038088011</v>
      </c>
      <c r="U334" s="14">
        <f t="shared" si="71"/>
        <v>-0.5722156775393189</v>
      </c>
      <c r="V334" s="15">
        <f t="shared" si="72"/>
        <v>100</v>
      </c>
      <c r="W334">
        <f t="shared" si="73"/>
        <v>0.77218930464268132</v>
      </c>
      <c r="AZ334">
        <v>4.4630727679940065E-2</v>
      </c>
      <c r="BA334">
        <v>1</v>
      </c>
      <c r="BB334">
        <v>0</v>
      </c>
      <c r="BC334">
        <f t="shared" si="77"/>
        <v>314</v>
      </c>
      <c r="BD334">
        <f t="shared" si="78"/>
        <v>16</v>
      </c>
      <c r="BE334">
        <f t="shared" si="74"/>
        <v>0.74533657745336579</v>
      </c>
      <c r="BF334">
        <f t="shared" si="75"/>
        <v>0.9324894514767933</v>
      </c>
      <c r="BG334">
        <f t="shared" si="76"/>
        <v>7.5627692739402654E-4</v>
      </c>
    </row>
    <row r="335" spans="1:59" x14ac:dyDescent="0.35">
      <c r="A335">
        <v>30</v>
      </c>
      <c r="B335">
        <v>160</v>
      </c>
      <c r="C335">
        <v>3</v>
      </c>
      <c r="D335">
        <v>680</v>
      </c>
      <c r="E335">
        <v>3</v>
      </c>
      <c r="F335">
        <v>1</v>
      </c>
      <c r="G335">
        <v>4</v>
      </c>
      <c r="H335">
        <v>3</v>
      </c>
      <c r="I335">
        <v>3</v>
      </c>
      <c r="J335">
        <v>0</v>
      </c>
      <c r="K335">
        <v>15.375527426160337</v>
      </c>
      <c r="L335">
        <v>3</v>
      </c>
      <c r="M335">
        <v>3</v>
      </c>
      <c r="N335" s="14">
        <v>0</v>
      </c>
      <c r="O335">
        <v>1</v>
      </c>
      <c r="P335" s="15">
        <f t="shared" si="66"/>
        <v>1</v>
      </c>
      <c r="Q335">
        <f t="shared" si="67"/>
        <v>0</v>
      </c>
      <c r="R335">
        <f t="shared" si="68"/>
        <v>2.3983893831812896E-2</v>
      </c>
      <c r="S335" s="14">
        <f t="shared" si="69"/>
        <v>2.3983893831812896E-2</v>
      </c>
      <c r="T335" s="15">
        <f t="shared" si="70"/>
        <v>0.97601610616818713</v>
      </c>
      <c r="U335" s="14">
        <f t="shared" si="71"/>
        <v>-2.4276190483701523E-2</v>
      </c>
      <c r="V335" s="15">
        <f t="shared" si="72"/>
        <v>100</v>
      </c>
      <c r="W335">
        <f t="shared" si="73"/>
        <v>2.4573256199606187E-2</v>
      </c>
      <c r="AZ335">
        <v>4.4741747894504594E-2</v>
      </c>
      <c r="BA335">
        <v>1</v>
      </c>
      <c r="BB335">
        <v>0</v>
      </c>
      <c r="BC335">
        <f t="shared" si="77"/>
        <v>315</v>
      </c>
      <c r="BD335">
        <f t="shared" si="78"/>
        <v>16</v>
      </c>
      <c r="BE335">
        <f t="shared" si="74"/>
        <v>0.74452554744525545</v>
      </c>
      <c r="BF335">
        <f t="shared" si="75"/>
        <v>0.9324894514767933</v>
      </c>
      <c r="BG335">
        <f t="shared" si="76"/>
        <v>7.5627692739402654E-4</v>
      </c>
    </row>
    <row r="336" spans="1:59" x14ac:dyDescent="0.35">
      <c r="A336">
        <v>30</v>
      </c>
      <c r="B336">
        <v>202</v>
      </c>
      <c r="C336">
        <v>2</v>
      </c>
      <c r="D336">
        <v>508</v>
      </c>
      <c r="E336">
        <v>3</v>
      </c>
      <c r="F336">
        <v>2</v>
      </c>
      <c r="G336">
        <v>9</v>
      </c>
      <c r="H336">
        <v>2</v>
      </c>
      <c r="I336">
        <v>2</v>
      </c>
      <c r="J336">
        <v>0</v>
      </c>
      <c r="K336">
        <v>18</v>
      </c>
      <c r="L336">
        <v>1</v>
      </c>
      <c r="M336">
        <v>3</v>
      </c>
      <c r="N336" s="14">
        <v>0</v>
      </c>
      <c r="O336">
        <v>1</v>
      </c>
      <c r="P336" s="15">
        <f t="shared" si="66"/>
        <v>1</v>
      </c>
      <c r="Q336">
        <f t="shared" si="67"/>
        <v>0</v>
      </c>
      <c r="R336">
        <f t="shared" si="68"/>
        <v>0.18537455796137603</v>
      </c>
      <c r="S336" s="14">
        <f t="shared" si="69"/>
        <v>0.18537455796137603</v>
      </c>
      <c r="T336" s="15">
        <f t="shared" si="70"/>
        <v>0.81462544203862397</v>
      </c>
      <c r="U336" s="14">
        <f t="shared" si="71"/>
        <v>-0.20502685170138449</v>
      </c>
      <c r="V336" s="15">
        <f t="shared" si="72"/>
        <v>100</v>
      </c>
      <c r="W336">
        <f t="shared" si="73"/>
        <v>0.22755802654219925</v>
      </c>
      <c r="AZ336">
        <v>4.4767750877113703E-2</v>
      </c>
      <c r="BA336">
        <v>1</v>
      </c>
      <c r="BB336">
        <v>0</v>
      </c>
      <c r="BC336">
        <f t="shared" si="77"/>
        <v>316</v>
      </c>
      <c r="BD336">
        <f t="shared" si="78"/>
        <v>16</v>
      </c>
      <c r="BE336">
        <f t="shared" si="74"/>
        <v>0.74371451743714512</v>
      </c>
      <c r="BF336">
        <f t="shared" si="75"/>
        <v>0.9324894514767933</v>
      </c>
      <c r="BG336">
        <f t="shared" si="76"/>
        <v>7.56276927393923E-4</v>
      </c>
    </row>
    <row r="337" spans="1:59" x14ac:dyDescent="0.35">
      <c r="A337">
        <v>30</v>
      </c>
      <c r="B337">
        <v>231</v>
      </c>
      <c r="C337">
        <v>8</v>
      </c>
      <c r="D337">
        <v>982</v>
      </c>
      <c r="E337">
        <v>3</v>
      </c>
      <c r="F337">
        <v>2</v>
      </c>
      <c r="G337">
        <v>8</v>
      </c>
      <c r="H337">
        <v>3</v>
      </c>
      <c r="I337">
        <v>3</v>
      </c>
      <c r="J337">
        <v>0</v>
      </c>
      <c r="K337">
        <v>11</v>
      </c>
      <c r="L337">
        <v>1</v>
      </c>
      <c r="M337">
        <v>4</v>
      </c>
      <c r="N337" s="14">
        <v>0</v>
      </c>
      <c r="O337">
        <v>1</v>
      </c>
      <c r="P337" s="15">
        <f t="shared" si="66"/>
        <v>1</v>
      </c>
      <c r="Q337">
        <f t="shared" si="67"/>
        <v>0</v>
      </c>
      <c r="R337">
        <f t="shared" si="68"/>
        <v>6.5752653118922644E-2</v>
      </c>
      <c r="S337" s="14">
        <f t="shared" si="69"/>
        <v>6.5752653118922644E-2</v>
      </c>
      <c r="T337" s="15">
        <f t="shared" si="70"/>
        <v>0.93424734688107736</v>
      </c>
      <c r="U337" s="14">
        <f t="shared" si="71"/>
        <v>-6.8014050458866354E-2</v>
      </c>
      <c r="V337" s="15">
        <f t="shared" si="72"/>
        <v>100</v>
      </c>
      <c r="W337">
        <f t="shared" si="73"/>
        <v>7.038034770816691E-2</v>
      </c>
      <c r="AZ337">
        <v>4.4789034898850347E-2</v>
      </c>
      <c r="BA337">
        <v>1</v>
      </c>
      <c r="BB337">
        <v>0</v>
      </c>
      <c r="BC337">
        <f t="shared" si="77"/>
        <v>317</v>
      </c>
      <c r="BD337">
        <f t="shared" si="78"/>
        <v>16</v>
      </c>
      <c r="BE337">
        <f t="shared" si="74"/>
        <v>0.74290348742903489</v>
      </c>
      <c r="BF337">
        <f t="shared" si="75"/>
        <v>0.9324894514767933</v>
      </c>
      <c r="BG337">
        <f t="shared" si="76"/>
        <v>7.5627692739402654E-4</v>
      </c>
    </row>
    <row r="338" spans="1:59" x14ac:dyDescent="0.35">
      <c r="A338">
        <v>30</v>
      </c>
      <c r="B338">
        <v>288</v>
      </c>
      <c r="C338">
        <v>2</v>
      </c>
      <c r="D338">
        <v>117</v>
      </c>
      <c r="E338">
        <v>3</v>
      </c>
      <c r="F338">
        <v>2</v>
      </c>
      <c r="G338">
        <v>7</v>
      </c>
      <c r="H338">
        <v>4</v>
      </c>
      <c r="I338">
        <v>2</v>
      </c>
      <c r="J338">
        <v>0</v>
      </c>
      <c r="K338">
        <v>19</v>
      </c>
      <c r="L338">
        <v>1</v>
      </c>
      <c r="M338">
        <v>3</v>
      </c>
      <c r="N338" s="14">
        <v>0</v>
      </c>
      <c r="O338">
        <v>1</v>
      </c>
      <c r="P338" s="15">
        <f t="shared" si="66"/>
        <v>1</v>
      </c>
      <c r="Q338">
        <f t="shared" si="67"/>
        <v>0</v>
      </c>
      <c r="R338">
        <f t="shared" si="68"/>
        <v>8.238080785492341E-2</v>
      </c>
      <c r="S338" s="14">
        <f t="shared" si="69"/>
        <v>8.238080785492341E-2</v>
      </c>
      <c r="T338" s="15">
        <f t="shared" si="70"/>
        <v>0.91761919214507659</v>
      </c>
      <c r="U338" s="14">
        <f t="shared" si="71"/>
        <v>-8.597279779603903E-2</v>
      </c>
      <c r="V338" s="15">
        <f t="shared" si="72"/>
        <v>100</v>
      </c>
      <c r="W338">
        <f t="shared" si="73"/>
        <v>8.9776683574310984E-2</v>
      </c>
      <c r="AZ338">
        <v>4.4973420376234911E-2</v>
      </c>
      <c r="BA338">
        <v>1</v>
      </c>
      <c r="BB338">
        <v>0</v>
      </c>
      <c r="BC338">
        <f t="shared" si="77"/>
        <v>318</v>
      </c>
      <c r="BD338">
        <f t="shared" si="78"/>
        <v>16</v>
      </c>
      <c r="BE338">
        <f t="shared" si="74"/>
        <v>0.74209245742092456</v>
      </c>
      <c r="BF338">
        <f t="shared" si="75"/>
        <v>0.9324894514767933</v>
      </c>
      <c r="BG338">
        <f t="shared" si="76"/>
        <v>7.56276927393923E-4</v>
      </c>
    </row>
    <row r="339" spans="1:59" x14ac:dyDescent="0.35">
      <c r="A339">
        <v>30</v>
      </c>
      <c r="B339">
        <v>305</v>
      </c>
      <c r="C339">
        <v>16</v>
      </c>
      <c r="D339">
        <v>1763</v>
      </c>
      <c r="E339">
        <v>3</v>
      </c>
      <c r="F339">
        <v>2</v>
      </c>
      <c r="G339">
        <v>7</v>
      </c>
      <c r="H339">
        <v>3</v>
      </c>
      <c r="I339">
        <v>2</v>
      </c>
      <c r="J339">
        <v>0</v>
      </c>
      <c r="K339">
        <v>16</v>
      </c>
      <c r="L339">
        <v>3</v>
      </c>
      <c r="M339">
        <v>3</v>
      </c>
      <c r="N339" s="14">
        <v>0</v>
      </c>
      <c r="O339">
        <v>1</v>
      </c>
      <c r="P339" s="15">
        <f t="shared" si="66"/>
        <v>1</v>
      </c>
      <c r="Q339">
        <f t="shared" si="67"/>
        <v>0</v>
      </c>
      <c r="R339">
        <f t="shared" si="68"/>
        <v>0.10871588755689915</v>
      </c>
      <c r="S339" s="14">
        <f t="shared" si="69"/>
        <v>0.10871588755689915</v>
      </c>
      <c r="T339" s="15">
        <f t="shared" si="70"/>
        <v>0.8912841124431008</v>
      </c>
      <c r="U339" s="14">
        <f t="shared" si="71"/>
        <v>-0.11509203315512538</v>
      </c>
      <c r="V339" s="15">
        <f t="shared" si="72"/>
        <v>100</v>
      </c>
      <c r="W339">
        <f t="shared" si="73"/>
        <v>0.12197669187538618</v>
      </c>
      <c r="AZ339">
        <v>4.516964450914001E-2</v>
      </c>
      <c r="BA339">
        <v>1</v>
      </c>
      <c r="BB339">
        <v>0</v>
      </c>
      <c r="BC339">
        <f t="shared" si="77"/>
        <v>319</v>
      </c>
      <c r="BD339">
        <f t="shared" si="78"/>
        <v>16</v>
      </c>
      <c r="BE339">
        <f t="shared" si="74"/>
        <v>0.74128142741281433</v>
      </c>
      <c r="BF339">
        <f t="shared" si="75"/>
        <v>0.9324894514767933</v>
      </c>
      <c r="BG339">
        <f t="shared" si="76"/>
        <v>7.5627692739402654E-4</v>
      </c>
    </row>
    <row r="340" spans="1:59" x14ac:dyDescent="0.35">
      <c r="A340">
        <v>30</v>
      </c>
      <c r="B340">
        <v>317</v>
      </c>
      <c r="C340">
        <v>2</v>
      </c>
      <c r="D340">
        <v>548</v>
      </c>
      <c r="E340">
        <v>3</v>
      </c>
      <c r="F340">
        <v>1</v>
      </c>
      <c r="G340">
        <v>3</v>
      </c>
      <c r="H340">
        <v>4</v>
      </c>
      <c r="I340">
        <v>1</v>
      </c>
      <c r="J340">
        <v>0</v>
      </c>
      <c r="K340">
        <v>15.345132743362832</v>
      </c>
      <c r="L340">
        <v>3</v>
      </c>
      <c r="M340">
        <v>3</v>
      </c>
      <c r="N340" s="14">
        <v>0</v>
      </c>
      <c r="O340">
        <v>1</v>
      </c>
      <c r="P340" s="15">
        <f t="shared" si="66"/>
        <v>1</v>
      </c>
      <c r="Q340">
        <f t="shared" si="67"/>
        <v>0</v>
      </c>
      <c r="R340">
        <f t="shared" si="68"/>
        <v>5.4932648070867472E-2</v>
      </c>
      <c r="S340" s="14">
        <f t="shared" si="69"/>
        <v>5.4932648070867472E-2</v>
      </c>
      <c r="T340" s="15">
        <f t="shared" si="70"/>
        <v>0.94506735192913249</v>
      </c>
      <c r="U340" s="14">
        <f t="shared" si="71"/>
        <v>-5.6499082145434372E-2</v>
      </c>
      <c r="V340" s="15">
        <f t="shared" si="72"/>
        <v>100</v>
      </c>
      <c r="W340">
        <f t="shared" si="73"/>
        <v>5.8125643594327328E-2</v>
      </c>
      <c r="AZ340">
        <v>4.5213667320727041E-2</v>
      </c>
      <c r="BA340">
        <v>1</v>
      </c>
      <c r="BB340">
        <v>0</v>
      </c>
      <c r="BC340">
        <f t="shared" si="77"/>
        <v>320</v>
      </c>
      <c r="BD340">
        <f t="shared" si="78"/>
        <v>16</v>
      </c>
      <c r="BE340">
        <f t="shared" si="74"/>
        <v>0.74047039740470399</v>
      </c>
      <c r="BF340">
        <f t="shared" si="75"/>
        <v>0.9324894514767933</v>
      </c>
      <c r="BG340">
        <f t="shared" si="76"/>
        <v>7.5627692739402654E-4</v>
      </c>
    </row>
    <row r="341" spans="1:59" x14ac:dyDescent="0.35">
      <c r="A341">
        <v>30</v>
      </c>
      <c r="B341">
        <v>330</v>
      </c>
      <c r="C341">
        <v>1</v>
      </c>
      <c r="D341">
        <v>1499</v>
      </c>
      <c r="E341">
        <v>3</v>
      </c>
      <c r="F341">
        <v>2</v>
      </c>
      <c r="G341">
        <v>2</v>
      </c>
      <c r="H341">
        <v>3</v>
      </c>
      <c r="I341">
        <v>3</v>
      </c>
      <c r="J341">
        <v>0</v>
      </c>
      <c r="K341">
        <v>14.760869565217391</v>
      </c>
      <c r="L341">
        <v>1</v>
      </c>
      <c r="M341">
        <v>4</v>
      </c>
      <c r="N341" s="14">
        <v>0</v>
      </c>
      <c r="O341">
        <v>1</v>
      </c>
      <c r="P341" s="15">
        <f t="shared" si="66"/>
        <v>1</v>
      </c>
      <c r="Q341">
        <f t="shared" si="67"/>
        <v>0</v>
      </c>
      <c r="R341">
        <f t="shared" si="68"/>
        <v>2.3101284429644892E-2</v>
      </c>
      <c r="S341" s="14">
        <f t="shared" si="69"/>
        <v>2.3101284429644892E-2</v>
      </c>
      <c r="T341" s="15">
        <f t="shared" si="70"/>
        <v>0.97689871557035513</v>
      </c>
      <c r="U341" s="14">
        <f t="shared" si="71"/>
        <v>-2.337230112566548E-2</v>
      </c>
      <c r="V341" s="15">
        <f t="shared" si="72"/>
        <v>100</v>
      </c>
      <c r="W341">
        <f t="shared" si="73"/>
        <v>2.3647573757078162E-2</v>
      </c>
      <c r="AZ341">
        <v>4.5262552600181721E-2</v>
      </c>
      <c r="BA341">
        <v>1</v>
      </c>
      <c r="BB341">
        <v>0</v>
      </c>
      <c r="BC341">
        <f t="shared" si="77"/>
        <v>321</v>
      </c>
      <c r="BD341">
        <f t="shared" si="78"/>
        <v>16</v>
      </c>
      <c r="BE341">
        <f t="shared" si="74"/>
        <v>0.73965936739659366</v>
      </c>
      <c r="BF341">
        <f t="shared" si="75"/>
        <v>0.9324894514767933</v>
      </c>
      <c r="BG341">
        <f t="shared" si="76"/>
        <v>7.5627692739402654E-4</v>
      </c>
    </row>
    <row r="342" spans="1:59" x14ac:dyDescent="0.35">
      <c r="A342">
        <v>30</v>
      </c>
      <c r="B342">
        <v>334</v>
      </c>
      <c r="C342">
        <v>26</v>
      </c>
      <c r="D342">
        <v>299</v>
      </c>
      <c r="E342">
        <v>3</v>
      </c>
      <c r="F342">
        <v>1</v>
      </c>
      <c r="G342">
        <v>8</v>
      </c>
      <c r="H342">
        <v>1</v>
      </c>
      <c r="I342">
        <v>1</v>
      </c>
      <c r="J342">
        <v>0</v>
      </c>
      <c r="K342">
        <v>15</v>
      </c>
      <c r="L342">
        <v>3</v>
      </c>
      <c r="M342">
        <v>2</v>
      </c>
      <c r="N342" s="14">
        <v>1</v>
      </c>
      <c r="O342">
        <v>0</v>
      </c>
      <c r="P342" s="15">
        <f t="shared" si="66"/>
        <v>1</v>
      </c>
      <c r="Q342">
        <f t="shared" si="67"/>
        <v>1</v>
      </c>
      <c r="R342">
        <f t="shared" si="68"/>
        <v>0.46358570809547495</v>
      </c>
      <c r="S342" s="14">
        <f t="shared" si="69"/>
        <v>0.46358570809547495</v>
      </c>
      <c r="T342" s="15">
        <f t="shared" si="70"/>
        <v>0.53641429190452505</v>
      </c>
      <c r="U342" s="14">
        <f t="shared" si="71"/>
        <v>-0.76876399608605217</v>
      </c>
      <c r="V342" s="15">
        <f t="shared" si="72"/>
        <v>0</v>
      </c>
      <c r="W342">
        <f t="shared" si="73"/>
        <v>1.1570984233061195</v>
      </c>
      <c r="AZ342">
        <v>4.526661802220678E-2</v>
      </c>
      <c r="BA342">
        <v>1</v>
      </c>
      <c r="BB342">
        <v>0</v>
      </c>
      <c r="BC342">
        <f t="shared" si="77"/>
        <v>322</v>
      </c>
      <c r="BD342">
        <f t="shared" si="78"/>
        <v>16</v>
      </c>
      <c r="BE342">
        <f t="shared" si="74"/>
        <v>0.73884833738848332</v>
      </c>
      <c r="BF342">
        <f t="shared" si="75"/>
        <v>0.9324894514767933</v>
      </c>
      <c r="BG342">
        <f t="shared" si="76"/>
        <v>7.56276927393923E-4</v>
      </c>
    </row>
    <row r="343" spans="1:59" x14ac:dyDescent="0.35">
      <c r="A343">
        <v>30</v>
      </c>
      <c r="B343">
        <v>438</v>
      </c>
      <c r="C343">
        <v>18</v>
      </c>
      <c r="D343">
        <v>194</v>
      </c>
      <c r="E343">
        <v>1</v>
      </c>
      <c r="F343">
        <v>1</v>
      </c>
      <c r="G343">
        <v>4</v>
      </c>
      <c r="H343">
        <v>3</v>
      </c>
      <c r="I343">
        <v>1</v>
      </c>
      <c r="J343">
        <v>0</v>
      </c>
      <c r="K343">
        <v>14</v>
      </c>
      <c r="L343">
        <v>3</v>
      </c>
      <c r="M343">
        <v>2</v>
      </c>
      <c r="N343" s="14">
        <v>0</v>
      </c>
      <c r="O343">
        <v>1</v>
      </c>
      <c r="P343" s="15">
        <f t="shared" si="66"/>
        <v>1</v>
      </c>
      <c r="Q343">
        <f t="shared" si="67"/>
        <v>0</v>
      </c>
      <c r="R343">
        <f t="shared" si="68"/>
        <v>0.29787885960813393</v>
      </c>
      <c r="S343" s="14">
        <f t="shared" si="69"/>
        <v>0.29787885960813393</v>
      </c>
      <c r="T343" s="15">
        <f t="shared" si="70"/>
        <v>0.70212114039186613</v>
      </c>
      <c r="U343" s="14">
        <f t="shared" si="71"/>
        <v>-0.35364932518311637</v>
      </c>
      <c r="V343" s="15">
        <f t="shared" si="72"/>
        <v>100</v>
      </c>
      <c r="W343">
        <f t="shared" si="73"/>
        <v>0.42425564830861306</v>
      </c>
      <c r="AZ343">
        <v>4.5493683930766957E-2</v>
      </c>
      <c r="BA343">
        <v>1</v>
      </c>
      <c r="BB343">
        <v>0</v>
      </c>
      <c r="BC343">
        <f t="shared" si="77"/>
        <v>323</v>
      </c>
      <c r="BD343">
        <f t="shared" si="78"/>
        <v>16</v>
      </c>
      <c r="BE343">
        <f t="shared" si="74"/>
        <v>0.7380373073803731</v>
      </c>
      <c r="BF343">
        <f t="shared" si="75"/>
        <v>0.9324894514767933</v>
      </c>
      <c r="BG343">
        <f t="shared" si="76"/>
        <v>7.5627692739402654E-4</v>
      </c>
    </row>
    <row r="344" spans="1:59" x14ac:dyDescent="0.35">
      <c r="A344">
        <v>30</v>
      </c>
      <c r="B344">
        <v>448</v>
      </c>
      <c r="C344">
        <v>12</v>
      </c>
      <c r="D344">
        <v>648</v>
      </c>
      <c r="E344">
        <v>2</v>
      </c>
      <c r="F344">
        <v>2</v>
      </c>
      <c r="G344">
        <v>9</v>
      </c>
      <c r="H344">
        <v>1</v>
      </c>
      <c r="I344">
        <v>2</v>
      </c>
      <c r="J344">
        <v>0</v>
      </c>
      <c r="K344">
        <v>18</v>
      </c>
      <c r="L344">
        <v>3</v>
      </c>
      <c r="M344">
        <v>4</v>
      </c>
      <c r="N344" s="14">
        <v>1</v>
      </c>
      <c r="O344">
        <v>0</v>
      </c>
      <c r="P344" s="15">
        <f t="shared" si="66"/>
        <v>1</v>
      </c>
      <c r="Q344">
        <f t="shared" si="67"/>
        <v>1</v>
      </c>
      <c r="R344">
        <f t="shared" si="68"/>
        <v>0.23704488208607069</v>
      </c>
      <c r="S344" s="14">
        <f t="shared" si="69"/>
        <v>0.23704488208607069</v>
      </c>
      <c r="T344" s="15">
        <f t="shared" si="70"/>
        <v>0.76295511791392934</v>
      </c>
      <c r="U344" s="14">
        <f t="shared" si="71"/>
        <v>-1.4395057798857627</v>
      </c>
      <c r="V344" s="15">
        <f t="shared" si="72"/>
        <v>0</v>
      </c>
      <c r="W344">
        <f t="shared" si="73"/>
        <v>3.2186103796027172</v>
      </c>
      <c r="AZ344">
        <v>4.573207934496832E-2</v>
      </c>
      <c r="BA344">
        <v>1</v>
      </c>
      <c r="BB344">
        <v>0</v>
      </c>
      <c r="BC344">
        <f t="shared" si="77"/>
        <v>324</v>
      </c>
      <c r="BD344">
        <f t="shared" si="78"/>
        <v>16</v>
      </c>
      <c r="BE344">
        <f t="shared" si="74"/>
        <v>0.73722627737226276</v>
      </c>
      <c r="BF344">
        <f t="shared" si="75"/>
        <v>0.9324894514767933</v>
      </c>
      <c r="BG344">
        <f t="shared" si="76"/>
        <v>7.56276927393923E-4</v>
      </c>
    </row>
    <row r="345" spans="1:59" x14ac:dyDescent="0.35">
      <c r="A345">
        <v>30</v>
      </c>
      <c r="B345">
        <v>570</v>
      </c>
      <c r="C345">
        <v>5</v>
      </c>
      <c r="D345">
        <v>456</v>
      </c>
      <c r="E345">
        <v>4</v>
      </c>
      <c r="F345">
        <v>1</v>
      </c>
      <c r="G345">
        <v>8</v>
      </c>
      <c r="H345">
        <v>3</v>
      </c>
      <c r="I345">
        <v>3</v>
      </c>
      <c r="J345">
        <v>0</v>
      </c>
      <c r="K345">
        <v>13</v>
      </c>
      <c r="L345">
        <v>3</v>
      </c>
      <c r="M345">
        <v>3</v>
      </c>
      <c r="N345" s="14">
        <v>0</v>
      </c>
      <c r="O345">
        <v>1</v>
      </c>
      <c r="P345" s="15">
        <f t="shared" si="66"/>
        <v>1</v>
      </c>
      <c r="Q345">
        <f t="shared" si="67"/>
        <v>0</v>
      </c>
      <c r="R345">
        <f t="shared" si="68"/>
        <v>2.9887466225312128E-2</v>
      </c>
      <c r="S345" s="14">
        <f t="shared" si="69"/>
        <v>2.9887466225312128E-2</v>
      </c>
      <c r="T345" s="15">
        <f t="shared" si="70"/>
        <v>0.97011253377468787</v>
      </c>
      <c r="U345" s="14">
        <f t="shared" si="71"/>
        <v>-3.0343200013126341E-2</v>
      </c>
      <c r="V345" s="15">
        <f t="shared" si="72"/>
        <v>100</v>
      </c>
      <c r="W345">
        <f t="shared" si="73"/>
        <v>3.0808246656726115E-2</v>
      </c>
      <c r="AZ345">
        <v>4.5822012988434746E-2</v>
      </c>
      <c r="BA345">
        <v>1</v>
      </c>
      <c r="BB345">
        <v>0</v>
      </c>
      <c r="BC345">
        <f t="shared" si="77"/>
        <v>325</v>
      </c>
      <c r="BD345">
        <f t="shared" si="78"/>
        <v>16</v>
      </c>
      <c r="BE345">
        <f t="shared" si="74"/>
        <v>0.73641524736415254</v>
      </c>
      <c r="BF345">
        <f t="shared" si="75"/>
        <v>0.9324894514767933</v>
      </c>
      <c r="BG345">
        <f t="shared" si="76"/>
        <v>7.5627692739402654E-4</v>
      </c>
    </row>
    <row r="346" spans="1:59" x14ac:dyDescent="0.35">
      <c r="A346">
        <v>30</v>
      </c>
      <c r="B346">
        <v>600</v>
      </c>
      <c r="C346">
        <v>8</v>
      </c>
      <c r="D346">
        <v>1747</v>
      </c>
      <c r="E346">
        <v>3</v>
      </c>
      <c r="F346">
        <v>1</v>
      </c>
      <c r="G346">
        <v>2</v>
      </c>
      <c r="H346">
        <v>4</v>
      </c>
      <c r="I346">
        <v>3</v>
      </c>
      <c r="J346">
        <v>0</v>
      </c>
      <c r="K346">
        <v>11</v>
      </c>
      <c r="L346">
        <v>3</v>
      </c>
      <c r="M346">
        <v>2</v>
      </c>
      <c r="N346" s="14">
        <v>1</v>
      </c>
      <c r="O346">
        <v>0</v>
      </c>
      <c r="P346" s="15">
        <f t="shared" si="66"/>
        <v>1</v>
      </c>
      <c r="Q346">
        <f t="shared" si="67"/>
        <v>1</v>
      </c>
      <c r="R346">
        <f t="shared" si="68"/>
        <v>1.9216986758073134E-2</v>
      </c>
      <c r="S346" s="14">
        <f t="shared" si="69"/>
        <v>1.9216986758073134E-2</v>
      </c>
      <c r="T346" s="15">
        <f t="shared" si="70"/>
        <v>0.98078301324192685</v>
      </c>
      <c r="U346" s="14">
        <f t="shared" si="71"/>
        <v>-3.9519606641056582</v>
      </c>
      <c r="V346" s="15">
        <f t="shared" si="72"/>
        <v>0</v>
      </c>
      <c r="W346">
        <f t="shared" si="73"/>
        <v>51.037294534737391</v>
      </c>
      <c r="AZ346">
        <v>4.5834573070932173E-2</v>
      </c>
      <c r="BA346">
        <v>1</v>
      </c>
      <c r="BB346">
        <v>0</v>
      </c>
      <c r="BC346">
        <f t="shared" si="77"/>
        <v>326</v>
      </c>
      <c r="BD346">
        <f t="shared" si="78"/>
        <v>16</v>
      </c>
      <c r="BE346">
        <f t="shared" si="74"/>
        <v>0.7356042173560422</v>
      </c>
      <c r="BF346">
        <f t="shared" si="75"/>
        <v>0.9324894514767933</v>
      </c>
      <c r="BG346">
        <f t="shared" si="76"/>
        <v>7.5627692739402654E-4</v>
      </c>
    </row>
    <row r="347" spans="1:59" x14ac:dyDescent="0.35">
      <c r="A347">
        <v>30</v>
      </c>
      <c r="B347">
        <v>641</v>
      </c>
      <c r="C347">
        <v>25</v>
      </c>
      <c r="D347">
        <v>475</v>
      </c>
      <c r="E347">
        <v>4</v>
      </c>
      <c r="F347">
        <v>1</v>
      </c>
      <c r="G347">
        <v>8</v>
      </c>
      <c r="H347">
        <v>3</v>
      </c>
      <c r="I347">
        <v>2</v>
      </c>
      <c r="J347">
        <v>1</v>
      </c>
      <c r="K347">
        <v>14.945945945945946</v>
      </c>
      <c r="L347">
        <v>2</v>
      </c>
      <c r="M347">
        <v>4</v>
      </c>
      <c r="N347" s="14">
        <v>0</v>
      </c>
      <c r="O347">
        <v>1</v>
      </c>
      <c r="P347" s="15">
        <f t="shared" si="66"/>
        <v>1</v>
      </c>
      <c r="Q347">
        <f t="shared" si="67"/>
        <v>0</v>
      </c>
      <c r="R347">
        <f t="shared" si="68"/>
        <v>0.32822410744054548</v>
      </c>
      <c r="S347" s="14">
        <f t="shared" si="69"/>
        <v>0.32822410744054548</v>
      </c>
      <c r="T347" s="15">
        <f t="shared" si="70"/>
        <v>0.67177589255945458</v>
      </c>
      <c r="U347" s="14">
        <f t="shared" si="71"/>
        <v>-0.39783048729531367</v>
      </c>
      <c r="V347" s="15">
        <f t="shared" si="72"/>
        <v>100</v>
      </c>
      <c r="W347">
        <f t="shared" si="73"/>
        <v>0.48859167331834025</v>
      </c>
      <c r="AZ347">
        <v>4.5889910156566599E-2</v>
      </c>
      <c r="BA347">
        <v>1</v>
      </c>
      <c r="BB347">
        <v>0</v>
      </c>
      <c r="BC347">
        <f t="shared" si="77"/>
        <v>327</v>
      </c>
      <c r="BD347">
        <f t="shared" si="78"/>
        <v>16</v>
      </c>
      <c r="BE347">
        <f t="shared" si="74"/>
        <v>0.73479318734793186</v>
      </c>
      <c r="BF347">
        <f t="shared" si="75"/>
        <v>0.9324894514767933</v>
      </c>
      <c r="BG347">
        <f t="shared" si="76"/>
        <v>7.5627692739402654E-4</v>
      </c>
    </row>
    <row r="348" spans="1:59" x14ac:dyDescent="0.35">
      <c r="A348">
        <v>30</v>
      </c>
      <c r="B348">
        <v>721</v>
      </c>
      <c r="C348">
        <v>1</v>
      </c>
      <c r="D348">
        <v>57</v>
      </c>
      <c r="E348">
        <v>3</v>
      </c>
      <c r="F348">
        <v>1</v>
      </c>
      <c r="G348">
        <v>5</v>
      </c>
      <c r="H348">
        <v>4</v>
      </c>
      <c r="I348">
        <v>1</v>
      </c>
      <c r="J348">
        <v>0</v>
      </c>
      <c r="K348">
        <v>23</v>
      </c>
      <c r="L348">
        <v>4</v>
      </c>
      <c r="M348">
        <v>3</v>
      </c>
      <c r="N348" s="14">
        <v>0</v>
      </c>
      <c r="O348">
        <v>1</v>
      </c>
      <c r="P348" s="15">
        <f t="shared" si="66"/>
        <v>1</v>
      </c>
      <c r="Q348">
        <f t="shared" si="67"/>
        <v>0</v>
      </c>
      <c r="R348">
        <f t="shared" si="68"/>
        <v>4.8948067903508981E-2</v>
      </c>
      <c r="S348" s="14">
        <f t="shared" si="69"/>
        <v>4.8948067903508981E-2</v>
      </c>
      <c r="T348" s="15">
        <f t="shared" si="70"/>
        <v>0.95105193209649097</v>
      </c>
      <c r="U348" s="14">
        <f t="shared" si="71"/>
        <v>-5.0186610044957398E-2</v>
      </c>
      <c r="V348" s="15">
        <f t="shared" si="72"/>
        <v>100</v>
      </c>
      <c r="W348">
        <f t="shared" si="73"/>
        <v>5.1467292428088833E-2</v>
      </c>
      <c r="AZ348">
        <v>4.5917885584513332E-2</v>
      </c>
      <c r="BA348">
        <v>1</v>
      </c>
      <c r="BB348">
        <v>0</v>
      </c>
      <c r="BC348">
        <f t="shared" si="77"/>
        <v>328</v>
      </c>
      <c r="BD348">
        <f t="shared" si="78"/>
        <v>16</v>
      </c>
      <c r="BE348">
        <f t="shared" si="74"/>
        <v>0.73398215733982153</v>
      </c>
      <c r="BF348">
        <f t="shared" si="75"/>
        <v>0.9324894514767933</v>
      </c>
      <c r="BG348">
        <f t="shared" si="76"/>
        <v>7.5627692739402654E-4</v>
      </c>
    </row>
    <row r="349" spans="1:59" x14ac:dyDescent="0.35">
      <c r="A349">
        <v>30</v>
      </c>
      <c r="B349">
        <v>740</v>
      </c>
      <c r="C349">
        <v>1</v>
      </c>
      <c r="D349">
        <v>1562</v>
      </c>
      <c r="E349">
        <v>2</v>
      </c>
      <c r="F349">
        <v>2</v>
      </c>
      <c r="G349">
        <v>8</v>
      </c>
      <c r="H349">
        <v>1</v>
      </c>
      <c r="I349">
        <v>2</v>
      </c>
      <c r="J349">
        <v>0</v>
      </c>
      <c r="K349">
        <v>11</v>
      </c>
      <c r="L349">
        <v>4</v>
      </c>
      <c r="M349">
        <v>3</v>
      </c>
      <c r="N349" s="14">
        <v>1</v>
      </c>
      <c r="O349">
        <v>0</v>
      </c>
      <c r="P349" s="15">
        <f t="shared" si="66"/>
        <v>1</v>
      </c>
      <c r="Q349">
        <f t="shared" si="67"/>
        <v>1</v>
      </c>
      <c r="R349">
        <f t="shared" si="68"/>
        <v>0.18639086145688083</v>
      </c>
      <c r="S349" s="14">
        <f t="shared" si="69"/>
        <v>0.18639086145688083</v>
      </c>
      <c r="T349" s="15">
        <f t="shared" si="70"/>
        <v>0.81360913854311923</v>
      </c>
      <c r="U349" s="14">
        <f t="shared" si="71"/>
        <v>-1.6799094044513649</v>
      </c>
      <c r="V349" s="15">
        <f t="shared" si="72"/>
        <v>0</v>
      </c>
      <c r="W349">
        <f t="shared" si="73"/>
        <v>4.3650698976534184</v>
      </c>
      <c r="AZ349">
        <v>4.5932132272292439E-2</v>
      </c>
      <c r="BA349">
        <v>1</v>
      </c>
      <c r="BB349">
        <v>0</v>
      </c>
      <c r="BC349">
        <f t="shared" si="77"/>
        <v>329</v>
      </c>
      <c r="BD349">
        <f t="shared" si="78"/>
        <v>16</v>
      </c>
      <c r="BE349">
        <f t="shared" si="74"/>
        <v>0.73317112733171119</v>
      </c>
      <c r="BF349">
        <f t="shared" si="75"/>
        <v>0.9324894514767933</v>
      </c>
      <c r="BG349">
        <f t="shared" si="76"/>
        <v>7.56276927393923E-4</v>
      </c>
    </row>
    <row r="350" spans="1:59" x14ac:dyDescent="0.35">
      <c r="A350">
        <v>30</v>
      </c>
      <c r="B350">
        <v>773.53418803418799</v>
      </c>
      <c r="C350">
        <v>4</v>
      </c>
      <c r="D350">
        <v>514</v>
      </c>
      <c r="E350">
        <v>3</v>
      </c>
      <c r="F350">
        <v>2</v>
      </c>
      <c r="G350">
        <v>4</v>
      </c>
      <c r="H350">
        <v>4</v>
      </c>
      <c r="I350">
        <v>1</v>
      </c>
      <c r="J350">
        <v>1</v>
      </c>
      <c r="K350">
        <v>23</v>
      </c>
      <c r="L350">
        <v>3</v>
      </c>
      <c r="M350">
        <v>3</v>
      </c>
      <c r="N350" s="14">
        <v>1</v>
      </c>
      <c r="O350">
        <v>0</v>
      </c>
      <c r="P350" s="15">
        <f t="shared" si="66"/>
        <v>1</v>
      </c>
      <c r="Q350">
        <f t="shared" si="67"/>
        <v>1</v>
      </c>
      <c r="R350">
        <f t="shared" si="68"/>
        <v>0.29019507935475181</v>
      </c>
      <c r="S350" s="14">
        <f t="shared" si="69"/>
        <v>0.29019507935475181</v>
      </c>
      <c r="T350" s="15">
        <f t="shared" si="70"/>
        <v>0.70980492064524814</v>
      </c>
      <c r="U350" s="14">
        <f t="shared" si="71"/>
        <v>-1.2372018947242136</v>
      </c>
      <c r="V350" s="15">
        <f t="shared" si="72"/>
        <v>0</v>
      </c>
      <c r="W350">
        <f t="shared" si="73"/>
        <v>2.4459578095655443</v>
      </c>
      <c r="AZ350">
        <v>4.5962801181565566E-2</v>
      </c>
      <c r="BA350">
        <v>1</v>
      </c>
      <c r="BB350">
        <v>0</v>
      </c>
      <c r="BC350">
        <f t="shared" si="77"/>
        <v>330</v>
      </c>
      <c r="BD350">
        <f t="shared" si="78"/>
        <v>16</v>
      </c>
      <c r="BE350">
        <f t="shared" si="74"/>
        <v>0.73236009732360097</v>
      </c>
      <c r="BF350">
        <f t="shared" si="75"/>
        <v>0.9324894514767933</v>
      </c>
      <c r="BG350">
        <f t="shared" si="76"/>
        <v>7.56276927393923E-4</v>
      </c>
    </row>
    <row r="351" spans="1:59" x14ac:dyDescent="0.35">
      <c r="A351">
        <v>30</v>
      </c>
      <c r="B351">
        <v>773.53418803418799</v>
      </c>
      <c r="C351">
        <v>5</v>
      </c>
      <c r="D351">
        <v>197</v>
      </c>
      <c r="E351">
        <v>4</v>
      </c>
      <c r="F351">
        <v>1</v>
      </c>
      <c r="G351">
        <v>4</v>
      </c>
      <c r="H351">
        <v>1</v>
      </c>
      <c r="I351">
        <v>3</v>
      </c>
      <c r="J351">
        <v>0</v>
      </c>
      <c r="K351">
        <v>14</v>
      </c>
      <c r="L351">
        <v>4</v>
      </c>
      <c r="M351">
        <v>3</v>
      </c>
      <c r="N351" s="14">
        <v>0</v>
      </c>
      <c r="O351">
        <v>1</v>
      </c>
      <c r="P351" s="15">
        <f t="shared" si="66"/>
        <v>1</v>
      </c>
      <c r="Q351">
        <f t="shared" si="67"/>
        <v>0</v>
      </c>
      <c r="R351">
        <f t="shared" si="68"/>
        <v>3.071586258962726E-2</v>
      </c>
      <c r="S351" s="14">
        <f t="shared" si="69"/>
        <v>3.071586258962726E-2</v>
      </c>
      <c r="T351" s="15">
        <f t="shared" si="70"/>
        <v>0.96928413741037278</v>
      </c>
      <c r="U351" s="14">
        <f t="shared" si="71"/>
        <v>-3.1197482612455665E-2</v>
      </c>
      <c r="V351" s="15">
        <f t="shared" si="72"/>
        <v>100</v>
      </c>
      <c r="W351">
        <f t="shared" si="73"/>
        <v>3.1689224453513229E-2</v>
      </c>
      <c r="AZ351">
        <v>4.5970871366345173E-2</v>
      </c>
      <c r="BA351">
        <v>1</v>
      </c>
      <c r="BB351">
        <v>0</v>
      </c>
      <c r="BC351">
        <f t="shared" si="77"/>
        <v>331</v>
      </c>
      <c r="BD351">
        <f t="shared" si="78"/>
        <v>16</v>
      </c>
      <c r="BE351">
        <f t="shared" si="74"/>
        <v>0.73154906731549074</v>
      </c>
      <c r="BF351">
        <f t="shared" si="75"/>
        <v>0.9324894514767933</v>
      </c>
      <c r="BG351">
        <f t="shared" si="76"/>
        <v>7.5627692739402654E-4</v>
      </c>
    </row>
    <row r="352" spans="1:59" x14ac:dyDescent="0.35">
      <c r="A352">
        <v>30</v>
      </c>
      <c r="B352">
        <v>773.53418803418799</v>
      </c>
      <c r="C352">
        <v>5</v>
      </c>
      <c r="D352">
        <v>861</v>
      </c>
      <c r="E352">
        <v>2</v>
      </c>
      <c r="F352">
        <v>2</v>
      </c>
      <c r="G352">
        <v>4</v>
      </c>
      <c r="H352">
        <v>4</v>
      </c>
      <c r="I352">
        <v>3</v>
      </c>
      <c r="J352">
        <v>0</v>
      </c>
      <c r="K352">
        <v>12</v>
      </c>
      <c r="L352">
        <v>2</v>
      </c>
      <c r="M352">
        <v>2</v>
      </c>
      <c r="N352" s="14">
        <v>0</v>
      </c>
      <c r="O352">
        <v>1</v>
      </c>
      <c r="P352" s="15">
        <f t="shared" si="66"/>
        <v>1</v>
      </c>
      <c r="Q352">
        <f t="shared" si="67"/>
        <v>0</v>
      </c>
      <c r="R352">
        <f t="shared" si="68"/>
        <v>5.2931264388631667E-2</v>
      </c>
      <c r="S352" s="14">
        <f t="shared" si="69"/>
        <v>5.2931264388631667E-2</v>
      </c>
      <c r="T352" s="15">
        <f t="shared" si="70"/>
        <v>0.94706873561136828</v>
      </c>
      <c r="U352" s="14">
        <f t="shared" si="71"/>
        <v>-5.4383605947074316E-2</v>
      </c>
      <c r="V352" s="15">
        <f t="shared" si="72"/>
        <v>100</v>
      </c>
      <c r="W352">
        <f t="shared" si="73"/>
        <v>5.588956999458182E-2</v>
      </c>
      <c r="AZ352">
        <v>4.6187403014017525E-2</v>
      </c>
      <c r="BA352">
        <v>1</v>
      </c>
      <c r="BB352">
        <v>0</v>
      </c>
      <c r="BC352">
        <f t="shared" si="77"/>
        <v>332</v>
      </c>
      <c r="BD352">
        <f t="shared" si="78"/>
        <v>16</v>
      </c>
      <c r="BE352">
        <f t="shared" si="74"/>
        <v>0.73073803730738041</v>
      </c>
      <c r="BF352">
        <f t="shared" si="75"/>
        <v>0.9324894514767933</v>
      </c>
      <c r="BG352">
        <f t="shared" si="76"/>
        <v>0</v>
      </c>
    </row>
    <row r="353" spans="1:59" x14ac:dyDescent="0.35">
      <c r="A353">
        <v>30</v>
      </c>
      <c r="B353">
        <v>773.53418803418799</v>
      </c>
      <c r="C353">
        <v>7</v>
      </c>
      <c r="D353">
        <v>1482</v>
      </c>
      <c r="E353">
        <v>3</v>
      </c>
      <c r="F353">
        <v>2</v>
      </c>
      <c r="G353">
        <v>4</v>
      </c>
      <c r="H353">
        <v>3</v>
      </c>
      <c r="I353">
        <v>3</v>
      </c>
      <c r="J353">
        <v>0</v>
      </c>
      <c r="K353">
        <v>13</v>
      </c>
      <c r="L353">
        <v>2</v>
      </c>
      <c r="M353">
        <v>2</v>
      </c>
      <c r="N353" s="14">
        <v>0</v>
      </c>
      <c r="O353">
        <v>1</v>
      </c>
      <c r="P353" s="15">
        <f t="shared" si="66"/>
        <v>1</v>
      </c>
      <c r="Q353">
        <f t="shared" si="67"/>
        <v>0</v>
      </c>
      <c r="R353">
        <f t="shared" si="68"/>
        <v>5.1507359114336328E-2</v>
      </c>
      <c r="S353" s="14">
        <f t="shared" si="69"/>
        <v>5.1507359114336328E-2</v>
      </c>
      <c r="T353" s="15">
        <f t="shared" si="70"/>
        <v>0.94849264088566365</v>
      </c>
      <c r="U353" s="14">
        <f t="shared" si="71"/>
        <v>-5.2881248323868396E-2</v>
      </c>
      <c r="V353" s="15">
        <f t="shared" si="72"/>
        <v>100</v>
      </c>
      <c r="W353">
        <f t="shared" si="73"/>
        <v>5.430443726610347E-2</v>
      </c>
      <c r="AZ353">
        <v>4.6187601176300344E-2</v>
      </c>
      <c r="BA353">
        <v>0</v>
      </c>
      <c r="BB353">
        <v>1</v>
      </c>
      <c r="BC353">
        <f t="shared" si="77"/>
        <v>332</v>
      </c>
      <c r="BD353">
        <f t="shared" si="78"/>
        <v>17</v>
      </c>
      <c r="BE353">
        <f t="shared" si="74"/>
        <v>0.73073803730738041</v>
      </c>
      <c r="BF353">
        <f t="shared" si="75"/>
        <v>0.92827004219409281</v>
      </c>
      <c r="BG353">
        <f t="shared" si="76"/>
        <v>7.5285485984925707E-4</v>
      </c>
    </row>
    <row r="354" spans="1:59" x14ac:dyDescent="0.35">
      <c r="A354">
        <v>30</v>
      </c>
      <c r="B354">
        <v>773.53418803418799</v>
      </c>
      <c r="C354">
        <v>7</v>
      </c>
      <c r="D354">
        <v>1609</v>
      </c>
      <c r="E354">
        <v>2</v>
      </c>
      <c r="F354">
        <v>2</v>
      </c>
      <c r="G354">
        <v>4</v>
      </c>
      <c r="H354">
        <v>2</v>
      </c>
      <c r="I354">
        <v>2</v>
      </c>
      <c r="J354">
        <v>0</v>
      </c>
      <c r="K354">
        <v>12</v>
      </c>
      <c r="L354">
        <v>2</v>
      </c>
      <c r="M354">
        <v>2</v>
      </c>
      <c r="N354" s="14">
        <v>0</v>
      </c>
      <c r="O354">
        <v>1</v>
      </c>
      <c r="P354" s="15">
        <f t="shared" si="66"/>
        <v>1</v>
      </c>
      <c r="Q354">
        <f t="shared" si="67"/>
        <v>0</v>
      </c>
      <c r="R354">
        <f t="shared" si="68"/>
        <v>0.17823535641550126</v>
      </c>
      <c r="S354" s="14">
        <f t="shared" si="69"/>
        <v>0.17823535641550126</v>
      </c>
      <c r="T354" s="15">
        <f t="shared" si="70"/>
        <v>0.82176464358449874</v>
      </c>
      <c r="U354" s="14">
        <f t="shared" si="71"/>
        <v>-0.19630124659719256</v>
      </c>
      <c r="V354" s="15">
        <f t="shared" si="72"/>
        <v>100</v>
      </c>
      <c r="W354">
        <f t="shared" si="73"/>
        <v>0.2168934351300964</v>
      </c>
      <c r="AZ354">
        <v>4.6672213923606633E-2</v>
      </c>
      <c r="BA354">
        <v>1</v>
      </c>
      <c r="BB354">
        <v>0</v>
      </c>
      <c r="BC354">
        <f t="shared" si="77"/>
        <v>333</v>
      </c>
      <c r="BD354">
        <f t="shared" si="78"/>
        <v>17</v>
      </c>
      <c r="BE354">
        <f t="shared" si="74"/>
        <v>0.72992700729927007</v>
      </c>
      <c r="BF354">
        <f t="shared" si="75"/>
        <v>0.92827004219409281</v>
      </c>
      <c r="BG354">
        <f t="shared" si="76"/>
        <v>7.5285485984925707E-4</v>
      </c>
    </row>
    <row r="355" spans="1:59" x14ac:dyDescent="0.35">
      <c r="A355">
        <v>30</v>
      </c>
      <c r="B355">
        <v>773.53418803418799</v>
      </c>
      <c r="C355">
        <v>23</v>
      </c>
      <c r="D355">
        <v>159</v>
      </c>
      <c r="E355">
        <v>1</v>
      </c>
      <c r="F355">
        <v>2</v>
      </c>
      <c r="G355">
        <v>4</v>
      </c>
      <c r="H355">
        <v>3</v>
      </c>
      <c r="I355">
        <v>3</v>
      </c>
      <c r="J355">
        <v>0</v>
      </c>
      <c r="K355">
        <v>25</v>
      </c>
      <c r="L355">
        <v>3</v>
      </c>
      <c r="M355">
        <v>2</v>
      </c>
      <c r="N355" s="14">
        <v>0</v>
      </c>
      <c r="O355">
        <v>1</v>
      </c>
      <c r="P355" s="15">
        <f t="shared" si="66"/>
        <v>1</v>
      </c>
      <c r="Q355">
        <f t="shared" si="67"/>
        <v>0</v>
      </c>
      <c r="R355">
        <f t="shared" si="68"/>
        <v>0.11577546790251241</v>
      </c>
      <c r="S355" s="14">
        <f t="shared" si="69"/>
        <v>0.11577546790251241</v>
      </c>
      <c r="T355" s="15">
        <f t="shared" si="70"/>
        <v>0.88422453209748764</v>
      </c>
      <c r="U355" s="14">
        <f t="shared" si="71"/>
        <v>-0.12304425301051804</v>
      </c>
      <c r="V355" s="15">
        <f t="shared" si="72"/>
        <v>100</v>
      </c>
      <c r="W355">
        <f t="shared" si="73"/>
        <v>0.13093446709500242</v>
      </c>
      <c r="AZ355">
        <v>4.6740922982831931E-2</v>
      </c>
      <c r="BA355">
        <v>1</v>
      </c>
      <c r="BB355">
        <v>0</v>
      </c>
      <c r="BC355">
        <f t="shared" si="77"/>
        <v>334</v>
      </c>
      <c r="BD355">
        <f t="shared" si="78"/>
        <v>17</v>
      </c>
      <c r="BE355">
        <f t="shared" si="74"/>
        <v>0.72911597729115973</v>
      </c>
      <c r="BF355">
        <f t="shared" si="75"/>
        <v>0.92827004219409281</v>
      </c>
      <c r="BG355">
        <f t="shared" si="76"/>
        <v>7.5285485984925707E-4</v>
      </c>
    </row>
    <row r="356" spans="1:59" x14ac:dyDescent="0.35">
      <c r="A356">
        <v>30</v>
      </c>
      <c r="B356">
        <v>776.33181818181822</v>
      </c>
      <c r="C356">
        <v>3</v>
      </c>
      <c r="D356">
        <v>562</v>
      </c>
      <c r="E356">
        <v>3</v>
      </c>
      <c r="F356">
        <v>2</v>
      </c>
      <c r="G356">
        <v>5</v>
      </c>
      <c r="H356">
        <v>4</v>
      </c>
      <c r="I356">
        <v>2</v>
      </c>
      <c r="J356">
        <v>0</v>
      </c>
      <c r="K356">
        <v>15</v>
      </c>
      <c r="L356">
        <v>3</v>
      </c>
      <c r="M356">
        <v>1</v>
      </c>
      <c r="N356" s="14">
        <v>0</v>
      </c>
      <c r="O356">
        <v>1</v>
      </c>
      <c r="P356" s="15">
        <f t="shared" si="66"/>
        <v>1</v>
      </c>
      <c r="Q356">
        <f t="shared" si="67"/>
        <v>0</v>
      </c>
      <c r="R356">
        <f t="shared" si="68"/>
        <v>8.4026805774481086E-2</v>
      </c>
      <c r="S356" s="14">
        <f t="shared" si="69"/>
        <v>8.4026805774481086E-2</v>
      </c>
      <c r="T356" s="15">
        <f t="shared" si="70"/>
        <v>0.91597319422551893</v>
      </c>
      <c r="U356" s="14">
        <f t="shared" si="71"/>
        <v>-8.776817868214444E-2</v>
      </c>
      <c r="V356" s="15">
        <f t="shared" si="72"/>
        <v>100</v>
      </c>
      <c r="W356">
        <f t="shared" si="73"/>
        <v>9.1735005242733231E-2</v>
      </c>
      <c r="AZ356">
        <v>4.6801668854751267E-2</v>
      </c>
      <c r="BA356">
        <v>1</v>
      </c>
      <c r="BB356">
        <v>0</v>
      </c>
      <c r="BC356">
        <f t="shared" si="77"/>
        <v>335</v>
      </c>
      <c r="BD356">
        <f t="shared" si="78"/>
        <v>17</v>
      </c>
      <c r="BE356">
        <f t="shared" si="74"/>
        <v>0.7283049472830494</v>
      </c>
      <c r="BF356">
        <f t="shared" si="75"/>
        <v>0.92827004219409281</v>
      </c>
      <c r="BG356">
        <f t="shared" si="76"/>
        <v>7.5285485984915408E-4</v>
      </c>
    </row>
    <row r="357" spans="1:59" x14ac:dyDescent="0.35">
      <c r="A357">
        <v>30</v>
      </c>
      <c r="B357">
        <v>776.33181818181822</v>
      </c>
      <c r="C357">
        <v>24</v>
      </c>
      <c r="D357">
        <v>11</v>
      </c>
      <c r="E357">
        <v>4</v>
      </c>
      <c r="F357">
        <v>2</v>
      </c>
      <c r="G357">
        <v>5</v>
      </c>
      <c r="H357">
        <v>3</v>
      </c>
      <c r="I357">
        <v>3</v>
      </c>
      <c r="J357">
        <v>0</v>
      </c>
      <c r="K357">
        <v>22</v>
      </c>
      <c r="L357">
        <v>2</v>
      </c>
      <c r="M357">
        <v>3</v>
      </c>
      <c r="N357" s="14">
        <v>0</v>
      </c>
      <c r="O357">
        <v>1</v>
      </c>
      <c r="P357" s="15">
        <f t="shared" si="66"/>
        <v>1</v>
      </c>
      <c r="Q357">
        <f t="shared" si="67"/>
        <v>0</v>
      </c>
      <c r="R357">
        <f t="shared" si="68"/>
        <v>4.9219695935305355E-2</v>
      </c>
      <c r="S357" s="14">
        <f t="shared" si="69"/>
        <v>4.9219695935305355E-2</v>
      </c>
      <c r="T357" s="15">
        <f t="shared" si="70"/>
        <v>0.9507803040646946</v>
      </c>
      <c r="U357" s="14">
        <f t="shared" si="71"/>
        <v>-5.0472258829827726E-2</v>
      </c>
      <c r="V357" s="15">
        <f t="shared" si="72"/>
        <v>100</v>
      </c>
      <c r="W357">
        <f t="shared" si="73"/>
        <v>5.1767685683943521E-2</v>
      </c>
      <c r="AZ357">
        <v>4.6891231822259613E-2</v>
      </c>
      <c r="BA357">
        <v>1</v>
      </c>
      <c r="BB357">
        <v>0</v>
      </c>
      <c r="BC357">
        <f t="shared" si="77"/>
        <v>336</v>
      </c>
      <c r="BD357">
        <f t="shared" si="78"/>
        <v>17</v>
      </c>
      <c r="BE357">
        <f t="shared" si="74"/>
        <v>0.72749391727493917</v>
      </c>
      <c r="BF357">
        <f t="shared" si="75"/>
        <v>0.92827004219409281</v>
      </c>
      <c r="BG357">
        <f t="shared" si="76"/>
        <v>7.5285485984915408E-4</v>
      </c>
    </row>
    <row r="358" spans="1:59" x14ac:dyDescent="0.35">
      <c r="A358">
        <v>30</v>
      </c>
      <c r="B358">
        <v>777.51162790697674</v>
      </c>
      <c r="C358">
        <v>17</v>
      </c>
      <c r="D358">
        <v>1321</v>
      </c>
      <c r="E358">
        <v>2</v>
      </c>
      <c r="F358">
        <v>1</v>
      </c>
      <c r="G358">
        <v>6</v>
      </c>
      <c r="H358">
        <v>1</v>
      </c>
      <c r="I358">
        <v>2</v>
      </c>
      <c r="J358">
        <v>1</v>
      </c>
      <c r="K358">
        <v>23</v>
      </c>
      <c r="L358">
        <v>4</v>
      </c>
      <c r="M358">
        <v>3</v>
      </c>
      <c r="N358" s="14">
        <v>0</v>
      </c>
      <c r="O358">
        <v>1</v>
      </c>
      <c r="P358" s="15">
        <f t="shared" si="66"/>
        <v>1</v>
      </c>
      <c r="Q358">
        <f t="shared" si="67"/>
        <v>0</v>
      </c>
      <c r="R358">
        <f t="shared" si="68"/>
        <v>0.46472807285037454</v>
      </c>
      <c r="S358" s="14">
        <f t="shared" si="69"/>
        <v>0.46472807285037454</v>
      </c>
      <c r="T358" s="15">
        <f t="shared" si="70"/>
        <v>0.53527192714962546</v>
      </c>
      <c r="U358" s="14">
        <f t="shared" si="71"/>
        <v>-0.62498038616810969</v>
      </c>
      <c r="V358" s="15">
        <f t="shared" si="72"/>
        <v>100</v>
      </c>
      <c r="W358">
        <f t="shared" si="73"/>
        <v>0.86820931432944048</v>
      </c>
      <c r="AZ358">
        <v>4.7066296175862415E-2</v>
      </c>
      <c r="BA358">
        <v>1</v>
      </c>
      <c r="BB358">
        <v>0</v>
      </c>
      <c r="BC358">
        <f t="shared" si="77"/>
        <v>337</v>
      </c>
      <c r="BD358">
        <f t="shared" si="78"/>
        <v>17</v>
      </c>
      <c r="BE358">
        <f t="shared" si="74"/>
        <v>0.72668288726682895</v>
      </c>
      <c r="BF358">
        <f t="shared" si="75"/>
        <v>0.92827004219409281</v>
      </c>
      <c r="BG358">
        <f t="shared" si="76"/>
        <v>7.5285485984925707E-4</v>
      </c>
    </row>
    <row r="359" spans="1:59" x14ac:dyDescent="0.35">
      <c r="A359">
        <v>30</v>
      </c>
      <c r="B359">
        <v>787.54826254826253</v>
      </c>
      <c r="C359">
        <v>16</v>
      </c>
      <c r="D359">
        <v>1479</v>
      </c>
      <c r="E359">
        <v>4</v>
      </c>
      <c r="F359">
        <v>2</v>
      </c>
      <c r="G359">
        <v>8</v>
      </c>
      <c r="H359">
        <v>3</v>
      </c>
      <c r="I359">
        <v>2</v>
      </c>
      <c r="J359">
        <v>0</v>
      </c>
      <c r="K359">
        <v>15</v>
      </c>
      <c r="L359">
        <v>3</v>
      </c>
      <c r="M359">
        <v>2</v>
      </c>
      <c r="N359" s="14">
        <v>0</v>
      </c>
      <c r="O359">
        <v>1</v>
      </c>
      <c r="P359" s="15">
        <f t="shared" si="66"/>
        <v>1</v>
      </c>
      <c r="Q359">
        <f t="shared" si="67"/>
        <v>0</v>
      </c>
      <c r="R359">
        <f t="shared" si="68"/>
        <v>0.11538437099748895</v>
      </c>
      <c r="S359" s="14">
        <f t="shared" si="69"/>
        <v>0.11538437099748895</v>
      </c>
      <c r="T359" s="15">
        <f t="shared" si="70"/>
        <v>0.88461562900251101</v>
      </c>
      <c r="U359" s="14">
        <f t="shared" si="71"/>
        <v>-0.12260204582866242</v>
      </c>
      <c r="V359" s="15">
        <f t="shared" si="72"/>
        <v>100</v>
      </c>
      <c r="W359">
        <f t="shared" si="73"/>
        <v>0.13043447031067709</v>
      </c>
      <c r="AZ359">
        <v>4.708089284820946E-2</v>
      </c>
      <c r="BA359">
        <v>1</v>
      </c>
      <c r="BB359">
        <v>0</v>
      </c>
      <c r="BC359">
        <f t="shared" si="77"/>
        <v>338</v>
      </c>
      <c r="BD359">
        <f t="shared" si="78"/>
        <v>17</v>
      </c>
      <c r="BE359">
        <f t="shared" si="74"/>
        <v>0.72587185725871861</v>
      </c>
      <c r="BF359">
        <f t="shared" si="75"/>
        <v>0.92827004219409281</v>
      </c>
      <c r="BG359">
        <f t="shared" si="76"/>
        <v>7.5285485984925707E-4</v>
      </c>
    </row>
    <row r="360" spans="1:59" x14ac:dyDescent="0.35">
      <c r="A360">
        <v>30</v>
      </c>
      <c r="B360">
        <v>787.54826254826253</v>
      </c>
      <c r="C360">
        <v>27</v>
      </c>
      <c r="D360">
        <v>747</v>
      </c>
      <c r="E360">
        <v>3</v>
      </c>
      <c r="F360">
        <v>2</v>
      </c>
      <c r="G360">
        <v>8</v>
      </c>
      <c r="H360">
        <v>4</v>
      </c>
      <c r="I360">
        <v>3</v>
      </c>
      <c r="J360">
        <v>0</v>
      </c>
      <c r="K360">
        <v>23</v>
      </c>
      <c r="L360">
        <v>4</v>
      </c>
      <c r="M360">
        <v>2</v>
      </c>
      <c r="N360" s="14">
        <v>0</v>
      </c>
      <c r="O360">
        <v>1</v>
      </c>
      <c r="P360" s="15">
        <f t="shared" si="66"/>
        <v>1</v>
      </c>
      <c r="Q360">
        <f t="shared" si="67"/>
        <v>0</v>
      </c>
      <c r="R360">
        <f t="shared" si="68"/>
        <v>6.5331649229209851E-2</v>
      </c>
      <c r="S360" s="14">
        <f t="shared" si="69"/>
        <v>6.5331649229209851E-2</v>
      </c>
      <c r="T360" s="15">
        <f t="shared" si="70"/>
        <v>0.93466835077079014</v>
      </c>
      <c r="U360" s="14">
        <f t="shared" si="71"/>
        <v>-6.756351767414738E-2</v>
      </c>
      <c r="V360" s="15">
        <f t="shared" si="72"/>
        <v>100</v>
      </c>
      <c r="W360">
        <f t="shared" si="73"/>
        <v>6.9898214885882243E-2</v>
      </c>
      <c r="AZ360">
        <v>4.7398209594848494E-2</v>
      </c>
      <c r="BA360">
        <v>1</v>
      </c>
      <c r="BB360">
        <v>0</v>
      </c>
      <c r="BC360">
        <f t="shared" si="77"/>
        <v>339</v>
      </c>
      <c r="BD360">
        <f t="shared" si="78"/>
        <v>17</v>
      </c>
      <c r="BE360">
        <f t="shared" si="74"/>
        <v>0.72506082725060828</v>
      </c>
      <c r="BF360">
        <f t="shared" si="75"/>
        <v>0.92827004219409281</v>
      </c>
      <c r="BG360">
        <f t="shared" si="76"/>
        <v>7.5285485984925707E-4</v>
      </c>
    </row>
    <row r="361" spans="1:59" x14ac:dyDescent="0.35">
      <c r="A361">
        <v>30</v>
      </c>
      <c r="B361">
        <v>793</v>
      </c>
      <c r="C361">
        <v>16</v>
      </c>
      <c r="D361">
        <v>1729</v>
      </c>
      <c r="E361">
        <v>2</v>
      </c>
      <c r="F361">
        <v>2</v>
      </c>
      <c r="G361">
        <v>4</v>
      </c>
      <c r="H361">
        <v>4</v>
      </c>
      <c r="I361">
        <v>2</v>
      </c>
      <c r="J361">
        <v>0</v>
      </c>
      <c r="K361">
        <v>12</v>
      </c>
      <c r="L361">
        <v>2</v>
      </c>
      <c r="M361">
        <v>2</v>
      </c>
      <c r="N361" s="14">
        <v>0</v>
      </c>
      <c r="O361">
        <v>1</v>
      </c>
      <c r="P361" s="15">
        <f t="shared" si="66"/>
        <v>1</v>
      </c>
      <c r="Q361">
        <f t="shared" si="67"/>
        <v>0</v>
      </c>
      <c r="R361">
        <f t="shared" si="68"/>
        <v>0.12172717512836664</v>
      </c>
      <c r="S361" s="14">
        <f t="shared" si="69"/>
        <v>0.12172717512836664</v>
      </c>
      <c r="T361" s="15">
        <f t="shared" si="70"/>
        <v>0.87827282487163338</v>
      </c>
      <c r="U361" s="14">
        <f t="shared" si="71"/>
        <v>-0.12979799913703718</v>
      </c>
      <c r="V361" s="15">
        <f t="shared" si="72"/>
        <v>100</v>
      </c>
      <c r="W361">
        <f t="shared" si="73"/>
        <v>0.13859836224143454</v>
      </c>
      <c r="AZ361">
        <v>4.7470299918361533E-2</v>
      </c>
      <c r="BA361">
        <v>1</v>
      </c>
      <c r="BB361">
        <v>0</v>
      </c>
      <c r="BC361">
        <f t="shared" si="77"/>
        <v>340</v>
      </c>
      <c r="BD361">
        <f t="shared" si="78"/>
        <v>17</v>
      </c>
      <c r="BE361">
        <f t="shared" si="74"/>
        <v>0.72424979724249794</v>
      </c>
      <c r="BF361">
        <f t="shared" si="75"/>
        <v>0.92827004219409281</v>
      </c>
      <c r="BG361">
        <f t="shared" si="76"/>
        <v>7.5285485984925707E-4</v>
      </c>
    </row>
    <row r="362" spans="1:59" x14ac:dyDescent="0.35">
      <c r="A362">
        <v>30</v>
      </c>
      <c r="B362">
        <v>803.12121212121212</v>
      </c>
      <c r="C362">
        <v>7</v>
      </c>
      <c r="D362">
        <v>585</v>
      </c>
      <c r="E362">
        <v>4</v>
      </c>
      <c r="F362">
        <v>2</v>
      </c>
      <c r="G362">
        <v>9</v>
      </c>
      <c r="H362">
        <v>2</v>
      </c>
      <c r="I362">
        <v>1</v>
      </c>
      <c r="J362">
        <v>0</v>
      </c>
      <c r="K362">
        <v>15.492537313432836</v>
      </c>
      <c r="L362">
        <v>1</v>
      </c>
      <c r="M362">
        <v>3</v>
      </c>
      <c r="N362" s="14">
        <v>0</v>
      </c>
      <c r="O362">
        <v>1</v>
      </c>
      <c r="P362" s="15">
        <f t="shared" si="66"/>
        <v>1</v>
      </c>
      <c r="Q362">
        <f t="shared" si="67"/>
        <v>0</v>
      </c>
      <c r="R362">
        <f t="shared" si="68"/>
        <v>0.26455369451324001</v>
      </c>
      <c r="S362" s="14">
        <f t="shared" si="69"/>
        <v>0.26455369451324001</v>
      </c>
      <c r="T362" s="15">
        <f t="shared" si="70"/>
        <v>0.73544630548675993</v>
      </c>
      <c r="U362" s="14">
        <f t="shared" si="71"/>
        <v>-0.30727774570243299</v>
      </c>
      <c r="V362" s="15">
        <f t="shared" si="72"/>
        <v>100</v>
      </c>
      <c r="W362">
        <f t="shared" si="73"/>
        <v>0.35971857162045762</v>
      </c>
      <c r="AZ362">
        <v>4.7496428539265681E-2</v>
      </c>
      <c r="BA362">
        <v>1</v>
      </c>
      <c r="BB362">
        <v>0</v>
      </c>
      <c r="BC362">
        <f t="shared" si="77"/>
        <v>341</v>
      </c>
      <c r="BD362">
        <f t="shared" si="78"/>
        <v>17</v>
      </c>
      <c r="BE362">
        <f t="shared" si="74"/>
        <v>0.7234387672343876</v>
      </c>
      <c r="BF362">
        <f t="shared" si="75"/>
        <v>0.92827004219409281</v>
      </c>
      <c r="BG362">
        <f t="shared" si="76"/>
        <v>7.5285485984915408E-4</v>
      </c>
    </row>
    <row r="363" spans="1:59" x14ac:dyDescent="0.35">
      <c r="A363">
        <v>30</v>
      </c>
      <c r="B363">
        <v>805.3360655737705</v>
      </c>
      <c r="C363">
        <v>2</v>
      </c>
      <c r="D363">
        <v>833</v>
      </c>
      <c r="E363">
        <v>3</v>
      </c>
      <c r="F363">
        <v>1</v>
      </c>
      <c r="G363">
        <v>3</v>
      </c>
      <c r="H363">
        <v>4</v>
      </c>
      <c r="I363">
        <v>1</v>
      </c>
      <c r="J363">
        <v>1</v>
      </c>
      <c r="K363">
        <v>15.345132743362832</v>
      </c>
      <c r="L363">
        <v>2</v>
      </c>
      <c r="M363">
        <v>2</v>
      </c>
      <c r="N363" s="14">
        <v>0</v>
      </c>
      <c r="O363">
        <v>1</v>
      </c>
      <c r="P363" s="15">
        <f t="shared" si="66"/>
        <v>1</v>
      </c>
      <c r="Q363">
        <f t="shared" si="67"/>
        <v>0</v>
      </c>
      <c r="R363">
        <f t="shared" si="68"/>
        <v>0.30890961032397118</v>
      </c>
      <c r="S363" s="14">
        <f t="shared" si="69"/>
        <v>0.30890961032397118</v>
      </c>
      <c r="T363" s="15">
        <f t="shared" si="70"/>
        <v>0.69109038967602876</v>
      </c>
      <c r="U363" s="14">
        <f t="shared" si="71"/>
        <v>-0.36948465381850515</v>
      </c>
      <c r="V363" s="15">
        <f t="shared" si="72"/>
        <v>100</v>
      </c>
      <c r="W363">
        <f t="shared" si="73"/>
        <v>0.44698872237072013</v>
      </c>
      <c r="AZ363">
        <v>4.7645999597306407E-2</v>
      </c>
      <c r="BA363">
        <v>1</v>
      </c>
      <c r="BB363">
        <v>0</v>
      </c>
      <c r="BC363">
        <f t="shared" si="77"/>
        <v>342</v>
      </c>
      <c r="BD363">
        <f t="shared" si="78"/>
        <v>17</v>
      </c>
      <c r="BE363">
        <f t="shared" si="74"/>
        <v>0.72262773722627738</v>
      </c>
      <c r="BF363">
        <f t="shared" si="75"/>
        <v>0.92827004219409281</v>
      </c>
      <c r="BG363">
        <f t="shared" si="76"/>
        <v>7.5285485984915408E-4</v>
      </c>
    </row>
    <row r="364" spans="1:59" x14ac:dyDescent="0.35">
      <c r="A364">
        <v>30</v>
      </c>
      <c r="B364">
        <v>805.3360655737705</v>
      </c>
      <c r="C364">
        <v>9</v>
      </c>
      <c r="D364">
        <v>1298</v>
      </c>
      <c r="E364">
        <v>3</v>
      </c>
      <c r="F364">
        <v>1</v>
      </c>
      <c r="G364">
        <v>3</v>
      </c>
      <c r="H364">
        <v>3</v>
      </c>
      <c r="I364">
        <v>1</v>
      </c>
      <c r="J364">
        <v>1</v>
      </c>
      <c r="K364">
        <v>18</v>
      </c>
      <c r="L364">
        <v>3</v>
      </c>
      <c r="M364">
        <v>3</v>
      </c>
      <c r="N364" s="14">
        <v>0</v>
      </c>
      <c r="O364">
        <v>1</v>
      </c>
      <c r="P364" s="15">
        <f t="shared" si="66"/>
        <v>1</v>
      </c>
      <c r="Q364">
        <f t="shared" si="67"/>
        <v>0</v>
      </c>
      <c r="R364">
        <f t="shared" si="68"/>
        <v>0.30474747297011989</v>
      </c>
      <c r="S364" s="14">
        <f t="shared" si="69"/>
        <v>0.30474747297011989</v>
      </c>
      <c r="T364" s="15">
        <f t="shared" si="70"/>
        <v>0.69525252702988016</v>
      </c>
      <c r="U364" s="14">
        <f t="shared" si="71"/>
        <v>-0.36348015116790078</v>
      </c>
      <c r="V364" s="15">
        <f t="shared" si="72"/>
        <v>100</v>
      </c>
      <c r="W364">
        <f t="shared" si="73"/>
        <v>0.43832630752455015</v>
      </c>
      <c r="AZ364">
        <v>4.7658741601677268E-2</v>
      </c>
      <c r="BA364">
        <v>1</v>
      </c>
      <c r="BB364">
        <v>0</v>
      </c>
      <c r="BC364">
        <f t="shared" si="77"/>
        <v>343</v>
      </c>
      <c r="BD364">
        <f t="shared" si="78"/>
        <v>17</v>
      </c>
      <c r="BE364">
        <f t="shared" si="74"/>
        <v>0.72181670721816715</v>
      </c>
      <c r="BF364">
        <f t="shared" si="75"/>
        <v>0.92827004219409281</v>
      </c>
      <c r="BG364">
        <f t="shared" si="76"/>
        <v>7.5285485984925707E-4</v>
      </c>
    </row>
    <row r="365" spans="1:59" x14ac:dyDescent="0.35">
      <c r="A365">
        <v>30</v>
      </c>
      <c r="B365">
        <v>829</v>
      </c>
      <c r="C365">
        <v>1</v>
      </c>
      <c r="D365">
        <v>292</v>
      </c>
      <c r="E365">
        <v>3</v>
      </c>
      <c r="F365">
        <v>2</v>
      </c>
      <c r="G365">
        <v>3</v>
      </c>
      <c r="H365">
        <v>3</v>
      </c>
      <c r="I365">
        <v>1</v>
      </c>
      <c r="J365">
        <v>0</v>
      </c>
      <c r="K365">
        <v>22</v>
      </c>
      <c r="L365">
        <v>3</v>
      </c>
      <c r="M365">
        <v>3</v>
      </c>
      <c r="N365" s="14">
        <v>0</v>
      </c>
      <c r="O365">
        <v>1</v>
      </c>
      <c r="P365" s="15">
        <f t="shared" si="66"/>
        <v>1</v>
      </c>
      <c r="Q365">
        <f t="shared" si="67"/>
        <v>0</v>
      </c>
      <c r="R365">
        <f t="shared" si="68"/>
        <v>8.4399709499329026E-2</v>
      </c>
      <c r="S365" s="14">
        <f t="shared" si="69"/>
        <v>8.4399709499329026E-2</v>
      </c>
      <c r="T365" s="15">
        <f t="shared" si="70"/>
        <v>0.91560029050067093</v>
      </c>
      <c r="U365" s="14">
        <f t="shared" si="71"/>
        <v>-8.8175373624755513E-2</v>
      </c>
      <c r="V365" s="15">
        <f t="shared" si="72"/>
        <v>100</v>
      </c>
      <c r="W365">
        <f t="shared" si="73"/>
        <v>9.2179644736872415E-2</v>
      </c>
      <c r="AZ365">
        <v>4.7689646043666073E-2</v>
      </c>
      <c r="BA365">
        <v>1</v>
      </c>
      <c r="BB365">
        <v>0</v>
      </c>
      <c r="BC365">
        <f t="shared" si="77"/>
        <v>344</v>
      </c>
      <c r="BD365">
        <f t="shared" si="78"/>
        <v>17</v>
      </c>
      <c r="BE365">
        <f t="shared" si="74"/>
        <v>0.72100567721005682</v>
      </c>
      <c r="BF365">
        <f t="shared" si="75"/>
        <v>0.92827004219409281</v>
      </c>
      <c r="BG365">
        <f t="shared" si="76"/>
        <v>7.5285485984925707E-4</v>
      </c>
    </row>
    <row r="366" spans="1:59" x14ac:dyDescent="0.35">
      <c r="A366">
        <v>30</v>
      </c>
      <c r="B366">
        <v>852</v>
      </c>
      <c r="C366">
        <v>1</v>
      </c>
      <c r="D366">
        <v>104</v>
      </c>
      <c r="E366">
        <v>4</v>
      </c>
      <c r="F366">
        <v>2</v>
      </c>
      <c r="G366">
        <v>5</v>
      </c>
      <c r="H366">
        <v>4</v>
      </c>
      <c r="I366">
        <v>2</v>
      </c>
      <c r="J366">
        <v>1</v>
      </c>
      <c r="K366">
        <v>12</v>
      </c>
      <c r="L366">
        <v>3</v>
      </c>
      <c r="M366">
        <v>2</v>
      </c>
      <c r="N366" s="14">
        <v>0</v>
      </c>
      <c r="O366">
        <v>1</v>
      </c>
      <c r="P366" s="15">
        <f t="shared" si="66"/>
        <v>1</v>
      </c>
      <c r="Q366">
        <f t="shared" si="67"/>
        <v>0</v>
      </c>
      <c r="R366">
        <f t="shared" si="68"/>
        <v>0.21243079605484885</v>
      </c>
      <c r="S366" s="14">
        <f t="shared" si="69"/>
        <v>0.21243079605484885</v>
      </c>
      <c r="T366" s="15">
        <f t="shared" si="70"/>
        <v>0.78756920394515118</v>
      </c>
      <c r="U366" s="14">
        <f t="shared" si="71"/>
        <v>-0.23880403411780762</v>
      </c>
      <c r="V366" s="15">
        <f t="shared" si="72"/>
        <v>100</v>
      </c>
      <c r="W366">
        <f t="shared" si="73"/>
        <v>0.26972968850321272</v>
      </c>
      <c r="AZ366">
        <v>4.7765992472931999E-2</v>
      </c>
      <c r="BA366">
        <v>1</v>
      </c>
      <c r="BB366">
        <v>0</v>
      </c>
      <c r="BC366">
        <f t="shared" si="77"/>
        <v>345</v>
      </c>
      <c r="BD366">
        <f t="shared" si="78"/>
        <v>17</v>
      </c>
      <c r="BE366">
        <f t="shared" si="74"/>
        <v>0.72019464720194648</v>
      </c>
      <c r="BF366">
        <f t="shared" si="75"/>
        <v>0.92827004219409281</v>
      </c>
      <c r="BG366">
        <f t="shared" si="76"/>
        <v>7.5285485984925707E-4</v>
      </c>
    </row>
    <row r="367" spans="1:59" x14ac:dyDescent="0.35">
      <c r="A367">
        <v>30</v>
      </c>
      <c r="B367">
        <v>852</v>
      </c>
      <c r="C367">
        <v>10</v>
      </c>
      <c r="D367">
        <v>1179</v>
      </c>
      <c r="E367">
        <v>3</v>
      </c>
      <c r="F367">
        <v>2</v>
      </c>
      <c r="G367">
        <v>8</v>
      </c>
      <c r="H367">
        <v>3</v>
      </c>
      <c r="I367">
        <v>2</v>
      </c>
      <c r="J367">
        <v>0</v>
      </c>
      <c r="K367">
        <v>18</v>
      </c>
      <c r="L367">
        <v>1</v>
      </c>
      <c r="M367">
        <v>3</v>
      </c>
      <c r="N367" s="14">
        <v>0</v>
      </c>
      <c r="O367">
        <v>1</v>
      </c>
      <c r="P367" s="15">
        <f t="shared" si="66"/>
        <v>1</v>
      </c>
      <c r="Q367">
        <f t="shared" si="67"/>
        <v>0</v>
      </c>
      <c r="R367">
        <f t="shared" si="68"/>
        <v>0.13326264164561724</v>
      </c>
      <c r="S367" s="14">
        <f t="shared" si="69"/>
        <v>0.13326264164561724</v>
      </c>
      <c r="T367" s="15">
        <f t="shared" si="70"/>
        <v>0.8667373583543827</v>
      </c>
      <c r="U367" s="14">
        <f t="shared" si="71"/>
        <v>-0.14301927963512723</v>
      </c>
      <c r="V367" s="15">
        <f t="shared" si="72"/>
        <v>100</v>
      </c>
      <c r="W367">
        <f t="shared" si="73"/>
        <v>0.15375204537004644</v>
      </c>
      <c r="AZ367">
        <v>4.7924824504511548E-2</v>
      </c>
      <c r="BA367">
        <v>1</v>
      </c>
      <c r="BB367">
        <v>0</v>
      </c>
      <c r="BC367">
        <f t="shared" si="77"/>
        <v>346</v>
      </c>
      <c r="BD367">
        <f t="shared" si="78"/>
        <v>17</v>
      </c>
      <c r="BE367">
        <f t="shared" si="74"/>
        <v>0.71938361719383614</v>
      </c>
      <c r="BF367">
        <f t="shared" si="75"/>
        <v>0.92827004219409281</v>
      </c>
      <c r="BG367">
        <f t="shared" si="76"/>
        <v>7.5285485984925707E-4</v>
      </c>
    </row>
    <row r="368" spans="1:59" x14ac:dyDescent="0.35">
      <c r="A368">
        <v>30</v>
      </c>
      <c r="B368">
        <v>853</v>
      </c>
      <c r="C368">
        <v>7</v>
      </c>
      <c r="D368">
        <v>1224</v>
      </c>
      <c r="E368">
        <v>3</v>
      </c>
      <c r="F368">
        <v>2</v>
      </c>
      <c r="G368">
        <v>5</v>
      </c>
      <c r="H368">
        <v>3</v>
      </c>
      <c r="I368">
        <v>3</v>
      </c>
      <c r="J368">
        <v>0</v>
      </c>
      <c r="K368">
        <v>13</v>
      </c>
      <c r="L368">
        <v>1</v>
      </c>
      <c r="M368">
        <v>2</v>
      </c>
      <c r="N368" s="14">
        <v>0</v>
      </c>
      <c r="O368">
        <v>1</v>
      </c>
      <c r="P368" s="15">
        <f t="shared" si="66"/>
        <v>1</v>
      </c>
      <c r="Q368">
        <f t="shared" si="67"/>
        <v>0</v>
      </c>
      <c r="R368">
        <f t="shared" si="68"/>
        <v>6.8846882069571694E-2</v>
      </c>
      <c r="S368" s="14">
        <f t="shared" si="69"/>
        <v>6.8846882069571694E-2</v>
      </c>
      <c r="T368" s="15">
        <f t="shared" si="70"/>
        <v>0.93115311793042832</v>
      </c>
      <c r="U368" s="14">
        <f t="shared" si="71"/>
        <v>-7.1331549137449143E-2</v>
      </c>
      <c r="V368" s="15">
        <f t="shared" si="72"/>
        <v>100</v>
      </c>
      <c r="W368">
        <f t="shared" si="73"/>
        <v>7.3937229810914551E-2</v>
      </c>
      <c r="AZ368">
        <v>4.8024303695959322E-2</v>
      </c>
      <c r="BA368">
        <v>1</v>
      </c>
      <c r="BB368">
        <v>0</v>
      </c>
      <c r="BC368">
        <f t="shared" si="77"/>
        <v>347</v>
      </c>
      <c r="BD368">
        <f t="shared" si="78"/>
        <v>17</v>
      </c>
      <c r="BE368">
        <f t="shared" si="74"/>
        <v>0.71857258718572581</v>
      </c>
      <c r="BF368">
        <f t="shared" si="75"/>
        <v>0.92827004219409281</v>
      </c>
      <c r="BG368">
        <f t="shared" si="76"/>
        <v>7.5285485984915408E-4</v>
      </c>
    </row>
    <row r="369" spans="1:59" x14ac:dyDescent="0.35">
      <c r="A369">
        <v>30</v>
      </c>
      <c r="B369">
        <v>855</v>
      </c>
      <c r="C369">
        <v>7</v>
      </c>
      <c r="D369">
        <v>1428</v>
      </c>
      <c r="E369">
        <v>4</v>
      </c>
      <c r="F369">
        <v>1</v>
      </c>
      <c r="G369">
        <v>8</v>
      </c>
      <c r="H369">
        <v>1</v>
      </c>
      <c r="I369">
        <v>3</v>
      </c>
      <c r="J369">
        <v>0</v>
      </c>
      <c r="K369">
        <v>14</v>
      </c>
      <c r="L369">
        <v>2</v>
      </c>
      <c r="M369">
        <v>3</v>
      </c>
      <c r="N369" s="14">
        <v>0</v>
      </c>
      <c r="O369">
        <v>1</v>
      </c>
      <c r="P369" s="15">
        <f t="shared" si="66"/>
        <v>1</v>
      </c>
      <c r="Q369">
        <f t="shared" si="67"/>
        <v>0</v>
      </c>
      <c r="R369">
        <f t="shared" si="68"/>
        <v>6.164074139899018E-2</v>
      </c>
      <c r="S369" s="14">
        <f t="shared" si="69"/>
        <v>6.164074139899018E-2</v>
      </c>
      <c r="T369" s="15">
        <f t="shared" si="70"/>
        <v>0.93835925860100977</v>
      </c>
      <c r="U369" s="14">
        <f t="shared" si="71"/>
        <v>-6.3622398398440735E-2</v>
      </c>
      <c r="V369" s="15">
        <f t="shared" si="72"/>
        <v>100</v>
      </c>
      <c r="W369">
        <f t="shared" si="73"/>
        <v>6.5689916558067246E-2</v>
      </c>
      <c r="AZ369">
        <v>4.8289267182493545E-2</v>
      </c>
      <c r="BA369">
        <v>1</v>
      </c>
      <c r="BB369">
        <v>0</v>
      </c>
      <c r="BC369">
        <f t="shared" si="77"/>
        <v>348</v>
      </c>
      <c r="BD369">
        <f t="shared" si="78"/>
        <v>17</v>
      </c>
      <c r="BE369">
        <f t="shared" si="74"/>
        <v>0.71776155717761558</v>
      </c>
      <c r="BF369">
        <f t="shared" si="75"/>
        <v>0.92827004219409281</v>
      </c>
      <c r="BG369">
        <f t="shared" si="76"/>
        <v>7.5285485984925707E-4</v>
      </c>
    </row>
    <row r="370" spans="1:59" x14ac:dyDescent="0.35">
      <c r="A370">
        <v>30</v>
      </c>
      <c r="B370">
        <v>911</v>
      </c>
      <c r="C370">
        <v>1</v>
      </c>
      <c r="D370">
        <v>1989</v>
      </c>
      <c r="E370">
        <v>4</v>
      </c>
      <c r="F370">
        <v>2</v>
      </c>
      <c r="G370">
        <v>5</v>
      </c>
      <c r="H370">
        <v>2</v>
      </c>
      <c r="I370">
        <v>2</v>
      </c>
      <c r="J370">
        <v>0</v>
      </c>
      <c r="K370">
        <v>13</v>
      </c>
      <c r="L370">
        <v>3</v>
      </c>
      <c r="M370">
        <v>2</v>
      </c>
      <c r="N370" s="14">
        <v>0</v>
      </c>
      <c r="O370">
        <v>1</v>
      </c>
      <c r="P370" s="15">
        <f t="shared" si="66"/>
        <v>1</v>
      </c>
      <c r="Q370">
        <f t="shared" si="67"/>
        <v>0</v>
      </c>
      <c r="R370">
        <f t="shared" si="68"/>
        <v>7.4052944998960993E-2</v>
      </c>
      <c r="S370" s="14">
        <f t="shared" si="69"/>
        <v>7.4052944998960993E-2</v>
      </c>
      <c r="T370" s="15">
        <f t="shared" si="70"/>
        <v>0.92594705500103902</v>
      </c>
      <c r="U370" s="14">
        <f t="shared" si="71"/>
        <v>-7.693822199536475E-2</v>
      </c>
      <c r="V370" s="15">
        <f t="shared" si="72"/>
        <v>100</v>
      </c>
      <c r="W370">
        <f t="shared" si="73"/>
        <v>7.9975355609158333E-2</v>
      </c>
      <c r="AZ370">
        <v>4.8296041531222383E-2</v>
      </c>
      <c r="BA370">
        <v>1</v>
      </c>
      <c r="BB370">
        <v>0</v>
      </c>
      <c r="BC370">
        <f t="shared" si="77"/>
        <v>349</v>
      </c>
      <c r="BD370">
        <f t="shared" si="78"/>
        <v>17</v>
      </c>
      <c r="BE370">
        <f t="shared" si="74"/>
        <v>0.71695052716950525</v>
      </c>
      <c r="BF370">
        <f t="shared" si="75"/>
        <v>0.92827004219409281</v>
      </c>
      <c r="BG370">
        <f t="shared" si="76"/>
        <v>7.5285485984915408E-4</v>
      </c>
    </row>
    <row r="371" spans="1:59" x14ac:dyDescent="0.35">
      <c r="A371">
        <v>30</v>
      </c>
      <c r="B371">
        <v>921</v>
      </c>
      <c r="C371">
        <v>1</v>
      </c>
      <c r="D371">
        <v>806</v>
      </c>
      <c r="E371">
        <v>4</v>
      </c>
      <c r="F371">
        <v>2</v>
      </c>
      <c r="G371">
        <v>5</v>
      </c>
      <c r="H371">
        <v>3</v>
      </c>
      <c r="I371">
        <v>2</v>
      </c>
      <c r="J371">
        <v>0</v>
      </c>
      <c r="K371">
        <v>21</v>
      </c>
      <c r="L371">
        <v>3</v>
      </c>
      <c r="M371">
        <v>3</v>
      </c>
      <c r="N371" s="14">
        <v>0</v>
      </c>
      <c r="O371">
        <v>1</v>
      </c>
      <c r="P371" s="15">
        <f t="shared" si="66"/>
        <v>1</v>
      </c>
      <c r="Q371">
        <f t="shared" si="67"/>
        <v>0</v>
      </c>
      <c r="R371">
        <f t="shared" si="68"/>
        <v>3.8522760247871116E-2</v>
      </c>
      <c r="S371" s="14">
        <f t="shared" si="69"/>
        <v>3.8522760247871116E-2</v>
      </c>
      <c r="T371" s="15">
        <f t="shared" si="70"/>
        <v>0.96147723975212884</v>
      </c>
      <c r="U371" s="14">
        <f t="shared" si="71"/>
        <v>-3.9284385838129675E-2</v>
      </c>
      <c r="V371" s="15">
        <f t="shared" si="72"/>
        <v>100</v>
      </c>
      <c r="W371">
        <f t="shared" si="73"/>
        <v>4.0066221700476634E-2</v>
      </c>
      <c r="AZ371">
        <v>4.8324213568639862E-2</v>
      </c>
      <c r="BA371">
        <v>1</v>
      </c>
      <c r="BB371">
        <v>0</v>
      </c>
      <c r="BC371">
        <f t="shared" si="77"/>
        <v>350</v>
      </c>
      <c r="BD371">
        <f t="shared" si="78"/>
        <v>17</v>
      </c>
      <c r="BE371">
        <f t="shared" si="74"/>
        <v>0.71613949716139502</v>
      </c>
      <c r="BF371">
        <f t="shared" si="75"/>
        <v>0.92827004219409281</v>
      </c>
      <c r="BG371">
        <f t="shared" si="76"/>
        <v>7.5285485984925707E-4</v>
      </c>
    </row>
    <row r="372" spans="1:59" x14ac:dyDescent="0.35">
      <c r="A372">
        <v>30</v>
      </c>
      <c r="B372">
        <v>945</v>
      </c>
      <c r="C372">
        <v>9</v>
      </c>
      <c r="D372">
        <v>1876</v>
      </c>
      <c r="E372">
        <v>2</v>
      </c>
      <c r="F372">
        <v>2</v>
      </c>
      <c r="G372">
        <v>9</v>
      </c>
      <c r="H372">
        <v>4</v>
      </c>
      <c r="I372">
        <v>1</v>
      </c>
      <c r="J372">
        <v>0</v>
      </c>
      <c r="K372">
        <v>13</v>
      </c>
      <c r="L372">
        <v>3</v>
      </c>
      <c r="M372">
        <v>2</v>
      </c>
      <c r="N372" s="14">
        <v>1</v>
      </c>
      <c r="O372">
        <v>0</v>
      </c>
      <c r="P372" s="15">
        <f t="shared" si="66"/>
        <v>1</v>
      </c>
      <c r="Q372">
        <f t="shared" si="67"/>
        <v>1</v>
      </c>
      <c r="R372">
        <f t="shared" si="68"/>
        <v>0.24556205649904511</v>
      </c>
      <c r="S372" s="14">
        <f t="shared" si="69"/>
        <v>0.24556205649904511</v>
      </c>
      <c r="T372" s="15">
        <f t="shared" si="70"/>
        <v>0.75443794350095494</v>
      </c>
      <c r="U372" s="14">
        <f t="shared" si="71"/>
        <v>-1.4042055877264989</v>
      </c>
      <c r="V372" s="15">
        <f t="shared" si="72"/>
        <v>0</v>
      </c>
      <c r="W372">
        <f t="shared" si="73"/>
        <v>3.0722903784766467</v>
      </c>
      <c r="AZ372">
        <v>4.8430964840685514E-2</v>
      </c>
      <c r="BA372">
        <v>1</v>
      </c>
      <c r="BB372">
        <v>0</v>
      </c>
      <c r="BC372">
        <f t="shared" si="77"/>
        <v>351</v>
      </c>
      <c r="BD372">
        <f t="shared" si="78"/>
        <v>17</v>
      </c>
      <c r="BE372">
        <f t="shared" si="74"/>
        <v>0.71532846715328469</v>
      </c>
      <c r="BF372">
        <f t="shared" si="75"/>
        <v>0.92827004219409281</v>
      </c>
      <c r="BG372">
        <f t="shared" si="76"/>
        <v>7.5285485984925707E-4</v>
      </c>
    </row>
    <row r="373" spans="1:59" x14ac:dyDescent="0.35">
      <c r="A373">
        <v>30</v>
      </c>
      <c r="B373">
        <v>979</v>
      </c>
      <c r="C373">
        <v>15</v>
      </c>
      <c r="D373">
        <v>1754</v>
      </c>
      <c r="E373">
        <v>3</v>
      </c>
      <c r="F373">
        <v>2</v>
      </c>
      <c r="G373">
        <v>8</v>
      </c>
      <c r="H373">
        <v>1</v>
      </c>
      <c r="I373">
        <v>3</v>
      </c>
      <c r="J373">
        <v>0</v>
      </c>
      <c r="K373">
        <v>11</v>
      </c>
      <c r="L373">
        <v>1</v>
      </c>
      <c r="M373">
        <v>3</v>
      </c>
      <c r="N373" s="14">
        <v>0</v>
      </c>
      <c r="O373">
        <v>1</v>
      </c>
      <c r="P373" s="15">
        <f t="shared" si="66"/>
        <v>1</v>
      </c>
      <c r="Q373">
        <f t="shared" si="67"/>
        <v>0</v>
      </c>
      <c r="R373">
        <f t="shared" si="68"/>
        <v>0.16345925771926692</v>
      </c>
      <c r="S373" s="14">
        <f t="shared" si="69"/>
        <v>0.16345925771926692</v>
      </c>
      <c r="T373" s="15">
        <f t="shared" si="70"/>
        <v>0.83654074228073305</v>
      </c>
      <c r="U373" s="14">
        <f t="shared" si="71"/>
        <v>-0.17848005408595113</v>
      </c>
      <c r="V373" s="15">
        <f t="shared" si="72"/>
        <v>100</v>
      </c>
      <c r="W373">
        <f t="shared" si="73"/>
        <v>0.19539903970918843</v>
      </c>
      <c r="AZ373">
        <v>4.8512983428700071E-2</v>
      </c>
      <c r="BA373">
        <v>1</v>
      </c>
      <c r="BB373">
        <v>0</v>
      </c>
      <c r="BC373">
        <f t="shared" si="77"/>
        <v>352</v>
      </c>
      <c r="BD373">
        <f t="shared" si="78"/>
        <v>17</v>
      </c>
      <c r="BE373">
        <f t="shared" si="74"/>
        <v>0.71451743714517435</v>
      </c>
      <c r="BF373">
        <f t="shared" si="75"/>
        <v>0.92827004219409281</v>
      </c>
      <c r="BG373">
        <f t="shared" si="76"/>
        <v>7.5285485984925707E-4</v>
      </c>
    </row>
    <row r="374" spans="1:59" x14ac:dyDescent="0.35">
      <c r="A374">
        <v>30</v>
      </c>
      <c r="B374">
        <v>1005</v>
      </c>
      <c r="C374">
        <v>3</v>
      </c>
      <c r="D374">
        <v>297</v>
      </c>
      <c r="E374">
        <v>4</v>
      </c>
      <c r="F374">
        <v>1</v>
      </c>
      <c r="G374">
        <v>4</v>
      </c>
      <c r="H374">
        <v>1</v>
      </c>
      <c r="I374">
        <v>1</v>
      </c>
      <c r="J374">
        <v>1</v>
      </c>
      <c r="K374">
        <v>11</v>
      </c>
      <c r="L374">
        <v>3</v>
      </c>
      <c r="M374">
        <v>3</v>
      </c>
      <c r="N374" s="14">
        <v>1</v>
      </c>
      <c r="O374">
        <v>0</v>
      </c>
      <c r="P374" s="15">
        <f t="shared" si="66"/>
        <v>1</v>
      </c>
      <c r="Q374">
        <f t="shared" si="67"/>
        <v>1</v>
      </c>
      <c r="R374">
        <f t="shared" si="68"/>
        <v>0.4300115017056072</v>
      </c>
      <c r="S374" s="14">
        <f t="shared" si="69"/>
        <v>0.4300115017056072</v>
      </c>
      <c r="T374" s="15">
        <f t="shared" si="70"/>
        <v>0.5699884982943928</v>
      </c>
      <c r="U374" s="14">
        <f t="shared" si="71"/>
        <v>-0.84394332249967952</v>
      </c>
      <c r="V374" s="15">
        <f t="shared" si="72"/>
        <v>0</v>
      </c>
      <c r="W374">
        <f t="shared" si="73"/>
        <v>1.3255191920066736</v>
      </c>
      <c r="AZ374">
        <v>4.8561807086943784E-2</v>
      </c>
      <c r="BA374">
        <v>1</v>
      </c>
      <c r="BB374">
        <v>0</v>
      </c>
      <c r="BC374">
        <f t="shared" si="77"/>
        <v>353</v>
      </c>
      <c r="BD374">
        <f t="shared" si="78"/>
        <v>17</v>
      </c>
      <c r="BE374">
        <f t="shared" si="74"/>
        <v>0.71370640713706401</v>
      </c>
      <c r="BF374">
        <f t="shared" si="75"/>
        <v>0.92827004219409281</v>
      </c>
      <c r="BG374">
        <f t="shared" si="76"/>
        <v>0</v>
      </c>
    </row>
    <row r="375" spans="1:59" x14ac:dyDescent="0.35">
      <c r="A375">
        <v>30</v>
      </c>
      <c r="B375">
        <v>1082</v>
      </c>
      <c r="C375">
        <v>12</v>
      </c>
      <c r="D375">
        <v>533</v>
      </c>
      <c r="E375">
        <v>2</v>
      </c>
      <c r="F375">
        <v>1</v>
      </c>
      <c r="G375">
        <v>8</v>
      </c>
      <c r="H375">
        <v>3</v>
      </c>
      <c r="I375">
        <v>1</v>
      </c>
      <c r="J375">
        <v>0</v>
      </c>
      <c r="K375">
        <v>11</v>
      </c>
      <c r="L375">
        <v>2</v>
      </c>
      <c r="M375">
        <v>3</v>
      </c>
      <c r="N375" s="14">
        <v>0</v>
      </c>
      <c r="O375">
        <v>1</v>
      </c>
      <c r="P375" s="15">
        <f t="shared" si="66"/>
        <v>1</v>
      </c>
      <c r="Q375">
        <f t="shared" si="67"/>
        <v>0</v>
      </c>
      <c r="R375">
        <f t="shared" si="68"/>
        <v>0.25385768969685008</v>
      </c>
      <c r="S375" s="14">
        <f t="shared" si="69"/>
        <v>0.25385768969685008</v>
      </c>
      <c r="T375" s="15">
        <f t="shared" si="70"/>
        <v>0.74614231030314992</v>
      </c>
      <c r="U375" s="14">
        <f t="shared" si="71"/>
        <v>-0.29283893249017195</v>
      </c>
      <c r="V375" s="15">
        <f t="shared" si="72"/>
        <v>100</v>
      </c>
      <c r="W375">
        <f t="shared" si="73"/>
        <v>0.34022690603580746</v>
      </c>
      <c r="AZ375">
        <v>4.8569537668044983E-2</v>
      </c>
      <c r="BA375">
        <v>0</v>
      </c>
      <c r="BB375">
        <v>1</v>
      </c>
      <c r="BC375">
        <f t="shared" si="77"/>
        <v>353</v>
      </c>
      <c r="BD375">
        <f t="shared" si="78"/>
        <v>18</v>
      </c>
      <c r="BE375">
        <f t="shared" si="74"/>
        <v>0.71370640713706401</v>
      </c>
      <c r="BF375">
        <f t="shared" si="75"/>
        <v>0.92405063291139244</v>
      </c>
      <c r="BG375">
        <f t="shared" si="76"/>
        <v>0</v>
      </c>
    </row>
    <row r="376" spans="1:59" x14ac:dyDescent="0.35">
      <c r="A376">
        <v>30</v>
      </c>
      <c r="B376">
        <v>1092</v>
      </c>
      <c r="C376">
        <v>10</v>
      </c>
      <c r="D376">
        <v>1816</v>
      </c>
      <c r="E376">
        <v>1</v>
      </c>
      <c r="F376">
        <v>1</v>
      </c>
      <c r="G376">
        <v>3</v>
      </c>
      <c r="H376">
        <v>3</v>
      </c>
      <c r="I376">
        <v>1</v>
      </c>
      <c r="J376">
        <v>0</v>
      </c>
      <c r="K376">
        <v>14</v>
      </c>
      <c r="L376">
        <v>2</v>
      </c>
      <c r="M376">
        <v>3</v>
      </c>
      <c r="N376" s="14">
        <v>0</v>
      </c>
      <c r="O376">
        <v>1</v>
      </c>
      <c r="P376" s="15">
        <f t="shared" si="66"/>
        <v>1</v>
      </c>
      <c r="Q376">
        <f t="shared" si="67"/>
        <v>0</v>
      </c>
      <c r="R376">
        <f t="shared" si="68"/>
        <v>0.16606799224614316</v>
      </c>
      <c r="S376" s="14">
        <f t="shared" si="69"/>
        <v>0.16606799224614316</v>
      </c>
      <c r="T376" s="15">
        <f t="shared" si="70"/>
        <v>0.83393200775385679</v>
      </c>
      <c r="U376" s="14">
        <f t="shared" si="71"/>
        <v>-0.18160340542176431</v>
      </c>
      <c r="V376" s="15">
        <f t="shared" si="72"/>
        <v>100</v>
      </c>
      <c r="W376">
        <f t="shared" si="73"/>
        <v>0.19913852772414481</v>
      </c>
      <c r="AZ376">
        <v>4.8712838069706589E-2</v>
      </c>
      <c r="BA376">
        <v>0</v>
      </c>
      <c r="BB376">
        <v>1</v>
      </c>
      <c r="BC376">
        <f t="shared" si="77"/>
        <v>353</v>
      </c>
      <c r="BD376">
        <f t="shared" si="78"/>
        <v>19</v>
      </c>
      <c r="BE376">
        <f t="shared" si="74"/>
        <v>0.71370640713706401</v>
      </c>
      <c r="BF376">
        <f t="shared" si="75"/>
        <v>0.91983122362869196</v>
      </c>
      <c r="BG376">
        <f t="shared" si="76"/>
        <v>7.4601072475961633E-4</v>
      </c>
    </row>
    <row r="377" spans="1:59" x14ac:dyDescent="0.35">
      <c r="A377">
        <v>30</v>
      </c>
      <c r="B377">
        <v>1116</v>
      </c>
      <c r="C377">
        <v>2</v>
      </c>
      <c r="D377">
        <v>571</v>
      </c>
      <c r="E377">
        <v>3</v>
      </c>
      <c r="F377">
        <v>1</v>
      </c>
      <c r="G377">
        <v>5</v>
      </c>
      <c r="H377">
        <v>4</v>
      </c>
      <c r="I377">
        <v>1</v>
      </c>
      <c r="J377">
        <v>0</v>
      </c>
      <c r="K377">
        <v>14</v>
      </c>
      <c r="L377">
        <v>3</v>
      </c>
      <c r="M377">
        <v>2</v>
      </c>
      <c r="N377" s="14">
        <v>0</v>
      </c>
      <c r="O377">
        <v>1</v>
      </c>
      <c r="P377" s="15">
        <f t="shared" si="66"/>
        <v>1</v>
      </c>
      <c r="Q377">
        <f t="shared" si="67"/>
        <v>0</v>
      </c>
      <c r="R377">
        <f t="shared" si="68"/>
        <v>8.4710543143595676E-2</v>
      </c>
      <c r="S377" s="14">
        <f t="shared" si="69"/>
        <v>8.4710543143595676E-2</v>
      </c>
      <c r="T377" s="15">
        <f t="shared" si="70"/>
        <v>0.91528945685640428</v>
      </c>
      <c r="U377" s="14">
        <f t="shared" si="71"/>
        <v>-8.8514917442401198E-2</v>
      </c>
      <c r="V377" s="15">
        <f t="shared" si="72"/>
        <v>100</v>
      </c>
      <c r="W377">
        <f t="shared" si="73"/>
        <v>9.2550550548825494E-2</v>
      </c>
      <c r="AZ377">
        <v>4.8725935950507129E-2</v>
      </c>
      <c r="BA377">
        <v>1</v>
      </c>
      <c r="BB377">
        <v>0</v>
      </c>
      <c r="BC377">
        <f t="shared" si="77"/>
        <v>354</v>
      </c>
      <c r="BD377">
        <f t="shared" si="78"/>
        <v>19</v>
      </c>
      <c r="BE377">
        <f t="shared" si="74"/>
        <v>0.71289537712895379</v>
      </c>
      <c r="BF377">
        <f t="shared" si="75"/>
        <v>0.91983122362869196</v>
      </c>
      <c r="BG377">
        <f t="shared" si="76"/>
        <v>7.4601072475971846E-4</v>
      </c>
    </row>
    <row r="378" spans="1:59" x14ac:dyDescent="0.35">
      <c r="A378">
        <v>30</v>
      </c>
      <c r="B378">
        <v>1138</v>
      </c>
      <c r="C378">
        <v>6</v>
      </c>
      <c r="D378">
        <v>1311</v>
      </c>
      <c r="E378">
        <v>1</v>
      </c>
      <c r="F378">
        <v>1</v>
      </c>
      <c r="G378">
        <v>5</v>
      </c>
      <c r="H378">
        <v>4</v>
      </c>
      <c r="I378">
        <v>2</v>
      </c>
      <c r="J378">
        <v>0</v>
      </c>
      <c r="K378">
        <v>12</v>
      </c>
      <c r="L378">
        <v>1</v>
      </c>
      <c r="M378">
        <v>3</v>
      </c>
      <c r="N378" s="14">
        <v>0</v>
      </c>
      <c r="O378">
        <v>1</v>
      </c>
      <c r="P378" s="15">
        <f t="shared" si="66"/>
        <v>1</v>
      </c>
      <c r="Q378">
        <f t="shared" si="67"/>
        <v>0</v>
      </c>
      <c r="R378">
        <f t="shared" si="68"/>
        <v>9.4639855451079072E-2</v>
      </c>
      <c r="S378" s="14">
        <f t="shared" si="69"/>
        <v>9.4639855451079072E-2</v>
      </c>
      <c r="T378" s="15">
        <f t="shared" si="70"/>
        <v>0.90536014454892089</v>
      </c>
      <c r="U378" s="14">
        <f t="shared" si="71"/>
        <v>-9.9422464665409924E-2</v>
      </c>
      <c r="V378" s="15">
        <f t="shared" si="72"/>
        <v>100</v>
      </c>
      <c r="W378">
        <f t="shared" si="73"/>
        <v>0.10453282709747694</v>
      </c>
      <c r="AZ378">
        <v>4.876309909153146E-2</v>
      </c>
      <c r="BA378">
        <v>1</v>
      </c>
      <c r="BB378">
        <v>0</v>
      </c>
      <c r="BC378">
        <f t="shared" si="77"/>
        <v>355</v>
      </c>
      <c r="BD378">
        <f t="shared" si="78"/>
        <v>19</v>
      </c>
      <c r="BE378">
        <f t="shared" si="74"/>
        <v>0.71208434712084345</v>
      </c>
      <c r="BF378">
        <f t="shared" si="75"/>
        <v>0.91983122362869196</v>
      </c>
      <c r="BG378">
        <f t="shared" si="76"/>
        <v>7.4601072475961633E-4</v>
      </c>
    </row>
    <row r="379" spans="1:59" x14ac:dyDescent="0.35">
      <c r="A379">
        <v>30</v>
      </c>
      <c r="B379">
        <v>1176</v>
      </c>
      <c r="C379">
        <v>20</v>
      </c>
      <c r="D379">
        <v>1084</v>
      </c>
      <c r="E379">
        <v>3</v>
      </c>
      <c r="F379">
        <v>2</v>
      </c>
      <c r="G379">
        <v>3</v>
      </c>
      <c r="H379">
        <v>1</v>
      </c>
      <c r="I379">
        <v>2</v>
      </c>
      <c r="J379">
        <v>0</v>
      </c>
      <c r="K379">
        <v>15</v>
      </c>
      <c r="L379">
        <v>3</v>
      </c>
      <c r="M379">
        <v>2</v>
      </c>
      <c r="N379" s="14">
        <v>0</v>
      </c>
      <c r="O379">
        <v>1</v>
      </c>
      <c r="P379" s="15">
        <f t="shared" si="66"/>
        <v>1</v>
      </c>
      <c r="Q379">
        <f t="shared" si="67"/>
        <v>0</v>
      </c>
      <c r="R379">
        <f t="shared" si="68"/>
        <v>0.18484999612240446</v>
      </c>
      <c r="S379" s="14">
        <f t="shared" si="69"/>
        <v>0.18484999612240446</v>
      </c>
      <c r="T379" s="15">
        <f t="shared" si="70"/>
        <v>0.81515000387759551</v>
      </c>
      <c r="U379" s="14">
        <f t="shared" si="71"/>
        <v>-0.20438312883956336</v>
      </c>
      <c r="V379" s="15">
        <f t="shared" si="72"/>
        <v>100</v>
      </c>
      <c r="W379">
        <f t="shared" si="73"/>
        <v>0.22676807365894575</v>
      </c>
      <c r="AZ379">
        <v>4.8898005344708007E-2</v>
      </c>
      <c r="BA379">
        <v>1</v>
      </c>
      <c r="BB379">
        <v>0</v>
      </c>
      <c r="BC379">
        <f t="shared" si="77"/>
        <v>356</v>
      </c>
      <c r="BD379">
        <f t="shared" si="78"/>
        <v>19</v>
      </c>
      <c r="BE379">
        <f t="shared" si="74"/>
        <v>0.71127331711273323</v>
      </c>
      <c r="BF379">
        <f t="shared" si="75"/>
        <v>0.91983122362869196</v>
      </c>
      <c r="BG379">
        <f t="shared" si="76"/>
        <v>7.4601072475971846E-4</v>
      </c>
    </row>
    <row r="380" spans="1:59" x14ac:dyDescent="0.35">
      <c r="A380">
        <v>30</v>
      </c>
      <c r="B380">
        <v>1240</v>
      </c>
      <c r="C380">
        <v>9</v>
      </c>
      <c r="D380">
        <v>184</v>
      </c>
      <c r="E380">
        <v>3</v>
      </c>
      <c r="F380">
        <v>2</v>
      </c>
      <c r="G380">
        <v>2</v>
      </c>
      <c r="H380">
        <v>4</v>
      </c>
      <c r="I380">
        <v>2</v>
      </c>
      <c r="J380">
        <v>1</v>
      </c>
      <c r="K380">
        <v>19</v>
      </c>
      <c r="L380">
        <v>4</v>
      </c>
      <c r="M380">
        <v>1</v>
      </c>
      <c r="N380" s="14">
        <v>0</v>
      </c>
      <c r="O380">
        <v>1</v>
      </c>
      <c r="P380" s="15">
        <f t="shared" si="66"/>
        <v>1</v>
      </c>
      <c r="Q380">
        <f t="shared" si="67"/>
        <v>0</v>
      </c>
      <c r="R380">
        <f t="shared" si="68"/>
        <v>0.23555146390351153</v>
      </c>
      <c r="S380" s="14">
        <f t="shared" si="69"/>
        <v>0.23555146390351153</v>
      </c>
      <c r="T380" s="15">
        <f t="shared" si="70"/>
        <v>0.76444853609648844</v>
      </c>
      <c r="U380" s="14">
        <f t="shared" si="71"/>
        <v>-0.26860057295348966</v>
      </c>
      <c r="V380" s="15">
        <f t="shared" si="72"/>
        <v>100</v>
      </c>
      <c r="W380">
        <f t="shared" si="73"/>
        <v>0.30813253316738687</v>
      </c>
      <c r="AZ380">
        <v>4.8902232390037319E-2</v>
      </c>
      <c r="BA380">
        <v>1</v>
      </c>
      <c r="BB380">
        <v>0</v>
      </c>
      <c r="BC380">
        <f t="shared" si="77"/>
        <v>357</v>
      </c>
      <c r="BD380">
        <f t="shared" si="78"/>
        <v>19</v>
      </c>
      <c r="BE380">
        <f t="shared" si="74"/>
        <v>0.71046228710462289</v>
      </c>
      <c r="BF380">
        <f t="shared" si="75"/>
        <v>0.91983122362869196</v>
      </c>
      <c r="BG380">
        <f t="shared" si="76"/>
        <v>7.4601072475971846E-4</v>
      </c>
    </row>
    <row r="381" spans="1:59" x14ac:dyDescent="0.35">
      <c r="A381">
        <v>30</v>
      </c>
      <c r="B381">
        <v>1275</v>
      </c>
      <c r="C381">
        <v>28</v>
      </c>
      <c r="D381">
        <v>441</v>
      </c>
      <c r="E381">
        <v>4</v>
      </c>
      <c r="F381">
        <v>1</v>
      </c>
      <c r="G381">
        <v>4</v>
      </c>
      <c r="H381">
        <v>4</v>
      </c>
      <c r="I381">
        <v>2</v>
      </c>
      <c r="J381">
        <v>0</v>
      </c>
      <c r="K381">
        <v>13</v>
      </c>
      <c r="L381">
        <v>4</v>
      </c>
      <c r="M381">
        <v>3</v>
      </c>
      <c r="N381" s="14">
        <v>0</v>
      </c>
      <c r="O381">
        <v>1</v>
      </c>
      <c r="P381" s="15">
        <f t="shared" si="66"/>
        <v>1</v>
      </c>
      <c r="Q381">
        <f t="shared" si="67"/>
        <v>0</v>
      </c>
      <c r="R381">
        <f t="shared" si="68"/>
        <v>3.9050113638439771E-2</v>
      </c>
      <c r="S381" s="14">
        <f t="shared" si="69"/>
        <v>3.9050113638439771E-2</v>
      </c>
      <c r="T381" s="15">
        <f t="shared" si="70"/>
        <v>0.9609498863615602</v>
      </c>
      <c r="U381" s="14">
        <f t="shared" si="71"/>
        <v>-3.9833018758080631E-2</v>
      </c>
      <c r="V381" s="15">
        <f t="shared" si="72"/>
        <v>100</v>
      </c>
      <c r="W381">
        <f t="shared" si="73"/>
        <v>4.0636992826228457E-2</v>
      </c>
      <c r="AZ381">
        <v>4.8925377798712519E-2</v>
      </c>
      <c r="BA381">
        <v>1</v>
      </c>
      <c r="BB381">
        <v>0</v>
      </c>
      <c r="BC381">
        <f t="shared" si="77"/>
        <v>358</v>
      </c>
      <c r="BD381">
        <f t="shared" si="78"/>
        <v>19</v>
      </c>
      <c r="BE381">
        <f t="shared" si="74"/>
        <v>0.70965125709651256</v>
      </c>
      <c r="BF381">
        <f t="shared" si="75"/>
        <v>0.91983122362869196</v>
      </c>
      <c r="BG381">
        <f t="shared" si="76"/>
        <v>7.4601072475971846E-4</v>
      </c>
    </row>
    <row r="382" spans="1:59" x14ac:dyDescent="0.35">
      <c r="A382">
        <v>30</v>
      </c>
      <c r="B382">
        <v>1288</v>
      </c>
      <c r="C382">
        <v>29</v>
      </c>
      <c r="D382">
        <v>1568</v>
      </c>
      <c r="E382">
        <v>3</v>
      </c>
      <c r="F382">
        <v>2</v>
      </c>
      <c r="G382">
        <v>8</v>
      </c>
      <c r="H382">
        <v>2</v>
      </c>
      <c r="I382">
        <v>2</v>
      </c>
      <c r="J382">
        <v>0</v>
      </c>
      <c r="K382">
        <v>12</v>
      </c>
      <c r="L382">
        <v>2</v>
      </c>
      <c r="M382">
        <v>3</v>
      </c>
      <c r="N382" s="14">
        <v>0</v>
      </c>
      <c r="O382">
        <v>1</v>
      </c>
      <c r="P382" s="15">
        <f t="shared" si="66"/>
        <v>1</v>
      </c>
      <c r="Q382">
        <f t="shared" si="67"/>
        <v>0</v>
      </c>
      <c r="R382">
        <f t="shared" si="68"/>
        <v>0.25133275223980833</v>
      </c>
      <c r="S382" s="14">
        <f t="shared" si="69"/>
        <v>0.25133275223980833</v>
      </c>
      <c r="T382" s="15">
        <f t="shared" si="70"/>
        <v>0.74866724776019167</v>
      </c>
      <c r="U382" s="14">
        <f t="shared" si="71"/>
        <v>-0.28946065618093286</v>
      </c>
      <c r="V382" s="15">
        <f t="shared" si="72"/>
        <v>100</v>
      </c>
      <c r="W382">
        <f t="shared" si="73"/>
        <v>0.33570688846310215</v>
      </c>
      <c r="AZ382">
        <v>4.8948067903508981E-2</v>
      </c>
      <c r="BA382">
        <v>1</v>
      </c>
      <c r="BB382">
        <v>0</v>
      </c>
      <c r="BC382">
        <f t="shared" si="77"/>
        <v>359</v>
      </c>
      <c r="BD382">
        <f t="shared" si="78"/>
        <v>19</v>
      </c>
      <c r="BE382">
        <f t="shared" si="74"/>
        <v>0.70884022708840222</v>
      </c>
      <c r="BF382">
        <f t="shared" si="75"/>
        <v>0.91983122362869196</v>
      </c>
      <c r="BG382">
        <f t="shared" si="76"/>
        <v>0</v>
      </c>
    </row>
    <row r="383" spans="1:59" x14ac:dyDescent="0.35">
      <c r="A383">
        <v>30</v>
      </c>
      <c r="B383">
        <v>1312</v>
      </c>
      <c r="C383">
        <v>2</v>
      </c>
      <c r="D383">
        <v>1745</v>
      </c>
      <c r="E383">
        <v>4</v>
      </c>
      <c r="F383">
        <v>1</v>
      </c>
      <c r="G383">
        <v>4</v>
      </c>
      <c r="H383">
        <v>1</v>
      </c>
      <c r="I383">
        <v>1</v>
      </c>
      <c r="J383">
        <v>0</v>
      </c>
      <c r="K383">
        <v>16</v>
      </c>
      <c r="L383">
        <v>4</v>
      </c>
      <c r="M383">
        <v>3</v>
      </c>
      <c r="N383" s="14">
        <v>0</v>
      </c>
      <c r="O383">
        <v>1</v>
      </c>
      <c r="P383" s="15">
        <f t="shared" si="66"/>
        <v>1</v>
      </c>
      <c r="Q383">
        <f t="shared" si="67"/>
        <v>0</v>
      </c>
      <c r="R383">
        <f t="shared" si="68"/>
        <v>7.8316254149637179E-2</v>
      </c>
      <c r="S383" s="14">
        <f t="shared" si="69"/>
        <v>7.8316254149637179E-2</v>
      </c>
      <c r="T383" s="15">
        <f t="shared" si="70"/>
        <v>0.92168374585036283</v>
      </c>
      <c r="U383" s="14">
        <f t="shared" si="71"/>
        <v>-8.1553123105616632E-2</v>
      </c>
      <c r="V383" s="15">
        <f t="shared" si="72"/>
        <v>100</v>
      </c>
      <c r="W383">
        <f t="shared" si="73"/>
        <v>8.4970853074316857E-2</v>
      </c>
      <c r="AZ383">
        <v>4.9017030468726075E-2</v>
      </c>
      <c r="BA383">
        <v>0</v>
      </c>
      <c r="BB383">
        <v>1</v>
      </c>
      <c r="BC383">
        <f t="shared" si="77"/>
        <v>359</v>
      </c>
      <c r="BD383">
        <f t="shared" si="78"/>
        <v>20</v>
      </c>
      <c r="BE383">
        <f t="shared" si="74"/>
        <v>0.70884022708840222</v>
      </c>
      <c r="BF383">
        <f t="shared" si="75"/>
        <v>0.91561181434599159</v>
      </c>
      <c r="BG383">
        <f t="shared" si="76"/>
        <v>7.4258865721484751E-4</v>
      </c>
    </row>
    <row r="384" spans="1:59" x14ac:dyDescent="0.35">
      <c r="A384">
        <v>30</v>
      </c>
      <c r="B384">
        <v>1329</v>
      </c>
      <c r="C384">
        <v>29</v>
      </c>
      <c r="D384">
        <v>1211</v>
      </c>
      <c r="E384">
        <v>3</v>
      </c>
      <c r="F384">
        <v>2</v>
      </c>
      <c r="G384">
        <v>8</v>
      </c>
      <c r="H384">
        <v>1</v>
      </c>
      <c r="I384">
        <v>3</v>
      </c>
      <c r="J384">
        <v>0</v>
      </c>
      <c r="K384">
        <v>19</v>
      </c>
      <c r="L384">
        <v>3</v>
      </c>
      <c r="M384">
        <v>3</v>
      </c>
      <c r="N384" s="14">
        <v>0</v>
      </c>
      <c r="O384">
        <v>1</v>
      </c>
      <c r="P384" s="15">
        <f t="shared" si="66"/>
        <v>1</v>
      </c>
      <c r="Q384">
        <f t="shared" si="67"/>
        <v>0</v>
      </c>
      <c r="R384">
        <f t="shared" si="68"/>
        <v>0.15271240870516681</v>
      </c>
      <c r="S384" s="14">
        <f t="shared" si="69"/>
        <v>0.15271240870516681</v>
      </c>
      <c r="T384" s="15">
        <f t="shared" si="70"/>
        <v>0.84728759129483322</v>
      </c>
      <c r="U384" s="14">
        <f t="shared" si="71"/>
        <v>-0.1657151008810237</v>
      </c>
      <c r="V384" s="15">
        <f t="shared" si="72"/>
        <v>100</v>
      </c>
      <c r="W384">
        <f t="shared" si="73"/>
        <v>0.18023680539424661</v>
      </c>
      <c r="AZ384">
        <v>4.9219695935305355E-2</v>
      </c>
      <c r="BA384">
        <v>1</v>
      </c>
      <c r="BB384">
        <v>0</v>
      </c>
      <c r="BC384">
        <f t="shared" si="77"/>
        <v>360</v>
      </c>
      <c r="BD384">
        <f t="shared" si="78"/>
        <v>20</v>
      </c>
      <c r="BE384">
        <f t="shared" si="74"/>
        <v>0.70802919708029199</v>
      </c>
      <c r="BF384">
        <f t="shared" si="75"/>
        <v>0.91561181434599159</v>
      </c>
      <c r="BG384">
        <f t="shared" si="76"/>
        <v>7.425886572149491E-4</v>
      </c>
    </row>
    <row r="385" spans="1:59" x14ac:dyDescent="0.35">
      <c r="A385">
        <v>30</v>
      </c>
      <c r="B385">
        <v>1334</v>
      </c>
      <c r="C385">
        <v>4</v>
      </c>
      <c r="D385">
        <v>121</v>
      </c>
      <c r="E385">
        <v>3</v>
      </c>
      <c r="F385">
        <v>1</v>
      </c>
      <c r="G385">
        <v>8</v>
      </c>
      <c r="H385">
        <v>2</v>
      </c>
      <c r="I385">
        <v>3</v>
      </c>
      <c r="J385">
        <v>1</v>
      </c>
      <c r="K385">
        <v>12</v>
      </c>
      <c r="L385">
        <v>2</v>
      </c>
      <c r="M385">
        <v>2</v>
      </c>
      <c r="N385" s="14">
        <v>0</v>
      </c>
      <c r="O385">
        <v>1</v>
      </c>
      <c r="P385" s="15">
        <f t="shared" si="66"/>
        <v>1</v>
      </c>
      <c r="Q385">
        <f t="shared" si="67"/>
        <v>0</v>
      </c>
      <c r="R385">
        <f t="shared" si="68"/>
        <v>0.32798202564925183</v>
      </c>
      <c r="S385" s="14">
        <f t="shared" si="69"/>
        <v>0.32798202564925183</v>
      </c>
      <c r="T385" s="15">
        <f t="shared" si="70"/>
        <v>0.67201797435074817</v>
      </c>
      <c r="U385" s="14">
        <f t="shared" si="71"/>
        <v>-0.39747019127094052</v>
      </c>
      <c r="V385" s="15">
        <f t="shared" si="72"/>
        <v>100</v>
      </c>
      <c r="W385">
        <f t="shared" si="73"/>
        <v>0.48805543626436887</v>
      </c>
      <c r="AZ385">
        <v>4.9280849495346203E-2</v>
      </c>
      <c r="BA385">
        <v>1</v>
      </c>
      <c r="BB385">
        <v>0</v>
      </c>
      <c r="BC385">
        <f t="shared" si="77"/>
        <v>361</v>
      </c>
      <c r="BD385">
        <f t="shared" si="78"/>
        <v>20</v>
      </c>
      <c r="BE385">
        <f t="shared" si="74"/>
        <v>0.70721816707218166</v>
      </c>
      <c r="BF385">
        <f t="shared" si="75"/>
        <v>0.91561181434599159</v>
      </c>
      <c r="BG385">
        <f t="shared" si="76"/>
        <v>7.4258865721484751E-4</v>
      </c>
    </row>
    <row r="386" spans="1:59" x14ac:dyDescent="0.35">
      <c r="A386">
        <v>30</v>
      </c>
      <c r="B386">
        <v>1339</v>
      </c>
      <c r="C386">
        <v>5</v>
      </c>
      <c r="D386">
        <v>228</v>
      </c>
      <c r="E386">
        <v>2</v>
      </c>
      <c r="F386">
        <v>1</v>
      </c>
      <c r="G386">
        <v>8</v>
      </c>
      <c r="H386">
        <v>4</v>
      </c>
      <c r="I386">
        <v>2</v>
      </c>
      <c r="J386">
        <v>0</v>
      </c>
      <c r="K386">
        <v>12</v>
      </c>
      <c r="L386">
        <v>3</v>
      </c>
      <c r="M386">
        <v>3</v>
      </c>
      <c r="N386" s="14">
        <v>0</v>
      </c>
      <c r="O386">
        <v>1</v>
      </c>
      <c r="P386" s="15">
        <f t="shared" si="66"/>
        <v>1</v>
      </c>
      <c r="Q386">
        <f t="shared" si="67"/>
        <v>0</v>
      </c>
      <c r="R386">
        <f t="shared" si="68"/>
        <v>7.5375913820495757E-2</v>
      </c>
      <c r="S386" s="14">
        <f t="shared" si="69"/>
        <v>7.5375913820495757E-2</v>
      </c>
      <c r="T386" s="15">
        <f t="shared" si="70"/>
        <v>0.9246240861795042</v>
      </c>
      <c r="U386" s="14">
        <f t="shared" si="71"/>
        <v>-7.8368017389311345E-2</v>
      </c>
      <c r="V386" s="15">
        <f t="shared" si="72"/>
        <v>100</v>
      </c>
      <c r="W386">
        <f t="shared" si="73"/>
        <v>8.1520603829330129E-2</v>
      </c>
      <c r="AZ386">
        <v>4.9499773467876908E-2</v>
      </c>
      <c r="BA386">
        <v>1</v>
      </c>
      <c r="BB386">
        <v>0</v>
      </c>
      <c r="BC386">
        <f t="shared" si="77"/>
        <v>362</v>
      </c>
      <c r="BD386">
        <f t="shared" si="78"/>
        <v>20</v>
      </c>
      <c r="BE386">
        <f t="shared" si="74"/>
        <v>0.70640713706407143</v>
      </c>
      <c r="BF386">
        <f t="shared" si="75"/>
        <v>0.91561181434599159</v>
      </c>
      <c r="BG386">
        <f t="shared" si="76"/>
        <v>7.425886572149491E-4</v>
      </c>
    </row>
    <row r="387" spans="1:59" x14ac:dyDescent="0.35">
      <c r="A387">
        <v>30</v>
      </c>
      <c r="B387">
        <v>1398</v>
      </c>
      <c r="C387">
        <v>22</v>
      </c>
      <c r="D387">
        <v>567</v>
      </c>
      <c r="E387">
        <v>3</v>
      </c>
      <c r="F387">
        <v>1</v>
      </c>
      <c r="G387">
        <v>8</v>
      </c>
      <c r="H387">
        <v>1</v>
      </c>
      <c r="I387">
        <v>2</v>
      </c>
      <c r="J387">
        <v>0</v>
      </c>
      <c r="K387">
        <v>11</v>
      </c>
      <c r="L387">
        <v>3</v>
      </c>
      <c r="M387">
        <v>3</v>
      </c>
      <c r="N387" s="14">
        <v>0</v>
      </c>
      <c r="O387">
        <v>1</v>
      </c>
      <c r="P387" s="15">
        <f t="shared" si="66"/>
        <v>1</v>
      </c>
      <c r="Q387">
        <f t="shared" si="67"/>
        <v>0</v>
      </c>
      <c r="R387">
        <f t="shared" si="68"/>
        <v>0.21068272271760297</v>
      </c>
      <c r="S387" s="14">
        <f t="shared" si="69"/>
        <v>0.21068272271760297</v>
      </c>
      <c r="T387" s="15">
        <f t="shared" si="70"/>
        <v>0.78931727728239709</v>
      </c>
      <c r="U387" s="14">
        <f t="shared" si="71"/>
        <v>-0.23658691313398403</v>
      </c>
      <c r="V387" s="15">
        <f t="shared" si="72"/>
        <v>100</v>
      </c>
      <c r="W387">
        <f t="shared" si="73"/>
        <v>0.26691766261975053</v>
      </c>
      <c r="AZ387">
        <v>4.9531289493666961E-2</v>
      </c>
      <c r="BA387">
        <v>1</v>
      </c>
      <c r="BB387">
        <v>0</v>
      </c>
      <c r="BC387">
        <f t="shared" si="77"/>
        <v>363</v>
      </c>
      <c r="BD387">
        <f t="shared" si="78"/>
        <v>20</v>
      </c>
      <c r="BE387">
        <f t="shared" si="74"/>
        <v>0.7055961070559611</v>
      </c>
      <c r="BF387">
        <f t="shared" si="75"/>
        <v>0.91561181434599159</v>
      </c>
      <c r="BG387">
        <f t="shared" si="76"/>
        <v>7.425886572149491E-4</v>
      </c>
    </row>
    <row r="388" spans="1:59" x14ac:dyDescent="0.35">
      <c r="A388">
        <v>30</v>
      </c>
      <c r="B388">
        <v>1427</v>
      </c>
      <c r="C388">
        <v>2</v>
      </c>
      <c r="D388">
        <v>198</v>
      </c>
      <c r="E388">
        <v>2</v>
      </c>
      <c r="F388">
        <v>2</v>
      </c>
      <c r="G388">
        <v>5</v>
      </c>
      <c r="H388">
        <v>4</v>
      </c>
      <c r="I388">
        <v>1</v>
      </c>
      <c r="J388">
        <v>0</v>
      </c>
      <c r="K388">
        <v>13</v>
      </c>
      <c r="L388">
        <v>4</v>
      </c>
      <c r="M388">
        <v>3</v>
      </c>
      <c r="N388" s="14">
        <v>0</v>
      </c>
      <c r="O388">
        <v>1</v>
      </c>
      <c r="P388" s="15">
        <f t="shared" si="66"/>
        <v>1</v>
      </c>
      <c r="Q388">
        <f t="shared" si="67"/>
        <v>0</v>
      </c>
      <c r="R388">
        <f t="shared" si="68"/>
        <v>0.10440132157700099</v>
      </c>
      <c r="S388" s="14">
        <f t="shared" si="69"/>
        <v>0.10440132157700099</v>
      </c>
      <c r="T388" s="15">
        <f t="shared" si="70"/>
        <v>0.89559867842299901</v>
      </c>
      <c r="U388" s="14">
        <f t="shared" si="71"/>
        <v>-0.11026286989172228</v>
      </c>
      <c r="V388" s="15">
        <f t="shared" si="72"/>
        <v>100</v>
      </c>
      <c r="W388">
        <f t="shared" si="73"/>
        <v>0.11657154492549546</v>
      </c>
      <c r="AZ388">
        <v>4.9578977239221965E-2</v>
      </c>
      <c r="BA388">
        <v>1</v>
      </c>
      <c r="BB388">
        <v>0</v>
      </c>
      <c r="BC388">
        <f t="shared" si="77"/>
        <v>364</v>
      </c>
      <c r="BD388">
        <f t="shared" si="78"/>
        <v>20</v>
      </c>
      <c r="BE388">
        <f t="shared" si="74"/>
        <v>0.70478507704785076</v>
      </c>
      <c r="BF388">
        <f t="shared" si="75"/>
        <v>0.91561181434599159</v>
      </c>
      <c r="BG388">
        <f t="shared" si="76"/>
        <v>7.425886572149491E-4</v>
      </c>
    </row>
    <row r="389" spans="1:59" x14ac:dyDescent="0.35">
      <c r="A389">
        <v>30</v>
      </c>
      <c r="B389">
        <v>1465</v>
      </c>
      <c r="C389">
        <v>1</v>
      </c>
      <c r="D389">
        <v>1241</v>
      </c>
      <c r="E389">
        <v>4</v>
      </c>
      <c r="F389">
        <v>2</v>
      </c>
      <c r="G389">
        <v>4</v>
      </c>
      <c r="H389">
        <v>2</v>
      </c>
      <c r="I389">
        <v>2</v>
      </c>
      <c r="J389">
        <v>1</v>
      </c>
      <c r="K389">
        <v>15.375527426160337</v>
      </c>
      <c r="L389">
        <v>1</v>
      </c>
      <c r="M389">
        <v>3</v>
      </c>
      <c r="N389" s="14">
        <v>0</v>
      </c>
      <c r="O389">
        <v>1</v>
      </c>
      <c r="P389" s="15">
        <f t="shared" ref="P389:P452" si="79">N389+O389</f>
        <v>1</v>
      </c>
      <c r="Q389">
        <f t="shared" ref="Q389:Q452" si="80">IF(P389=0,"",N389/P389)</f>
        <v>0</v>
      </c>
      <c r="R389">
        <f t="shared" ref="R389:R452" si="81">1/(1+EXP(-$Y$5-MMULT(A389:M389,$Y$6:$Y$18)))</f>
        <v>0.27366076477285867</v>
      </c>
      <c r="S389" s="14">
        <f t="shared" ref="S389:S452" si="82">P389*R389</f>
        <v>0.27366076477285867</v>
      </c>
      <c r="T389" s="15">
        <f t="shared" ref="T389:T452" si="83">P389-S389</f>
        <v>0.72633923522714139</v>
      </c>
      <c r="U389" s="14">
        <f t="shared" ref="U389:U452" si="84">IFERROR(P389*(Q389*LN(R389)+(1-Q389)*LN(1-R389)),0)</f>
        <v>-0.31973810713908724</v>
      </c>
      <c r="V389" s="15">
        <f t="shared" ref="V389:V452" si="85">100*IF(R389&gt;=$AV$10,N389/P389,O389/P389)</f>
        <v>100</v>
      </c>
      <c r="W389">
        <f t="shared" ref="W389:W452" si="86">IFERROR((N389-S389)^2/S389+(O389-T389)^2/T389,0)</f>
        <v>0.37676715162892066</v>
      </c>
      <c r="AZ389">
        <v>4.9586000313912006E-2</v>
      </c>
      <c r="BA389">
        <v>1</v>
      </c>
      <c r="BB389">
        <v>0</v>
      </c>
      <c r="BC389">
        <f t="shared" si="77"/>
        <v>365</v>
      </c>
      <c r="BD389">
        <f t="shared" si="78"/>
        <v>20</v>
      </c>
      <c r="BE389">
        <f t="shared" ref="BE389:BE452" si="87">1-BC389/BC$1474</f>
        <v>0.70397404703974042</v>
      </c>
      <c r="BF389">
        <f t="shared" ref="BF389:BF452" si="88">1-BD389/BD$1474</f>
        <v>0.91561181434599159</v>
      </c>
      <c r="BG389">
        <f t="shared" ref="BG389:BG452" si="89">(BE389-BE390)*BF389</f>
        <v>7.425886572149491E-4</v>
      </c>
    </row>
    <row r="390" spans="1:59" x14ac:dyDescent="0.35">
      <c r="A390">
        <v>31</v>
      </c>
      <c r="B390">
        <v>106</v>
      </c>
      <c r="C390">
        <v>2</v>
      </c>
      <c r="D390">
        <v>424</v>
      </c>
      <c r="E390">
        <v>1</v>
      </c>
      <c r="F390">
        <v>2</v>
      </c>
      <c r="G390">
        <v>2</v>
      </c>
      <c r="H390">
        <v>1</v>
      </c>
      <c r="I390">
        <v>2</v>
      </c>
      <c r="J390">
        <v>0</v>
      </c>
      <c r="K390">
        <v>12</v>
      </c>
      <c r="L390">
        <v>4</v>
      </c>
      <c r="M390">
        <v>3</v>
      </c>
      <c r="N390" s="14">
        <v>0</v>
      </c>
      <c r="O390">
        <v>1</v>
      </c>
      <c r="P390" s="15">
        <f t="shared" si="79"/>
        <v>1</v>
      </c>
      <c r="Q390">
        <f t="shared" si="80"/>
        <v>0</v>
      </c>
      <c r="R390">
        <f t="shared" si="81"/>
        <v>0.1557501396740783</v>
      </c>
      <c r="S390" s="14">
        <f t="shared" si="82"/>
        <v>0.1557501396740783</v>
      </c>
      <c r="T390" s="15">
        <f t="shared" si="83"/>
        <v>0.84424986032592164</v>
      </c>
      <c r="U390" s="14">
        <f t="shared" si="84"/>
        <v>-0.16930678515808262</v>
      </c>
      <c r="V390" s="15">
        <f t="shared" si="85"/>
        <v>100</v>
      </c>
      <c r="W390">
        <f t="shared" si="86"/>
        <v>0.18448346513667313</v>
      </c>
      <c r="AZ390">
        <v>4.9869565741348612E-2</v>
      </c>
      <c r="BA390">
        <v>1</v>
      </c>
      <c r="BB390">
        <v>0</v>
      </c>
      <c r="BC390">
        <f t="shared" ref="BC390:BC453" si="90">BC389+BA390</f>
        <v>366</v>
      </c>
      <c r="BD390">
        <f t="shared" ref="BD390:BD453" si="91">BD389+BB390</f>
        <v>20</v>
      </c>
      <c r="BE390">
        <f t="shared" si="87"/>
        <v>0.70316301703163009</v>
      </c>
      <c r="BF390">
        <f t="shared" si="88"/>
        <v>0.91561181434599159</v>
      </c>
      <c r="BG390">
        <f t="shared" si="89"/>
        <v>7.4258865721484751E-4</v>
      </c>
    </row>
    <row r="391" spans="1:59" x14ac:dyDescent="0.35">
      <c r="A391">
        <v>31</v>
      </c>
      <c r="B391">
        <v>140</v>
      </c>
      <c r="C391">
        <v>12</v>
      </c>
      <c r="D391">
        <v>246</v>
      </c>
      <c r="E391">
        <v>3</v>
      </c>
      <c r="F391">
        <v>1</v>
      </c>
      <c r="G391">
        <v>4</v>
      </c>
      <c r="H391">
        <v>4</v>
      </c>
      <c r="I391">
        <v>2</v>
      </c>
      <c r="J391">
        <v>1</v>
      </c>
      <c r="K391">
        <v>23</v>
      </c>
      <c r="L391">
        <v>3</v>
      </c>
      <c r="M391">
        <v>3</v>
      </c>
      <c r="N391" s="14">
        <v>0</v>
      </c>
      <c r="O391">
        <v>1</v>
      </c>
      <c r="P391" s="15">
        <f t="shared" si="79"/>
        <v>1</v>
      </c>
      <c r="Q391">
        <f t="shared" si="80"/>
        <v>0</v>
      </c>
      <c r="R391">
        <f t="shared" si="81"/>
        <v>0.16711712999442307</v>
      </c>
      <c r="S391" s="14">
        <f t="shared" si="82"/>
        <v>0.16711712999442307</v>
      </c>
      <c r="T391" s="15">
        <f t="shared" si="83"/>
        <v>0.83288287000557693</v>
      </c>
      <c r="U391" s="14">
        <f t="shared" si="84"/>
        <v>-0.18286225894032493</v>
      </c>
      <c r="V391" s="15">
        <f t="shared" si="85"/>
        <v>100</v>
      </c>
      <c r="W391">
        <f t="shared" si="86"/>
        <v>0.20064901802255108</v>
      </c>
      <c r="AZ391">
        <v>4.9874254460968978E-2</v>
      </c>
      <c r="BA391">
        <v>1</v>
      </c>
      <c r="BB391">
        <v>0</v>
      </c>
      <c r="BC391">
        <f t="shared" si="90"/>
        <v>367</v>
      </c>
      <c r="BD391">
        <f t="shared" si="91"/>
        <v>20</v>
      </c>
      <c r="BE391">
        <f t="shared" si="87"/>
        <v>0.70235198702351986</v>
      </c>
      <c r="BF391">
        <f t="shared" si="88"/>
        <v>0.91561181434599159</v>
      </c>
      <c r="BG391">
        <f t="shared" si="89"/>
        <v>7.4258865721484751E-4</v>
      </c>
    </row>
    <row r="392" spans="1:59" x14ac:dyDescent="0.35">
      <c r="A392">
        <v>31</v>
      </c>
      <c r="B392">
        <v>154</v>
      </c>
      <c r="C392">
        <v>7</v>
      </c>
      <c r="D392">
        <v>941</v>
      </c>
      <c r="E392">
        <v>2</v>
      </c>
      <c r="F392">
        <v>2</v>
      </c>
      <c r="G392">
        <v>9</v>
      </c>
      <c r="H392">
        <v>3</v>
      </c>
      <c r="I392">
        <v>2</v>
      </c>
      <c r="J392">
        <v>0</v>
      </c>
      <c r="K392">
        <v>15</v>
      </c>
      <c r="L392">
        <v>2</v>
      </c>
      <c r="M392">
        <v>4</v>
      </c>
      <c r="N392" s="14">
        <v>0</v>
      </c>
      <c r="O392">
        <v>1</v>
      </c>
      <c r="P392" s="15">
        <f t="shared" si="79"/>
        <v>1</v>
      </c>
      <c r="Q392">
        <f t="shared" si="80"/>
        <v>0</v>
      </c>
      <c r="R392">
        <f t="shared" si="81"/>
        <v>0.13818847992567215</v>
      </c>
      <c r="S392" s="14">
        <f t="shared" si="82"/>
        <v>0.13818847992567215</v>
      </c>
      <c r="T392" s="15">
        <f t="shared" si="83"/>
        <v>0.86181152007432782</v>
      </c>
      <c r="U392" s="14">
        <f t="shared" si="84"/>
        <v>-0.14871868643287628</v>
      </c>
      <c r="V392" s="15">
        <f t="shared" si="85"/>
        <v>100</v>
      </c>
      <c r="W392">
        <f t="shared" si="86"/>
        <v>0.16034652207219735</v>
      </c>
      <c r="AZ392">
        <v>5.0227463373099426E-2</v>
      </c>
      <c r="BA392">
        <v>1</v>
      </c>
      <c r="BB392">
        <v>0</v>
      </c>
      <c r="BC392">
        <f t="shared" si="90"/>
        <v>368</v>
      </c>
      <c r="BD392">
        <f t="shared" si="91"/>
        <v>20</v>
      </c>
      <c r="BE392">
        <f t="shared" si="87"/>
        <v>0.70154095701540964</v>
      </c>
      <c r="BF392">
        <f t="shared" si="88"/>
        <v>0.91561181434599159</v>
      </c>
      <c r="BG392">
        <f t="shared" si="89"/>
        <v>7.425886572149491E-4</v>
      </c>
    </row>
    <row r="393" spans="1:59" x14ac:dyDescent="0.35">
      <c r="A393">
        <v>31</v>
      </c>
      <c r="B393">
        <v>163</v>
      </c>
      <c r="C393">
        <v>24</v>
      </c>
      <c r="D393">
        <v>1736</v>
      </c>
      <c r="E393">
        <v>4</v>
      </c>
      <c r="F393">
        <v>1</v>
      </c>
      <c r="G393">
        <v>3</v>
      </c>
      <c r="H393">
        <v>4</v>
      </c>
      <c r="I393">
        <v>1</v>
      </c>
      <c r="J393">
        <v>0</v>
      </c>
      <c r="K393">
        <v>20</v>
      </c>
      <c r="L393">
        <v>4</v>
      </c>
      <c r="M393">
        <v>2</v>
      </c>
      <c r="N393" s="14">
        <v>0</v>
      </c>
      <c r="O393">
        <v>1</v>
      </c>
      <c r="P393" s="15">
        <f t="shared" si="79"/>
        <v>1</v>
      </c>
      <c r="Q393">
        <f t="shared" si="80"/>
        <v>0</v>
      </c>
      <c r="R393">
        <f t="shared" si="81"/>
        <v>6.4207945719063575E-2</v>
      </c>
      <c r="S393" s="14">
        <f t="shared" si="82"/>
        <v>6.4207945719063575E-2</v>
      </c>
      <c r="T393" s="15">
        <f t="shared" si="83"/>
        <v>0.93579205428093637</v>
      </c>
      <c r="U393" s="14">
        <f t="shared" si="84"/>
        <v>-6.6361991416442057E-2</v>
      </c>
      <c r="V393" s="15">
        <f t="shared" si="85"/>
        <v>100</v>
      </c>
      <c r="W393">
        <f t="shared" si="86"/>
        <v>6.8613476065899098E-2</v>
      </c>
      <c r="AZ393">
        <v>5.0349314304081849E-2</v>
      </c>
      <c r="BA393">
        <v>1</v>
      </c>
      <c r="BB393">
        <v>0</v>
      </c>
      <c r="BC393">
        <f t="shared" si="90"/>
        <v>369</v>
      </c>
      <c r="BD393">
        <f t="shared" si="91"/>
        <v>20</v>
      </c>
      <c r="BE393">
        <f t="shared" si="87"/>
        <v>0.7007299270072993</v>
      </c>
      <c r="BF393">
        <f t="shared" si="88"/>
        <v>0.91561181434599159</v>
      </c>
      <c r="BG393">
        <f t="shared" si="89"/>
        <v>7.425886572149491E-4</v>
      </c>
    </row>
    <row r="394" spans="1:59" x14ac:dyDescent="0.35">
      <c r="A394">
        <v>31</v>
      </c>
      <c r="B394">
        <v>182</v>
      </c>
      <c r="C394">
        <v>8</v>
      </c>
      <c r="D394">
        <v>1430</v>
      </c>
      <c r="E394">
        <v>1</v>
      </c>
      <c r="F394">
        <v>1</v>
      </c>
      <c r="G394">
        <v>1</v>
      </c>
      <c r="H394">
        <v>2</v>
      </c>
      <c r="I394">
        <v>1</v>
      </c>
      <c r="J394">
        <v>0</v>
      </c>
      <c r="K394">
        <v>11</v>
      </c>
      <c r="L394">
        <v>3</v>
      </c>
      <c r="M394">
        <v>4</v>
      </c>
      <c r="N394" s="14">
        <v>0</v>
      </c>
      <c r="O394">
        <v>1</v>
      </c>
      <c r="P394" s="15">
        <f t="shared" si="79"/>
        <v>1</v>
      </c>
      <c r="Q394">
        <f t="shared" si="80"/>
        <v>0</v>
      </c>
      <c r="R394">
        <f t="shared" si="81"/>
        <v>0.13511666643771317</v>
      </c>
      <c r="S394" s="14">
        <f t="shared" si="82"/>
        <v>0.13511666643771317</v>
      </c>
      <c r="T394" s="15">
        <f t="shared" si="83"/>
        <v>0.86488333356228686</v>
      </c>
      <c r="U394" s="14">
        <f t="shared" si="84"/>
        <v>-0.14516065564110633</v>
      </c>
      <c r="V394" s="15">
        <f t="shared" si="85"/>
        <v>100</v>
      </c>
      <c r="W394">
        <f t="shared" si="86"/>
        <v>0.15622530946595281</v>
      </c>
      <c r="AZ394">
        <v>5.045060474827745E-2</v>
      </c>
      <c r="BA394">
        <v>1</v>
      </c>
      <c r="BB394">
        <v>0</v>
      </c>
      <c r="BC394">
        <f t="shared" si="90"/>
        <v>370</v>
      </c>
      <c r="BD394">
        <f t="shared" si="91"/>
        <v>20</v>
      </c>
      <c r="BE394">
        <f t="shared" si="87"/>
        <v>0.69991889699918897</v>
      </c>
      <c r="BF394">
        <f t="shared" si="88"/>
        <v>0.91561181434599159</v>
      </c>
      <c r="BG394">
        <f t="shared" si="89"/>
        <v>7.425886572149491E-4</v>
      </c>
    </row>
    <row r="395" spans="1:59" x14ac:dyDescent="0.35">
      <c r="A395">
        <v>31</v>
      </c>
      <c r="B395">
        <v>196</v>
      </c>
      <c r="C395">
        <v>29</v>
      </c>
      <c r="D395">
        <v>1784</v>
      </c>
      <c r="E395">
        <v>1</v>
      </c>
      <c r="F395">
        <v>1</v>
      </c>
      <c r="G395">
        <v>8</v>
      </c>
      <c r="H395">
        <v>4</v>
      </c>
      <c r="I395">
        <v>2</v>
      </c>
      <c r="J395">
        <v>0</v>
      </c>
      <c r="K395">
        <v>14</v>
      </c>
      <c r="L395">
        <v>1</v>
      </c>
      <c r="M395">
        <v>3</v>
      </c>
      <c r="N395" s="14">
        <v>0</v>
      </c>
      <c r="O395">
        <v>1</v>
      </c>
      <c r="P395" s="15">
        <f t="shared" si="79"/>
        <v>1</v>
      </c>
      <c r="Q395">
        <f t="shared" si="80"/>
        <v>0</v>
      </c>
      <c r="R395">
        <f t="shared" si="81"/>
        <v>0.22401102092397698</v>
      </c>
      <c r="S395" s="14">
        <f t="shared" si="82"/>
        <v>0.22401102092397698</v>
      </c>
      <c r="T395" s="15">
        <f t="shared" si="83"/>
        <v>0.77598897907602304</v>
      </c>
      <c r="U395" s="14">
        <f t="shared" si="84"/>
        <v>-0.25361696112139059</v>
      </c>
      <c r="V395" s="15">
        <f t="shared" si="85"/>
        <v>100</v>
      </c>
      <c r="W395">
        <f t="shared" si="86"/>
        <v>0.28867809590634769</v>
      </c>
      <c r="AZ395">
        <v>5.0799444791501364E-2</v>
      </c>
      <c r="BA395">
        <v>1</v>
      </c>
      <c r="BB395">
        <v>0</v>
      </c>
      <c r="BC395">
        <f t="shared" si="90"/>
        <v>371</v>
      </c>
      <c r="BD395">
        <f t="shared" si="91"/>
        <v>20</v>
      </c>
      <c r="BE395">
        <f t="shared" si="87"/>
        <v>0.69910786699107863</v>
      </c>
      <c r="BF395">
        <f t="shared" si="88"/>
        <v>0.91561181434599159</v>
      </c>
      <c r="BG395">
        <f t="shared" si="89"/>
        <v>7.425886572149491E-4</v>
      </c>
    </row>
    <row r="396" spans="1:59" x14ac:dyDescent="0.35">
      <c r="A396">
        <v>31</v>
      </c>
      <c r="B396">
        <v>202</v>
      </c>
      <c r="C396">
        <v>8</v>
      </c>
      <c r="D396">
        <v>1433</v>
      </c>
      <c r="E396">
        <v>1</v>
      </c>
      <c r="F396">
        <v>1</v>
      </c>
      <c r="G396">
        <v>4</v>
      </c>
      <c r="H396">
        <v>2</v>
      </c>
      <c r="I396">
        <v>1</v>
      </c>
      <c r="J396">
        <v>0</v>
      </c>
      <c r="K396">
        <v>15.375527426160337</v>
      </c>
      <c r="L396">
        <v>3</v>
      </c>
      <c r="M396">
        <v>4</v>
      </c>
      <c r="N396" s="14">
        <v>1</v>
      </c>
      <c r="O396">
        <v>0</v>
      </c>
      <c r="P396" s="15">
        <f t="shared" si="79"/>
        <v>1</v>
      </c>
      <c r="Q396">
        <f t="shared" si="80"/>
        <v>1</v>
      </c>
      <c r="R396">
        <f t="shared" si="81"/>
        <v>0.16886244983186691</v>
      </c>
      <c r="S396" s="14">
        <f t="shared" si="82"/>
        <v>0.16886244983186691</v>
      </c>
      <c r="T396" s="15">
        <f t="shared" si="83"/>
        <v>0.83113755016813307</v>
      </c>
      <c r="U396" s="14">
        <f t="shared" si="84"/>
        <v>-1.7786708017809589</v>
      </c>
      <c r="V396" s="15">
        <f t="shared" si="85"/>
        <v>0</v>
      </c>
      <c r="W396">
        <f t="shared" si="86"/>
        <v>4.9219797000202279</v>
      </c>
      <c r="AZ396">
        <v>5.1076524041496124E-2</v>
      </c>
      <c r="BA396">
        <v>1</v>
      </c>
      <c r="BB396">
        <v>0</v>
      </c>
      <c r="BC396">
        <f t="shared" si="90"/>
        <v>372</v>
      </c>
      <c r="BD396">
        <f t="shared" si="91"/>
        <v>20</v>
      </c>
      <c r="BE396">
        <f t="shared" si="87"/>
        <v>0.69829683698296829</v>
      </c>
      <c r="BF396">
        <f t="shared" si="88"/>
        <v>0.91561181434599159</v>
      </c>
      <c r="BG396">
        <f t="shared" si="89"/>
        <v>7.4258865721484751E-4</v>
      </c>
    </row>
    <row r="397" spans="1:59" x14ac:dyDescent="0.35">
      <c r="A397">
        <v>31</v>
      </c>
      <c r="B397">
        <v>218</v>
      </c>
      <c r="C397">
        <v>7</v>
      </c>
      <c r="D397">
        <v>416</v>
      </c>
      <c r="E397">
        <v>2</v>
      </c>
      <c r="F397">
        <v>2</v>
      </c>
      <c r="G397">
        <v>8</v>
      </c>
      <c r="H397">
        <v>4</v>
      </c>
      <c r="I397">
        <v>2</v>
      </c>
      <c r="J397">
        <v>0</v>
      </c>
      <c r="K397">
        <v>11</v>
      </c>
      <c r="L397">
        <v>2</v>
      </c>
      <c r="M397">
        <v>2</v>
      </c>
      <c r="N397" s="14">
        <v>0</v>
      </c>
      <c r="O397">
        <v>1</v>
      </c>
      <c r="P397" s="15">
        <f t="shared" si="79"/>
        <v>1</v>
      </c>
      <c r="Q397">
        <f t="shared" si="80"/>
        <v>0</v>
      </c>
      <c r="R397">
        <f t="shared" si="81"/>
        <v>0.17275804266500866</v>
      </c>
      <c r="S397" s="14">
        <f t="shared" si="82"/>
        <v>0.17275804266500866</v>
      </c>
      <c r="T397" s="15">
        <f t="shared" si="83"/>
        <v>0.8272419573349914</v>
      </c>
      <c r="U397" s="14">
        <f t="shared" si="84"/>
        <v>-0.18965805439752634</v>
      </c>
      <c r="V397" s="15">
        <f t="shared" si="85"/>
        <v>100</v>
      </c>
      <c r="W397">
        <f t="shared" si="86"/>
        <v>0.20883617076382205</v>
      </c>
      <c r="AZ397">
        <v>5.1283038675201557E-2</v>
      </c>
      <c r="BA397">
        <v>1</v>
      </c>
      <c r="BB397">
        <v>0</v>
      </c>
      <c r="BC397">
        <f t="shared" si="90"/>
        <v>373</v>
      </c>
      <c r="BD397">
        <f t="shared" si="91"/>
        <v>20</v>
      </c>
      <c r="BE397">
        <f t="shared" si="87"/>
        <v>0.69748580697485807</v>
      </c>
      <c r="BF397">
        <f t="shared" si="88"/>
        <v>0.91561181434599159</v>
      </c>
      <c r="BG397">
        <f t="shared" si="89"/>
        <v>7.4258865721484751E-4</v>
      </c>
    </row>
    <row r="398" spans="1:59" x14ac:dyDescent="0.35">
      <c r="A398">
        <v>31</v>
      </c>
      <c r="B398">
        <v>249</v>
      </c>
      <c r="C398">
        <v>6</v>
      </c>
      <c r="D398">
        <v>163</v>
      </c>
      <c r="E398">
        <v>2</v>
      </c>
      <c r="F398">
        <v>2</v>
      </c>
      <c r="G398">
        <v>8</v>
      </c>
      <c r="H398">
        <v>3</v>
      </c>
      <c r="I398">
        <v>2</v>
      </c>
      <c r="J398">
        <v>1</v>
      </c>
      <c r="K398">
        <v>18</v>
      </c>
      <c r="L398">
        <v>2</v>
      </c>
      <c r="M398">
        <v>2</v>
      </c>
      <c r="N398" s="14">
        <v>1</v>
      </c>
      <c r="O398">
        <v>0</v>
      </c>
      <c r="P398" s="15">
        <f t="shared" si="79"/>
        <v>1</v>
      </c>
      <c r="Q398">
        <f t="shared" si="80"/>
        <v>1</v>
      </c>
      <c r="R398">
        <f t="shared" si="81"/>
        <v>0.57246034490442521</v>
      </c>
      <c r="S398" s="14">
        <f t="shared" si="82"/>
        <v>0.57246034490442521</v>
      </c>
      <c r="T398" s="15">
        <f t="shared" si="83"/>
        <v>0.42753965509557479</v>
      </c>
      <c r="U398" s="14">
        <f t="shared" si="84"/>
        <v>-0.55781181249526879</v>
      </c>
      <c r="V398" s="15">
        <f t="shared" si="85"/>
        <v>100</v>
      </c>
      <c r="W398">
        <f t="shared" si="86"/>
        <v>0.74684588880467251</v>
      </c>
      <c r="AZ398">
        <v>5.1507359114336328E-2</v>
      </c>
      <c r="BA398">
        <v>1</v>
      </c>
      <c r="BB398">
        <v>0</v>
      </c>
      <c r="BC398">
        <f t="shared" si="90"/>
        <v>374</v>
      </c>
      <c r="BD398">
        <f t="shared" si="91"/>
        <v>20</v>
      </c>
      <c r="BE398">
        <f t="shared" si="87"/>
        <v>0.69667477696674784</v>
      </c>
      <c r="BF398">
        <f t="shared" si="88"/>
        <v>0.91561181434599159</v>
      </c>
      <c r="BG398">
        <f t="shared" si="89"/>
        <v>7.425886572149491E-4</v>
      </c>
    </row>
    <row r="399" spans="1:59" x14ac:dyDescent="0.35">
      <c r="A399">
        <v>31</v>
      </c>
      <c r="B399">
        <v>311</v>
      </c>
      <c r="C399">
        <v>20</v>
      </c>
      <c r="D399">
        <v>1881</v>
      </c>
      <c r="E399">
        <v>2</v>
      </c>
      <c r="F399">
        <v>2</v>
      </c>
      <c r="G399">
        <v>5</v>
      </c>
      <c r="H399">
        <v>3</v>
      </c>
      <c r="I399">
        <v>3</v>
      </c>
      <c r="J399">
        <v>0</v>
      </c>
      <c r="K399">
        <v>11</v>
      </c>
      <c r="L399">
        <v>1</v>
      </c>
      <c r="M399">
        <v>3</v>
      </c>
      <c r="N399" s="14">
        <v>0</v>
      </c>
      <c r="O399">
        <v>1</v>
      </c>
      <c r="P399" s="15">
        <f t="shared" si="79"/>
        <v>1</v>
      </c>
      <c r="Q399">
        <f t="shared" si="80"/>
        <v>0</v>
      </c>
      <c r="R399">
        <f t="shared" si="81"/>
        <v>0.10117290055840317</v>
      </c>
      <c r="S399" s="14">
        <f t="shared" si="82"/>
        <v>0.10117290055840317</v>
      </c>
      <c r="T399" s="15">
        <f t="shared" si="83"/>
        <v>0.89882709944159678</v>
      </c>
      <c r="U399" s="14">
        <f t="shared" si="84"/>
        <v>-0.10666458843390071</v>
      </c>
      <c r="V399" s="15">
        <f t="shared" si="85"/>
        <v>100</v>
      </c>
      <c r="W399">
        <f t="shared" si="86"/>
        <v>0.11256102605412943</v>
      </c>
      <c r="AZ399">
        <v>5.1556450951784336E-2</v>
      </c>
      <c r="BA399">
        <v>1</v>
      </c>
      <c r="BB399">
        <v>0</v>
      </c>
      <c r="BC399">
        <f t="shared" si="90"/>
        <v>375</v>
      </c>
      <c r="BD399">
        <f t="shared" si="91"/>
        <v>20</v>
      </c>
      <c r="BE399">
        <f t="shared" si="87"/>
        <v>0.69586374695863751</v>
      </c>
      <c r="BF399">
        <f t="shared" si="88"/>
        <v>0.91561181434599159</v>
      </c>
      <c r="BG399">
        <f t="shared" si="89"/>
        <v>7.425886572149491E-4</v>
      </c>
    </row>
    <row r="400" spans="1:59" x14ac:dyDescent="0.35">
      <c r="A400">
        <v>31</v>
      </c>
      <c r="B400">
        <v>325</v>
      </c>
      <c r="C400">
        <v>5</v>
      </c>
      <c r="D400">
        <v>2057</v>
      </c>
      <c r="E400">
        <v>2</v>
      </c>
      <c r="F400">
        <v>2</v>
      </c>
      <c r="G400">
        <v>3</v>
      </c>
      <c r="H400">
        <v>1</v>
      </c>
      <c r="I400">
        <v>1</v>
      </c>
      <c r="J400">
        <v>0</v>
      </c>
      <c r="K400">
        <v>15.345132743362832</v>
      </c>
      <c r="L400">
        <v>2</v>
      </c>
      <c r="M400">
        <v>3</v>
      </c>
      <c r="N400" s="14">
        <v>0</v>
      </c>
      <c r="O400">
        <v>1</v>
      </c>
      <c r="P400" s="15">
        <f t="shared" si="79"/>
        <v>1</v>
      </c>
      <c r="Q400">
        <f t="shared" si="80"/>
        <v>0</v>
      </c>
      <c r="R400">
        <f t="shared" si="81"/>
        <v>0.25072379367786812</v>
      </c>
      <c r="S400" s="14">
        <f t="shared" si="82"/>
        <v>0.25072379367786812</v>
      </c>
      <c r="T400" s="15">
        <f t="shared" si="83"/>
        <v>0.74927620632213188</v>
      </c>
      <c r="U400" s="14">
        <f t="shared" si="84"/>
        <v>-0.28864759665745426</v>
      </c>
      <c r="V400" s="15">
        <f t="shared" si="85"/>
        <v>100</v>
      </c>
      <c r="W400">
        <f t="shared" si="86"/>
        <v>0.33462132063229555</v>
      </c>
      <c r="AZ400">
        <v>5.1584090787527674E-2</v>
      </c>
      <c r="BA400">
        <v>1</v>
      </c>
      <c r="BB400">
        <v>0</v>
      </c>
      <c r="BC400">
        <f t="shared" si="90"/>
        <v>376</v>
      </c>
      <c r="BD400">
        <f t="shared" si="91"/>
        <v>20</v>
      </c>
      <c r="BE400">
        <f t="shared" si="87"/>
        <v>0.69505271695052717</v>
      </c>
      <c r="BF400">
        <f t="shared" si="88"/>
        <v>0.91561181434599159</v>
      </c>
      <c r="BG400">
        <f t="shared" si="89"/>
        <v>7.425886572149491E-4</v>
      </c>
    </row>
    <row r="401" spans="1:59" x14ac:dyDescent="0.35">
      <c r="A401">
        <v>31</v>
      </c>
      <c r="B401">
        <v>326</v>
      </c>
      <c r="C401">
        <v>8</v>
      </c>
      <c r="D401">
        <v>1453</v>
      </c>
      <c r="E401">
        <v>1</v>
      </c>
      <c r="F401">
        <v>2</v>
      </c>
      <c r="G401">
        <v>8</v>
      </c>
      <c r="H401">
        <v>4</v>
      </c>
      <c r="I401">
        <v>3</v>
      </c>
      <c r="J401">
        <v>0</v>
      </c>
      <c r="K401">
        <v>18</v>
      </c>
      <c r="L401">
        <v>1</v>
      </c>
      <c r="M401">
        <v>3</v>
      </c>
      <c r="N401" s="14">
        <v>0</v>
      </c>
      <c r="O401">
        <v>1</v>
      </c>
      <c r="P401" s="15">
        <f t="shared" si="79"/>
        <v>1</v>
      </c>
      <c r="Q401">
        <f t="shared" si="80"/>
        <v>0</v>
      </c>
      <c r="R401">
        <f t="shared" si="81"/>
        <v>9.1769409945188118E-2</v>
      </c>
      <c r="S401" s="14">
        <f t="shared" si="82"/>
        <v>9.1769409945188118E-2</v>
      </c>
      <c r="T401" s="15">
        <f t="shared" si="83"/>
        <v>0.90823059005481188</v>
      </c>
      <c r="U401" s="14">
        <f t="shared" si="84"/>
        <v>-9.6256978816794028E-2</v>
      </c>
      <c r="V401" s="15">
        <f t="shared" si="85"/>
        <v>100</v>
      </c>
      <c r="W401">
        <f t="shared" si="86"/>
        <v>0.1010419721049583</v>
      </c>
      <c r="AZ401">
        <v>5.1680346456927963E-2</v>
      </c>
      <c r="BA401">
        <v>1</v>
      </c>
      <c r="BB401">
        <v>0</v>
      </c>
      <c r="BC401">
        <f t="shared" si="90"/>
        <v>377</v>
      </c>
      <c r="BD401">
        <f t="shared" si="91"/>
        <v>20</v>
      </c>
      <c r="BE401">
        <f t="shared" si="87"/>
        <v>0.69424168694241684</v>
      </c>
      <c r="BF401">
        <f t="shared" si="88"/>
        <v>0.91561181434599159</v>
      </c>
      <c r="BG401">
        <f t="shared" si="89"/>
        <v>7.425886572149491E-4</v>
      </c>
    </row>
    <row r="402" spans="1:59" x14ac:dyDescent="0.35">
      <c r="A402">
        <v>31</v>
      </c>
      <c r="B402">
        <v>329</v>
      </c>
      <c r="C402">
        <v>1</v>
      </c>
      <c r="D402">
        <v>530</v>
      </c>
      <c r="E402">
        <v>4</v>
      </c>
      <c r="F402">
        <v>2</v>
      </c>
      <c r="G402">
        <v>5</v>
      </c>
      <c r="H402">
        <v>1</v>
      </c>
      <c r="I402">
        <v>2</v>
      </c>
      <c r="J402">
        <v>0</v>
      </c>
      <c r="K402">
        <v>12</v>
      </c>
      <c r="L402">
        <v>3</v>
      </c>
      <c r="M402">
        <v>3</v>
      </c>
      <c r="N402" s="14">
        <v>0</v>
      </c>
      <c r="O402">
        <v>1</v>
      </c>
      <c r="P402" s="15">
        <f t="shared" si="79"/>
        <v>1</v>
      </c>
      <c r="Q402">
        <f t="shared" si="80"/>
        <v>0</v>
      </c>
      <c r="R402">
        <f t="shared" si="81"/>
        <v>9.4275112070244527E-2</v>
      </c>
      <c r="S402" s="14">
        <f t="shared" si="82"/>
        <v>9.4275112070244527E-2</v>
      </c>
      <c r="T402" s="15">
        <f t="shared" si="83"/>
        <v>0.90572488792975547</v>
      </c>
      <c r="U402" s="14">
        <f t="shared" si="84"/>
        <v>-9.9019674758558648E-2</v>
      </c>
      <c r="V402" s="15">
        <f t="shared" si="85"/>
        <v>100</v>
      </c>
      <c r="W402">
        <f t="shared" si="86"/>
        <v>0.10408802201044975</v>
      </c>
      <c r="AZ402">
        <v>5.2016808175039557E-2</v>
      </c>
      <c r="BA402">
        <v>1</v>
      </c>
      <c r="BB402">
        <v>0</v>
      </c>
      <c r="BC402">
        <f t="shared" si="90"/>
        <v>378</v>
      </c>
      <c r="BD402">
        <f t="shared" si="91"/>
        <v>20</v>
      </c>
      <c r="BE402">
        <f t="shared" si="87"/>
        <v>0.6934306569343065</v>
      </c>
      <c r="BF402">
        <f t="shared" si="88"/>
        <v>0.91561181434599159</v>
      </c>
      <c r="BG402">
        <f t="shared" si="89"/>
        <v>7.4258865721484751E-4</v>
      </c>
    </row>
    <row r="403" spans="1:59" x14ac:dyDescent="0.35">
      <c r="A403">
        <v>31</v>
      </c>
      <c r="B403">
        <v>330</v>
      </c>
      <c r="C403">
        <v>22</v>
      </c>
      <c r="D403">
        <v>1389</v>
      </c>
      <c r="E403">
        <v>4</v>
      </c>
      <c r="F403">
        <v>2</v>
      </c>
      <c r="G403">
        <v>3</v>
      </c>
      <c r="H403">
        <v>3</v>
      </c>
      <c r="I403">
        <v>2</v>
      </c>
      <c r="J403">
        <v>1</v>
      </c>
      <c r="K403">
        <v>15</v>
      </c>
      <c r="L403">
        <v>4</v>
      </c>
      <c r="M403">
        <v>2</v>
      </c>
      <c r="N403" s="14">
        <v>1</v>
      </c>
      <c r="O403">
        <v>0</v>
      </c>
      <c r="P403" s="15">
        <f t="shared" si="79"/>
        <v>1</v>
      </c>
      <c r="Q403">
        <f t="shared" si="80"/>
        <v>1</v>
      </c>
      <c r="R403">
        <f t="shared" si="81"/>
        <v>0.27958003516301716</v>
      </c>
      <c r="S403" s="14">
        <f t="shared" si="82"/>
        <v>0.27958003516301716</v>
      </c>
      <c r="T403" s="15">
        <f t="shared" si="83"/>
        <v>0.7204199648369829</v>
      </c>
      <c r="U403" s="14">
        <f t="shared" si="84"/>
        <v>-1.2744666761683021</v>
      </c>
      <c r="V403" s="15">
        <f t="shared" si="85"/>
        <v>0</v>
      </c>
      <c r="W403">
        <f t="shared" si="86"/>
        <v>2.5767933122153068</v>
      </c>
      <c r="AZ403">
        <v>5.201859248644896E-2</v>
      </c>
      <c r="BA403">
        <v>1</v>
      </c>
      <c r="BB403">
        <v>0</v>
      </c>
      <c r="BC403">
        <f t="shared" si="90"/>
        <v>379</v>
      </c>
      <c r="BD403">
        <f t="shared" si="91"/>
        <v>20</v>
      </c>
      <c r="BE403">
        <f t="shared" si="87"/>
        <v>0.69261962692619627</v>
      </c>
      <c r="BF403">
        <f t="shared" si="88"/>
        <v>0.91561181434599159</v>
      </c>
      <c r="BG403">
        <f t="shared" si="89"/>
        <v>7.4258865721484751E-4</v>
      </c>
    </row>
    <row r="404" spans="1:59" x14ac:dyDescent="0.35">
      <c r="A404">
        <v>31</v>
      </c>
      <c r="B404">
        <v>359</v>
      </c>
      <c r="C404">
        <v>18</v>
      </c>
      <c r="D404">
        <v>1842</v>
      </c>
      <c r="E404">
        <v>4</v>
      </c>
      <c r="F404">
        <v>2</v>
      </c>
      <c r="G404">
        <v>2</v>
      </c>
      <c r="H404">
        <v>1</v>
      </c>
      <c r="I404">
        <v>2</v>
      </c>
      <c r="J404">
        <v>0</v>
      </c>
      <c r="K404">
        <v>17</v>
      </c>
      <c r="L404">
        <v>3</v>
      </c>
      <c r="M404">
        <v>3</v>
      </c>
      <c r="N404" s="14">
        <v>1</v>
      </c>
      <c r="O404">
        <v>0</v>
      </c>
      <c r="P404" s="15">
        <f t="shared" si="79"/>
        <v>1</v>
      </c>
      <c r="Q404">
        <f t="shared" si="80"/>
        <v>1</v>
      </c>
      <c r="R404">
        <f t="shared" si="81"/>
        <v>8.4256117966552649E-2</v>
      </c>
      <c r="S404" s="14">
        <f t="shared" si="82"/>
        <v>8.4256117966552649E-2</v>
      </c>
      <c r="T404" s="15">
        <f t="shared" si="83"/>
        <v>0.91574388203344737</v>
      </c>
      <c r="U404" s="14">
        <f t="shared" si="84"/>
        <v>-2.473894095572458</v>
      </c>
      <c r="V404" s="15">
        <f t="shared" si="85"/>
        <v>0</v>
      </c>
      <c r="W404">
        <f t="shared" si="86"/>
        <v>10.868574343728636</v>
      </c>
      <c r="AZ404">
        <v>5.2203558345721629E-2</v>
      </c>
      <c r="BA404">
        <v>1</v>
      </c>
      <c r="BB404">
        <v>0</v>
      </c>
      <c r="BC404">
        <f t="shared" si="90"/>
        <v>380</v>
      </c>
      <c r="BD404">
        <f t="shared" si="91"/>
        <v>20</v>
      </c>
      <c r="BE404">
        <f t="shared" si="87"/>
        <v>0.69180859691808605</v>
      </c>
      <c r="BF404">
        <f t="shared" si="88"/>
        <v>0.91561181434599159</v>
      </c>
      <c r="BG404">
        <f t="shared" si="89"/>
        <v>7.425886572149491E-4</v>
      </c>
    </row>
    <row r="405" spans="1:59" x14ac:dyDescent="0.35">
      <c r="A405">
        <v>31</v>
      </c>
      <c r="B405">
        <v>408</v>
      </c>
      <c r="C405">
        <v>9</v>
      </c>
      <c r="D405">
        <v>493</v>
      </c>
      <c r="E405">
        <v>3</v>
      </c>
      <c r="F405">
        <v>2</v>
      </c>
      <c r="G405">
        <v>4</v>
      </c>
      <c r="H405">
        <v>2</v>
      </c>
      <c r="I405">
        <v>1</v>
      </c>
      <c r="J405">
        <v>1</v>
      </c>
      <c r="K405">
        <v>16</v>
      </c>
      <c r="L405">
        <v>4</v>
      </c>
      <c r="M405">
        <v>3</v>
      </c>
      <c r="N405" s="14">
        <v>0</v>
      </c>
      <c r="O405">
        <v>1</v>
      </c>
      <c r="P405" s="15">
        <f t="shared" si="79"/>
        <v>1</v>
      </c>
      <c r="Q405">
        <f t="shared" si="80"/>
        <v>0</v>
      </c>
      <c r="R405">
        <f t="shared" si="81"/>
        <v>0.48458786033557272</v>
      </c>
      <c r="S405" s="14">
        <f t="shared" si="82"/>
        <v>0.48458786033557272</v>
      </c>
      <c r="T405" s="15">
        <f t="shared" si="83"/>
        <v>0.51541213966442734</v>
      </c>
      <c r="U405" s="14">
        <f t="shared" si="84"/>
        <v>-0.66278842717159148</v>
      </c>
      <c r="V405" s="15">
        <f t="shared" si="85"/>
        <v>100</v>
      </c>
      <c r="W405">
        <f t="shared" si="86"/>
        <v>0.94019489073555074</v>
      </c>
      <c r="AZ405">
        <v>5.2221554155834772E-2</v>
      </c>
      <c r="BA405">
        <v>1</v>
      </c>
      <c r="BB405">
        <v>0</v>
      </c>
      <c r="BC405">
        <f t="shared" si="90"/>
        <v>381</v>
      </c>
      <c r="BD405">
        <f t="shared" si="91"/>
        <v>20</v>
      </c>
      <c r="BE405">
        <f t="shared" si="87"/>
        <v>0.69099756690997571</v>
      </c>
      <c r="BF405">
        <f t="shared" si="88"/>
        <v>0.91561181434599159</v>
      </c>
      <c r="BG405">
        <f t="shared" si="89"/>
        <v>7.425886572149491E-4</v>
      </c>
    </row>
    <row r="406" spans="1:59" x14ac:dyDescent="0.35">
      <c r="A406">
        <v>31</v>
      </c>
      <c r="B406">
        <v>444</v>
      </c>
      <c r="C406">
        <v>5</v>
      </c>
      <c r="D406">
        <v>399</v>
      </c>
      <c r="E406">
        <v>4</v>
      </c>
      <c r="F406">
        <v>1</v>
      </c>
      <c r="G406">
        <v>9</v>
      </c>
      <c r="H406">
        <v>2</v>
      </c>
      <c r="I406">
        <v>3</v>
      </c>
      <c r="J406">
        <v>0</v>
      </c>
      <c r="K406">
        <v>11</v>
      </c>
      <c r="L406">
        <v>3</v>
      </c>
      <c r="M406">
        <v>2</v>
      </c>
      <c r="N406" s="14">
        <v>0</v>
      </c>
      <c r="O406">
        <v>1</v>
      </c>
      <c r="P406" s="15">
        <f t="shared" si="79"/>
        <v>1</v>
      </c>
      <c r="Q406">
        <f t="shared" si="80"/>
        <v>0</v>
      </c>
      <c r="R406">
        <f t="shared" si="81"/>
        <v>6.3121041146179058E-2</v>
      </c>
      <c r="S406" s="14">
        <f t="shared" si="82"/>
        <v>6.3121041146179058E-2</v>
      </c>
      <c r="T406" s="15">
        <f t="shared" si="83"/>
        <v>0.93687895885382089</v>
      </c>
      <c r="U406" s="14">
        <f t="shared" si="84"/>
        <v>-6.5201184539730769E-2</v>
      </c>
      <c r="V406" s="15">
        <f t="shared" si="85"/>
        <v>100</v>
      </c>
      <c r="W406">
        <f t="shared" si="86"/>
        <v>6.7373741879528853E-2</v>
      </c>
      <c r="AZ406">
        <v>5.230940128407513E-2</v>
      </c>
      <c r="BA406">
        <v>1</v>
      </c>
      <c r="BB406">
        <v>0</v>
      </c>
      <c r="BC406">
        <f t="shared" si="90"/>
        <v>382</v>
      </c>
      <c r="BD406">
        <f t="shared" si="91"/>
        <v>20</v>
      </c>
      <c r="BE406">
        <f t="shared" si="87"/>
        <v>0.69018653690186538</v>
      </c>
      <c r="BF406">
        <f t="shared" si="88"/>
        <v>0.91561181434599159</v>
      </c>
      <c r="BG406">
        <f t="shared" si="89"/>
        <v>7.425886572149491E-4</v>
      </c>
    </row>
    <row r="407" spans="1:59" x14ac:dyDescent="0.35">
      <c r="A407">
        <v>31</v>
      </c>
      <c r="B407">
        <v>471</v>
      </c>
      <c r="C407">
        <v>4</v>
      </c>
      <c r="D407">
        <v>1916</v>
      </c>
      <c r="E407">
        <v>1</v>
      </c>
      <c r="F407">
        <v>1</v>
      </c>
      <c r="G407">
        <v>5</v>
      </c>
      <c r="H407">
        <v>3</v>
      </c>
      <c r="I407">
        <v>3</v>
      </c>
      <c r="J407">
        <v>0</v>
      </c>
      <c r="K407">
        <v>15.173076923076923</v>
      </c>
      <c r="L407">
        <v>2</v>
      </c>
      <c r="M407">
        <v>2</v>
      </c>
      <c r="N407" s="14">
        <v>0</v>
      </c>
      <c r="O407">
        <v>1</v>
      </c>
      <c r="P407" s="15">
        <f t="shared" si="79"/>
        <v>1</v>
      </c>
      <c r="Q407">
        <f t="shared" si="80"/>
        <v>0</v>
      </c>
      <c r="R407">
        <f t="shared" si="81"/>
        <v>6.7238939785617555E-2</v>
      </c>
      <c r="S407" s="14">
        <f t="shared" si="82"/>
        <v>6.7238939785617555E-2</v>
      </c>
      <c r="T407" s="15">
        <f t="shared" si="83"/>
        <v>0.93276106021438243</v>
      </c>
      <c r="U407" s="14">
        <f t="shared" si="84"/>
        <v>-6.9606209310450182E-2</v>
      </c>
      <c r="V407" s="15">
        <f t="shared" si="85"/>
        <v>100</v>
      </c>
      <c r="W407">
        <f t="shared" si="86"/>
        <v>7.208592066457363E-2</v>
      </c>
      <c r="AZ407">
        <v>5.2369809254089329E-2</v>
      </c>
      <c r="BA407">
        <v>1</v>
      </c>
      <c r="BB407">
        <v>0</v>
      </c>
      <c r="BC407">
        <f t="shared" si="90"/>
        <v>383</v>
      </c>
      <c r="BD407">
        <f t="shared" si="91"/>
        <v>20</v>
      </c>
      <c r="BE407">
        <f t="shared" si="87"/>
        <v>0.68937550689375504</v>
      </c>
      <c r="BF407">
        <f t="shared" si="88"/>
        <v>0.91561181434599159</v>
      </c>
      <c r="BG407">
        <f t="shared" si="89"/>
        <v>0</v>
      </c>
    </row>
    <row r="408" spans="1:59" x14ac:dyDescent="0.35">
      <c r="A408">
        <v>31</v>
      </c>
      <c r="B408">
        <v>480</v>
      </c>
      <c r="C408">
        <v>7</v>
      </c>
      <c r="D408">
        <v>524</v>
      </c>
      <c r="E408">
        <v>2</v>
      </c>
      <c r="F408">
        <v>1</v>
      </c>
      <c r="G408">
        <v>3</v>
      </c>
      <c r="H408">
        <v>1</v>
      </c>
      <c r="I408">
        <v>2</v>
      </c>
      <c r="J408">
        <v>0</v>
      </c>
      <c r="K408">
        <v>12</v>
      </c>
      <c r="L408">
        <v>2</v>
      </c>
      <c r="M408">
        <v>1</v>
      </c>
      <c r="N408" s="14">
        <v>0</v>
      </c>
      <c r="O408">
        <v>1</v>
      </c>
      <c r="P408" s="15">
        <f t="shared" si="79"/>
        <v>1</v>
      </c>
      <c r="Q408">
        <f t="shared" si="80"/>
        <v>0</v>
      </c>
      <c r="R408">
        <f t="shared" si="81"/>
        <v>0.22801494579366516</v>
      </c>
      <c r="S408" s="14">
        <f t="shared" si="82"/>
        <v>0.22801494579366516</v>
      </c>
      <c r="T408" s="15">
        <f t="shared" si="83"/>
        <v>0.7719850542063349</v>
      </c>
      <c r="U408" s="14">
        <f t="shared" si="84"/>
        <v>-0.25879008898111872</v>
      </c>
      <c r="V408" s="15">
        <f t="shared" si="85"/>
        <v>100</v>
      </c>
      <c r="W408">
        <f t="shared" si="86"/>
        <v>0.29536186555850297</v>
      </c>
      <c r="AZ408">
        <v>5.2378142947160491E-2</v>
      </c>
      <c r="BA408">
        <v>0</v>
      </c>
      <c r="BB408">
        <v>1</v>
      </c>
      <c r="BC408">
        <f t="shared" si="90"/>
        <v>383</v>
      </c>
      <c r="BD408">
        <f t="shared" si="91"/>
        <v>21</v>
      </c>
      <c r="BE408">
        <f t="shared" si="87"/>
        <v>0.68937550689375504</v>
      </c>
      <c r="BF408">
        <f t="shared" si="88"/>
        <v>0.91139240506329111</v>
      </c>
      <c r="BG408">
        <f t="shared" si="89"/>
        <v>7.3916658967017974E-4</v>
      </c>
    </row>
    <row r="409" spans="1:59" x14ac:dyDescent="0.35">
      <c r="A409">
        <v>31</v>
      </c>
      <c r="B409">
        <v>523</v>
      </c>
      <c r="C409">
        <v>2</v>
      </c>
      <c r="D409">
        <v>1464</v>
      </c>
      <c r="E409">
        <v>2</v>
      </c>
      <c r="F409">
        <v>2</v>
      </c>
      <c r="G409">
        <v>5</v>
      </c>
      <c r="H409">
        <v>4</v>
      </c>
      <c r="I409">
        <v>2</v>
      </c>
      <c r="J409">
        <v>1</v>
      </c>
      <c r="K409">
        <v>15.173076923076923</v>
      </c>
      <c r="L409">
        <v>3</v>
      </c>
      <c r="M409">
        <v>1</v>
      </c>
      <c r="N409" s="14">
        <v>1</v>
      </c>
      <c r="O409">
        <v>0</v>
      </c>
      <c r="P409" s="15">
        <f t="shared" si="79"/>
        <v>1</v>
      </c>
      <c r="Q409">
        <f t="shared" si="80"/>
        <v>1</v>
      </c>
      <c r="R409">
        <f t="shared" si="81"/>
        <v>0.37011748892551011</v>
      </c>
      <c r="S409" s="14">
        <f t="shared" si="82"/>
        <v>0.37011748892551011</v>
      </c>
      <c r="T409" s="15">
        <f t="shared" si="83"/>
        <v>0.62988251107448989</v>
      </c>
      <c r="U409" s="14">
        <f t="shared" si="84"/>
        <v>-0.99393478611175856</v>
      </c>
      <c r="V409" s="15">
        <f t="shared" si="85"/>
        <v>0</v>
      </c>
      <c r="W409">
        <f t="shared" si="86"/>
        <v>1.7018447653017015</v>
      </c>
      <c r="AZ409">
        <v>5.261346150639247E-2</v>
      </c>
      <c r="BA409">
        <v>1</v>
      </c>
      <c r="BB409">
        <v>0</v>
      </c>
      <c r="BC409">
        <f t="shared" si="90"/>
        <v>384</v>
      </c>
      <c r="BD409">
        <f t="shared" si="91"/>
        <v>21</v>
      </c>
      <c r="BE409">
        <f t="shared" si="87"/>
        <v>0.68856447688564471</v>
      </c>
      <c r="BF409">
        <f t="shared" si="88"/>
        <v>0.91139240506329111</v>
      </c>
      <c r="BG409">
        <f t="shared" si="89"/>
        <v>7.3916658967007848E-4</v>
      </c>
    </row>
    <row r="410" spans="1:59" x14ac:dyDescent="0.35">
      <c r="A410">
        <v>31</v>
      </c>
      <c r="B410">
        <v>525</v>
      </c>
      <c r="C410">
        <v>6</v>
      </c>
      <c r="D410">
        <v>653</v>
      </c>
      <c r="E410">
        <v>1</v>
      </c>
      <c r="F410">
        <v>2</v>
      </c>
      <c r="G410">
        <v>8</v>
      </c>
      <c r="H410">
        <v>4</v>
      </c>
      <c r="I410">
        <v>3</v>
      </c>
      <c r="J410">
        <v>0</v>
      </c>
      <c r="K410">
        <v>22</v>
      </c>
      <c r="L410">
        <v>4</v>
      </c>
      <c r="M410">
        <v>4</v>
      </c>
      <c r="N410" s="14">
        <v>0</v>
      </c>
      <c r="O410">
        <v>1</v>
      </c>
      <c r="P410" s="15">
        <f t="shared" si="79"/>
        <v>1</v>
      </c>
      <c r="Q410">
        <f t="shared" si="80"/>
        <v>0</v>
      </c>
      <c r="R410">
        <f t="shared" si="81"/>
        <v>4.0085354625886811E-2</v>
      </c>
      <c r="S410" s="14">
        <f t="shared" si="82"/>
        <v>4.0085354625886811E-2</v>
      </c>
      <c r="T410" s="15">
        <f t="shared" si="83"/>
        <v>0.9599146453741132</v>
      </c>
      <c r="U410" s="14">
        <f t="shared" si="84"/>
        <v>-4.0910909541710581E-2</v>
      </c>
      <c r="V410" s="15">
        <f t="shared" si="85"/>
        <v>100</v>
      </c>
      <c r="W410">
        <f t="shared" si="86"/>
        <v>4.1759290598451189E-2</v>
      </c>
      <c r="AZ410">
        <v>5.2774131373606412E-2</v>
      </c>
      <c r="BA410">
        <v>1</v>
      </c>
      <c r="BB410">
        <v>0</v>
      </c>
      <c r="BC410">
        <f t="shared" si="90"/>
        <v>385</v>
      </c>
      <c r="BD410">
        <f t="shared" si="91"/>
        <v>21</v>
      </c>
      <c r="BE410">
        <f t="shared" si="87"/>
        <v>0.68775344687753448</v>
      </c>
      <c r="BF410">
        <f t="shared" si="88"/>
        <v>0.91139240506329111</v>
      </c>
      <c r="BG410">
        <f t="shared" si="89"/>
        <v>7.3916658967017974E-4</v>
      </c>
    </row>
    <row r="411" spans="1:59" x14ac:dyDescent="0.35">
      <c r="A411">
        <v>31</v>
      </c>
      <c r="B411">
        <v>534</v>
      </c>
      <c r="C411">
        <v>20</v>
      </c>
      <c r="D411">
        <v>587</v>
      </c>
      <c r="E411">
        <v>1</v>
      </c>
      <c r="F411">
        <v>2</v>
      </c>
      <c r="G411">
        <v>7</v>
      </c>
      <c r="H411">
        <v>3</v>
      </c>
      <c r="I411">
        <v>2</v>
      </c>
      <c r="J411">
        <v>0</v>
      </c>
      <c r="K411">
        <v>12</v>
      </c>
      <c r="L411">
        <v>1</v>
      </c>
      <c r="M411">
        <v>3</v>
      </c>
      <c r="N411" s="14">
        <v>1</v>
      </c>
      <c r="O411">
        <v>0</v>
      </c>
      <c r="P411" s="15">
        <f t="shared" si="79"/>
        <v>1</v>
      </c>
      <c r="Q411">
        <f t="shared" si="80"/>
        <v>1</v>
      </c>
      <c r="R411">
        <f t="shared" si="81"/>
        <v>0.30633649913588185</v>
      </c>
      <c r="S411" s="14">
        <f t="shared" si="82"/>
        <v>0.30633649913588185</v>
      </c>
      <c r="T411" s="15">
        <f t="shared" si="83"/>
        <v>0.6936635008641181</v>
      </c>
      <c r="U411" s="14">
        <f t="shared" si="84"/>
        <v>-1.1830711108456256</v>
      </c>
      <c r="V411" s="15">
        <f t="shared" si="85"/>
        <v>0</v>
      </c>
      <c r="W411">
        <f t="shared" si="86"/>
        <v>2.2643841096990189</v>
      </c>
      <c r="AZ411">
        <v>5.2931264388631667E-2</v>
      </c>
      <c r="BA411">
        <v>1</v>
      </c>
      <c r="BB411">
        <v>0</v>
      </c>
      <c r="BC411">
        <f t="shared" si="90"/>
        <v>386</v>
      </c>
      <c r="BD411">
        <f t="shared" si="91"/>
        <v>21</v>
      </c>
      <c r="BE411">
        <f t="shared" si="87"/>
        <v>0.68694241686942414</v>
      </c>
      <c r="BF411">
        <f t="shared" si="88"/>
        <v>0.91139240506329111</v>
      </c>
      <c r="BG411">
        <f t="shared" si="89"/>
        <v>7.3916658967007848E-4</v>
      </c>
    </row>
    <row r="412" spans="1:59" x14ac:dyDescent="0.35">
      <c r="A412">
        <v>31</v>
      </c>
      <c r="B412">
        <v>561</v>
      </c>
      <c r="C412">
        <v>3</v>
      </c>
      <c r="D412">
        <v>1537</v>
      </c>
      <c r="E412">
        <v>4</v>
      </c>
      <c r="F412">
        <v>1</v>
      </c>
      <c r="G412">
        <v>4</v>
      </c>
      <c r="H412">
        <v>3</v>
      </c>
      <c r="I412">
        <v>1</v>
      </c>
      <c r="J412">
        <v>0</v>
      </c>
      <c r="K412">
        <v>12</v>
      </c>
      <c r="L412">
        <v>1</v>
      </c>
      <c r="M412">
        <v>1</v>
      </c>
      <c r="N412" s="14">
        <v>1</v>
      </c>
      <c r="O412">
        <v>0</v>
      </c>
      <c r="P412" s="15">
        <f t="shared" si="79"/>
        <v>1</v>
      </c>
      <c r="Q412">
        <f t="shared" si="80"/>
        <v>1</v>
      </c>
      <c r="R412">
        <f t="shared" si="81"/>
        <v>0.13227022051550016</v>
      </c>
      <c r="S412" s="14">
        <f t="shared" si="82"/>
        <v>0.13227022051550016</v>
      </c>
      <c r="T412" s="15">
        <f t="shared" si="83"/>
        <v>0.86772977948449981</v>
      </c>
      <c r="U412" s="14">
        <f t="shared" si="84"/>
        <v>-2.0229083237837036</v>
      </c>
      <c r="V412" s="15">
        <f t="shared" si="85"/>
        <v>0</v>
      </c>
      <c r="W412">
        <f t="shared" si="86"/>
        <v>6.5602807351698207</v>
      </c>
      <c r="AZ412">
        <v>5.2975340246564771E-2</v>
      </c>
      <c r="BA412">
        <v>1</v>
      </c>
      <c r="BB412">
        <v>0</v>
      </c>
      <c r="BC412">
        <f t="shared" si="90"/>
        <v>387</v>
      </c>
      <c r="BD412">
        <f t="shared" si="91"/>
        <v>21</v>
      </c>
      <c r="BE412">
        <f t="shared" si="87"/>
        <v>0.68613138686131392</v>
      </c>
      <c r="BF412">
        <f t="shared" si="88"/>
        <v>0.91139240506329111</v>
      </c>
      <c r="BG412">
        <f t="shared" si="89"/>
        <v>7.3916658967017974E-4</v>
      </c>
    </row>
    <row r="413" spans="1:59" x14ac:dyDescent="0.35">
      <c r="A413">
        <v>31</v>
      </c>
      <c r="B413">
        <v>587</v>
      </c>
      <c r="C413">
        <v>2</v>
      </c>
      <c r="D413">
        <v>1324</v>
      </c>
      <c r="E413">
        <v>4</v>
      </c>
      <c r="F413">
        <v>1</v>
      </c>
      <c r="G413">
        <v>8</v>
      </c>
      <c r="H413">
        <v>3</v>
      </c>
      <c r="I413">
        <v>3</v>
      </c>
      <c r="J413">
        <v>1</v>
      </c>
      <c r="K413">
        <v>19</v>
      </c>
      <c r="L413">
        <v>1</v>
      </c>
      <c r="M413">
        <v>2</v>
      </c>
      <c r="N413" s="14">
        <v>0</v>
      </c>
      <c r="O413">
        <v>1</v>
      </c>
      <c r="P413" s="15">
        <f t="shared" si="79"/>
        <v>1</v>
      </c>
      <c r="Q413">
        <f t="shared" si="80"/>
        <v>0</v>
      </c>
      <c r="R413">
        <f t="shared" si="81"/>
        <v>0.17444133854171814</v>
      </c>
      <c r="S413" s="14">
        <f t="shared" si="82"/>
        <v>0.17444133854171814</v>
      </c>
      <c r="T413" s="15">
        <f t="shared" si="83"/>
        <v>0.82555866145828183</v>
      </c>
      <c r="U413" s="14">
        <f t="shared" si="84"/>
        <v>-0.1916949564165174</v>
      </c>
      <c r="V413" s="15">
        <f t="shared" si="85"/>
        <v>100</v>
      </c>
      <c r="W413">
        <f t="shared" si="86"/>
        <v>0.21130096101660639</v>
      </c>
      <c r="AZ413">
        <v>5.3408381134141952E-2</v>
      </c>
      <c r="BA413">
        <v>1</v>
      </c>
      <c r="BB413">
        <v>0</v>
      </c>
      <c r="BC413">
        <f t="shared" si="90"/>
        <v>388</v>
      </c>
      <c r="BD413">
        <f t="shared" si="91"/>
        <v>21</v>
      </c>
      <c r="BE413">
        <f t="shared" si="87"/>
        <v>0.68532035685320358</v>
      </c>
      <c r="BF413">
        <f t="shared" si="88"/>
        <v>0.91139240506329111</v>
      </c>
      <c r="BG413">
        <f t="shared" si="89"/>
        <v>7.3916658967017974E-4</v>
      </c>
    </row>
    <row r="414" spans="1:59" x14ac:dyDescent="0.35">
      <c r="A414">
        <v>31</v>
      </c>
      <c r="B414">
        <v>616</v>
      </c>
      <c r="C414">
        <v>12</v>
      </c>
      <c r="D414">
        <v>961</v>
      </c>
      <c r="E414">
        <v>4</v>
      </c>
      <c r="F414">
        <v>1</v>
      </c>
      <c r="G414">
        <v>7</v>
      </c>
      <c r="H414">
        <v>4</v>
      </c>
      <c r="I414">
        <v>2</v>
      </c>
      <c r="J414">
        <v>1</v>
      </c>
      <c r="K414">
        <v>15.69811320754717</v>
      </c>
      <c r="L414">
        <v>3</v>
      </c>
      <c r="M414">
        <v>1</v>
      </c>
      <c r="N414" s="14">
        <v>0</v>
      </c>
      <c r="O414">
        <v>1</v>
      </c>
      <c r="P414" s="15">
        <f t="shared" si="79"/>
        <v>1</v>
      </c>
      <c r="Q414">
        <f t="shared" si="80"/>
        <v>0</v>
      </c>
      <c r="R414">
        <f t="shared" si="81"/>
        <v>0.27434296519788665</v>
      </c>
      <c r="S414" s="14">
        <f t="shared" si="82"/>
        <v>0.27434296519788665</v>
      </c>
      <c r="T414" s="15">
        <f t="shared" si="83"/>
        <v>0.72565703480211341</v>
      </c>
      <c r="U414" s="14">
        <f t="shared" si="84"/>
        <v>-0.32067777962903365</v>
      </c>
      <c r="V414" s="15">
        <f t="shared" si="85"/>
        <v>100</v>
      </c>
      <c r="W414">
        <f t="shared" si="86"/>
        <v>0.37806146986875133</v>
      </c>
      <c r="AZ414">
        <v>5.3423611682103481E-2</v>
      </c>
      <c r="BA414">
        <v>1</v>
      </c>
      <c r="BB414">
        <v>0</v>
      </c>
      <c r="BC414">
        <f t="shared" si="90"/>
        <v>389</v>
      </c>
      <c r="BD414">
        <f t="shared" si="91"/>
        <v>21</v>
      </c>
      <c r="BE414">
        <f t="shared" si="87"/>
        <v>0.68450932684509325</v>
      </c>
      <c r="BF414">
        <f t="shared" si="88"/>
        <v>0.91139240506329111</v>
      </c>
      <c r="BG414">
        <f t="shared" si="89"/>
        <v>7.3916658967017974E-4</v>
      </c>
    </row>
    <row r="415" spans="1:59" x14ac:dyDescent="0.35">
      <c r="A415">
        <v>31</v>
      </c>
      <c r="B415">
        <v>655</v>
      </c>
      <c r="C415">
        <v>7</v>
      </c>
      <c r="D415">
        <v>76</v>
      </c>
      <c r="E415">
        <v>4</v>
      </c>
      <c r="F415">
        <v>2</v>
      </c>
      <c r="G415">
        <v>5</v>
      </c>
      <c r="H415">
        <v>4</v>
      </c>
      <c r="I415">
        <v>3</v>
      </c>
      <c r="J415">
        <v>0</v>
      </c>
      <c r="K415">
        <v>22</v>
      </c>
      <c r="L415">
        <v>4</v>
      </c>
      <c r="M415">
        <v>2</v>
      </c>
      <c r="N415" s="14">
        <v>0</v>
      </c>
      <c r="O415">
        <v>1</v>
      </c>
      <c r="P415" s="15">
        <f t="shared" si="79"/>
        <v>1</v>
      </c>
      <c r="Q415">
        <f t="shared" si="80"/>
        <v>0</v>
      </c>
      <c r="R415">
        <f t="shared" si="81"/>
        <v>1.9842768519679411E-2</v>
      </c>
      <c r="S415" s="14">
        <f t="shared" si="82"/>
        <v>1.9842768519679411E-2</v>
      </c>
      <c r="T415" s="15">
        <f t="shared" si="83"/>
        <v>0.98015723148032063</v>
      </c>
      <c r="U415" s="14">
        <f t="shared" si="84"/>
        <v>-2.0042279900644208E-2</v>
      </c>
      <c r="V415" s="15">
        <f t="shared" si="85"/>
        <v>100</v>
      </c>
      <c r="W415">
        <f t="shared" si="86"/>
        <v>2.024447494991298E-2</v>
      </c>
      <c r="AZ415">
        <v>5.3656093077712436E-2</v>
      </c>
      <c r="BA415">
        <v>1</v>
      </c>
      <c r="BB415">
        <v>0</v>
      </c>
      <c r="BC415">
        <f t="shared" si="90"/>
        <v>390</v>
      </c>
      <c r="BD415">
        <f t="shared" si="91"/>
        <v>21</v>
      </c>
      <c r="BE415">
        <f t="shared" si="87"/>
        <v>0.68369829683698291</v>
      </c>
      <c r="BF415">
        <f t="shared" si="88"/>
        <v>0.91139240506329111</v>
      </c>
      <c r="BG415">
        <f t="shared" si="89"/>
        <v>7.3916658967007848E-4</v>
      </c>
    </row>
    <row r="416" spans="1:59" x14ac:dyDescent="0.35">
      <c r="A416">
        <v>31</v>
      </c>
      <c r="B416">
        <v>667</v>
      </c>
      <c r="C416">
        <v>1</v>
      </c>
      <c r="D416">
        <v>1427</v>
      </c>
      <c r="E416">
        <v>2</v>
      </c>
      <c r="F416">
        <v>1</v>
      </c>
      <c r="G416">
        <v>9</v>
      </c>
      <c r="H416">
        <v>3</v>
      </c>
      <c r="I416">
        <v>1</v>
      </c>
      <c r="J416">
        <v>0</v>
      </c>
      <c r="K416">
        <v>12</v>
      </c>
      <c r="L416">
        <v>2</v>
      </c>
      <c r="M416">
        <v>3</v>
      </c>
      <c r="N416" s="14">
        <v>1</v>
      </c>
      <c r="O416">
        <v>0</v>
      </c>
      <c r="P416" s="15">
        <f t="shared" si="79"/>
        <v>1</v>
      </c>
      <c r="Q416">
        <f t="shared" si="80"/>
        <v>1</v>
      </c>
      <c r="R416">
        <f t="shared" si="81"/>
        <v>0.19648020064029759</v>
      </c>
      <c r="S416" s="14">
        <f t="shared" si="82"/>
        <v>0.19648020064029759</v>
      </c>
      <c r="T416" s="15">
        <f t="shared" si="83"/>
        <v>0.80351979935970241</v>
      </c>
      <c r="U416" s="14">
        <f t="shared" si="84"/>
        <v>-1.6271936128497277</v>
      </c>
      <c r="V416" s="15">
        <f t="shared" si="85"/>
        <v>0</v>
      </c>
      <c r="W416">
        <f t="shared" si="86"/>
        <v>4.0895713498925579</v>
      </c>
      <c r="AZ416">
        <v>5.372832287488797E-2</v>
      </c>
      <c r="BA416">
        <v>1</v>
      </c>
      <c r="BB416">
        <v>0</v>
      </c>
      <c r="BC416">
        <f t="shared" si="90"/>
        <v>391</v>
      </c>
      <c r="BD416">
        <f t="shared" si="91"/>
        <v>21</v>
      </c>
      <c r="BE416">
        <f t="shared" si="87"/>
        <v>0.68288726682887269</v>
      </c>
      <c r="BF416">
        <f t="shared" si="88"/>
        <v>0.91139240506329111</v>
      </c>
      <c r="BG416">
        <f t="shared" si="89"/>
        <v>7.3916658967017974E-4</v>
      </c>
    </row>
    <row r="417" spans="1:59" x14ac:dyDescent="0.35">
      <c r="A417">
        <v>31</v>
      </c>
      <c r="B417">
        <v>670</v>
      </c>
      <c r="C417">
        <v>26</v>
      </c>
      <c r="D417">
        <v>16</v>
      </c>
      <c r="E417">
        <v>1</v>
      </c>
      <c r="F417">
        <v>2</v>
      </c>
      <c r="G417">
        <v>4</v>
      </c>
      <c r="H417">
        <v>3</v>
      </c>
      <c r="I417">
        <v>3</v>
      </c>
      <c r="J417">
        <v>0</v>
      </c>
      <c r="K417">
        <v>15.375527426160337</v>
      </c>
      <c r="L417">
        <v>4</v>
      </c>
      <c r="M417">
        <v>2</v>
      </c>
      <c r="N417" s="14">
        <v>0</v>
      </c>
      <c r="O417">
        <v>1</v>
      </c>
      <c r="P417" s="15">
        <f t="shared" si="79"/>
        <v>1</v>
      </c>
      <c r="Q417">
        <f t="shared" si="80"/>
        <v>0</v>
      </c>
      <c r="R417">
        <f t="shared" si="81"/>
        <v>0.12789247012446947</v>
      </c>
      <c r="S417" s="14">
        <f t="shared" si="82"/>
        <v>0.12789247012446947</v>
      </c>
      <c r="T417" s="15">
        <f t="shared" si="83"/>
        <v>0.87210752987553053</v>
      </c>
      <c r="U417" s="14">
        <f t="shared" si="84"/>
        <v>-0.13684254859827</v>
      </c>
      <c r="V417" s="15">
        <f t="shared" si="85"/>
        <v>100</v>
      </c>
      <c r="W417">
        <f t="shared" si="86"/>
        <v>0.14664759303560035</v>
      </c>
      <c r="AZ417">
        <v>5.3815951374356207E-2</v>
      </c>
      <c r="BA417">
        <v>1</v>
      </c>
      <c r="BB417">
        <v>0</v>
      </c>
      <c r="BC417">
        <f t="shared" si="90"/>
        <v>392</v>
      </c>
      <c r="BD417">
        <f t="shared" si="91"/>
        <v>21</v>
      </c>
      <c r="BE417">
        <f t="shared" si="87"/>
        <v>0.68207623682076235</v>
      </c>
      <c r="BF417">
        <f t="shared" si="88"/>
        <v>0.91139240506329111</v>
      </c>
      <c r="BG417">
        <f t="shared" si="89"/>
        <v>7.3916658967007848E-4</v>
      </c>
    </row>
    <row r="418" spans="1:59" x14ac:dyDescent="0.35">
      <c r="A418">
        <v>31</v>
      </c>
      <c r="B418">
        <v>691</v>
      </c>
      <c r="C418">
        <v>5</v>
      </c>
      <c r="D418">
        <v>423</v>
      </c>
      <c r="E418">
        <v>3</v>
      </c>
      <c r="F418">
        <v>2</v>
      </c>
      <c r="G418">
        <v>4</v>
      </c>
      <c r="H418">
        <v>4</v>
      </c>
      <c r="I418">
        <v>2</v>
      </c>
      <c r="J418">
        <v>1</v>
      </c>
      <c r="K418">
        <v>12</v>
      </c>
      <c r="L418">
        <v>3</v>
      </c>
      <c r="M418">
        <v>3</v>
      </c>
      <c r="N418" s="14">
        <v>0</v>
      </c>
      <c r="O418">
        <v>1</v>
      </c>
      <c r="P418" s="15">
        <f t="shared" si="79"/>
        <v>1</v>
      </c>
      <c r="Q418">
        <f t="shared" si="80"/>
        <v>0</v>
      </c>
      <c r="R418">
        <f t="shared" si="81"/>
        <v>0.20862896518512705</v>
      </c>
      <c r="S418" s="14">
        <f t="shared" si="82"/>
        <v>0.20862896518512705</v>
      </c>
      <c r="T418" s="15">
        <f t="shared" si="83"/>
        <v>0.79137103481487292</v>
      </c>
      <c r="U418" s="14">
        <f t="shared" si="84"/>
        <v>-0.23398835063127044</v>
      </c>
      <c r="V418" s="15">
        <f t="shared" si="85"/>
        <v>100</v>
      </c>
      <c r="W418">
        <f t="shared" si="86"/>
        <v>0.26362977163288781</v>
      </c>
      <c r="AZ418">
        <v>5.3850420249403064E-2</v>
      </c>
      <c r="BA418">
        <v>1</v>
      </c>
      <c r="BB418">
        <v>0</v>
      </c>
      <c r="BC418">
        <f t="shared" si="90"/>
        <v>393</v>
      </c>
      <c r="BD418">
        <f t="shared" si="91"/>
        <v>21</v>
      </c>
      <c r="BE418">
        <f t="shared" si="87"/>
        <v>0.68126520681265212</v>
      </c>
      <c r="BF418">
        <f t="shared" si="88"/>
        <v>0.91139240506329111</v>
      </c>
      <c r="BG418">
        <f t="shared" si="89"/>
        <v>7.3916658967017974E-4</v>
      </c>
    </row>
    <row r="419" spans="1:59" x14ac:dyDescent="0.35">
      <c r="A419">
        <v>31</v>
      </c>
      <c r="B419">
        <v>691</v>
      </c>
      <c r="C419">
        <v>7</v>
      </c>
      <c r="D419">
        <v>438</v>
      </c>
      <c r="E419">
        <v>4</v>
      </c>
      <c r="F419">
        <v>2</v>
      </c>
      <c r="G419">
        <v>8</v>
      </c>
      <c r="H419">
        <v>4</v>
      </c>
      <c r="I419">
        <v>3</v>
      </c>
      <c r="J419">
        <v>0</v>
      </c>
      <c r="K419">
        <v>12</v>
      </c>
      <c r="L419">
        <v>4</v>
      </c>
      <c r="M419">
        <v>3</v>
      </c>
      <c r="N419" s="14">
        <v>0</v>
      </c>
      <c r="O419">
        <v>1</v>
      </c>
      <c r="P419" s="15">
        <f t="shared" si="79"/>
        <v>1</v>
      </c>
      <c r="Q419">
        <f t="shared" si="80"/>
        <v>0</v>
      </c>
      <c r="R419">
        <f t="shared" si="81"/>
        <v>2.5187210583521216E-2</v>
      </c>
      <c r="S419" s="14">
        <f t="shared" si="82"/>
        <v>2.5187210583521216E-2</v>
      </c>
      <c r="T419" s="15">
        <f t="shared" si="83"/>
        <v>0.97481278941647875</v>
      </c>
      <c r="U419" s="14">
        <f t="shared" si="84"/>
        <v>-2.5509837275627695E-2</v>
      </c>
      <c r="V419" s="15">
        <f t="shared" si="85"/>
        <v>100</v>
      </c>
      <c r="W419">
        <f t="shared" si="86"/>
        <v>2.5837997671940921E-2</v>
      </c>
      <c r="AZ419">
        <v>5.4647932271756565E-2</v>
      </c>
      <c r="BA419">
        <v>1</v>
      </c>
      <c r="BB419">
        <v>0</v>
      </c>
      <c r="BC419">
        <f t="shared" si="90"/>
        <v>394</v>
      </c>
      <c r="BD419">
        <f t="shared" si="91"/>
        <v>21</v>
      </c>
      <c r="BE419">
        <f t="shared" si="87"/>
        <v>0.68045417680454179</v>
      </c>
      <c r="BF419">
        <f t="shared" si="88"/>
        <v>0.91139240506329111</v>
      </c>
      <c r="BG419">
        <f t="shared" si="89"/>
        <v>7.3916658967017974E-4</v>
      </c>
    </row>
    <row r="420" spans="1:59" x14ac:dyDescent="0.35">
      <c r="A420">
        <v>31</v>
      </c>
      <c r="B420">
        <v>697</v>
      </c>
      <c r="C420">
        <v>10</v>
      </c>
      <c r="D420">
        <v>1979</v>
      </c>
      <c r="E420">
        <v>3</v>
      </c>
      <c r="F420">
        <v>1</v>
      </c>
      <c r="G420">
        <v>1</v>
      </c>
      <c r="H420">
        <v>3</v>
      </c>
      <c r="I420">
        <v>2</v>
      </c>
      <c r="J420">
        <v>0</v>
      </c>
      <c r="K420">
        <v>20</v>
      </c>
      <c r="L420">
        <v>3</v>
      </c>
      <c r="M420">
        <v>4</v>
      </c>
      <c r="N420" s="14">
        <v>0</v>
      </c>
      <c r="O420">
        <v>1</v>
      </c>
      <c r="P420" s="15">
        <f t="shared" si="79"/>
        <v>1</v>
      </c>
      <c r="Q420">
        <f t="shared" si="80"/>
        <v>0</v>
      </c>
      <c r="R420">
        <f t="shared" si="81"/>
        <v>2.0883476166802167E-2</v>
      </c>
      <c r="S420" s="14">
        <f t="shared" si="82"/>
        <v>2.0883476166802167E-2</v>
      </c>
      <c r="T420" s="15">
        <f t="shared" si="83"/>
        <v>0.9791165238331978</v>
      </c>
      <c r="U420" s="14">
        <f t="shared" si="84"/>
        <v>-2.1104620211359983E-2</v>
      </c>
      <c r="V420" s="15">
        <f t="shared" si="85"/>
        <v>100</v>
      </c>
      <c r="W420">
        <f t="shared" si="86"/>
        <v>2.1328897693447441E-2</v>
      </c>
      <c r="AZ420">
        <v>5.4751809943347357E-2</v>
      </c>
      <c r="BA420">
        <v>1</v>
      </c>
      <c r="BB420">
        <v>0</v>
      </c>
      <c r="BC420">
        <f t="shared" si="90"/>
        <v>395</v>
      </c>
      <c r="BD420">
        <f t="shared" si="91"/>
        <v>21</v>
      </c>
      <c r="BE420">
        <f t="shared" si="87"/>
        <v>0.67964314679643145</v>
      </c>
      <c r="BF420">
        <f t="shared" si="88"/>
        <v>0.91139240506329111</v>
      </c>
      <c r="BG420">
        <f t="shared" si="89"/>
        <v>7.3916658967017974E-4</v>
      </c>
    </row>
    <row r="421" spans="1:59" x14ac:dyDescent="0.35">
      <c r="A421">
        <v>31</v>
      </c>
      <c r="B421">
        <v>715</v>
      </c>
      <c r="C421">
        <v>2</v>
      </c>
      <c r="D421">
        <v>1613</v>
      </c>
      <c r="E421">
        <v>4</v>
      </c>
      <c r="F421">
        <v>2</v>
      </c>
      <c r="G421">
        <v>8</v>
      </c>
      <c r="H421">
        <v>1</v>
      </c>
      <c r="I421">
        <v>1</v>
      </c>
      <c r="J421">
        <v>0</v>
      </c>
      <c r="K421">
        <v>13</v>
      </c>
      <c r="L421">
        <v>4</v>
      </c>
      <c r="M421">
        <v>3</v>
      </c>
      <c r="N421" s="14">
        <v>0</v>
      </c>
      <c r="O421">
        <v>1</v>
      </c>
      <c r="P421" s="15">
        <f t="shared" si="79"/>
        <v>1</v>
      </c>
      <c r="Q421">
        <f t="shared" si="80"/>
        <v>0</v>
      </c>
      <c r="R421">
        <f t="shared" si="81"/>
        <v>0.17510970074948987</v>
      </c>
      <c r="S421" s="14">
        <f t="shared" si="82"/>
        <v>0.17510970074948987</v>
      </c>
      <c r="T421" s="15">
        <f t="shared" si="83"/>
        <v>0.82489029925051016</v>
      </c>
      <c r="U421" s="14">
        <f t="shared" si="84"/>
        <v>-0.19250487209427303</v>
      </c>
      <c r="V421" s="15">
        <f t="shared" si="85"/>
        <v>100</v>
      </c>
      <c r="W421">
        <f t="shared" si="86"/>
        <v>0.2122824100472431</v>
      </c>
      <c r="AZ421">
        <v>5.4758059180842103E-2</v>
      </c>
      <c r="BA421">
        <v>1</v>
      </c>
      <c r="BB421">
        <v>0</v>
      </c>
      <c r="BC421">
        <f t="shared" si="90"/>
        <v>396</v>
      </c>
      <c r="BD421">
        <f t="shared" si="91"/>
        <v>21</v>
      </c>
      <c r="BE421">
        <f t="shared" si="87"/>
        <v>0.67883211678832112</v>
      </c>
      <c r="BF421">
        <f t="shared" si="88"/>
        <v>0.91139240506329111</v>
      </c>
      <c r="BG421">
        <f t="shared" si="89"/>
        <v>7.3916658967007848E-4</v>
      </c>
    </row>
    <row r="422" spans="1:59" x14ac:dyDescent="0.35">
      <c r="A422">
        <v>31</v>
      </c>
      <c r="B422">
        <v>741</v>
      </c>
      <c r="C422">
        <v>2</v>
      </c>
      <c r="D422">
        <v>1721</v>
      </c>
      <c r="E422">
        <v>2</v>
      </c>
      <c r="F422">
        <v>2</v>
      </c>
      <c r="G422">
        <v>5</v>
      </c>
      <c r="H422">
        <v>3</v>
      </c>
      <c r="I422">
        <v>2</v>
      </c>
      <c r="J422">
        <v>0</v>
      </c>
      <c r="K422">
        <v>15.173076923076923</v>
      </c>
      <c r="L422">
        <v>4</v>
      </c>
      <c r="M422">
        <v>4</v>
      </c>
      <c r="N422" s="14">
        <v>0</v>
      </c>
      <c r="O422">
        <v>1</v>
      </c>
      <c r="P422" s="15">
        <f t="shared" si="79"/>
        <v>1</v>
      </c>
      <c r="Q422">
        <f t="shared" si="80"/>
        <v>0</v>
      </c>
      <c r="R422">
        <f t="shared" si="81"/>
        <v>4.8925377798712519E-2</v>
      </c>
      <c r="S422" s="14">
        <f t="shared" si="82"/>
        <v>4.8925377798712519E-2</v>
      </c>
      <c r="T422" s="15">
        <f t="shared" si="83"/>
        <v>0.95107462220128747</v>
      </c>
      <c r="U422" s="14">
        <f t="shared" si="84"/>
        <v>-5.0162752426497356E-2</v>
      </c>
      <c r="V422" s="15">
        <f t="shared" si="85"/>
        <v>100</v>
      </c>
      <c r="W422">
        <f t="shared" si="86"/>
        <v>5.144220722184073E-2</v>
      </c>
      <c r="AZ422">
        <v>5.484543645483643E-2</v>
      </c>
      <c r="BA422">
        <v>1</v>
      </c>
      <c r="BB422">
        <v>0</v>
      </c>
      <c r="BC422">
        <f t="shared" si="90"/>
        <v>397</v>
      </c>
      <c r="BD422">
        <f t="shared" si="91"/>
        <v>21</v>
      </c>
      <c r="BE422">
        <f t="shared" si="87"/>
        <v>0.67802108678021089</v>
      </c>
      <c r="BF422">
        <f t="shared" si="88"/>
        <v>0.91139240506329111</v>
      </c>
      <c r="BG422">
        <f t="shared" si="89"/>
        <v>7.3916658967017974E-4</v>
      </c>
    </row>
    <row r="423" spans="1:59" x14ac:dyDescent="0.35">
      <c r="A423">
        <v>31</v>
      </c>
      <c r="B423">
        <v>746</v>
      </c>
      <c r="C423">
        <v>8</v>
      </c>
      <c r="D423">
        <v>98</v>
      </c>
      <c r="E423">
        <v>3</v>
      </c>
      <c r="F423">
        <v>1</v>
      </c>
      <c r="G423">
        <v>3</v>
      </c>
      <c r="H423">
        <v>4</v>
      </c>
      <c r="I423">
        <v>1</v>
      </c>
      <c r="J423">
        <v>0</v>
      </c>
      <c r="K423">
        <v>23</v>
      </c>
      <c r="L423">
        <v>4</v>
      </c>
      <c r="M423">
        <v>3</v>
      </c>
      <c r="N423" s="14">
        <v>0</v>
      </c>
      <c r="O423">
        <v>1</v>
      </c>
      <c r="P423" s="15">
        <f t="shared" si="79"/>
        <v>1</v>
      </c>
      <c r="Q423">
        <f t="shared" si="80"/>
        <v>0</v>
      </c>
      <c r="R423">
        <f t="shared" si="81"/>
        <v>4.4741747894504594E-2</v>
      </c>
      <c r="S423" s="14">
        <f t="shared" si="82"/>
        <v>4.4741747894504594E-2</v>
      </c>
      <c r="T423" s="15">
        <f t="shared" si="83"/>
        <v>0.95525825210549542</v>
      </c>
      <c r="U423" s="14">
        <f t="shared" si="84"/>
        <v>-4.5773554005714534E-2</v>
      </c>
      <c r="V423" s="15">
        <f t="shared" si="85"/>
        <v>100</v>
      </c>
      <c r="W423">
        <f t="shared" si="86"/>
        <v>4.6837331994660933E-2</v>
      </c>
      <c r="AZ423">
        <v>5.4906978210386072E-2</v>
      </c>
      <c r="BA423">
        <v>1</v>
      </c>
      <c r="BB423">
        <v>0</v>
      </c>
      <c r="BC423">
        <f t="shared" si="90"/>
        <v>398</v>
      </c>
      <c r="BD423">
        <f t="shared" si="91"/>
        <v>21</v>
      </c>
      <c r="BE423">
        <f t="shared" si="87"/>
        <v>0.67721005677210055</v>
      </c>
      <c r="BF423">
        <f t="shared" si="88"/>
        <v>0.91139240506329111</v>
      </c>
      <c r="BG423">
        <f t="shared" si="89"/>
        <v>7.3916658967007848E-4</v>
      </c>
    </row>
    <row r="424" spans="1:59" x14ac:dyDescent="0.35">
      <c r="A424">
        <v>31</v>
      </c>
      <c r="B424">
        <v>754</v>
      </c>
      <c r="C424">
        <v>26</v>
      </c>
      <c r="D424">
        <v>1967</v>
      </c>
      <c r="E424">
        <v>1</v>
      </c>
      <c r="F424">
        <v>2</v>
      </c>
      <c r="G424">
        <v>8</v>
      </c>
      <c r="H424">
        <v>4</v>
      </c>
      <c r="I424">
        <v>2</v>
      </c>
      <c r="J424">
        <v>1</v>
      </c>
      <c r="K424">
        <v>14.945945945945946</v>
      </c>
      <c r="L424">
        <v>3</v>
      </c>
      <c r="M424">
        <v>3</v>
      </c>
      <c r="N424" s="14">
        <v>1</v>
      </c>
      <c r="O424">
        <v>0</v>
      </c>
      <c r="P424" s="15">
        <f t="shared" si="79"/>
        <v>1</v>
      </c>
      <c r="Q424">
        <f t="shared" si="80"/>
        <v>1</v>
      </c>
      <c r="R424">
        <f t="shared" si="81"/>
        <v>0.55342333888530415</v>
      </c>
      <c r="S424" s="14">
        <f t="shared" si="82"/>
        <v>0.55342333888530415</v>
      </c>
      <c r="T424" s="15">
        <f t="shared" si="83"/>
        <v>0.44657666111469585</v>
      </c>
      <c r="U424" s="14">
        <f t="shared" si="84"/>
        <v>-0.59163203889137284</v>
      </c>
      <c r="V424" s="15">
        <f t="shared" si="85"/>
        <v>100</v>
      </c>
      <c r="W424">
        <f t="shared" si="86"/>
        <v>0.80693499846642347</v>
      </c>
      <c r="AZ424">
        <v>5.4932648070867472E-2</v>
      </c>
      <c r="BA424">
        <v>1</v>
      </c>
      <c r="BB424">
        <v>0</v>
      </c>
      <c r="BC424">
        <f t="shared" si="90"/>
        <v>399</v>
      </c>
      <c r="BD424">
        <f t="shared" si="91"/>
        <v>21</v>
      </c>
      <c r="BE424">
        <f t="shared" si="87"/>
        <v>0.67639902676399033</v>
      </c>
      <c r="BF424">
        <f t="shared" si="88"/>
        <v>0.91139240506329111</v>
      </c>
      <c r="BG424">
        <f t="shared" si="89"/>
        <v>7.3916658967017974E-4</v>
      </c>
    </row>
    <row r="425" spans="1:59" x14ac:dyDescent="0.35">
      <c r="A425">
        <v>31</v>
      </c>
      <c r="B425">
        <v>773.53418803418799</v>
      </c>
      <c r="C425">
        <v>2</v>
      </c>
      <c r="D425">
        <v>426</v>
      </c>
      <c r="E425">
        <v>3</v>
      </c>
      <c r="F425">
        <v>2</v>
      </c>
      <c r="G425">
        <v>4</v>
      </c>
      <c r="H425">
        <v>4</v>
      </c>
      <c r="I425">
        <v>3</v>
      </c>
      <c r="J425">
        <v>1</v>
      </c>
      <c r="K425">
        <v>15.375527426160337</v>
      </c>
      <c r="L425">
        <v>2</v>
      </c>
      <c r="M425">
        <v>1</v>
      </c>
      <c r="N425" s="14">
        <v>0</v>
      </c>
      <c r="O425">
        <v>1</v>
      </c>
      <c r="P425" s="15">
        <f t="shared" si="79"/>
        <v>1</v>
      </c>
      <c r="Q425">
        <f t="shared" si="80"/>
        <v>0</v>
      </c>
      <c r="R425">
        <f t="shared" si="81"/>
        <v>0.19314460907812156</v>
      </c>
      <c r="S425" s="14">
        <f t="shared" si="82"/>
        <v>0.19314460907812156</v>
      </c>
      <c r="T425" s="15">
        <f t="shared" si="83"/>
        <v>0.80685539092187841</v>
      </c>
      <c r="U425" s="14">
        <f t="shared" si="84"/>
        <v>-0.21461082017459987</v>
      </c>
      <c r="V425" s="15">
        <f t="shared" si="85"/>
        <v>100</v>
      </c>
      <c r="W425">
        <f t="shared" si="86"/>
        <v>0.23937946161262283</v>
      </c>
      <c r="AZ425">
        <v>5.495439549017684E-2</v>
      </c>
      <c r="BA425">
        <v>1</v>
      </c>
      <c r="BB425">
        <v>0</v>
      </c>
      <c r="BC425">
        <f t="shared" si="90"/>
        <v>400</v>
      </c>
      <c r="BD425">
        <f t="shared" si="91"/>
        <v>21</v>
      </c>
      <c r="BE425">
        <f t="shared" si="87"/>
        <v>0.67558799675587999</v>
      </c>
      <c r="BF425">
        <f t="shared" si="88"/>
        <v>0.91139240506329111</v>
      </c>
      <c r="BG425">
        <f t="shared" si="89"/>
        <v>7.3916658967017974E-4</v>
      </c>
    </row>
    <row r="426" spans="1:59" x14ac:dyDescent="0.35">
      <c r="A426">
        <v>31</v>
      </c>
      <c r="B426">
        <v>773.53418803418799</v>
      </c>
      <c r="C426">
        <v>9</v>
      </c>
      <c r="D426">
        <v>991</v>
      </c>
      <c r="E426">
        <v>3</v>
      </c>
      <c r="F426">
        <v>2</v>
      </c>
      <c r="G426">
        <v>4</v>
      </c>
      <c r="H426">
        <v>1</v>
      </c>
      <c r="I426">
        <v>1</v>
      </c>
      <c r="J426">
        <v>1</v>
      </c>
      <c r="K426">
        <v>22</v>
      </c>
      <c r="L426">
        <v>1</v>
      </c>
      <c r="M426">
        <v>3</v>
      </c>
      <c r="N426" s="14">
        <v>1</v>
      </c>
      <c r="O426">
        <v>0</v>
      </c>
      <c r="P426" s="15">
        <f t="shared" si="79"/>
        <v>1</v>
      </c>
      <c r="Q426">
        <f t="shared" si="80"/>
        <v>1</v>
      </c>
      <c r="R426">
        <f t="shared" si="81"/>
        <v>0.63524246908416027</v>
      </c>
      <c r="S426" s="14">
        <f t="shared" si="82"/>
        <v>0.63524246908416027</v>
      </c>
      <c r="T426" s="15">
        <f t="shared" si="83"/>
        <v>0.36475753091583973</v>
      </c>
      <c r="U426" s="14">
        <f t="shared" si="84"/>
        <v>-0.45374851189477938</v>
      </c>
      <c r="V426" s="15">
        <f t="shared" si="85"/>
        <v>100</v>
      </c>
      <c r="W426">
        <f t="shared" si="86"/>
        <v>0.57420205459769846</v>
      </c>
      <c r="AZ426">
        <v>5.5198688725027825E-2</v>
      </c>
      <c r="BA426">
        <v>1</v>
      </c>
      <c r="BB426">
        <v>0</v>
      </c>
      <c r="BC426">
        <f t="shared" si="90"/>
        <v>401</v>
      </c>
      <c r="BD426">
        <f t="shared" si="91"/>
        <v>21</v>
      </c>
      <c r="BE426">
        <f t="shared" si="87"/>
        <v>0.67477696674776966</v>
      </c>
      <c r="BF426">
        <f t="shared" si="88"/>
        <v>0.91139240506329111</v>
      </c>
      <c r="BG426">
        <f t="shared" si="89"/>
        <v>7.3916658967017974E-4</v>
      </c>
    </row>
    <row r="427" spans="1:59" x14ac:dyDescent="0.35">
      <c r="A427">
        <v>31</v>
      </c>
      <c r="B427">
        <v>776.33181818181822</v>
      </c>
      <c r="C427">
        <v>29</v>
      </c>
      <c r="D427">
        <v>355</v>
      </c>
      <c r="E427">
        <v>3</v>
      </c>
      <c r="F427">
        <v>2</v>
      </c>
      <c r="G427">
        <v>5</v>
      </c>
      <c r="H427">
        <v>2</v>
      </c>
      <c r="I427">
        <v>1</v>
      </c>
      <c r="J427">
        <v>0</v>
      </c>
      <c r="K427">
        <v>11</v>
      </c>
      <c r="L427">
        <v>2</v>
      </c>
      <c r="M427">
        <v>4</v>
      </c>
      <c r="N427" s="14">
        <v>1</v>
      </c>
      <c r="O427">
        <v>0</v>
      </c>
      <c r="P427" s="15">
        <f t="shared" si="79"/>
        <v>1</v>
      </c>
      <c r="Q427">
        <f t="shared" si="80"/>
        <v>1</v>
      </c>
      <c r="R427">
        <f t="shared" si="81"/>
        <v>0.29002109467737874</v>
      </c>
      <c r="S427" s="14">
        <f t="shared" si="82"/>
        <v>0.29002109467737874</v>
      </c>
      <c r="T427" s="15">
        <f t="shared" si="83"/>
        <v>0.70997890532262131</v>
      </c>
      <c r="U427" s="14">
        <f t="shared" si="84"/>
        <v>-1.2378016183802389</v>
      </c>
      <c r="V427" s="15">
        <f t="shared" si="85"/>
        <v>0</v>
      </c>
      <c r="W427">
        <f t="shared" si="86"/>
        <v>2.4480250518066842</v>
      </c>
      <c r="AZ427">
        <v>5.5258475754058088E-2</v>
      </c>
      <c r="BA427">
        <v>1</v>
      </c>
      <c r="BB427">
        <v>0</v>
      </c>
      <c r="BC427">
        <f t="shared" si="90"/>
        <v>402</v>
      </c>
      <c r="BD427">
        <f t="shared" si="91"/>
        <v>21</v>
      </c>
      <c r="BE427">
        <f t="shared" si="87"/>
        <v>0.67396593673965932</v>
      </c>
      <c r="BF427">
        <f t="shared" si="88"/>
        <v>0.91139240506329111</v>
      </c>
      <c r="BG427">
        <f t="shared" si="89"/>
        <v>7.3916658967017974E-4</v>
      </c>
    </row>
    <row r="428" spans="1:59" x14ac:dyDescent="0.35">
      <c r="A428">
        <v>31</v>
      </c>
      <c r="B428">
        <v>776.57377049180332</v>
      </c>
      <c r="C428">
        <v>3</v>
      </c>
      <c r="D428">
        <v>337</v>
      </c>
      <c r="E428">
        <v>2</v>
      </c>
      <c r="F428">
        <v>2</v>
      </c>
      <c r="G428">
        <v>1</v>
      </c>
      <c r="H428">
        <v>3</v>
      </c>
      <c r="I428">
        <v>3</v>
      </c>
      <c r="J428">
        <v>0</v>
      </c>
      <c r="K428">
        <v>12</v>
      </c>
      <c r="L428">
        <v>1</v>
      </c>
      <c r="M428">
        <v>3</v>
      </c>
      <c r="N428" s="14">
        <v>0</v>
      </c>
      <c r="O428">
        <v>1</v>
      </c>
      <c r="P428" s="15">
        <f t="shared" si="79"/>
        <v>1</v>
      </c>
      <c r="Q428">
        <f t="shared" si="80"/>
        <v>0</v>
      </c>
      <c r="R428">
        <f t="shared" si="81"/>
        <v>4.3974728171518464E-2</v>
      </c>
      <c r="S428" s="14">
        <f t="shared" si="82"/>
        <v>4.3974728171518464E-2</v>
      </c>
      <c r="T428" s="15">
        <f t="shared" si="83"/>
        <v>0.95602527182848152</v>
      </c>
      <c r="U428" s="14">
        <f t="shared" si="84"/>
        <v>-4.4970931313102473E-2</v>
      </c>
      <c r="V428" s="15">
        <f t="shared" si="85"/>
        <v>100</v>
      </c>
      <c r="W428">
        <f t="shared" si="86"/>
        <v>4.5997453694307654E-2</v>
      </c>
      <c r="AZ428">
        <v>5.5289002917352913E-2</v>
      </c>
      <c r="BA428">
        <v>1</v>
      </c>
      <c r="BB428">
        <v>0</v>
      </c>
      <c r="BC428">
        <f t="shared" si="90"/>
        <v>403</v>
      </c>
      <c r="BD428">
        <f t="shared" si="91"/>
        <v>21</v>
      </c>
      <c r="BE428">
        <f t="shared" si="87"/>
        <v>0.67315490673154899</v>
      </c>
      <c r="BF428">
        <f t="shared" si="88"/>
        <v>0.91139240506329111</v>
      </c>
      <c r="BG428">
        <f t="shared" si="89"/>
        <v>7.3916658967007848E-4</v>
      </c>
    </row>
    <row r="429" spans="1:59" x14ac:dyDescent="0.35">
      <c r="A429">
        <v>31</v>
      </c>
      <c r="B429">
        <v>777.51162790697674</v>
      </c>
      <c r="C429">
        <v>7</v>
      </c>
      <c r="D429">
        <v>613</v>
      </c>
      <c r="E429">
        <v>3</v>
      </c>
      <c r="F429">
        <v>2</v>
      </c>
      <c r="G429">
        <v>6</v>
      </c>
      <c r="H429">
        <v>4</v>
      </c>
      <c r="I429">
        <v>3</v>
      </c>
      <c r="J429">
        <v>0</v>
      </c>
      <c r="K429">
        <v>21</v>
      </c>
      <c r="L429">
        <v>3</v>
      </c>
      <c r="M429">
        <v>2</v>
      </c>
      <c r="N429" s="14">
        <v>0</v>
      </c>
      <c r="O429">
        <v>1</v>
      </c>
      <c r="P429" s="15">
        <f t="shared" si="79"/>
        <v>1</v>
      </c>
      <c r="Q429">
        <f t="shared" si="80"/>
        <v>0</v>
      </c>
      <c r="R429">
        <f t="shared" si="81"/>
        <v>3.4865204432344525E-2</v>
      </c>
      <c r="S429" s="14">
        <f t="shared" si="82"/>
        <v>3.4865204432344525E-2</v>
      </c>
      <c r="T429" s="15">
        <f t="shared" si="83"/>
        <v>0.96513479556765547</v>
      </c>
      <c r="U429" s="14">
        <f t="shared" si="84"/>
        <v>-3.5487502872058291E-2</v>
      </c>
      <c r="V429" s="15">
        <f t="shared" si="85"/>
        <v>100</v>
      </c>
      <c r="W429">
        <f t="shared" si="86"/>
        <v>3.6124699464221616E-2</v>
      </c>
      <c r="AZ429">
        <v>5.5626331133664567E-2</v>
      </c>
      <c r="BA429">
        <v>1</v>
      </c>
      <c r="BB429">
        <v>0</v>
      </c>
      <c r="BC429">
        <f t="shared" si="90"/>
        <v>404</v>
      </c>
      <c r="BD429">
        <f t="shared" si="91"/>
        <v>21</v>
      </c>
      <c r="BE429">
        <f t="shared" si="87"/>
        <v>0.67234387672343876</v>
      </c>
      <c r="BF429">
        <f t="shared" si="88"/>
        <v>0.91139240506329111</v>
      </c>
      <c r="BG429">
        <f t="shared" si="89"/>
        <v>7.3916658967007848E-4</v>
      </c>
    </row>
    <row r="430" spans="1:59" x14ac:dyDescent="0.35">
      <c r="A430">
        <v>31</v>
      </c>
      <c r="B430">
        <v>787.54826254826253</v>
      </c>
      <c r="C430">
        <v>5</v>
      </c>
      <c r="D430">
        <v>1673</v>
      </c>
      <c r="E430">
        <v>1</v>
      </c>
      <c r="F430">
        <v>1</v>
      </c>
      <c r="G430">
        <v>8</v>
      </c>
      <c r="H430">
        <v>4</v>
      </c>
      <c r="I430">
        <v>2</v>
      </c>
      <c r="J430">
        <v>0</v>
      </c>
      <c r="K430">
        <v>11</v>
      </c>
      <c r="L430">
        <v>1</v>
      </c>
      <c r="M430">
        <v>3</v>
      </c>
      <c r="N430" s="14">
        <v>0</v>
      </c>
      <c r="O430">
        <v>1</v>
      </c>
      <c r="P430" s="15">
        <f t="shared" si="79"/>
        <v>1</v>
      </c>
      <c r="Q430">
        <f t="shared" si="80"/>
        <v>0</v>
      </c>
      <c r="R430">
        <f t="shared" si="81"/>
        <v>0.1243840359194136</v>
      </c>
      <c r="S430" s="14">
        <f t="shared" si="82"/>
        <v>0.1243840359194136</v>
      </c>
      <c r="T430" s="15">
        <f t="shared" si="83"/>
        <v>0.8756159640805864</v>
      </c>
      <c r="U430" s="14">
        <f t="shared" si="84"/>
        <v>-0.13282768133815928</v>
      </c>
      <c r="V430" s="15">
        <f t="shared" si="85"/>
        <v>100</v>
      </c>
      <c r="W430">
        <f t="shared" si="86"/>
        <v>0.14205318429754674</v>
      </c>
      <c r="AZ430">
        <v>5.5699612950235122E-2</v>
      </c>
      <c r="BA430">
        <v>1</v>
      </c>
      <c r="BB430">
        <v>0</v>
      </c>
      <c r="BC430">
        <f t="shared" si="90"/>
        <v>405</v>
      </c>
      <c r="BD430">
        <f t="shared" si="91"/>
        <v>21</v>
      </c>
      <c r="BE430">
        <f t="shared" si="87"/>
        <v>0.67153284671532854</v>
      </c>
      <c r="BF430">
        <f t="shared" si="88"/>
        <v>0.91139240506329111</v>
      </c>
      <c r="BG430">
        <f t="shared" si="89"/>
        <v>7.3916658967017974E-4</v>
      </c>
    </row>
    <row r="431" spans="1:59" x14ac:dyDescent="0.35">
      <c r="A431">
        <v>31</v>
      </c>
      <c r="B431">
        <v>787.54826254826253</v>
      </c>
      <c r="C431">
        <v>20</v>
      </c>
      <c r="D431">
        <v>175</v>
      </c>
      <c r="E431">
        <v>2</v>
      </c>
      <c r="F431">
        <v>1</v>
      </c>
      <c r="G431">
        <v>8</v>
      </c>
      <c r="H431">
        <v>3</v>
      </c>
      <c r="I431">
        <v>2</v>
      </c>
      <c r="J431">
        <v>1</v>
      </c>
      <c r="K431">
        <v>11</v>
      </c>
      <c r="L431">
        <v>3</v>
      </c>
      <c r="M431">
        <v>3</v>
      </c>
      <c r="N431" s="14">
        <v>1</v>
      </c>
      <c r="O431">
        <v>0</v>
      </c>
      <c r="P431" s="15">
        <f t="shared" si="79"/>
        <v>1</v>
      </c>
      <c r="Q431">
        <f t="shared" si="80"/>
        <v>1</v>
      </c>
      <c r="R431">
        <f t="shared" si="81"/>
        <v>0.5011160058750368</v>
      </c>
      <c r="S431" s="14">
        <f t="shared" si="82"/>
        <v>0.5011160058750368</v>
      </c>
      <c r="T431" s="15">
        <f t="shared" si="83"/>
        <v>0.4988839941249632</v>
      </c>
      <c r="U431" s="14">
        <f t="shared" si="84"/>
        <v>-0.69091765604775612</v>
      </c>
      <c r="V431" s="15">
        <f t="shared" si="85"/>
        <v>100</v>
      </c>
      <c r="W431">
        <f t="shared" si="86"/>
        <v>0.99554591806307191</v>
      </c>
      <c r="AZ431">
        <v>5.5767016178848029E-2</v>
      </c>
      <c r="BA431">
        <v>1</v>
      </c>
      <c r="BB431">
        <v>0</v>
      </c>
      <c r="BC431">
        <f t="shared" si="90"/>
        <v>406</v>
      </c>
      <c r="BD431">
        <f t="shared" si="91"/>
        <v>21</v>
      </c>
      <c r="BE431">
        <f t="shared" si="87"/>
        <v>0.6707218167072182</v>
      </c>
      <c r="BF431">
        <f t="shared" si="88"/>
        <v>0.91139240506329111</v>
      </c>
      <c r="BG431">
        <f t="shared" si="89"/>
        <v>7.3916658967017974E-4</v>
      </c>
    </row>
    <row r="432" spans="1:59" x14ac:dyDescent="0.35">
      <c r="A432">
        <v>31</v>
      </c>
      <c r="B432">
        <v>793</v>
      </c>
      <c r="C432">
        <v>20</v>
      </c>
      <c r="D432">
        <v>1135</v>
      </c>
      <c r="E432">
        <v>3</v>
      </c>
      <c r="F432">
        <v>2</v>
      </c>
      <c r="G432">
        <v>9</v>
      </c>
      <c r="H432">
        <v>4</v>
      </c>
      <c r="I432">
        <v>2</v>
      </c>
      <c r="J432">
        <v>0</v>
      </c>
      <c r="K432">
        <v>12</v>
      </c>
      <c r="L432">
        <v>1</v>
      </c>
      <c r="M432">
        <v>3</v>
      </c>
      <c r="N432" s="14">
        <v>0</v>
      </c>
      <c r="O432">
        <v>1</v>
      </c>
      <c r="P432" s="15">
        <f t="shared" si="79"/>
        <v>1</v>
      </c>
      <c r="Q432">
        <f t="shared" si="80"/>
        <v>0</v>
      </c>
      <c r="R432">
        <f t="shared" si="81"/>
        <v>0.15325385467850039</v>
      </c>
      <c r="S432" s="14">
        <f t="shared" si="82"/>
        <v>0.15325385467850039</v>
      </c>
      <c r="T432" s="15">
        <f t="shared" si="83"/>
        <v>0.84674614532149961</v>
      </c>
      <c r="U432" s="14">
        <f t="shared" si="84"/>
        <v>-0.166354339616437</v>
      </c>
      <c r="V432" s="15">
        <f t="shared" si="85"/>
        <v>100</v>
      </c>
      <c r="W432">
        <f t="shared" si="86"/>
        <v>0.18099149966642208</v>
      </c>
      <c r="AZ432">
        <v>5.5984844728039634E-2</v>
      </c>
      <c r="BA432">
        <v>1</v>
      </c>
      <c r="BB432">
        <v>0</v>
      </c>
      <c r="BC432">
        <f t="shared" si="90"/>
        <v>407</v>
      </c>
      <c r="BD432">
        <f t="shared" si="91"/>
        <v>21</v>
      </c>
      <c r="BE432">
        <f t="shared" si="87"/>
        <v>0.66991078669910786</v>
      </c>
      <c r="BF432">
        <f t="shared" si="88"/>
        <v>0.91139240506329111</v>
      </c>
      <c r="BG432">
        <f t="shared" si="89"/>
        <v>7.3916658967017974E-4</v>
      </c>
    </row>
    <row r="433" spans="1:59" x14ac:dyDescent="0.35">
      <c r="A433">
        <v>31</v>
      </c>
      <c r="B433">
        <v>803.12121212121212</v>
      </c>
      <c r="C433">
        <v>2</v>
      </c>
      <c r="D433">
        <v>1379</v>
      </c>
      <c r="E433">
        <v>3</v>
      </c>
      <c r="F433">
        <v>1</v>
      </c>
      <c r="G433">
        <v>9</v>
      </c>
      <c r="H433">
        <v>4</v>
      </c>
      <c r="I433">
        <v>1</v>
      </c>
      <c r="J433">
        <v>0</v>
      </c>
      <c r="K433">
        <v>14</v>
      </c>
      <c r="L433">
        <v>3</v>
      </c>
      <c r="M433">
        <v>4</v>
      </c>
      <c r="N433" s="14">
        <v>1</v>
      </c>
      <c r="O433">
        <v>0</v>
      </c>
      <c r="P433" s="15">
        <f t="shared" si="79"/>
        <v>1</v>
      </c>
      <c r="Q433">
        <f t="shared" si="80"/>
        <v>1</v>
      </c>
      <c r="R433">
        <f t="shared" si="81"/>
        <v>6.9509396900681031E-2</v>
      </c>
      <c r="S433" s="14">
        <f t="shared" si="82"/>
        <v>6.9509396900681031E-2</v>
      </c>
      <c r="T433" s="15">
        <f t="shared" si="83"/>
        <v>0.93049060309931897</v>
      </c>
      <c r="U433" s="14">
        <f t="shared" si="84"/>
        <v>-2.6662933283470172</v>
      </c>
      <c r="V433" s="15">
        <f t="shared" si="85"/>
        <v>0</v>
      </c>
      <c r="W433">
        <f t="shared" si="86"/>
        <v>13.386544044237022</v>
      </c>
      <c r="AZ433">
        <v>5.6167279154567207E-2</v>
      </c>
      <c r="BA433">
        <v>1</v>
      </c>
      <c r="BB433">
        <v>0</v>
      </c>
      <c r="BC433">
        <f t="shared" si="90"/>
        <v>408</v>
      </c>
      <c r="BD433">
        <f t="shared" si="91"/>
        <v>21</v>
      </c>
      <c r="BE433">
        <f t="shared" si="87"/>
        <v>0.66909975669099753</v>
      </c>
      <c r="BF433">
        <f t="shared" si="88"/>
        <v>0.91139240506329111</v>
      </c>
      <c r="BG433">
        <f t="shared" si="89"/>
        <v>7.3916658967017974E-4</v>
      </c>
    </row>
    <row r="434" spans="1:59" x14ac:dyDescent="0.35">
      <c r="A434">
        <v>31</v>
      </c>
      <c r="B434">
        <v>805.3360655737705</v>
      </c>
      <c r="C434">
        <v>7</v>
      </c>
      <c r="D434">
        <v>442</v>
      </c>
      <c r="E434">
        <v>3</v>
      </c>
      <c r="F434">
        <v>1</v>
      </c>
      <c r="G434">
        <v>3</v>
      </c>
      <c r="H434">
        <v>3</v>
      </c>
      <c r="I434">
        <v>2</v>
      </c>
      <c r="J434">
        <v>0</v>
      </c>
      <c r="K434">
        <v>24</v>
      </c>
      <c r="L434">
        <v>1</v>
      </c>
      <c r="M434">
        <v>3</v>
      </c>
      <c r="N434" s="14">
        <v>0</v>
      </c>
      <c r="O434">
        <v>1</v>
      </c>
      <c r="P434" s="15">
        <f t="shared" si="79"/>
        <v>1</v>
      </c>
      <c r="Q434">
        <f t="shared" si="80"/>
        <v>0</v>
      </c>
      <c r="R434">
        <f t="shared" si="81"/>
        <v>4.7924824504511548E-2</v>
      </c>
      <c r="S434" s="14">
        <f t="shared" si="82"/>
        <v>4.7924824504511548E-2</v>
      </c>
      <c r="T434" s="15">
        <f t="shared" si="83"/>
        <v>0.95207517549548848</v>
      </c>
      <c r="U434" s="14">
        <f t="shared" si="84"/>
        <v>-4.9111281451805322E-2</v>
      </c>
      <c r="V434" s="15">
        <f t="shared" si="85"/>
        <v>100</v>
      </c>
      <c r="W434">
        <f t="shared" si="86"/>
        <v>5.0337227288349398E-2</v>
      </c>
      <c r="AZ434">
        <v>5.6184066848808806E-2</v>
      </c>
      <c r="BA434">
        <v>1</v>
      </c>
      <c r="BB434">
        <v>0</v>
      </c>
      <c r="BC434">
        <f t="shared" si="90"/>
        <v>409</v>
      </c>
      <c r="BD434">
        <f t="shared" si="91"/>
        <v>21</v>
      </c>
      <c r="BE434">
        <f t="shared" si="87"/>
        <v>0.66828872668288719</v>
      </c>
      <c r="BF434">
        <f t="shared" si="88"/>
        <v>0.91139240506329111</v>
      </c>
      <c r="BG434">
        <f t="shared" si="89"/>
        <v>7.3916658967007848E-4</v>
      </c>
    </row>
    <row r="435" spans="1:59" x14ac:dyDescent="0.35">
      <c r="A435">
        <v>31</v>
      </c>
      <c r="B435">
        <v>828</v>
      </c>
      <c r="C435">
        <v>2</v>
      </c>
      <c r="D435">
        <v>604</v>
      </c>
      <c r="E435">
        <v>2</v>
      </c>
      <c r="F435">
        <v>2</v>
      </c>
      <c r="G435">
        <v>8</v>
      </c>
      <c r="H435">
        <v>4</v>
      </c>
      <c r="I435">
        <v>1</v>
      </c>
      <c r="J435">
        <v>1</v>
      </c>
      <c r="K435">
        <v>13</v>
      </c>
      <c r="L435">
        <v>3</v>
      </c>
      <c r="M435">
        <v>4</v>
      </c>
      <c r="N435" s="14">
        <v>0</v>
      </c>
      <c r="O435">
        <v>1</v>
      </c>
      <c r="P435" s="15">
        <f t="shared" si="79"/>
        <v>1</v>
      </c>
      <c r="Q435">
        <f t="shared" si="80"/>
        <v>0</v>
      </c>
      <c r="R435">
        <f t="shared" si="81"/>
        <v>0.4334315474245708</v>
      </c>
      <c r="S435" s="14">
        <f t="shared" si="82"/>
        <v>0.4334315474245708</v>
      </c>
      <c r="T435" s="15">
        <f t="shared" si="83"/>
        <v>0.5665684525754292</v>
      </c>
      <c r="U435" s="14">
        <f t="shared" si="84"/>
        <v>-0.5681573716119469</v>
      </c>
      <c r="V435" s="15">
        <f t="shared" si="85"/>
        <v>100</v>
      </c>
      <c r="W435">
        <f t="shared" si="86"/>
        <v>0.76501179240449602</v>
      </c>
      <c r="AZ435">
        <v>5.62259428593107E-2</v>
      </c>
      <c r="BA435">
        <v>1</v>
      </c>
      <c r="BB435">
        <v>0</v>
      </c>
      <c r="BC435">
        <f t="shared" si="90"/>
        <v>410</v>
      </c>
      <c r="BD435">
        <f t="shared" si="91"/>
        <v>21</v>
      </c>
      <c r="BE435">
        <f t="shared" si="87"/>
        <v>0.66747769667477697</v>
      </c>
      <c r="BF435">
        <f t="shared" si="88"/>
        <v>0.91139240506329111</v>
      </c>
      <c r="BG435">
        <f t="shared" si="89"/>
        <v>0</v>
      </c>
    </row>
    <row r="436" spans="1:59" x14ac:dyDescent="0.35">
      <c r="A436">
        <v>31</v>
      </c>
      <c r="B436">
        <v>843.5826086956522</v>
      </c>
      <c r="C436">
        <v>11</v>
      </c>
      <c r="D436">
        <v>1251</v>
      </c>
      <c r="E436">
        <v>3</v>
      </c>
      <c r="F436">
        <v>2</v>
      </c>
      <c r="G436">
        <v>7</v>
      </c>
      <c r="H436">
        <v>1</v>
      </c>
      <c r="I436">
        <v>2</v>
      </c>
      <c r="J436">
        <v>1</v>
      </c>
      <c r="K436">
        <v>12</v>
      </c>
      <c r="L436">
        <v>4</v>
      </c>
      <c r="M436">
        <v>2</v>
      </c>
      <c r="N436" s="14">
        <v>0</v>
      </c>
      <c r="O436">
        <v>1</v>
      </c>
      <c r="P436" s="15">
        <f t="shared" si="79"/>
        <v>1</v>
      </c>
      <c r="Q436">
        <f t="shared" si="80"/>
        <v>0</v>
      </c>
      <c r="R436">
        <f t="shared" si="81"/>
        <v>0.56765419824935115</v>
      </c>
      <c r="S436" s="14">
        <f t="shared" si="82"/>
        <v>0.56765419824935115</v>
      </c>
      <c r="T436" s="15">
        <f t="shared" si="83"/>
        <v>0.43234580175064885</v>
      </c>
      <c r="U436" s="14">
        <f t="shared" si="84"/>
        <v>-0.83852954392549406</v>
      </c>
      <c r="V436" s="15">
        <f t="shared" si="85"/>
        <v>0</v>
      </c>
      <c r="W436">
        <f t="shared" si="86"/>
        <v>1.312963363934178</v>
      </c>
      <c r="AZ436">
        <v>5.6297523878754488E-2</v>
      </c>
      <c r="BA436">
        <v>0</v>
      </c>
      <c r="BB436">
        <v>1</v>
      </c>
      <c r="BC436">
        <f t="shared" si="90"/>
        <v>410</v>
      </c>
      <c r="BD436">
        <f t="shared" si="91"/>
        <v>22</v>
      </c>
      <c r="BE436">
        <f t="shared" si="87"/>
        <v>0.66747769667477697</v>
      </c>
      <c r="BF436">
        <f t="shared" si="88"/>
        <v>0.90717299578059074</v>
      </c>
      <c r="BG436">
        <f t="shared" si="89"/>
        <v>7.3574452212530966E-4</v>
      </c>
    </row>
    <row r="437" spans="1:59" x14ac:dyDescent="0.35">
      <c r="A437">
        <v>31</v>
      </c>
      <c r="B437">
        <v>853</v>
      </c>
      <c r="C437">
        <v>1</v>
      </c>
      <c r="D437">
        <v>1011</v>
      </c>
      <c r="E437">
        <v>3</v>
      </c>
      <c r="F437">
        <v>1</v>
      </c>
      <c r="G437">
        <v>3</v>
      </c>
      <c r="H437">
        <v>1</v>
      </c>
      <c r="I437">
        <v>2</v>
      </c>
      <c r="J437">
        <v>0</v>
      </c>
      <c r="K437">
        <v>12</v>
      </c>
      <c r="L437">
        <v>3</v>
      </c>
      <c r="M437">
        <v>3</v>
      </c>
      <c r="N437" s="14">
        <v>0</v>
      </c>
      <c r="O437">
        <v>1</v>
      </c>
      <c r="P437" s="15">
        <f t="shared" si="79"/>
        <v>1</v>
      </c>
      <c r="Q437">
        <f t="shared" si="80"/>
        <v>0</v>
      </c>
      <c r="R437">
        <f t="shared" si="81"/>
        <v>6.8669289839851391E-2</v>
      </c>
      <c r="S437" s="14">
        <f t="shared" si="82"/>
        <v>6.8669289839851391E-2</v>
      </c>
      <c r="T437" s="15">
        <f t="shared" si="83"/>
        <v>0.93133071016014857</v>
      </c>
      <c r="U437" s="14">
        <f t="shared" si="84"/>
        <v>-7.1140844415528912E-2</v>
      </c>
      <c r="V437" s="15">
        <f t="shared" si="85"/>
        <v>100</v>
      </c>
      <c r="W437">
        <f t="shared" si="86"/>
        <v>7.3732444437533101E-2</v>
      </c>
      <c r="AZ437">
        <v>5.6338952301695028E-2</v>
      </c>
      <c r="BA437">
        <v>1</v>
      </c>
      <c r="BB437">
        <v>0</v>
      </c>
      <c r="BC437">
        <f t="shared" si="90"/>
        <v>411</v>
      </c>
      <c r="BD437">
        <f t="shared" si="91"/>
        <v>22</v>
      </c>
      <c r="BE437">
        <f t="shared" si="87"/>
        <v>0.66666666666666674</v>
      </c>
      <c r="BF437">
        <f t="shared" si="88"/>
        <v>0.90717299578059074</v>
      </c>
      <c r="BG437">
        <f t="shared" si="89"/>
        <v>7.3574452212541038E-4</v>
      </c>
    </row>
    <row r="438" spans="1:59" x14ac:dyDescent="0.35">
      <c r="A438">
        <v>31</v>
      </c>
      <c r="B438">
        <v>874</v>
      </c>
      <c r="C438">
        <v>15</v>
      </c>
      <c r="D438">
        <v>1160</v>
      </c>
      <c r="E438">
        <v>3</v>
      </c>
      <c r="F438">
        <v>2</v>
      </c>
      <c r="G438">
        <v>5</v>
      </c>
      <c r="H438">
        <v>3</v>
      </c>
      <c r="I438">
        <v>2</v>
      </c>
      <c r="J438">
        <v>0</v>
      </c>
      <c r="K438">
        <v>12</v>
      </c>
      <c r="L438">
        <v>3</v>
      </c>
      <c r="M438">
        <v>2</v>
      </c>
      <c r="N438" s="14">
        <v>1</v>
      </c>
      <c r="O438">
        <v>0</v>
      </c>
      <c r="P438" s="15">
        <f t="shared" si="79"/>
        <v>1</v>
      </c>
      <c r="Q438">
        <f t="shared" si="80"/>
        <v>1</v>
      </c>
      <c r="R438">
        <f t="shared" si="81"/>
        <v>0.11453147419203213</v>
      </c>
      <c r="S438" s="14">
        <f t="shared" si="82"/>
        <v>0.11453147419203213</v>
      </c>
      <c r="T438" s="15">
        <f t="shared" si="83"/>
        <v>0.88546852580796787</v>
      </c>
      <c r="U438" s="14">
        <f t="shared" si="84"/>
        <v>-2.1669056099882584</v>
      </c>
      <c r="V438" s="15">
        <f t="shared" si="85"/>
        <v>0</v>
      </c>
      <c r="W438">
        <f t="shared" si="86"/>
        <v>7.7312243822455686</v>
      </c>
      <c r="AZ438">
        <v>5.6379641621225489E-2</v>
      </c>
      <c r="BA438">
        <v>1</v>
      </c>
      <c r="BB438">
        <v>0</v>
      </c>
      <c r="BC438">
        <f t="shared" si="90"/>
        <v>412</v>
      </c>
      <c r="BD438">
        <f t="shared" si="91"/>
        <v>22</v>
      </c>
      <c r="BE438">
        <f t="shared" si="87"/>
        <v>0.6658556366585564</v>
      </c>
      <c r="BF438">
        <f t="shared" si="88"/>
        <v>0.90717299578059074</v>
      </c>
      <c r="BG438">
        <f t="shared" si="89"/>
        <v>7.3574452212541038E-4</v>
      </c>
    </row>
    <row r="439" spans="1:59" x14ac:dyDescent="0.35">
      <c r="A439">
        <v>31</v>
      </c>
      <c r="B439">
        <v>976</v>
      </c>
      <c r="C439">
        <v>3</v>
      </c>
      <c r="D439">
        <v>1948</v>
      </c>
      <c r="E439">
        <v>3</v>
      </c>
      <c r="F439">
        <v>2</v>
      </c>
      <c r="G439">
        <v>4</v>
      </c>
      <c r="H439">
        <v>1</v>
      </c>
      <c r="I439">
        <v>3</v>
      </c>
      <c r="J439">
        <v>1</v>
      </c>
      <c r="K439">
        <v>13</v>
      </c>
      <c r="L439">
        <v>4</v>
      </c>
      <c r="M439">
        <v>4</v>
      </c>
      <c r="N439" s="14">
        <v>0</v>
      </c>
      <c r="O439">
        <v>1</v>
      </c>
      <c r="P439" s="15">
        <f t="shared" si="79"/>
        <v>1</v>
      </c>
      <c r="Q439">
        <f t="shared" si="80"/>
        <v>0</v>
      </c>
      <c r="R439">
        <f t="shared" si="81"/>
        <v>0.15130811791731599</v>
      </c>
      <c r="S439" s="14">
        <f t="shared" si="82"/>
        <v>0.15130811791731599</v>
      </c>
      <c r="T439" s="15">
        <f t="shared" si="83"/>
        <v>0.84869188208268398</v>
      </c>
      <c r="U439" s="14">
        <f t="shared" si="84"/>
        <v>-0.16405907717221893</v>
      </c>
      <c r="V439" s="15">
        <f t="shared" si="85"/>
        <v>100</v>
      </c>
      <c r="W439">
        <f t="shared" si="86"/>
        <v>0.17828392271881632</v>
      </c>
      <c r="AZ439">
        <v>5.6492303833988657E-2</v>
      </c>
      <c r="BA439">
        <v>1</v>
      </c>
      <c r="BB439">
        <v>0</v>
      </c>
      <c r="BC439">
        <f t="shared" si="90"/>
        <v>413</v>
      </c>
      <c r="BD439">
        <f t="shared" si="91"/>
        <v>22</v>
      </c>
      <c r="BE439">
        <f t="shared" si="87"/>
        <v>0.66504460665044607</v>
      </c>
      <c r="BF439">
        <f t="shared" si="88"/>
        <v>0.90717299578059074</v>
      </c>
      <c r="BG439">
        <f t="shared" si="89"/>
        <v>7.3574452212541038E-4</v>
      </c>
    </row>
    <row r="440" spans="1:59" x14ac:dyDescent="0.35">
      <c r="A440">
        <v>31</v>
      </c>
      <c r="B440">
        <v>979</v>
      </c>
      <c r="C440">
        <v>1</v>
      </c>
      <c r="D440">
        <v>308</v>
      </c>
      <c r="E440">
        <v>3</v>
      </c>
      <c r="F440">
        <v>2</v>
      </c>
      <c r="G440">
        <v>3</v>
      </c>
      <c r="H440">
        <v>3</v>
      </c>
      <c r="I440">
        <v>2</v>
      </c>
      <c r="J440">
        <v>0</v>
      </c>
      <c r="K440">
        <v>12</v>
      </c>
      <c r="L440">
        <v>4</v>
      </c>
      <c r="M440">
        <v>3</v>
      </c>
      <c r="N440" s="14">
        <v>0</v>
      </c>
      <c r="O440">
        <v>1</v>
      </c>
      <c r="P440" s="15">
        <f t="shared" si="79"/>
        <v>1</v>
      </c>
      <c r="Q440">
        <f t="shared" si="80"/>
        <v>0</v>
      </c>
      <c r="R440">
        <f t="shared" si="81"/>
        <v>4.3744097303974272E-2</v>
      </c>
      <c r="S440" s="14">
        <f t="shared" si="82"/>
        <v>4.3744097303974272E-2</v>
      </c>
      <c r="T440" s="15">
        <f t="shared" si="83"/>
        <v>0.95625590269602578</v>
      </c>
      <c r="U440" s="14">
        <f t="shared" si="84"/>
        <v>-4.4729721106428935E-2</v>
      </c>
      <c r="V440" s="15">
        <f t="shared" si="85"/>
        <v>100</v>
      </c>
      <c r="W440">
        <f t="shared" si="86"/>
        <v>4.5745178859177851E-2</v>
      </c>
      <c r="AZ440">
        <v>5.7049776218877989E-2</v>
      </c>
      <c r="BA440">
        <v>1</v>
      </c>
      <c r="BB440">
        <v>0</v>
      </c>
      <c r="BC440">
        <f t="shared" si="90"/>
        <v>414</v>
      </c>
      <c r="BD440">
        <f t="shared" si="91"/>
        <v>22</v>
      </c>
      <c r="BE440">
        <f t="shared" si="87"/>
        <v>0.66423357664233573</v>
      </c>
      <c r="BF440">
        <f t="shared" si="88"/>
        <v>0.90717299578059074</v>
      </c>
      <c r="BG440">
        <f t="shared" si="89"/>
        <v>7.3574452212541038E-4</v>
      </c>
    </row>
    <row r="441" spans="1:59" x14ac:dyDescent="0.35">
      <c r="A441">
        <v>31</v>
      </c>
      <c r="B441">
        <v>1003</v>
      </c>
      <c r="C441">
        <v>5</v>
      </c>
      <c r="D441">
        <v>1749</v>
      </c>
      <c r="E441">
        <v>1</v>
      </c>
      <c r="F441">
        <v>2</v>
      </c>
      <c r="G441">
        <v>8</v>
      </c>
      <c r="H441">
        <v>3</v>
      </c>
      <c r="I441">
        <v>2</v>
      </c>
      <c r="J441">
        <v>0</v>
      </c>
      <c r="K441">
        <v>19</v>
      </c>
      <c r="L441">
        <v>3</v>
      </c>
      <c r="M441">
        <v>3</v>
      </c>
      <c r="N441" s="14">
        <v>0</v>
      </c>
      <c r="O441">
        <v>1</v>
      </c>
      <c r="P441" s="15">
        <f t="shared" si="79"/>
        <v>1</v>
      </c>
      <c r="Q441">
        <f t="shared" si="80"/>
        <v>0</v>
      </c>
      <c r="R441">
        <f t="shared" si="81"/>
        <v>0.13857267890706035</v>
      </c>
      <c r="S441" s="14">
        <f t="shared" si="82"/>
        <v>0.13857267890706035</v>
      </c>
      <c r="T441" s="15">
        <f t="shared" si="83"/>
        <v>0.86142732109293962</v>
      </c>
      <c r="U441" s="14">
        <f t="shared" si="84"/>
        <v>-0.14916458978483854</v>
      </c>
      <c r="V441" s="15">
        <f t="shared" si="85"/>
        <v>100</v>
      </c>
      <c r="W441">
        <f t="shared" si="86"/>
        <v>0.16086403984870792</v>
      </c>
      <c r="AZ441">
        <v>5.7161125099233268E-2</v>
      </c>
      <c r="BA441">
        <v>1</v>
      </c>
      <c r="BB441">
        <v>0</v>
      </c>
      <c r="BC441">
        <f t="shared" si="90"/>
        <v>415</v>
      </c>
      <c r="BD441">
        <f t="shared" si="91"/>
        <v>22</v>
      </c>
      <c r="BE441">
        <f t="shared" si="87"/>
        <v>0.6634225466342254</v>
      </c>
      <c r="BF441">
        <f t="shared" si="88"/>
        <v>0.90717299578059074</v>
      </c>
      <c r="BG441">
        <f t="shared" si="89"/>
        <v>7.3574452212530966E-4</v>
      </c>
    </row>
    <row r="442" spans="1:59" x14ac:dyDescent="0.35">
      <c r="A442">
        <v>31</v>
      </c>
      <c r="B442">
        <v>1060</v>
      </c>
      <c r="C442">
        <v>1</v>
      </c>
      <c r="D442">
        <v>1331</v>
      </c>
      <c r="E442">
        <v>4</v>
      </c>
      <c r="F442">
        <v>1</v>
      </c>
      <c r="G442">
        <v>9</v>
      </c>
      <c r="H442">
        <v>2</v>
      </c>
      <c r="I442">
        <v>1</v>
      </c>
      <c r="J442">
        <v>1</v>
      </c>
      <c r="K442">
        <v>11</v>
      </c>
      <c r="L442">
        <v>1</v>
      </c>
      <c r="M442">
        <v>4</v>
      </c>
      <c r="N442" s="14">
        <v>1</v>
      </c>
      <c r="O442">
        <v>0</v>
      </c>
      <c r="P442" s="15">
        <f t="shared" si="79"/>
        <v>1</v>
      </c>
      <c r="Q442">
        <f t="shared" si="80"/>
        <v>1</v>
      </c>
      <c r="R442">
        <f t="shared" si="81"/>
        <v>0.44432761503419094</v>
      </c>
      <c r="S442" s="14">
        <f t="shared" si="82"/>
        <v>0.44432761503419094</v>
      </c>
      <c r="T442" s="15">
        <f t="shared" si="83"/>
        <v>0.55567238496580906</v>
      </c>
      <c r="U442" s="14">
        <f t="shared" si="84"/>
        <v>-0.81119311694476737</v>
      </c>
      <c r="V442" s="15">
        <f t="shared" si="85"/>
        <v>0</v>
      </c>
      <c r="W442">
        <f t="shared" si="86"/>
        <v>1.2505916044021936</v>
      </c>
      <c r="AZ442">
        <v>5.7181190053055962E-2</v>
      </c>
      <c r="BA442">
        <v>1</v>
      </c>
      <c r="BB442">
        <v>0</v>
      </c>
      <c r="BC442">
        <f t="shared" si="90"/>
        <v>416</v>
      </c>
      <c r="BD442">
        <f t="shared" si="91"/>
        <v>22</v>
      </c>
      <c r="BE442">
        <f t="shared" si="87"/>
        <v>0.66261151662611517</v>
      </c>
      <c r="BF442">
        <f t="shared" si="88"/>
        <v>0.90717299578059074</v>
      </c>
      <c r="BG442">
        <f t="shared" si="89"/>
        <v>7.3574452212530966E-4</v>
      </c>
    </row>
    <row r="443" spans="1:59" x14ac:dyDescent="0.35">
      <c r="A443">
        <v>31</v>
      </c>
      <c r="B443">
        <v>1062</v>
      </c>
      <c r="C443">
        <v>24</v>
      </c>
      <c r="D443">
        <v>1252</v>
      </c>
      <c r="E443">
        <v>3</v>
      </c>
      <c r="F443">
        <v>1</v>
      </c>
      <c r="G443">
        <v>7</v>
      </c>
      <c r="H443">
        <v>1</v>
      </c>
      <c r="I443">
        <v>1</v>
      </c>
      <c r="J443">
        <v>0</v>
      </c>
      <c r="K443">
        <v>19</v>
      </c>
      <c r="L443">
        <v>2</v>
      </c>
      <c r="M443">
        <v>3</v>
      </c>
      <c r="N443" s="14">
        <v>0</v>
      </c>
      <c r="O443">
        <v>1</v>
      </c>
      <c r="P443" s="15">
        <f t="shared" si="79"/>
        <v>1</v>
      </c>
      <c r="Q443">
        <f t="shared" si="80"/>
        <v>0</v>
      </c>
      <c r="R443">
        <f t="shared" si="81"/>
        <v>0.31037248606369244</v>
      </c>
      <c r="S443" s="14">
        <f t="shared" si="82"/>
        <v>0.31037248606369244</v>
      </c>
      <c r="T443" s="15">
        <f t="shared" si="83"/>
        <v>0.6896275139363075</v>
      </c>
      <c r="U443" s="14">
        <f t="shared" si="84"/>
        <v>-0.37160366202905587</v>
      </c>
      <c r="V443" s="15">
        <f t="shared" si="85"/>
        <v>100</v>
      </c>
      <c r="W443">
        <f t="shared" si="86"/>
        <v>0.45005815428117879</v>
      </c>
      <c r="AZ443">
        <v>5.7407601844529546E-2</v>
      </c>
      <c r="BA443">
        <v>1</v>
      </c>
      <c r="BB443">
        <v>0</v>
      </c>
      <c r="BC443">
        <f t="shared" si="90"/>
        <v>417</v>
      </c>
      <c r="BD443">
        <f t="shared" si="91"/>
        <v>22</v>
      </c>
      <c r="BE443">
        <f t="shared" si="87"/>
        <v>0.66180048661800495</v>
      </c>
      <c r="BF443">
        <f t="shared" si="88"/>
        <v>0.90717299578059074</v>
      </c>
      <c r="BG443">
        <f t="shared" si="89"/>
        <v>7.3574452212541038E-4</v>
      </c>
    </row>
    <row r="444" spans="1:59" x14ac:dyDescent="0.35">
      <c r="A444">
        <v>31</v>
      </c>
      <c r="B444">
        <v>1079</v>
      </c>
      <c r="C444">
        <v>10</v>
      </c>
      <c r="D444">
        <v>1912</v>
      </c>
      <c r="E444">
        <v>3</v>
      </c>
      <c r="F444">
        <v>1</v>
      </c>
      <c r="G444">
        <v>8</v>
      </c>
      <c r="H444">
        <v>4</v>
      </c>
      <c r="I444">
        <v>3</v>
      </c>
      <c r="J444">
        <v>1</v>
      </c>
      <c r="K444">
        <v>14.945945945945946</v>
      </c>
      <c r="L444">
        <v>4</v>
      </c>
      <c r="M444">
        <v>3</v>
      </c>
      <c r="N444" s="14">
        <v>0</v>
      </c>
      <c r="O444">
        <v>1</v>
      </c>
      <c r="P444" s="15">
        <f t="shared" si="79"/>
        <v>1</v>
      </c>
      <c r="Q444">
        <f t="shared" si="80"/>
        <v>0</v>
      </c>
      <c r="R444">
        <f t="shared" si="81"/>
        <v>0.10323471839558263</v>
      </c>
      <c r="S444" s="14">
        <f t="shared" si="82"/>
        <v>0.10323471839558263</v>
      </c>
      <c r="T444" s="15">
        <f t="shared" si="83"/>
        <v>0.89676528160441737</v>
      </c>
      <c r="U444" s="14">
        <f t="shared" si="84"/>
        <v>-0.10896112161718173</v>
      </c>
      <c r="V444" s="15">
        <f t="shared" si="85"/>
        <v>100</v>
      </c>
      <c r="W444">
        <f t="shared" si="86"/>
        <v>0.11511899547547572</v>
      </c>
      <c r="AZ444">
        <v>5.7481559960199685E-2</v>
      </c>
      <c r="BA444">
        <v>1</v>
      </c>
      <c r="BB444">
        <v>0</v>
      </c>
      <c r="BC444">
        <f t="shared" si="90"/>
        <v>418</v>
      </c>
      <c r="BD444">
        <f t="shared" si="91"/>
        <v>22</v>
      </c>
      <c r="BE444">
        <f t="shared" si="87"/>
        <v>0.66098945660989461</v>
      </c>
      <c r="BF444">
        <f t="shared" si="88"/>
        <v>0.90717299578059074</v>
      </c>
      <c r="BG444">
        <f t="shared" si="89"/>
        <v>7.3574452212541038E-4</v>
      </c>
    </row>
    <row r="445" spans="1:59" x14ac:dyDescent="0.35">
      <c r="A445">
        <v>31</v>
      </c>
      <c r="B445">
        <v>1079</v>
      </c>
      <c r="C445">
        <v>16</v>
      </c>
      <c r="D445">
        <v>1761</v>
      </c>
      <c r="E445">
        <v>1</v>
      </c>
      <c r="F445">
        <v>2</v>
      </c>
      <c r="G445">
        <v>8</v>
      </c>
      <c r="H445">
        <v>3</v>
      </c>
      <c r="I445">
        <v>2</v>
      </c>
      <c r="J445">
        <v>0</v>
      </c>
      <c r="K445">
        <v>14.945945945945946</v>
      </c>
      <c r="L445">
        <v>1</v>
      </c>
      <c r="M445">
        <v>3</v>
      </c>
      <c r="N445" s="14">
        <v>1</v>
      </c>
      <c r="O445">
        <v>0</v>
      </c>
      <c r="P445" s="15">
        <f t="shared" si="79"/>
        <v>1</v>
      </c>
      <c r="Q445">
        <f t="shared" si="80"/>
        <v>1</v>
      </c>
      <c r="R445">
        <f t="shared" si="81"/>
        <v>0.25267849019649125</v>
      </c>
      <c r="S445" s="14">
        <f t="shared" si="82"/>
        <v>0.25267849019649125</v>
      </c>
      <c r="T445" s="15">
        <f t="shared" si="83"/>
        <v>0.74732150980350875</v>
      </c>
      <c r="U445" s="14">
        <f t="shared" si="84"/>
        <v>-1.3756373881298052</v>
      </c>
      <c r="V445" s="15">
        <f t="shared" si="85"/>
        <v>0</v>
      </c>
      <c r="W445">
        <f t="shared" si="86"/>
        <v>2.9575984454488649</v>
      </c>
      <c r="AZ445">
        <v>5.760126343005751E-2</v>
      </c>
      <c r="BA445">
        <v>1</v>
      </c>
      <c r="BB445">
        <v>0</v>
      </c>
      <c r="BC445">
        <f t="shared" si="90"/>
        <v>419</v>
      </c>
      <c r="BD445">
        <f t="shared" si="91"/>
        <v>22</v>
      </c>
      <c r="BE445">
        <f t="shared" si="87"/>
        <v>0.66017842660178427</v>
      </c>
      <c r="BF445">
        <f t="shared" si="88"/>
        <v>0.90717299578059074</v>
      </c>
      <c r="BG445">
        <f t="shared" si="89"/>
        <v>7.3574452212541038E-4</v>
      </c>
    </row>
    <row r="446" spans="1:59" x14ac:dyDescent="0.35">
      <c r="A446">
        <v>31</v>
      </c>
      <c r="B446">
        <v>1082</v>
      </c>
      <c r="C446">
        <v>1</v>
      </c>
      <c r="D446">
        <v>95</v>
      </c>
      <c r="E446">
        <v>3</v>
      </c>
      <c r="F446">
        <v>2</v>
      </c>
      <c r="G446">
        <v>4</v>
      </c>
      <c r="H446">
        <v>2</v>
      </c>
      <c r="I446">
        <v>1</v>
      </c>
      <c r="J446">
        <v>0</v>
      </c>
      <c r="K446">
        <v>17</v>
      </c>
      <c r="L446">
        <v>2</v>
      </c>
      <c r="M446">
        <v>3</v>
      </c>
      <c r="N446" s="14">
        <v>0</v>
      </c>
      <c r="O446">
        <v>1</v>
      </c>
      <c r="P446" s="15">
        <f t="shared" si="79"/>
        <v>1</v>
      </c>
      <c r="Q446">
        <f t="shared" si="80"/>
        <v>0</v>
      </c>
      <c r="R446">
        <f t="shared" si="81"/>
        <v>0.15506897580454029</v>
      </c>
      <c r="S446" s="14">
        <f t="shared" si="82"/>
        <v>0.15506897580454029</v>
      </c>
      <c r="T446" s="15">
        <f t="shared" si="83"/>
        <v>0.84493102419545973</v>
      </c>
      <c r="U446" s="14">
        <f t="shared" si="84"/>
        <v>-0.16850028312777723</v>
      </c>
      <c r="V446" s="15">
        <f t="shared" si="85"/>
        <v>100</v>
      </c>
      <c r="W446">
        <f t="shared" si="86"/>
        <v>0.1835285619346223</v>
      </c>
      <c r="AZ446">
        <v>5.7780632126347063E-2</v>
      </c>
      <c r="BA446">
        <v>1</v>
      </c>
      <c r="BB446">
        <v>0</v>
      </c>
      <c r="BC446">
        <f t="shared" si="90"/>
        <v>420</v>
      </c>
      <c r="BD446">
        <f t="shared" si="91"/>
        <v>22</v>
      </c>
      <c r="BE446">
        <f t="shared" si="87"/>
        <v>0.65936739659367394</v>
      </c>
      <c r="BF446">
        <f t="shared" si="88"/>
        <v>0.90717299578059074</v>
      </c>
      <c r="BG446">
        <f t="shared" si="89"/>
        <v>7.3574452212541038E-4</v>
      </c>
    </row>
    <row r="447" spans="1:59" x14ac:dyDescent="0.35">
      <c r="A447">
        <v>31</v>
      </c>
      <c r="B447">
        <v>1125</v>
      </c>
      <c r="C447">
        <v>1</v>
      </c>
      <c r="D447">
        <v>1956</v>
      </c>
      <c r="E447">
        <v>4</v>
      </c>
      <c r="F447">
        <v>2</v>
      </c>
      <c r="G447">
        <v>4</v>
      </c>
      <c r="H447">
        <v>1</v>
      </c>
      <c r="I447">
        <v>2</v>
      </c>
      <c r="J447">
        <v>0</v>
      </c>
      <c r="K447">
        <v>15.375527426160337</v>
      </c>
      <c r="L447">
        <v>2</v>
      </c>
      <c r="M447">
        <v>3</v>
      </c>
      <c r="N447" s="14">
        <v>0</v>
      </c>
      <c r="O447">
        <v>1</v>
      </c>
      <c r="P447" s="15">
        <f t="shared" si="79"/>
        <v>1</v>
      </c>
      <c r="Q447">
        <f t="shared" si="80"/>
        <v>0</v>
      </c>
      <c r="R447">
        <f t="shared" si="81"/>
        <v>7.2085273572470188E-2</v>
      </c>
      <c r="S447" s="14">
        <f t="shared" si="82"/>
        <v>7.2085273572470188E-2</v>
      </c>
      <c r="T447" s="15">
        <f t="shared" si="83"/>
        <v>0.92791472642752981</v>
      </c>
      <c r="U447" s="14">
        <f t="shared" si="84"/>
        <v>-7.4815440043553436E-2</v>
      </c>
      <c r="V447" s="15">
        <f t="shared" si="85"/>
        <v>100</v>
      </c>
      <c r="W447">
        <f t="shared" si="86"/>
        <v>7.7685234989208943E-2</v>
      </c>
      <c r="AZ447">
        <v>5.7836935489847786E-2</v>
      </c>
      <c r="BA447">
        <v>1</v>
      </c>
      <c r="BB447">
        <v>0</v>
      </c>
      <c r="BC447">
        <f t="shared" si="90"/>
        <v>421</v>
      </c>
      <c r="BD447">
        <f t="shared" si="91"/>
        <v>22</v>
      </c>
      <c r="BE447">
        <f t="shared" si="87"/>
        <v>0.6585563665855636</v>
      </c>
      <c r="BF447">
        <f t="shared" si="88"/>
        <v>0.90717299578059074</v>
      </c>
      <c r="BG447">
        <f t="shared" si="89"/>
        <v>7.3574452212530966E-4</v>
      </c>
    </row>
    <row r="448" spans="1:59" x14ac:dyDescent="0.35">
      <c r="A448">
        <v>31</v>
      </c>
      <c r="B448">
        <v>1125</v>
      </c>
      <c r="C448">
        <v>7</v>
      </c>
      <c r="D448">
        <v>1833</v>
      </c>
      <c r="E448">
        <v>1</v>
      </c>
      <c r="F448">
        <v>1</v>
      </c>
      <c r="G448">
        <v>8</v>
      </c>
      <c r="H448">
        <v>1</v>
      </c>
      <c r="I448">
        <v>2</v>
      </c>
      <c r="J448">
        <v>0</v>
      </c>
      <c r="K448">
        <v>14</v>
      </c>
      <c r="L448">
        <v>4</v>
      </c>
      <c r="M448">
        <v>3</v>
      </c>
      <c r="N448" s="14">
        <v>0</v>
      </c>
      <c r="O448">
        <v>1</v>
      </c>
      <c r="P448" s="15">
        <f t="shared" si="79"/>
        <v>1</v>
      </c>
      <c r="Q448">
        <f t="shared" si="80"/>
        <v>0</v>
      </c>
      <c r="R448">
        <f t="shared" si="81"/>
        <v>0.18611762378937166</v>
      </c>
      <c r="S448" s="14">
        <f t="shared" si="82"/>
        <v>0.18611762378937166</v>
      </c>
      <c r="T448" s="15">
        <f t="shared" si="83"/>
        <v>0.81388237621062831</v>
      </c>
      <c r="U448" s="14">
        <f t="shared" si="84"/>
        <v>-0.20593942439061183</v>
      </c>
      <c r="V448" s="15">
        <f t="shared" si="85"/>
        <v>100</v>
      </c>
      <c r="W448">
        <f t="shared" si="86"/>
        <v>0.22867877377554302</v>
      </c>
      <c r="AZ448">
        <v>5.7961070024497227E-2</v>
      </c>
      <c r="BA448">
        <v>1</v>
      </c>
      <c r="BB448">
        <v>0</v>
      </c>
      <c r="BC448">
        <f t="shared" si="90"/>
        <v>422</v>
      </c>
      <c r="BD448">
        <f t="shared" si="91"/>
        <v>22</v>
      </c>
      <c r="BE448">
        <f t="shared" si="87"/>
        <v>0.65774533657745338</v>
      </c>
      <c r="BF448">
        <f t="shared" si="88"/>
        <v>0.90717299578059074</v>
      </c>
      <c r="BG448">
        <f t="shared" si="89"/>
        <v>7.3574452212541038E-4</v>
      </c>
    </row>
    <row r="449" spans="1:59" x14ac:dyDescent="0.35">
      <c r="A449">
        <v>31</v>
      </c>
      <c r="B449">
        <v>1154</v>
      </c>
      <c r="C449">
        <v>2</v>
      </c>
      <c r="D449">
        <v>1996</v>
      </c>
      <c r="E449">
        <v>1</v>
      </c>
      <c r="F449">
        <v>2</v>
      </c>
      <c r="G449">
        <v>9</v>
      </c>
      <c r="H449">
        <v>3</v>
      </c>
      <c r="I449">
        <v>2</v>
      </c>
      <c r="J449">
        <v>0</v>
      </c>
      <c r="K449">
        <v>19</v>
      </c>
      <c r="L449">
        <v>3</v>
      </c>
      <c r="M449">
        <v>3</v>
      </c>
      <c r="N449" s="14">
        <v>0</v>
      </c>
      <c r="O449">
        <v>1</v>
      </c>
      <c r="P449" s="15">
        <f t="shared" si="79"/>
        <v>1</v>
      </c>
      <c r="Q449">
        <f t="shared" si="80"/>
        <v>0</v>
      </c>
      <c r="R449">
        <f t="shared" si="81"/>
        <v>0.13673220939218972</v>
      </c>
      <c r="S449" s="14">
        <f t="shared" si="82"/>
        <v>0.13673220939218972</v>
      </c>
      <c r="T449" s="15">
        <f t="shared" si="83"/>
        <v>0.86326779060781034</v>
      </c>
      <c r="U449" s="14">
        <f t="shared" si="84"/>
        <v>-0.14703033405348834</v>
      </c>
      <c r="V449" s="15">
        <f t="shared" si="85"/>
        <v>100</v>
      </c>
      <c r="W449">
        <f t="shared" si="86"/>
        <v>0.1583891011338662</v>
      </c>
      <c r="AZ449">
        <v>5.7986210751856802E-2</v>
      </c>
      <c r="BA449">
        <v>1</v>
      </c>
      <c r="BB449">
        <v>0</v>
      </c>
      <c r="BC449">
        <f t="shared" si="90"/>
        <v>423</v>
      </c>
      <c r="BD449">
        <f t="shared" si="91"/>
        <v>22</v>
      </c>
      <c r="BE449">
        <f t="shared" si="87"/>
        <v>0.65693430656934304</v>
      </c>
      <c r="BF449">
        <f t="shared" si="88"/>
        <v>0.90717299578059074</v>
      </c>
      <c r="BG449">
        <f t="shared" si="89"/>
        <v>7.3574452212530966E-4</v>
      </c>
    </row>
    <row r="450" spans="1:59" x14ac:dyDescent="0.35">
      <c r="A450">
        <v>31</v>
      </c>
      <c r="B450">
        <v>1188</v>
      </c>
      <c r="C450">
        <v>20</v>
      </c>
      <c r="D450">
        <v>947</v>
      </c>
      <c r="E450">
        <v>4</v>
      </c>
      <c r="F450">
        <v>1</v>
      </c>
      <c r="G450">
        <v>8</v>
      </c>
      <c r="H450">
        <v>3</v>
      </c>
      <c r="I450">
        <v>2</v>
      </c>
      <c r="J450">
        <v>0</v>
      </c>
      <c r="K450">
        <v>13</v>
      </c>
      <c r="L450">
        <v>4</v>
      </c>
      <c r="M450">
        <v>2</v>
      </c>
      <c r="N450" s="14">
        <v>0</v>
      </c>
      <c r="O450">
        <v>1</v>
      </c>
      <c r="P450" s="15">
        <f t="shared" si="79"/>
        <v>1</v>
      </c>
      <c r="Q450">
        <f t="shared" si="80"/>
        <v>0</v>
      </c>
      <c r="R450">
        <f t="shared" si="81"/>
        <v>8.2475830413564419E-2</v>
      </c>
      <c r="S450" s="14">
        <f t="shared" si="82"/>
        <v>8.2475830413564419E-2</v>
      </c>
      <c r="T450" s="15">
        <f t="shared" si="83"/>
        <v>0.91752416958643557</v>
      </c>
      <c r="U450" s="14">
        <f t="shared" si="84"/>
        <v>-8.6076356526879852E-2</v>
      </c>
      <c r="V450" s="15">
        <f t="shared" si="85"/>
        <v>100</v>
      </c>
      <c r="W450">
        <f t="shared" si="86"/>
        <v>8.9889545308369956E-2</v>
      </c>
      <c r="AZ450">
        <v>5.8066301320187384E-2</v>
      </c>
      <c r="BA450">
        <v>1</v>
      </c>
      <c r="BB450">
        <v>0</v>
      </c>
      <c r="BC450">
        <f t="shared" si="90"/>
        <v>424</v>
      </c>
      <c r="BD450">
        <f t="shared" si="91"/>
        <v>22</v>
      </c>
      <c r="BE450">
        <f t="shared" si="87"/>
        <v>0.65612327656123282</v>
      </c>
      <c r="BF450">
        <f t="shared" si="88"/>
        <v>0.90717299578059074</v>
      </c>
      <c r="BG450">
        <f t="shared" si="89"/>
        <v>7.3574452212541038E-4</v>
      </c>
    </row>
    <row r="451" spans="1:59" x14ac:dyDescent="0.35">
      <c r="A451">
        <v>31</v>
      </c>
      <c r="B451">
        <v>1222</v>
      </c>
      <c r="C451">
        <v>11</v>
      </c>
      <c r="D451">
        <v>895</v>
      </c>
      <c r="E451">
        <v>4</v>
      </c>
      <c r="F451">
        <v>2</v>
      </c>
      <c r="G451">
        <v>4</v>
      </c>
      <c r="H451">
        <v>4</v>
      </c>
      <c r="I451">
        <v>2</v>
      </c>
      <c r="J451">
        <v>1</v>
      </c>
      <c r="K451">
        <v>15.375527426160337</v>
      </c>
      <c r="L451">
        <v>2</v>
      </c>
      <c r="M451">
        <v>3</v>
      </c>
      <c r="N451" s="14">
        <v>0</v>
      </c>
      <c r="O451">
        <v>1</v>
      </c>
      <c r="P451" s="15">
        <f t="shared" si="79"/>
        <v>1</v>
      </c>
      <c r="Q451">
        <f t="shared" si="80"/>
        <v>0</v>
      </c>
      <c r="R451">
        <f t="shared" si="81"/>
        <v>0.17828519557177816</v>
      </c>
      <c r="S451" s="14">
        <f t="shared" si="82"/>
        <v>0.17828519557177816</v>
      </c>
      <c r="T451" s="15">
        <f t="shared" si="83"/>
        <v>0.82171480442822187</v>
      </c>
      <c r="U451" s="14">
        <f t="shared" si="84"/>
        <v>-0.19636189737849977</v>
      </c>
      <c r="V451" s="15">
        <f t="shared" si="85"/>
        <v>100</v>
      </c>
      <c r="W451">
        <f t="shared" si="86"/>
        <v>0.21696724290593164</v>
      </c>
      <c r="AZ451">
        <v>5.8253758401888837E-2</v>
      </c>
      <c r="BA451">
        <v>1</v>
      </c>
      <c r="BB451">
        <v>0</v>
      </c>
      <c r="BC451">
        <f t="shared" si="90"/>
        <v>425</v>
      </c>
      <c r="BD451">
        <f t="shared" si="91"/>
        <v>22</v>
      </c>
      <c r="BE451">
        <f t="shared" si="87"/>
        <v>0.65531224655312248</v>
      </c>
      <c r="BF451">
        <f t="shared" si="88"/>
        <v>0.90717299578059074</v>
      </c>
      <c r="BG451">
        <f t="shared" si="89"/>
        <v>7.3574452212541038E-4</v>
      </c>
    </row>
    <row r="452" spans="1:59" x14ac:dyDescent="0.35">
      <c r="A452">
        <v>31</v>
      </c>
      <c r="B452">
        <v>1232</v>
      </c>
      <c r="C452">
        <v>7</v>
      </c>
      <c r="D452">
        <v>462</v>
      </c>
      <c r="E452">
        <v>3</v>
      </c>
      <c r="F452">
        <v>1</v>
      </c>
      <c r="G452">
        <v>3</v>
      </c>
      <c r="H452">
        <v>4</v>
      </c>
      <c r="I452">
        <v>1</v>
      </c>
      <c r="J452">
        <v>1</v>
      </c>
      <c r="K452">
        <v>14</v>
      </c>
      <c r="L452">
        <v>3</v>
      </c>
      <c r="M452">
        <v>2</v>
      </c>
      <c r="N452" s="14">
        <v>0</v>
      </c>
      <c r="O452">
        <v>1</v>
      </c>
      <c r="P452" s="15">
        <f t="shared" si="79"/>
        <v>1</v>
      </c>
      <c r="Q452">
        <f t="shared" si="80"/>
        <v>0</v>
      </c>
      <c r="R452">
        <f t="shared" si="81"/>
        <v>0.29763980327582179</v>
      </c>
      <c r="S452" s="14">
        <f t="shared" si="82"/>
        <v>0.29763980327582179</v>
      </c>
      <c r="T452" s="15">
        <f t="shared" si="83"/>
        <v>0.70236019672417815</v>
      </c>
      <c r="U452" s="14">
        <f t="shared" si="84"/>
        <v>-0.35330890580081042</v>
      </c>
      <c r="V452" s="15">
        <f t="shared" si="85"/>
        <v>100</v>
      </c>
      <c r="W452">
        <f t="shared" si="86"/>
        <v>0.42377088659639273</v>
      </c>
      <c r="AZ452">
        <v>5.8500876723421545E-2</v>
      </c>
      <c r="BA452">
        <v>1</v>
      </c>
      <c r="BB452">
        <v>0</v>
      </c>
      <c r="BC452">
        <f t="shared" si="90"/>
        <v>426</v>
      </c>
      <c r="BD452">
        <f t="shared" si="91"/>
        <v>22</v>
      </c>
      <c r="BE452">
        <f t="shared" si="87"/>
        <v>0.65450121654501214</v>
      </c>
      <c r="BF452">
        <f t="shared" si="88"/>
        <v>0.90717299578059074</v>
      </c>
      <c r="BG452">
        <f t="shared" si="89"/>
        <v>7.3574452212541038E-4</v>
      </c>
    </row>
    <row r="453" spans="1:59" x14ac:dyDescent="0.35">
      <c r="A453">
        <v>31</v>
      </c>
      <c r="B453">
        <v>1274</v>
      </c>
      <c r="C453">
        <v>9</v>
      </c>
      <c r="D453">
        <v>581</v>
      </c>
      <c r="E453">
        <v>3</v>
      </c>
      <c r="F453">
        <v>2</v>
      </c>
      <c r="G453">
        <v>3</v>
      </c>
      <c r="H453">
        <v>2</v>
      </c>
      <c r="I453">
        <v>3</v>
      </c>
      <c r="J453">
        <v>0</v>
      </c>
      <c r="K453">
        <v>15.345132743362832</v>
      </c>
      <c r="L453">
        <v>4</v>
      </c>
      <c r="M453">
        <v>4</v>
      </c>
      <c r="N453" s="14">
        <v>0</v>
      </c>
      <c r="O453">
        <v>1</v>
      </c>
      <c r="P453" s="15">
        <f t="shared" ref="P453:P516" si="92">N453+O453</f>
        <v>1</v>
      </c>
      <c r="Q453">
        <f t="shared" ref="Q453:Q516" si="93">IF(P453=0,"",N453/P453)</f>
        <v>0</v>
      </c>
      <c r="R453">
        <f t="shared" ref="R453:R516" si="94">1/(1+EXP(-$Y$5-MMULT(A453:M453,$Y$6:$Y$18)))</f>
        <v>2.6080718458044806E-2</v>
      </c>
      <c r="S453" s="14">
        <f t="shared" ref="S453:S516" si="95">P453*R453</f>
        <v>2.6080718458044806E-2</v>
      </c>
      <c r="T453" s="15">
        <f t="shared" ref="T453:T516" si="96">P453-S453</f>
        <v>0.97391928154195517</v>
      </c>
      <c r="U453" s="14">
        <f t="shared" ref="U453:U516" si="97">IFERROR(P453*(Q453*LN(R453)+(1-Q453)*LN(1-R453)),0)</f>
        <v>-2.6426851933982323E-2</v>
      </c>
      <c r="V453" s="15">
        <f t="shared" ref="V453:V516" si="98">100*IF(R453&gt;=$AV$10,N453/P453,O453/P453)</f>
        <v>100</v>
      </c>
      <c r="W453">
        <f t="shared" ref="W453:W516" si="99">IFERROR((N453-S453)^2/S453+(O453-T453)^2/T453,0)</f>
        <v>2.6779137606509421E-2</v>
      </c>
      <c r="AZ453">
        <v>5.8704854358334856E-2</v>
      </c>
      <c r="BA453">
        <v>1</v>
      </c>
      <c r="BB453">
        <v>0</v>
      </c>
      <c r="BC453">
        <f t="shared" si="90"/>
        <v>427</v>
      </c>
      <c r="BD453">
        <f t="shared" si="91"/>
        <v>22</v>
      </c>
      <c r="BE453">
        <f t="shared" ref="BE453:BE516" si="100">1-BC453/BC$1474</f>
        <v>0.65369018653690181</v>
      </c>
      <c r="BF453">
        <f t="shared" ref="BF453:BF516" si="101">1-BD453/BD$1474</f>
        <v>0.90717299578059074</v>
      </c>
      <c r="BG453">
        <f t="shared" ref="BG453:BG516" si="102">(BE453-BE454)*BF453</f>
        <v>7.3574452212530966E-4</v>
      </c>
    </row>
    <row r="454" spans="1:59" x14ac:dyDescent="0.35">
      <c r="A454">
        <v>31</v>
      </c>
      <c r="B454">
        <v>1276</v>
      </c>
      <c r="C454">
        <v>2</v>
      </c>
      <c r="D454">
        <v>1974</v>
      </c>
      <c r="E454">
        <v>4</v>
      </c>
      <c r="F454">
        <v>1</v>
      </c>
      <c r="G454">
        <v>5</v>
      </c>
      <c r="H454">
        <v>4</v>
      </c>
      <c r="I454">
        <v>3</v>
      </c>
      <c r="J454">
        <v>1</v>
      </c>
      <c r="K454">
        <v>11</v>
      </c>
      <c r="L454">
        <v>3</v>
      </c>
      <c r="M454">
        <v>3</v>
      </c>
      <c r="N454" s="14">
        <v>0</v>
      </c>
      <c r="O454">
        <v>1</v>
      </c>
      <c r="P454" s="15">
        <f t="shared" si="92"/>
        <v>1</v>
      </c>
      <c r="Q454">
        <f t="shared" si="93"/>
        <v>0</v>
      </c>
      <c r="R454">
        <f t="shared" si="94"/>
        <v>5.2975340246564771E-2</v>
      </c>
      <c r="S454" s="14">
        <f t="shared" si="95"/>
        <v>5.2975340246564771E-2</v>
      </c>
      <c r="T454" s="15">
        <f t="shared" si="96"/>
        <v>0.94702465975343519</v>
      </c>
      <c r="U454" s="14">
        <f t="shared" si="97"/>
        <v>-5.4430146268738398E-2</v>
      </c>
      <c r="V454" s="15">
        <f t="shared" si="98"/>
        <v>100</v>
      </c>
      <c r="W454">
        <f t="shared" si="99"/>
        <v>5.5938712578358085E-2</v>
      </c>
      <c r="AZ454">
        <v>5.8722811583159541E-2</v>
      </c>
      <c r="BA454">
        <v>1</v>
      </c>
      <c r="BB454">
        <v>0</v>
      </c>
      <c r="BC454">
        <f t="shared" ref="BC454:BC517" si="103">BC453+BA454</f>
        <v>428</v>
      </c>
      <c r="BD454">
        <f t="shared" ref="BD454:BD517" si="104">BD453+BB454</f>
        <v>22</v>
      </c>
      <c r="BE454">
        <f t="shared" si="100"/>
        <v>0.65287915652879158</v>
      </c>
      <c r="BF454">
        <f t="shared" si="101"/>
        <v>0.90717299578059074</v>
      </c>
      <c r="BG454">
        <f t="shared" si="102"/>
        <v>7.3574452212541038E-4</v>
      </c>
    </row>
    <row r="455" spans="1:59" x14ac:dyDescent="0.35">
      <c r="A455">
        <v>31</v>
      </c>
      <c r="B455">
        <v>1365</v>
      </c>
      <c r="C455">
        <v>13</v>
      </c>
      <c r="D455">
        <v>650</v>
      </c>
      <c r="E455">
        <v>2</v>
      </c>
      <c r="F455">
        <v>2</v>
      </c>
      <c r="G455">
        <v>8</v>
      </c>
      <c r="H455">
        <v>1</v>
      </c>
      <c r="I455">
        <v>3</v>
      </c>
      <c r="J455">
        <v>0</v>
      </c>
      <c r="K455">
        <v>17</v>
      </c>
      <c r="L455">
        <v>3</v>
      </c>
      <c r="M455">
        <v>1</v>
      </c>
      <c r="N455" s="14">
        <v>1</v>
      </c>
      <c r="O455">
        <v>0</v>
      </c>
      <c r="P455" s="15">
        <f t="shared" si="92"/>
        <v>1</v>
      </c>
      <c r="Q455">
        <f t="shared" si="93"/>
        <v>1</v>
      </c>
      <c r="R455">
        <f t="shared" si="94"/>
        <v>0.23162439629368586</v>
      </c>
      <c r="S455" s="14">
        <f t="shared" si="95"/>
        <v>0.23162439629368586</v>
      </c>
      <c r="T455" s="15">
        <f t="shared" si="96"/>
        <v>0.76837560370631408</v>
      </c>
      <c r="U455" s="14">
        <f t="shared" si="97"/>
        <v>-1.4626382007753218</v>
      </c>
      <c r="V455" s="15">
        <f t="shared" si="98"/>
        <v>0</v>
      </c>
      <c r="W455">
        <f t="shared" si="99"/>
        <v>3.3173345122594937</v>
      </c>
      <c r="AZ455">
        <v>5.8990616130264295E-2</v>
      </c>
      <c r="BA455">
        <v>1</v>
      </c>
      <c r="BB455">
        <v>0</v>
      </c>
      <c r="BC455">
        <f t="shared" si="103"/>
        <v>429</v>
      </c>
      <c r="BD455">
        <f t="shared" si="104"/>
        <v>22</v>
      </c>
      <c r="BE455">
        <f t="shared" si="100"/>
        <v>0.65206812652068125</v>
      </c>
      <c r="BF455">
        <f t="shared" si="101"/>
        <v>0.90717299578059074</v>
      </c>
      <c r="BG455">
        <f t="shared" si="102"/>
        <v>7.3574452212530966E-4</v>
      </c>
    </row>
    <row r="456" spans="1:59" x14ac:dyDescent="0.35">
      <c r="A456">
        <v>31</v>
      </c>
      <c r="B456">
        <v>1398</v>
      </c>
      <c r="C456">
        <v>8</v>
      </c>
      <c r="D456">
        <v>1461</v>
      </c>
      <c r="E456">
        <v>4</v>
      </c>
      <c r="F456">
        <v>1</v>
      </c>
      <c r="G456">
        <v>2</v>
      </c>
      <c r="H456">
        <v>2</v>
      </c>
      <c r="I456">
        <v>1</v>
      </c>
      <c r="J456">
        <v>0</v>
      </c>
      <c r="K456">
        <v>18</v>
      </c>
      <c r="L456">
        <v>4</v>
      </c>
      <c r="M456">
        <v>3</v>
      </c>
      <c r="N456" s="14">
        <v>0</v>
      </c>
      <c r="O456">
        <v>1</v>
      </c>
      <c r="P456" s="15">
        <f t="shared" si="92"/>
        <v>1</v>
      </c>
      <c r="Q456">
        <f t="shared" si="93"/>
        <v>0</v>
      </c>
      <c r="R456">
        <f t="shared" si="94"/>
        <v>4.9531289493666961E-2</v>
      </c>
      <c r="S456" s="14">
        <f t="shared" si="95"/>
        <v>4.9531289493666961E-2</v>
      </c>
      <c r="T456" s="15">
        <f t="shared" si="96"/>
        <v>0.95046871050633308</v>
      </c>
      <c r="U456" s="14">
        <f t="shared" si="97"/>
        <v>-5.0800036578837186E-2</v>
      </c>
      <c r="V456" s="15">
        <f t="shared" si="98"/>
        <v>100</v>
      </c>
      <c r="W456">
        <f t="shared" si="99"/>
        <v>5.2112488234652858E-2</v>
      </c>
      <c r="AZ456">
        <v>5.9237298677948802E-2</v>
      </c>
      <c r="BA456">
        <v>1</v>
      </c>
      <c r="BB456">
        <v>0</v>
      </c>
      <c r="BC456">
        <f t="shared" si="103"/>
        <v>430</v>
      </c>
      <c r="BD456">
        <f t="shared" si="104"/>
        <v>22</v>
      </c>
      <c r="BE456">
        <f t="shared" si="100"/>
        <v>0.65125709651257102</v>
      </c>
      <c r="BF456">
        <f t="shared" si="101"/>
        <v>0.90717299578059074</v>
      </c>
      <c r="BG456">
        <f t="shared" si="102"/>
        <v>7.3574452212541038E-4</v>
      </c>
    </row>
    <row r="457" spans="1:59" x14ac:dyDescent="0.35">
      <c r="A457">
        <v>31</v>
      </c>
      <c r="B457">
        <v>1445</v>
      </c>
      <c r="C457">
        <v>1</v>
      </c>
      <c r="D457">
        <v>1459</v>
      </c>
      <c r="E457">
        <v>3</v>
      </c>
      <c r="F457">
        <v>1</v>
      </c>
      <c r="G457">
        <v>3</v>
      </c>
      <c r="H457">
        <v>2</v>
      </c>
      <c r="I457">
        <v>1</v>
      </c>
      <c r="J457">
        <v>0</v>
      </c>
      <c r="K457">
        <v>11</v>
      </c>
      <c r="L457">
        <v>1</v>
      </c>
      <c r="M457">
        <v>3</v>
      </c>
      <c r="N457" s="14">
        <v>1</v>
      </c>
      <c r="O457">
        <v>0</v>
      </c>
      <c r="P457" s="15">
        <f t="shared" si="92"/>
        <v>1</v>
      </c>
      <c r="Q457">
        <f t="shared" si="93"/>
        <v>1</v>
      </c>
      <c r="R457">
        <f t="shared" si="94"/>
        <v>0.11485798771279371</v>
      </c>
      <c r="S457" s="14">
        <f t="shared" si="95"/>
        <v>0.11485798771279371</v>
      </c>
      <c r="T457" s="15">
        <f t="shared" si="96"/>
        <v>0.88514201228720624</v>
      </c>
      <c r="U457" s="14">
        <f t="shared" si="97"/>
        <v>-2.1640588031771339</v>
      </c>
      <c r="V457" s="15">
        <f t="shared" si="98"/>
        <v>0</v>
      </c>
      <c r="W457">
        <f t="shared" si="99"/>
        <v>7.7064036199252754</v>
      </c>
      <c r="AZ457">
        <v>5.950066182603992E-2</v>
      </c>
      <c r="BA457">
        <v>1</v>
      </c>
      <c r="BB457">
        <v>0</v>
      </c>
      <c r="BC457">
        <f t="shared" si="103"/>
        <v>431</v>
      </c>
      <c r="BD457">
        <f t="shared" si="104"/>
        <v>22</v>
      </c>
      <c r="BE457">
        <f t="shared" si="100"/>
        <v>0.65044606650446068</v>
      </c>
      <c r="BF457">
        <f t="shared" si="101"/>
        <v>0.90717299578059074</v>
      </c>
      <c r="BG457">
        <f t="shared" si="102"/>
        <v>7.3574452212541038E-4</v>
      </c>
    </row>
    <row r="458" spans="1:59" x14ac:dyDescent="0.35">
      <c r="A458">
        <v>31</v>
      </c>
      <c r="B458">
        <v>1463</v>
      </c>
      <c r="C458">
        <v>23</v>
      </c>
      <c r="D458">
        <v>367</v>
      </c>
      <c r="E458">
        <v>2</v>
      </c>
      <c r="F458">
        <v>2</v>
      </c>
      <c r="G458">
        <v>7</v>
      </c>
      <c r="H458">
        <v>4</v>
      </c>
      <c r="I458">
        <v>2</v>
      </c>
      <c r="J458">
        <v>0</v>
      </c>
      <c r="K458">
        <v>21</v>
      </c>
      <c r="L458">
        <v>2</v>
      </c>
      <c r="M458">
        <v>3</v>
      </c>
      <c r="N458" s="14">
        <v>0</v>
      </c>
      <c r="O458">
        <v>1</v>
      </c>
      <c r="P458" s="15">
        <f t="shared" si="92"/>
        <v>1</v>
      </c>
      <c r="Q458">
        <f t="shared" si="93"/>
        <v>0</v>
      </c>
      <c r="R458">
        <f t="shared" si="94"/>
        <v>0.13191966290046808</v>
      </c>
      <c r="S458" s="14">
        <f t="shared" si="95"/>
        <v>0.13191966290046808</v>
      </c>
      <c r="T458" s="15">
        <f t="shared" si="96"/>
        <v>0.86808033709953192</v>
      </c>
      <c r="U458" s="14">
        <f t="shared" si="97"/>
        <v>-0.14147101434253478</v>
      </c>
      <c r="V458" s="15">
        <f t="shared" si="98"/>
        <v>100</v>
      </c>
      <c r="W458">
        <f t="shared" si="99"/>
        <v>0.1519671132527248</v>
      </c>
      <c r="AZ458">
        <v>5.9529025387458336E-2</v>
      </c>
      <c r="BA458">
        <v>1</v>
      </c>
      <c r="BB458">
        <v>0</v>
      </c>
      <c r="BC458">
        <f t="shared" si="103"/>
        <v>432</v>
      </c>
      <c r="BD458">
        <f t="shared" si="104"/>
        <v>22</v>
      </c>
      <c r="BE458">
        <f t="shared" si="100"/>
        <v>0.64963503649635035</v>
      </c>
      <c r="BF458">
        <f t="shared" si="101"/>
        <v>0.90717299578059074</v>
      </c>
      <c r="BG458">
        <f t="shared" si="102"/>
        <v>7.3574452212541038E-4</v>
      </c>
    </row>
    <row r="459" spans="1:59" x14ac:dyDescent="0.35">
      <c r="A459">
        <v>32</v>
      </c>
      <c r="B459">
        <v>116</v>
      </c>
      <c r="C459">
        <v>13</v>
      </c>
      <c r="D459">
        <v>1234</v>
      </c>
      <c r="E459">
        <v>3</v>
      </c>
      <c r="F459">
        <v>1</v>
      </c>
      <c r="G459">
        <v>5</v>
      </c>
      <c r="H459">
        <v>2</v>
      </c>
      <c r="I459">
        <v>2</v>
      </c>
      <c r="J459">
        <v>0</v>
      </c>
      <c r="K459">
        <v>20</v>
      </c>
      <c r="L459">
        <v>3</v>
      </c>
      <c r="M459">
        <v>3</v>
      </c>
      <c r="N459" s="14">
        <v>0</v>
      </c>
      <c r="O459">
        <v>1</v>
      </c>
      <c r="P459" s="15">
        <f t="shared" si="92"/>
        <v>1</v>
      </c>
      <c r="Q459">
        <f t="shared" si="93"/>
        <v>0</v>
      </c>
      <c r="R459">
        <f t="shared" si="94"/>
        <v>7.4407156339652433E-2</v>
      </c>
      <c r="S459" s="14">
        <f t="shared" si="95"/>
        <v>7.4407156339652433E-2</v>
      </c>
      <c r="T459" s="15">
        <f t="shared" si="96"/>
        <v>0.92559284366034755</v>
      </c>
      <c r="U459" s="14">
        <f t="shared" si="97"/>
        <v>-7.7320834700895666E-2</v>
      </c>
      <c r="V459" s="15">
        <f t="shared" si="98"/>
        <v>100</v>
      </c>
      <c r="W459">
        <f t="shared" si="99"/>
        <v>8.0388646962094093E-2</v>
      </c>
      <c r="AZ459">
        <v>5.958479140680762E-2</v>
      </c>
      <c r="BA459">
        <v>1</v>
      </c>
      <c r="BB459">
        <v>0</v>
      </c>
      <c r="BC459">
        <f t="shared" si="103"/>
        <v>433</v>
      </c>
      <c r="BD459">
        <f t="shared" si="104"/>
        <v>22</v>
      </c>
      <c r="BE459">
        <f t="shared" si="100"/>
        <v>0.64882400648824001</v>
      </c>
      <c r="BF459">
        <f t="shared" si="101"/>
        <v>0.90717299578059074</v>
      </c>
      <c r="BG459">
        <f t="shared" si="102"/>
        <v>7.3574452212530966E-4</v>
      </c>
    </row>
    <row r="460" spans="1:59" x14ac:dyDescent="0.35">
      <c r="A460">
        <v>32</v>
      </c>
      <c r="B460">
        <v>117</v>
      </c>
      <c r="C460">
        <v>13</v>
      </c>
      <c r="D460">
        <v>859</v>
      </c>
      <c r="E460">
        <v>2</v>
      </c>
      <c r="F460">
        <v>2</v>
      </c>
      <c r="G460">
        <v>8</v>
      </c>
      <c r="H460">
        <v>4</v>
      </c>
      <c r="I460">
        <v>3</v>
      </c>
      <c r="J460">
        <v>0</v>
      </c>
      <c r="K460">
        <v>11</v>
      </c>
      <c r="L460">
        <v>3</v>
      </c>
      <c r="M460">
        <v>2</v>
      </c>
      <c r="N460" s="14">
        <v>0</v>
      </c>
      <c r="O460">
        <v>1</v>
      </c>
      <c r="P460" s="15">
        <f t="shared" si="92"/>
        <v>1</v>
      </c>
      <c r="Q460">
        <f t="shared" si="93"/>
        <v>0</v>
      </c>
      <c r="R460">
        <f t="shared" si="94"/>
        <v>8.8764588561598884E-2</v>
      </c>
      <c r="S460" s="14">
        <f t="shared" si="95"/>
        <v>8.8764588561598884E-2</v>
      </c>
      <c r="T460" s="15">
        <f t="shared" si="96"/>
        <v>0.91123541143840114</v>
      </c>
      <c r="U460" s="14">
        <f t="shared" si="97"/>
        <v>-9.2954005182865451E-2</v>
      </c>
      <c r="V460" s="15">
        <f t="shared" si="98"/>
        <v>100</v>
      </c>
      <c r="W460">
        <f t="shared" si="99"/>
        <v>9.7411258877091289E-2</v>
      </c>
      <c r="AZ460">
        <v>5.9757711822511363E-2</v>
      </c>
      <c r="BA460">
        <v>1</v>
      </c>
      <c r="BB460">
        <v>0</v>
      </c>
      <c r="BC460">
        <f t="shared" si="103"/>
        <v>434</v>
      </c>
      <c r="BD460">
        <f t="shared" si="104"/>
        <v>22</v>
      </c>
      <c r="BE460">
        <f t="shared" si="100"/>
        <v>0.64801297648012979</v>
      </c>
      <c r="BF460">
        <f t="shared" si="101"/>
        <v>0.90717299578059074</v>
      </c>
      <c r="BG460">
        <f t="shared" si="102"/>
        <v>7.3574452212541038E-4</v>
      </c>
    </row>
    <row r="461" spans="1:59" x14ac:dyDescent="0.35">
      <c r="A461">
        <v>32</v>
      </c>
      <c r="B461">
        <v>120</v>
      </c>
      <c r="C461">
        <v>6</v>
      </c>
      <c r="D461">
        <v>231</v>
      </c>
      <c r="E461">
        <v>3</v>
      </c>
      <c r="F461">
        <v>2</v>
      </c>
      <c r="G461">
        <v>4</v>
      </c>
      <c r="H461">
        <v>3</v>
      </c>
      <c r="I461">
        <v>1</v>
      </c>
      <c r="J461">
        <v>0</v>
      </c>
      <c r="K461">
        <v>15.375527426160337</v>
      </c>
      <c r="L461">
        <v>1</v>
      </c>
      <c r="M461">
        <v>3</v>
      </c>
      <c r="N461" s="14">
        <v>0</v>
      </c>
      <c r="O461">
        <v>1</v>
      </c>
      <c r="P461" s="15">
        <f t="shared" si="92"/>
        <v>1</v>
      </c>
      <c r="Q461">
        <f t="shared" si="93"/>
        <v>0</v>
      </c>
      <c r="R461">
        <f t="shared" si="94"/>
        <v>0.16276204948064868</v>
      </c>
      <c r="S461" s="14">
        <f t="shared" si="95"/>
        <v>0.16276204948064868</v>
      </c>
      <c r="T461" s="15">
        <f t="shared" si="96"/>
        <v>0.83723795051935135</v>
      </c>
      <c r="U461" s="14">
        <f t="shared" si="97"/>
        <v>-0.17764695914700607</v>
      </c>
      <c r="V461" s="15">
        <f t="shared" si="98"/>
        <v>100</v>
      </c>
      <c r="W461">
        <f t="shared" si="99"/>
        <v>0.19440357353567755</v>
      </c>
      <c r="AZ461">
        <v>5.9810142777089133E-2</v>
      </c>
      <c r="BA461">
        <v>1</v>
      </c>
      <c r="BB461">
        <v>0</v>
      </c>
      <c r="BC461">
        <f t="shared" si="103"/>
        <v>435</v>
      </c>
      <c r="BD461">
        <f t="shared" si="104"/>
        <v>22</v>
      </c>
      <c r="BE461">
        <f t="shared" si="100"/>
        <v>0.64720194647201945</v>
      </c>
      <c r="BF461">
        <f t="shared" si="101"/>
        <v>0.90717299578059074</v>
      </c>
      <c r="BG461">
        <f t="shared" si="102"/>
        <v>0</v>
      </c>
    </row>
    <row r="462" spans="1:59" x14ac:dyDescent="0.35">
      <c r="A462">
        <v>32</v>
      </c>
      <c r="B462">
        <v>128</v>
      </c>
      <c r="C462">
        <v>2</v>
      </c>
      <c r="D462">
        <v>362</v>
      </c>
      <c r="E462">
        <v>4</v>
      </c>
      <c r="F462">
        <v>2</v>
      </c>
      <c r="G462">
        <v>5</v>
      </c>
      <c r="H462">
        <v>1</v>
      </c>
      <c r="I462">
        <v>1</v>
      </c>
      <c r="J462">
        <v>0</v>
      </c>
      <c r="K462">
        <v>13</v>
      </c>
      <c r="L462">
        <v>4</v>
      </c>
      <c r="M462">
        <v>3</v>
      </c>
      <c r="N462" s="14">
        <v>0</v>
      </c>
      <c r="O462">
        <v>1</v>
      </c>
      <c r="P462" s="15">
        <f t="shared" si="92"/>
        <v>1</v>
      </c>
      <c r="Q462">
        <f t="shared" si="93"/>
        <v>0</v>
      </c>
      <c r="R462">
        <f t="shared" si="94"/>
        <v>0.1483004601170485</v>
      </c>
      <c r="S462" s="14">
        <f t="shared" si="95"/>
        <v>0.1483004601170485</v>
      </c>
      <c r="T462" s="15">
        <f t="shared" si="96"/>
        <v>0.85169953988295144</v>
      </c>
      <c r="U462" s="14">
        <f t="shared" si="97"/>
        <v>-0.16052146706895515</v>
      </c>
      <c r="V462" s="15">
        <f t="shared" si="98"/>
        <v>100</v>
      </c>
      <c r="W462">
        <f t="shared" si="99"/>
        <v>0.17412297784900688</v>
      </c>
      <c r="AZ462">
        <v>5.9819350927791573E-2</v>
      </c>
      <c r="BA462">
        <v>0</v>
      </c>
      <c r="BB462">
        <v>1</v>
      </c>
      <c r="BC462">
        <f t="shared" si="103"/>
        <v>435</v>
      </c>
      <c r="BD462">
        <f t="shared" si="104"/>
        <v>23</v>
      </c>
      <c r="BE462">
        <f t="shared" si="100"/>
        <v>0.64720194647201945</v>
      </c>
      <c r="BF462">
        <f t="shared" si="101"/>
        <v>0.90295358649789026</v>
      </c>
      <c r="BG462">
        <f t="shared" si="102"/>
        <v>0</v>
      </c>
    </row>
    <row r="463" spans="1:59" x14ac:dyDescent="0.35">
      <c r="A463">
        <v>32</v>
      </c>
      <c r="B463">
        <v>234</v>
      </c>
      <c r="C463">
        <v>1</v>
      </c>
      <c r="D463">
        <v>2013</v>
      </c>
      <c r="E463">
        <v>2</v>
      </c>
      <c r="F463">
        <v>2</v>
      </c>
      <c r="G463">
        <v>9</v>
      </c>
      <c r="H463">
        <v>2</v>
      </c>
      <c r="I463">
        <v>2</v>
      </c>
      <c r="J463">
        <v>0</v>
      </c>
      <c r="K463">
        <v>14</v>
      </c>
      <c r="L463">
        <v>2</v>
      </c>
      <c r="M463">
        <v>3</v>
      </c>
      <c r="N463" s="14">
        <v>0</v>
      </c>
      <c r="O463">
        <v>1</v>
      </c>
      <c r="P463" s="15">
        <f t="shared" si="92"/>
        <v>1</v>
      </c>
      <c r="Q463">
        <f t="shared" si="93"/>
        <v>0</v>
      </c>
      <c r="R463">
        <f t="shared" si="94"/>
        <v>0.17870853032852912</v>
      </c>
      <c r="S463" s="14">
        <f t="shared" si="95"/>
        <v>0.17870853032852912</v>
      </c>
      <c r="T463" s="15">
        <f t="shared" si="96"/>
        <v>0.82129146967147082</v>
      </c>
      <c r="U463" s="14">
        <f t="shared" si="97"/>
        <v>-0.19687721466339708</v>
      </c>
      <c r="V463" s="15">
        <f t="shared" si="98"/>
        <v>100</v>
      </c>
      <c r="W463">
        <f t="shared" si="99"/>
        <v>0.2175945287730984</v>
      </c>
      <c r="AZ463">
        <v>5.9939518795937806E-2</v>
      </c>
      <c r="BA463">
        <v>0</v>
      </c>
      <c r="BB463">
        <v>1</v>
      </c>
      <c r="BC463">
        <f t="shared" si="103"/>
        <v>435</v>
      </c>
      <c r="BD463">
        <f t="shared" si="104"/>
        <v>24</v>
      </c>
      <c r="BE463">
        <f t="shared" si="100"/>
        <v>0.64720194647201945</v>
      </c>
      <c r="BF463">
        <f t="shared" si="101"/>
        <v>0.89873417721518989</v>
      </c>
      <c r="BG463">
        <f t="shared" si="102"/>
        <v>0</v>
      </c>
    </row>
    <row r="464" spans="1:59" x14ac:dyDescent="0.35">
      <c r="A464">
        <v>32</v>
      </c>
      <c r="B464">
        <v>238</v>
      </c>
      <c r="C464">
        <v>5</v>
      </c>
      <c r="D464">
        <v>1939</v>
      </c>
      <c r="E464">
        <v>1</v>
      </c>
      <c r="F464">
        <v>1</v>
      </c>
      <c r="G464">
        <v>4</v>
      </c>
      <c r="H464">
        <v>3</v>
      </c>
      <c r="I464">
        <v>1</v>
      </c>
      <c r="J464">
        <v>1</v>
      </c>
      <c r="K464">
        <v>14</v>
      </c>
      <c r="L464">
        <v>1</v>
      </c>
      <c r="M464">
        <v>3</v>
      </c>
      <c r="N464" s="14">
        <v>1</v>
      </c>
      <c r="O464">
        <v>0</v>
      </c>
      <c r="P464" s="15">
        <f t="shared" si="92"/>
        <v>1</v>
      </c>
      <c r="Q464">
        <f t="shared" si="93"/>
        <v>1</v>
      </c>
      <c r="R464">
        <f t="shared" si="94"/>
        <v>0.54634389717382215</v>
      </c>
      <c r="S464" s="14">
        <f t="shared" si="95"/>
        <v>0.54634389717382215</v>
      </c>
      <c r="T464" s="15">
        <f t="shared" si="96"/>
        <v>0.45365610282617785</v>
      </c>
      <c r="U464" s="14">
        <f t="shared" si="97"/>
        <v>-0.60450665320472186</v>
      </c>
      <c r="V464" s="15">
        <f t="shared" si="98"/>
        <v>100</v>
      </c>
      <c r="W464">
        <f t="shared" si="99"/>
        <v>0.83034898929573808</v>
      </c>
      <c r="AZ464">
        <v>6.0190610168221186E-2</v>
      </c>
      <c r="BA464">
        <v>0</v>
      </c>
      <c r="BB464">
        <v>1</v>
      </c>
      <c r="BC464">
        <f t="shared" si="103"/>
        <v>435</v>
      </c>
      <c r="BD464">
        <f t="shared" si="104"/>
        <v>25</v>
      </c>
      <c r="BE464">
        <f t="shared" si="100"/>
        <v>0.64720194647201945</v>
      </c>
      <c r="BF464">
        <f t="shared" si="101"/>
        <v>0.89451476793248941</v>
      </c>
      <c r="BG464">
        <f t="shared" si="102"/>
        <v>7.2547831949100298E-4</v>
      </c>
    </row>
    <row r="465" spans="1:59" x14ac:dyDescent="0.35">
      <c r="A465">
        <v>32</v>
      </c>
      <c r="B465">
        <v>267</v>
      </c>
      <c r="C465">
        <v>29</v>
      </c>
      <c r="D465">
        <v>2010</v>
      </c>
      <c r="E465">
        <v>3</v>
      </c>
      <c r="F465">
        <v>1</v>
      </c>
      <c r="G465">
        <v>5</v>
      </c>
      <c r="H465">
        <v>2</v>
      </c>
      <c r="I465">
        <v>1</v>
      </c>
      <c r="J465">
        <v>0</v>
      </c>
      <c r="K465">
        <v>13</v>
      </c>
      <c r="L465">
        <v>3</v>
      </c>
      <c r="M465">
        <v>3</v>
      </c>
      <c r="N465" s="14">
        <v>0</v>
      </c>
      <c r="O465">
        <v>1</v>
      </c>
      <c r="P465" s="15">
        <f t="shared" si="92"/>
        <v>1</v>
      </c>
      <c r="Q465">
        <f t="shared" si="93"/>
        <v>0</v>
      </c>
      <c r="R465">
        <f t="shared" si="94"/>
        <v>0.2118586961468672</v>
      </c>
      <c r="S465" s="14">
        <f t="shared" si="95"/>
        <v>0.2118586961468672</v>
      </c>
      <c r="T465" s="15">
        <f t="shared" si="96"/>
        <v>0.78814130385313286</v>
      </c>
      <c r="U465" s="14">
        <f t="shared" si="97"/>
        <v>-0.23807788558952284</v>
      </c>
      <c r="V465" s="15">
        <f t="shared" si="98"/>
        <v>100</v>
      </c>
      <c r="W465">
        <f t="shared" si="99"/>
        <v>0.26880801083652667</v>
      </c>
      <c r="AZ465">
        <v>6.0199898972486968E-2</v>
      </c>
      <c r="BA465">
        <v>1</v>
      </c>
      <c r="BB465">
        <v>0</v>
      </c>
      <c r="BC465">
        <f t="shared" si="103"/>
        <v>436</v>
      </c>
      <c r="BD465">
        <f t="shared" si="104"/>
        <v>25</v>
      </c>
      <c r="BE465">
        <f t="shared" si="100"/>
        <v>0.64639091646390923</v>
      </c>
      <c r="BF465">
        <f t="shared" si="101"/>
        <v>0.89451476793248941</v>
      </c>
      <c r="BG465">
        <f t="shared" si="102"/>
        <v>7.254783194911023E-4</v>
      </c>
    </row>
    <row r="466" spans="1:59" x14ac:dyDescent="0.35">
      <c r="A466">
        <v>32</v>
      </c>
      <c r="B466">
        <v>300</v>
      </c>
      <c r="C466">
        <v>1</v>
      </c>
      <c r="D466">
        <v>882</v>
      </c>
      <c r="E466">
        <v>4</v>
      </c>
      <c r="F466">
        <v>2</v>
      </c>
      <c r="G466">
        <v>5</v>
      </c>
      <c r="H466">
        <v>4</v>
      </c>
      <c r="I466">
        <v>3</v>
      </c>
      <c r="J466">
        <v>0</v>
      </c>
      <c r="K466">
        <v>12</v>
      </c>
      <c r="L466">
        <v>2</v>
      </c>
      <c r="M466">
        <v>3</v>
      </c>
      <c r="N466" s="14">
        <v>0</v>
      </c>
      <c r="O466">
        <v>1</v>
      </c>
      <c r="P466" s="15">
        <f t="shared" si="92"/>
        <v>1</v>
      </c>
      <c r="Q466">
        <f t="shared" si="93"/>
        <v>0</v>
      </c>
      <c r="R466">
        <f t="shared" si="94"/>
        <v>1.9548262908442773E-2</v>
      </c>
      <c r="S466" s="14">
        <f t="shared" si="95"/>
        <v>1.9548262908442773E-2</v>
      </c>
      <c r="T466" s="15">
        <f t="shared" si="96"/>
        <v>0.9804517370915572</v>
      </c>
      <c r="U466" s="14">
        <f t="shared" si="97"/>
        <v>-1.9741857309324429E-2</v>
      </c>
      <c r="V466" s="15">
        <f t="shared" si="98"/>
        <v>100</v>
      </c>
      <c r="W466">
        <f t="shared" si="99"/>
        <v>1.993801649679499E-2</v>
      </c>
      <c r="AZ466">
        <v>6.0354242490488728E-2</v>
      </c>
      <c r="BA466">
        <v>1</v>
      </c>
      <c r="BB466">
        <v>0</v>
      </c>
      <c r="BC466">
        <f t="shared" si="103"/>
        <v>437</v>
      </c>
      <c r="BD466">
        <f t="shared" si="104"/>
        <v>25</v>
      </c>
      <c r="BE466">
        <f t="shared" si="100"/>
        <v>0.64557988645579889</v>
      </c>
      <c r="BF466">
        <f t="shared" si="101"/>
        <v>0.89451476793248941</v>
      </c>
      <c r="BG466">
        <f t="shared" si="102"/>
        <v>7.254783194911023E-4</v>
      </c>
    </row>
    <row r="467" spans="1:59" x14ac:dyDescent="0.35">
      <c r="A467">
        <v>32</v>
      </c>
      <c r="B467">
        <v>334</v>
      </c>
      <c r="C467">
        <v>5</v>
      </c>
      <c r="D467">
        <v>21</v>
      </c>
      <c r="E467">
        <v>1</v>
      </c>
      <c r="F467">
        <v>2</v>
      </c>
      <c r="G467">
        <v>4</v>
      </c>
      <c r="H467">
        <v>2</v>
      </c>
      <c r="I467">
        <v>3</v>
      </c>
      <c r="J467">
        <v>1</v>
      </c>
      <c r="K467">
        <v>15.375527426160337</v>
      </c>
      <c r="L467">
        <v>4</v>
      </c>
      <c r="M467">
        <v>2</v>
      </c>
      <c r="N467" s="14">
        <v>0</v>
      </c>
      <c r="O467">
        <v>1</v>
      </c>
      <c r="P467" s="15">
        <f t="shared" si="92"/>
        <v>1</v>
      </c>
      <c r="Q467">
        <f t="shared" si="93"/>
        <v>0</v>
      </c>
      <c r="R467">
        <f t="shared" si="94"/>
        <v>0.36927398692629015</v>
      </c>
      <c r="S467" s="14">
        <f t="shared" si="95"/>
        <v>0.36927398692629015</v>
      </c>
      <c r="T467" s="15">
        <f t="shared" si="96"/>
        <v>0.63072601307370979</v>
      </c>
      <c r="U467" s="14">
        <f t="shared" si="97"/>
        <v>-0.46088372139740075</v>
      </c>
      <c r="V467" s="15">
        <f t="shared" si="98"/>
        <v>100</v>
      </c>
      <c r="W467">
        <f t="shared" si="99"/>
        <v>0.58547448380432499</v>
      </c>
      <c r="AZ467">
        <v>6.0888869269377109E-2</v>
      </c>
      <c r="BA467">
        <v>1</v>
      </c>
      <c r="BB467">
        <v>0</v>
      </c>
      <c r="BC467">
        <f t="shared" si="103"/>
        <v>438</v>
      </c>
      <c r="BD467">
        <f t="shared" si="104"/>
        <v>25</v>
      </c>
      <c r="BE467">
        <f t="shared" si="100"/>
        <v>0.64476885644768855</v>
      </c>
      <c r="BF467">
        <f t="shared" si="101"/>
        <v>0.89451476793248941</v>
      </c>
      <c r="BG467">
        <f t="shared" si="102"/>
        <v>7.254783194911023E-4</v>
      </c>
    </row>
    <row r="468" spans="1:59" x14ac:dyDescent="0.35">
      <c r="A468">
        <v>32</v>
      </c>
      <c r="B468">
        <v>374</v>
      </c>
      <c r="C468">
        <v>25</v>
      </c>
      <c r="D468">
        <v>911</v>
      </c>
      <c r="E468">
        <v>1</v>
      </c>
      <c r="F468">
        <v>2</v>
      </c>
      <c r="G468">
        <v>5</v>
      </c>
      <c r="H468">
        <v>4</v>
      </c>
      <c r="I468">
        <v>1</v>
      </c>
      <c r="J468">
        <v>1</v>
      </c>
      <c r="K468">
        <v>24</v>
      </c>
      <c r="L468">
        <v>3</v>
      </c>
      <c r="M468">
        <v>1</v>
      </c>
      <c r="N468" s="14">
        <v>1</v>
      </c>
      <c r="O468">
        <v>0</v>
      </c>
      <c r="P468" s="15">
        <f t="shared" si="92"/>
        <v>1</v>
      </c>
      <c r="Q468">
        <f t="shared" si="93"/>
        <v>1</v>
      </c>
      <c r="R468">
        <f t="shared" si="94"/>
        <v>0.73346543499845795</v>
      </c>
      <c r="S468" s="14">
        <f t="shared" si="95"/>
        <v>0.73346543499845795</v>
      </c>
      <c r="T468" s="15">
        <f t="shared" si="96"/>
        <v>0.26653456500154205</v>
      </c>
      <c r="U468" s="14">
        <f t="shared" si="97"/>
        <v>-0.30997480589259424</v>
      </c>
      <c r="V468" s="15">
        <f t="shared" si="98"/>
        <v>100</v>
      </c>
      <c r="W468">
        <f t="shared" si="99"/>
        <v>0.36339076428612127</v>
      </c>
      <c r="AZ468">
        <v>6.0896689525506933E-2</v>
      </c>
      <c r="BA468">
        <v>1</v>
      </c>
      <c r="BB468">
        <v>0</v>
      </c>
      <c r="BC468">
        <f t="shared" si="103"/>
        <v>439</v>
      </c>
      <c r="BD468">
        <f t="shared" si="104"/>
        <v>25</v>
      </c>
      <c r="BE468">
        <f t="shared" si="100"/>
        <v>0.64395782643957822</v>
      </c>
      <c r="BF468">
        <f t="shared" si="101"/>
        <v>0.89451476793248941</v>
      </c>
      <c r="BG468">
        <f t="shared" si="102"/>
        <v>7.254783194911023E-4</v>
      </c>
    </row>
    <row r="469" spans="1:59" x14ac:dyDescent="0.35">
      <c r="A469">
        <v>32</v>
      </c>
      <c r="B469">
        <v>414</v>
      </c>
      <c r="C469">
        <v>2</v>
      </c>
      <c r="D469">
        <v>1862</v>
      </c>
      <c r="E469">
        <v>3</v>
      </c>
      <c r="F469">
        <v>2</v>
      </c>
      <c r="G469">
        <v>8</v>
      </c>
      <c r="H469">
        <v>2</v>
      </c>
      <c r="I469">
        <v>1</v>
      </c>
      <c r="J469">
        <v>1</v>
      </c>
      <c r="K469">
        <v>14.945945945945946</v>
      </c>
      <c r="L469">
        <v>3</v>
      </c>
      <c r="M469">
        <v>2</v>
      </c>
      <c r="N469" s="14">
        <v>1</v>
      </c>
      <c r="O469">
        <v>0</v>
      </c>
      <c r="P469" s="15">
        <f t="shared" si="92"/>
        <v>1</v>
      </c>
      <c r="Q469">
        <f t="shared" si="93"/>
        <v>1</v>
      </c>
      <c r="R469">
        <f t="shared" si="94"/>
        <v>0.62091354949190736</v>
      </c>
      <c r="S469" s="14">
        <f t="shared" si="95"/>
        <v>0.62091354949190736</v>
      </c>
      <c r="T469" s="15">
        <f t="shared" si="96"/>
        <v>0.37908645050809264</v>
      </c>
      <c r="U469" s="14">
        <f t="shared" si="97"/>
        <v>-0.476563418507781</v>
      </c>
      <c r="V469" s="15">
        <f t="shared" si="98"/>
        <v>100</v>
      </c>
      <c r="W469">
        <f t="shared" si="99"/>
        <v>0.61053016288386441</v>
      </c>
      <c r="AZ469">
        <v>6.0931768359936744E-2</v>
      </c>
      <c r="BA469">
        <v>1</v>
      </c>
      <c r="BB469">
        <v>0</v>
      </c>
      <c r="BC469">
        <f t="shared" si="103"/>
        <v>440</v>
      </c>
      <c r="BD469">
        <f t="shared" si="104"/>
        <v>25</v>
      </c>
      <c r="BE469">
        <f t="shared" si="100"/>
        <v>0.64314679643146788</v>
      </c>
      <c r="BF469">
        <f t="shared" si="101"/>
        <v>0.89451476793248941</v>
      </c>
      <c r="BG469">
        <f t="shared" si="102"/>
        <v>7.2547831949100298E-4</v>
      </c>
    </row>
    <row r="470" spans="1:59" x14ac:dyDescent="0.35">
      <c r="A470">
        <v>32</v>
      </c>
      <c r="B470">
        <v>427</v>
      </c>
      <c r="C470">
        <v>1</v>
      </c>
      <c r="D470">
        <v>78</v>
      </c>
      <c r="E470">
        <v>1</v>
      </c>
      <c r="F470">
        <v>2</v>
      </c>
      <c r="G470">
        <v>3</v>
      </c>
      <c r="H470">
        <v>4</v>
      </c>
      <c r="I470">
        <v>2</v>
      </c>
      <c r="J470">
        <v>1</v>
      </c>
      <c r="K470">
        <v>22</v>
      </c>
      <c r="L470">
        <v>2</v>
      </c>
      <c r="M470">
        <v>3</v>
      </c>
      <c r="N470" s="14">
        <v>0</v>
      </c>
      <c r="O470">
        <v>1</v>
      </c>
      <c r="P470" s="15">
        <f t="shared" si="92"/>
        <v>1</v>
      </c>
      <c r="Q470">
        <f t="shared" si="93"/>
        <v>0</v>
      </c>
      <c r="R470">
        <f t="shared" si="94"/>
        <v>0.28516945269920296</v>
      </c>
      <c r="S470" s="14">
        <f t="shared" si="95"/>
        <v>0.28516945269920296</v>
      </c>
      <c r="T470" s="15">
        <f t="shared" si="96"/>
        <v>0.71483054730079698</v>
      </c>
      <c r="U470" s="14">
        <f t="shared" si="97"/>
        <v>-0.33570976115840684</v>
      </c>
      <c r="V470" s="15">
        <f t="shared" si="98"/>
        <v>100</v>
      </c>
      <c r="W470">
        <f t="shared" si="99"/>
        <v>0.3989329412068412</v>
      </c>
      <c r="AZ470">
        <v>6.1010742198885068E-2</v>
      </c>
      <c r="BA470">
        <v>1</v>
      </c>
      <c r="BB470">
        <v>0</v>
      </c>
      <c r="BC470">
        <f t="shared" si="103"/>
        <v>441</v>
      </c>
      <c r="BD470">
        <f t="shared" si="104"/>
        <v>25</v>
      </c>
      <c r="BE470">
        <f t="shared" si="100"/>
        <v>0.64233576642335766</v>
      </c>
      <c r="BF470">
        <f t="shared" si="101"/>
        <v>0.89451476793248941</v>
      </c>
      <c r="BG470">
        <f t="shared" si="102"/>
        <v>7.2547831949100298E-4</v>
      </c>
    </row>
    <row r="471" spans="1:59" x14ac:dyDescent="0.35">
      <c r="A471">
        <v>32</v>
      </c>
      <c r="B471">
        <v>430</v>
      </c>
      <c r="C471">
        <v>24</v>
      </c>
      <c r="D471">
        <v>772</v>
      </c>
      <c r="E471">
        <v>1</v>
      </c>
      <c r="F471">
        <v>2</v>
      </c>
      <c r="G471">
        <v>5</v>
      </c>
      <c r="H471">
        <v>4</v>
      </c>
      <c r="I471">
        <v>2</v>
      </c>
      <c r="J471">
        <v>0</v>
      </c>
      <c r="K471">
        <v>15</v>
      </c>
      <c r="L471">
        <v>4</v>
      </c>
      <c r="M471">
        <v>3</v>
      </c>
      <c r="N471" s="14">
        <v>0</v>
      </c>
      <c r="O471">
        <v>1</v>
      </c>
      <c r="P471" s="15">
        <f t="shared" si="92"/>
        <v>1</v>
      </c>
      <c r="Q471">
        <f t="shared" si="93"/>
        <v>0</v>
      </c>
      <c r="R471">
        <f t="shared" si="94"/>
        <v>0.12766788288490652</v>
      </c>
      <c r="S471" s="14">
        <f t="shared" si="95"/>
        <v>0.12766788288490652</v>
      </c>
      <c r="T471" s="15">
        <f t="shared" si="96"/>
        <v>0.87233211711509351</v>
      </c>
      <c r="U471" s="14">
        <f t="shared" si="97"/>
        <v>-0.13658505933380474</v>
      </c>
      <c r="V471" s="15">
        <f t="shared" si="98"/>
        <v>100</v>
      </c>
      <c r="W471">
        <f t="shared" si="99"/>
        <v>0.14635238159878769</v>
      </c>
      <c r="AZ471">
        <v>6.1110056969583305E-2</v>
      </c>
      <c r="BA471">
        <v>1</v>
      </c>
      <c r="BB471">
        <v>0</v>
      </c>
      <c r="BC471">
        <f t="shared" si="103"/>
        <v>442</v>
      </c>
      <c r="BD471">
        <f t="shared" si="104"/>
        <v>25</v>
      </c>
      <c r="BE471">
        <f t="shared" si="100"/>
        <v>0.64152473641524743</v>
      </c>
      <c r="BF471">
        <f t="shared" si="101"/>
        <v>0.89451476793248941</v>
      </c>
      <c r="BG471">
        <f t="shared" si="102"/>
        <v>7.254783194911023E-4</v>
      </c>
    </row>
    <row r="472" spans="1:59" x14ac:dyDescent="0.35">
      <c r="A472">
        <v>32</v>
      </c>
      <c r="B472">
        <v>495</v>
      </c>
      <c r="C472">
        <v>10</v>
      </c>
      <c r="D472">
        <v>1516</v>
      </c>
      <c r="E472">
        <v>3</v>
      </c>
      <c r="F472">
        <v>2</v>
      </c>
      <c r="G472">
        <v>6</v>
      </c>
      <c r="H472">
        <v>4</v>
      </c>
      <c r="I472">
        <v>1</v>
      </c>
      <c r="J472">
        <v>0</v>
      </c>
      <c r="K472">
        <v>25</v>
      </c>
      <c r="L472">
        <v>2</v>
      </c>
      <c r="M472">
        <v>4</v>
      </c>
      <c r="N472" s="14">
        <v>0</v>
      </c>
      <c r="O472">
        <v>1</v>
      </c>
      <c r="P472" s="15">
        <f t="shared" si="92"/>
        <v>1</v>
      </c>
      <c r="Q472">
        <f t="shared" si="93"/>
        <v>0</v>
      </c>
      <c r="R472">
        <f t="shared" si="94"/>
        <v>7.5807209118188876E-2</v>
      </c>
      <c r="S472" s="14">
        <f t="shared" si="95"/>
        <v>7.5807209118188876E-2</v>
      </c>
      <c r="T472" s="15">
        <f t="shared" si="96"/>
        <v>0.92419279088181117</v>
      </c>
      <c r="U472" s="14">
        <f t="shared" si="97"/>
        <v>-7.8834580963960593E-2</v>
      </c>
      <c r="V472" s="15">
        <f t="shared" si="98"/>
        <v>100</v>
      </c>
      <c r="W472">
        <f t="shared" si="99"/>
        <v>8.2025319680169795E-2</v>
      </c>
      <c r="AZ472">
        <v>6.1124677978305661E-2</v>
      </c>
      <c r="BA472">
        <v>1</v>
      </c>
      <c r="BB472">
        <v>0</v>
      </c>
      <c r="BC472">
        <f t="shared" si="103"/>
        <v>443</v>
      </c>
      <c r="BD472">
        <f t="shared" si="104"/>
        <v>25</v>
      </c>
      <c r="BE472">
        <f t="shared" si="100"/>
        <v>0.6407137064071371</v>
      </c>
      <c r="BF472">
        <f t="shared" si="101"/>
        <v>0.89451476793248941</v>
      </c>
      <c r="BG472">
        <f t="shared" si="102"/>
        <v>7.254783194911023E-4</v>
      </c>
    </row>
    <row r="473" spans="1:59" x14ac:dyDescent="0.35">
      <c r="A473">
        <v>32</v>
      </c>
      <c r="B473">
        <v>498</v>
      </c>
      <c r="C473">
        <v>3</v>
      </c>
      <c r="D473">
        <v>966</v>
      </c>
      <c r="E473">
        <v>3</v>
      </c>
      <c r="F473">
        <v>1</v>
      </c>
      <c r="G473">
        <v>3</v>
      </c>
      <c r="H473">
        <v>1</v>
      </c>
      <c r="I473">
        <v>2</v>
      </c>
      <c r="J473">
        <v>0</v>
      </c>
      <c r="K473">
        <v>12</v>
      </c>
      <c r="L473">
        <v>3</v>
      </c>
      <c r="M473">
        <v>4</v>
      </c>
      <c r="N473" s="14">
        <v>0</v>
      </c>
      <c r="O473">
        <v>1</v>
      </c>
      <c r="P473" s="15">
        <f t="shared" si="92"/>
        <v>1</v>
      </c>
      <c r="Q473">
        <f t="shared" si="93"/>
        <v>0</v>
      </c>
      <c r="R473">
        <f t="shared" si="94"/>
        <v>5.484543645483643E-2</v>
      </c>
      <c r="S473" s="14">
        <f t="shared" si="95"/>
        <v>5.484543645483643E-2</v>
      </c>
      <c r="T473" s="15">
        <f t="shared" si="96"/>
        <v>0.94515456354516358</v>
      </c>
      <c r="U473" s="14">
        <f t="shared" si="97"/>
        <v>-5.6406805555708033E-2</v>
      </c>
      <c r="V473" s="15">
        <f t="shared" si="98"/>
        <v>100</v>
      </c>
      <c r="W473">
        <f t="shared" si="99"/>
        <v>5.8028007873249479E-2</v>
      </c>
      <c r="AZ473">
        <v>6.1331550801509691E-2</v>
      </c>
      <c r="BA473">
        <v>1</v>
      </c>
      <c r="BB473">
        <v>0</v>
      </c>
      <c r="BC473">
        <f t="shared" si="103"/>
        <v>444</v>
      </c>
      <c r="BD473">
        <f t="shared" si="104"/>
        <v>25</v>
      </c>
      <c r="BE473">
        <f t="shared" si="100"/>
        <v>0.63990267639902676</v>
      </c>
      <c r="BF473">
        <f t="shared" si="101"/>
        <v>0.89451476793248941</v>
      </c>
      <c r="BG473">
        <f t="shared" si="102"/>
        <v>7.254783194911023E-4</v>
      </c>
    </row>
    <row r="474" spans="1:59" x14ac:dyDescent="0.35">
      <c r="A474">
        <v>32</v>
      </c>
      <c r="B474">
        <v>499</v>
      </c>
      <c r="C474">
        <v>2</v>
      </c>
      <c r="D474">
        <v>1396</v>
      </c>
      <c r="E474">
        <v>3</v>
      </c>
      <c r="F474">
        <v>2</v>
      </c>
      <c r="G474">
        <v>8</v>
      </c>
      <c r="H474">
        <v>2</v>
      </c>
      <c r="I474">
        <v>2</v>
      </c>
      <c r="J474">
        <v>1</v>
      </c>
      <c r="K474">
        <v>13</v>
      </c>
      <c r="L474">
        <v>1</v>
      </c>
      <c r="M474">
        <v>2</v>
      </c>
      <c r="N474" s="14">
        <v>0</v>
      </c>
      <c r="O474">
        <v>1</v>
      </c>
      <c r="P474" s="15">
        <f t="shared" si="92"/>
        <v>1</v>
      </c>
      <c r="Q474">
        <f t="shared" si="93"/>
        <v>0</v>
      </c>
      <c r="R474">
        <f t="shared" si="94"/>
        <v>0.55792096807143621</v>
      </c>
      <c r="S474" s="14">
        <f t="shared" si="95"/>
        <v>0.55792096807143621</v>
      </c>
      <c r="T474" s="15">
        <f t="shared" si="96"/>
        <v>0.44207903192856379</v>
      </c>
      <c r="U474" s="14">
        <f t="shared" si="97"/>
        <v>-0.81626660761995173</v>
      </c>
      <c r="V474" s="15">
        <f t="shared" si="98"/>
        <v>0</v>
      </c>
      <c r="W474">
        <f t="shared" si="99"/>
        <v>1.2620389744284264</v>
      </c>
      <c r="AZ474">
        <v>6.1461892141016952E-2</v>
      </c>
      <c r="BA474">
        <v>1</v>
      </c>
      <c r="BB474">
        <v>0</v>
      </c>
      <c r="BC474">
        <f t="shared" si="103"/>
        <v>445</v>
      </c>
      <c r="BD474">
        <f t="shared" si="104"/>
        <v>25</v>
      </c>
      <c r="BE474">
        <f t="shared" si="100"/>
        <v>0.63909164639091642</v>
      </c>
      <c r="BF474">
        <f t="shared" si="101"/>
        <v>0.89451476793248941</v>
      </c>
      <c r="BG474">
        <f t="shared" si="102"/>
        <v>7.254783194911023E-4</v>
      </c>
    </row>
    <row r="475" spans="1:59" x14ac:dyDescent="0.35">
      <c r="A475">
        <v>32</v>
      </c>
      <c r="B475">
        <v>515</v>
      </c>
      <c r="C475">
        <v>1</v>
      </c>
      <c r="D475">
        <v>331</v>
      </c>
      <c r="E475">
        <v>4</v>
      </c>
      <c r="F475">
        <v>2</v>
      </c>
      <c r="G475">
        <v>5</v>
      </c>
      <c r="H475">
        <v>3</v>
      </c>
      <c r="I475">
        <v>1</v>
      </c>
      <c r="J475">
        <v>1</v>
      </c>
      <c r="K475">
        <v>14</v>
      </c>
      <c r="L475">
        <v>4</v>
      </c>
      <c r="M475">
        <v>1</v>
      </c>
      <c r="N475" s="14">
        <v>1</v>
      </c>
      <c r="O475">
        <v>0</v>
      </c>
      <c r="P475" s="15">
        <f t="shared" si="92"/>
        <v>1</v>
      </c>
      <c r="Q475">
        <f t="shared" si="93"/>
        <v>1</v>
      </c>
      <c r="R475">
        <f t="shared" si="94"/>
        <v>0.43004814880517617</v>
      </c>
      <c r="S475" s="14">
        <f t="shared" si="95"/>
        <v>0.43004814880517617</v>
      </c>
      <c r="T475" s="15">
        <f t="shared" si="96"/>
        <v>0.56995185119482383</v>
      </c>
      <c r="U475" s="14">
        <f t="shared" si="97"/>
        <v>-0.84385810259761951</v>
      </c>
      <c r="V475" s="15">
        <f t="shared" si="98"/>
        <v>0</v>
      </c>
      <c r="W475">
        <f t="shared" si="99"/>
        <v>1.3253210199331145</v>
      </c>
      <c r="AZ475">
        <v>6.1548819178423309E-2</v>
      </c>
      <c r="BA475">
        <v>1</v>
      </c>
      <c r="BB475">
        <v>0</v>
      </c>
      <c r="BC475">
        <f t="shared" si="103"/>
        <v>446</v>
      </c>
      <c r="BD475">
        <f t="shared" si="104"/>
        <v>25</v>
      </c>
      <c r="BE475">
        <f t="shared" si="100"/>
        <v>0.63828061638280609</v>
      </c>
      <c r="BF475">
        <f t="shared" si="101"/>
        <v>0.89451476793248941</v>
      </c>
      <c r="BG475">
        <f t="shared" si="102"/>
        <v>7.2547831949100298E-4</v>
      </c>
    </row>
    <row r="476" spans="1:59" x14ac:dyDescent="0.35">
      <c r="A476">
        <v>32</v>
      </c>
      <c r="B476">
        <v>529</v>
      </c>
      <c r="C476">
        <v>2</v>
      </c>
      <c r="D476">
        <v>2038</v>
      </c>
      <c r="E476">
        <v>4</v>
      </c>
      <c r="F476">
        <v>2</v>
      </c>
      <c r="G476">
        <v>4</v>
      </c>
      <c r="H476">
        <v>1</v>
      </c>
      <c r="I476">
        <v>1</v>
      </c>
      <c r="J476">
        <v>0</v>
      </c>
      <c r="K476">
        <v>14</v>
      </c>
      <c r="L476">
        <v>4</v>
      </c>
      <c r="M476">
        <v>3</v>
      </c>
      <c r="N476" s="14">
        <v>0</v>
      </c>
      <c r="O476">
        <v>1</v>
      </c>
      <c r="P476" s="15">
        <f t="shared" si="92"/>
        <v>1</v>
      </c>
      <c r="Q476">
        <f t="shared" si="93"/>
        <v>0</v>
      </c>
      <c r="R476">
        <f t="shared" si="94"/>
        <v>0.1058329741997287</v>
      </c>
      <c r="S476" s="14">
        <f t="shared" si="95"/>
        <v>0.1058329741997287</v>
      </c>
      <c r="T476" s="15">
        <f t="shared" si="96"/>
        <v>0.8941670258002713</v>
      </c>
      <c r="U476" s="14">
        <f t="shared" si="97"/>
        <v>-0.1118626915049095</v>
      </c>
      <c r="V476" s="15">
        <f t="shared" si="98"/>
        <v>100</v>
      </c>
      <c r="W476">
        <f t="shared" si="99"/>
        <v>0.11835928987093787</v>
      </c>
      <c r="AZ476">
        <v>6.1552277097870825E-2</v>
      </c>
      <c r="BA476">
        <v>1</v>
      </c>
      <c r="BB476">
        <v>0</v>
      </c>
      <c r="BC476">
        <f t="shared" si="103"/>
        <v>447</v>
      </c>
      <c r="BD476">
        <f t="shared" si="104"/>
        <v>25</v>
      </c>
      <c r="BE476">
        <f t="shared" si="100"/>
        <v>0.63746958637469586</v>
      </c>
      <c r="BF476">
        <f t="shared" si="101"/>
        <v>0.89451476793248941</v>
      </c>
      <c r="BG476">
        <f t="shared" si="102"/>
        <v>7.2547831949100298E-4</v>
      </c>
    </row>
    <row r="477" spans="1:59" x14ac:dyDescent="0.35">
      <c r="A477">
        <v>32</v>
      </c>
      <c r="B477">
        <v>548</v>
      </c>
      <c r="C477">
        <v>1</v>
      </c>
      <c r="D477">
        <v>96</v>
      </c>
      <c r="E477">
        <v>2</v>
      </c>
      <c r="F477">
        <v>2</v>
      </c>
      <c r="G477">
        <v>4</v>
      </c>
      <c r="H477">
        <v>2</v>
      </c>
      <c r="I477">
        <v>2</v>
      </c>
      <c r="J477">
        <v>0</v>
      </c>
      <c r="K477">
        <v>17</v>
      </c>
      <c r="L477">
        <v>2</v>
      </c>
      <c r="M477">
        <v>3</v>
      </c>
      <c r="N477" s="14">
        <v>0</v>
      </c>
      <c r="O477">
        <v>1</v>
      </c>
      <c r="P477" s="15">
        <f t="shared" si="92"/>
        <v>1</v>
      </c>
      <c r="Q477">
        <f t="shared" si="93"/>
        <v>0</v>
      </c>
      <c r="R477">
        <f t="shared" si="94"/>
        <v>0.1172892341951523</v>
      </c>
      <c r="S477" s="14">
        <f t="shared" si="95"/>
        <v>0.1172892341951523</v>
      </c>
      <c r="T477" s="15">
        <f t="shared" si="96"/>
        <v>0.88271076580484764</v>
      </c>
      <c r="U477" s="14">
        <f t="shared" si="97"/>
        <v>-0.12475769058210158</v>
      </c>
      <c r="V477" s="15">
        <f t="shared" si="98"/>
        <v>100</v>
      </c>
      <c r="W477">
        <f t="shared" si="99"/>
        <v>0.13287391378784086</v>
      </c>
      <c r="AZ477">
        <v>6.164074139899018E-2</v>
      </c>
      <c r="BA477">
        <v>1</v>
      </c>
      <c r="BB477">
        <v>0</v>
      </c>
      <c r="BC477">
        <f t="shared" si="103"/>
        <v>448</v>
      </c>
      <c r="BD477">
        <f t="shared" si="104"/>
        <v>25</v>
      </c>
      <c r="BE477">
        <f t="shared" si="100"/>
        <v>0.63665855636658564</v>
      </c>
      <c r="BF477">
        <f t="shared" si="101"/>
        <v>0.89451476793248941</v>
      </c>
      <c r="BG477">
        <f t="shared" si="102"/>
        <v>0</v>
      </c>
    </row>
    <row r="478" spans="1:59" x14ac:dyDescent="0.35">
      <c r="A478">
        <v>32</v>
      </c>
      <c r="B478">
        <v>585</v>
      </c>
      <c r="C478">
        <v>10</v>
      </c>
      <c r="D478">
        <v>1720</v>
      </c>
      <c r="E478">
        <v>1</v>
      </c>
      <c r="F478">
        <v>2</v>
      </c>
      <c r="G478">
        <v>4</v>
      </c>
      <c r="H478">
        <v>3</v>
      </c>
      <c r="I478">
        <v>2</v>
      </c>
      <c r="J478">
        <v>0</v>
      </c>
      <c r="K478">
        <v>15.375527426160337</v>
      </c>
      <c r="L478">
        <v>1</v>
      </c>
      <c r="M478">
        <v>2</v>
      </c>
      <c r="N478" s="14">
        <v>0</v>
      </c>
      <c r="O478">
        <v>1</v>
      </c>
      <c r="P478" s="15">
        <f t="shared" si="92"/>
        <v>1</v>
      </c>
      <c r="Q478">
        <f t="shared" si="93"/>
        <v>0</v>
      </c>
      <c r="R478">
        <f t="shared" si="94"/>
        <v>0.19076525964521904</v>
      </c>
      <c r="S478" s="14">
        <f t="shared" si="95"/>
        <v>0.19076525964521904</v>
      </c>
      <c r="T478" s="15">
        <f t="shared" si="96"/>
        <v>0.80923474035478093</v>
      </c>
      <c r="U478" s="14">
        <f t="shared" si="97"/>
        <v>-0.21166624288148964</v>
      </c>
      <c r="V478" s="15">
        <f t="shared" si="98"/>
        <v>100</v>
      </c>
      <c r="W478">
        <f t="shared" si="99"/>
        <v>0.23573538076428185</v>
      </c>
      <c r="AZ478">
        <v>6.1711685003426449E-2</v>
      </c>
      <c r="BA478">
        <v>0</v>
      </c>
      <c r="BB478">
        <v>1</v>
      </c>
      <c r="BC478">
        <f t="shared" si="103"/>
        <v>448</v>
      </c>
      <c r="BD478">
        <f t="shared" si="104"/>
        <v>26</v>
      </c>
      <c r="BE478">
        <f t="shared" si="100"/>
        <v>0.63665855636658564</v>
      </c>
      <c r="BF478">
        <f t="shared" si="101"/>
        <v>0.89029535864978904</v>
      </c>
      <c r="BG478">
        <f t="shared" si="102"/>
        <v>7.2205625194633294E-4</v>
      </c>
    </row>
    <row r="479" spans="1:59" x14ac:dyDescent="0.35">
      <c r="A479">
        <v>32</v>
      </c>
      <c r="B479">
        <v>588</v>
      </c>
      <c r="C479">
        <v>8</v>
      </c>
      <c r="D479">
        <v>436</v>
      </c>
      <c r="E479">
        <v>3</v>
      </c>
      <c r="F479">
        <v>1</v>
      </c>
      <c r="G479">
        <v>8</v>
      </c>
      <c r="H479">
        <v>2</v>
      </c>
      <c r="I479">
        <v>2</v>
      </c>
      <c r="J479">
        <v>1</v>
      </c>
      <c r="K479">
        <v>11</v>
      </c>
      <c r="L479">
        <v>4</v>
      </c>
      <c r="M479">
        <v>3</v>
      </c>
      <c r="N479" s="14">
        <v>0</v>
      </c>
      <c r="O479">
        <v>1</v>
      </c>
      <c r="P479" s="15">
        <f t="shared" si="92"/>
        <v>1</v>
      </c>
      <c r="Q479">
        <f t="shared" si="93"/>
        <v>0</v>
      </c>
      <c r="R479">
        <f t="shared" si="94"/>
        <v>0.3607204682315448</v>
      </c>
      <c r="S479" s="14">
        <f t="shared" si="95"/>
        <v>0.3607204682315448</v>
      </c>
      <c r="T479" s="15">
        <f t="shared" si="96"/>
        <v>0.6392795317684552</v>
      </c>
      <c r="U479" s="14">
        <f t="shared" si="97"/>
        <v>-0.44741346835197693</v>
      </c>
      <c r="V479" s="15">
        <f t="shared" si="98"/>
        <v>100</v>
      </c>
      <c r="W479">
        <f t="shared" si="99"/>
        <v>0.56426093798697829</v>
      </c>
      <c r="AZ479">
        <v>6.1713911883397685E-2</v>
      </c>
      <c r="BA479">
        <v>1</v>
      </c>
      <c r="BB479">
        <v>0</v>
      </c>
      <c r="BC479">
        <f t="shared" si="103"/>
        <v>449</v>
      </c>
      <c r="BD479">
        <f t="shared" si="104"/>
        <v>26</v>
      </c>
      <c r="BE479">
        <f t="shared" si="100"/>
        <v>0.6358475263584753</v>
      </c>
      <c r="BF479">
        <f t="shared" si="101"/>
        <v>0.89029535864978904</v>
      </c>
      <c r="BG479">
        <f t="shared" si="102"/>
        <v>0</v>
      </c>
    </row>
    <row r="480" spans="1:59" x14ac:dyDescent="0.35">
      <c r="A480">
        <v>32</v>
      </c>
      <c r="B480">
        <v>604</v>
      </c>
      <c r="C480">
        <v>8</v>
      </c>
      <c r="D480">
        <v>1304</v>
      </c>
      <c r="E480">
        <v>3</v>
      </c>
      <c r="F480">
        <v>2</v>
      </c>
      <c r="G480">
        <v>8</v>
      </c>
      <c r="H480">
        <v>4</v>
      </c>
      <c r="I480">
        <v>2</v>
      </c>
      <c r="J480">
        <v>0</v>
      </c>
      <c r="K480">
        <v>15</v>
      </c>
      <c r="L480">
        <v>3</v>
      </c>
      <c r="M480">
        <v>4</v>
      </c>
      <c r="N480" s="14">
        <v>0</v>
      </c>
      <c r="O480">
        <v>1</v>
      </c>
      <c r="P480" s="15">
        <f t="shared" si="92"/>
        <v>1</v>
      </c>
      <c r="Q480">
        <f t="shared" si="93"/>
        <v>0</v>
      </c>
      <c r="R480">
        <f t="shared" si="94"/>
        <v>5.045060474827745E-2</v>
      </c>
      <c r="S480" s="14">
        <f t="shared" si="95"/>
        <v>5.045060474827745E-2</v>
      </c>
      <c r="T480" s="15">
        <f t="shared" si="96"/>
        <v>0.94954939525172255</v>
      </c>
      <c r="U480" s="14">
        <f t="shared" si="97"/>
        <v>-5.1767727700899401E-2</v>
      </c>
      <c r="V480" s="15">
        <f t="shared" si="98"/>
        <v>100</v>
      </c>
      <c r="W480">
        <f t="shared" si="99"/>
        <v>5.3131100920666856E-2</v>
      </c>
      <c r="AZ480">
        <v>6.1727110384672129E-2</v>
      </c>
      <c r="BA480">
        <v>0</v>
      </c>
      <c r="BB480">
        <v>1</v>
      </c>
      <c r="BC480">
        <f t="shared" si="103"/>
        <v>449</v>
      </c>
      <c r="BD480">
        <f t="shared" si="104"/>
        <v>27</v>
      </c>
      <c r="BE480">
        <f t="shared" si="100"/>
        <v>0.6358475263584753</v>
      </c>
      <c r="BF480">
        <f t="shared" si="101"/>
        <v>0.88607594936708867</v>
      </c>
      <c r="BG480">
        <f t="shared" si="102"/>
        <v>7.1863418440156368E-4</v>
      </c>
    </row>
    <row r="481" spans="1:59" x14ac:dyDescent="0.35">
      <c r="A481">
        <v>32</v>
      </c>
      <c r="B481">
        <v>634</v>
      </c>
      <c r="C481">
        <v>5</v>
      </c>
      <c r="D481">
        <v>1607</v>
      </c>
      <c r="E481">
        <v>2</v>
      </c>
      <c r="F481">
        <v>1</v>
      </c>
      <c r="G481">
        <v>4</v>
      </c>
      <c r="H481">
        <v>4</v>
      </c>
      <c r="I481">
        <v>2</v>
      </c>
      <c r="J481">
        <v>0</v>
      </c>
      <c r="K481">
        <v>17</v>
      </c>
      <c r="L481">
        <v>4</v>
      </c>
      <c r="M481">
        <v>3</v>
      </c>
      <c r="N481" s="14">
        <v>0</v>
      </c>
      <c r="O481">
        <v>1</v>
      </c>
      <c r="P481" s="15">
        <f t="shared" si="92"/>
        <v>1</v>
      </c>
      <c r="Q481">
        <f t="shared" si="93"/>
        <v>0</v>
      </c>
      <c r="R481">
        <f t="shared" si="94"/>
        <v>3.094481729813707E-2</v>
      </c>
      <c r="S481" s="14">
        <f t="shared" si="95"/>
        <v>3.094481729813707E-2</v>
      </c>
      <c r="T481" s="15">
        <f t="shared" si="96"/>
        <v>0.96905518270186297</v>
      </c>
      <c r="U481" s="14">
        <f t="shared" si="97"/>
        <v>-3.1433720620114049E-2</v>
      </c>
      <c r="V481" s="15">
        <f t="shared" si="98"/>
        <v>100</v>
      </c>
      <c r="W481">
        <f t="shared" si="99"/>
        <v>3.1932977451148384E-2</v>
      </c>
      <c r="AZ481">
        <v>6.1784237388277319E-2</v>
      </c>
      <c r="BA481">
        <v>1</v>
      </c>
      <c r="BB481">
        <v>0</v>
      </c>
      <c r="BC481">
        <f t="shared" si="103"/>
        <v>450</v>
      </c>
      <c r="BD481">
        <f t="shared" si="104"/>
        <v>27</v>
      </c>
      <c r="BE481">
        <f t="shared" si="100"/>
        <v>0.63503649635036497</v>
      </c>
      <c r="BF481">
        <f t="shared" si="101"/>
        <v>0.88607594936708867</v>
      </c>
      <c r="BG481">
        <f t="shared" si="102"/>
        <v>7.1863418440156368E-4</v>
      </c>
    </row>
    <row r="482" spans="1:59" x14ac:dyDescent="0.35">
      <c r="A482">
        <v>32</v>
      </c>
      <c r="B482">
        <v>638</v>
      </c>
      <c r="C482">
        <v>8</v>
      </c>
      <c r="D482">
        <v>865</v>
      </c>
      <c r="E482">
        <v>3</v>
      </c>
      <c r="F482">
        <v>1</v>
      </c>
      <c r="G482">
        <v>4</v>
      </c>
      <c r="H482">
        <v>3</v>
      </c>
      <c r="I482">
        <v>2</v>
      </c>
      <c r="J482">
        <v>0</v>
      </c>
      <c r="K482">
        <v>12</v>
      </c>
      <c r="L482">
        <v>3</v>
      </c>
      <c r="M482">
        <v>2</v>
      </c>
      <c r="N482" s="14">
        <v>0</v>
      </c>
      <c r="O482">
        <v>1</v>
      </c>
      <c r="P482" s="15">
        <f t="shared" si="92"/>
        <v>1</v>
      </c>
      <c r="Q482">
        <f t="shared" si="93"/>
        <v>0</v>
      </c>
      <c r="R482">
        <f t="shared" si="94"/>
        <v>6.3636875211845884E-2</v>
      </c>
      <c r="S482" s="14">
        <f t="shared" si="95"/>
        <v>6.3636875211845884E-2</v>
      </c>
      <c r="T482" s="15">
        <f t="shared" si="96"/>
        <v>0.93636312478815409</v>
      </c>
      <c r="U482" s="14">
        <f t="shared" si="97"/>
        <v>-6.5751923905677759E-2</v>
      </c>
      <c r="V482" s="15">
        <f t="shared" si="98"/>
        <v>100</v>
      </c>
      <c r="W482">
        <f t="shared" si="99"/>
        <v>6.7961748521700172E-2</v>
      </c>
      <c r="AZ482">
        <v>6.1852638427376205E-2</v>
      </c>
      <c r="BA482">
        <v>1</v>
      </c>
      <c r="BB482">
        <v>0</v>
      </c>
      <c r="BC482">
        <f t="shared" si="103"/>
        <v>451</v>
      </c>
      <c r="BD482">
        <f t="shared" si="104"/>
        <v>27</v>
      </c>
      <c r="BE482">
        <f t="shared" si="100"/>
        <v>0.63422546634225463</v>
      </c>
      <c r="BF482">
        <f t="shared" si="101"/>
        <v>0.88607594936708867</v>
      </c>
      <c r="BG482">
        <f t="shared" si="102"/>
        <v>7.1863418440156368E-4</v>
      </c>
    </row>
    <row r="483" spans="1:59" x14ac:dyDescent="0.35">
      <c r="A483">
        <v>32</v>
      </c>
      <c r="B483">
        <v>646</v>
      </c>
      <c r="C483">
        <v>9</v>
      </c>
      <c r="D483">
        <v>679</v>
      </c>
      <c r="E483">
        <v>1</v>
      </c>
      <c r="F483">
        <v>1</v>
      </c>
      <c r="G483">
        <v>4</v>
      </c>
      <c r="H483">
        <v>4</v>
      </c>
      <c r="I483">
        <v>2</v>
      </c>
      <c r="J483">
        <v>1</v>
      </c>
      <c r="K483">
        <v>15.375527426160337</v>
      </c>
      <c r="L483">
        <v>4</v>
      </c>
      <c r="M483">
        <v>2</v>
      </c>
      <c r="N483" s="14">
        <v>0</v>
      </c>
      <c r="O483">
        <v>1</v>
      </c>
      <c r="P483" s="15">
        <f t="shared" si="92"/>
        <v>1</v>
      </c>
      <c r="Q483">
        <f t="shared" si="93"/>
        <v>0</v>
      </c>
      <c r="R483">
        <f t="shared" si="94"/>
        <v>0.29457087843888163</v>
      </c>
      <c r="S483" s="14">
        <f t="shared" si="95"/>
        <v>0.29457087843888163</v>
      </c>
      <c r="T483" s="15">
        <f t="shared" si="96"/>
        <v>0.70542912156111837</v>
      </c>
      <c r="U483" s="14">
        <f t="shared" si="97"/>
        <v>-0.34894897827685228</v>
      </c>
      <c r="V483" s="15">
        <f t="shared" si="98"/>
        <v>100</v>
      </c>
      <c r="W483">
        <f t="shared" si="99"/>
        <v>0.41757686128266824</v>
      </c>
      <c r="AZ483">
        <v>6.2234693675989126E-2</v>
      </c>
      <c r="BA483">
        <v>1</v>
      </c>
      <c r="BB483">
        <v>0</v>
      </c>
      <c r="BC483">
        <f t="shared" si="103"/>
        <v>452</v>
      </c>
      <c r="BD483">
        <f t="shared" si="104"/>
        <v>27</v>
      </c>
      <c r="BE483">
        <f t="shared" si="100"/>
        <v>0.63341443633414429</v>
      </c>
      <c r="BF483">
        <f t="shared" si="101"/>
        <v>0.88607594936708867</v>
      </c>
      <c r="BG483">
        <f t="shared" si="102"/>
        <v>7.1863418440146535E-4</v>
      </c>
    </row>
    <row r="484" spans="1:59" x14ac:dyDescent="0.35">
      <c r="A484">
        <v>32</v>
      </c>
      <c r="B484">
        <v>689</v>
      </c>
      <c r="C484">
        <v>9</v>
      </c>
      <c r="D484">
        <v>195</v>
      </c>
      <c r="E484">
        <v>4</v>
      </c>
      <c r="F484">
        <v>2</v>
      </c>
      <c r="G484">
        <v>8</v>
      </c>
      <c r="H484">
        <v>4</v>
      </c>
      <c r="I484">
        <v>3</v>
      </c>
      <c r="J484">
        <v>0</v>
      </c>
      <c r="K484">
        <v>17</v>
      </c>
      <c r="L484">
        <v>4</v>
      </c>
      <c r="M484">
        <v>4</v>
      </c>
      <c r="N484" s="14">
        <v>0</v>
      </c>
      <c r="O484">
        <v>1</v>
      </c>
      <c r="P484" s="15">
        <f t="shared" si="92"/>
        <v>1</v>
      </c>
      <c r="Q484">
        <f t="shared" si="93"/>
        <v>0</v>
      </c>
      <c r="R484">
        <f t="shared" si="94"/>
        <v>1.747645034625402E-2</v>
      </c>
      <c r="S484" s="14">
        <f t="shared" si="95"/>
        <v>1.747645034625402E-2</v>
      </c>
      <c r="T484" s="15">
        <f t="shared" si="96"/>
        <v>0.982523549653746</v>
      </c>
      <c r="U484" s="14">
        <f t="shared" si="97"/>
        <v>-1.7630966412747875E-2</v>
      </c>
      <c r="V484" s="15">
        <f t="shared" si="98"/>
        <v>100</v>
      </c>
      <c r="W484">
        <f t="shared" si="99"/>
        <v>1.7787309375345707E-2</v>
      </c>
      <c r="AZ484">
        <v>6.2378982666581123E-2</v>
      </c>
      <c r="BA484">
        <v>1</v>
      </c>
      <c r="BB484">
        <v>0</v>
      </c>
      <c r="BC484">
        <f t="shared" si="103"/>
        <v>453</v>
      </c>
      <c r="BD484">
        <f t="shared" si="104"/>
        <v>27</v>
      </c>
      <c r="BE484">
        <f t="shared" si="100"/>
        <v>0.63260340632603407</v>
      </c>
      <c r="BF484">
        <f t="shared" si="101"/>
        <v>0.88607594936708867</v>
      </c>
      <c r="BG484">
        <f t="shared" si="102"/>
        <v>7.1863418440146535E-4</v>
      </c>
    </row>
    <row r="485" spans="1:59" x14ac:dyDescent="0.35">
      <c r="A485">
        <v>32</v>
      </c>
      <c r="B485">
        <v>773.53418803418799</v>
      </c>
      <c r="C485">
        <v>1</v>
      </c>
      <c r="D485">
        <v>1574</v>
      </c>
      <c r="E485">
        <v>4</v>
      </c>
      <c r="F485">
        <v>2</v>
      </c>
      <c r="G485">
        <v>4</v>
      </c>
      <c r="H485">
        <v>1</v>
      </c>
      <c r="I485">
        <v>2</v>
      </c>
      <c r="J485">
        <v>0</v>
      </c>
      <c r="K485">
        <v>14</v>
      </c>
      <c r="L485">
        <v>2</v>
      </c>
      <c r="M485">
        <v>2</v>
      </c>
      <c r="N485" s="14">
        <v>0</v>
      </c>
      <c r="O485">
        <v>1</v>
      </c>
      <c r="P485" s="15">
        <f t="shared" si="92"/>
        <v>1</v>
      </c>
      <c r="Q485">
        <f t="shared" si="93"/>
        <v>0</v>
      </c>
      <c r="R485">
        <f t="shared" si="94"/>
        <v>0.10051054863971823</v>
      </c>
      <c r="S485" s="14">
        <f t="shared" si="95"/>
        <v>0.10051054863971823</v>
      </c>
      <c r="T485" s="15">
        <f t="shared" si="96"/>
        <v>0.8994894513602818</v>
      </c>
      <c r="U485" s="14">
        <f t="shared" si="97"/>
        <v>-0.10592795288623723</v>
      </c>
      <c r="V485" s="15">
        <f t="shared" si="98"/>
        <v>100</v>
      </c>
      <c r="W485">
        <f t="shared" si="99"/>
        <v>0.11174177583485601</v>
      </c>
      <c r="AZ485">
        <v>6.2586712151530582E-2</v>
      </c>
      <c r="BA485">
        <v>1</v>
      </c>
      <c r="BB485">
        <v>0</v>
      </c>
      <c r="BC485">
        <f t="shared" si="103"/>
        <v>454</v>
      </c>
      <c r="BD485">
        <f t="shared" si="104"/>
        <v>27</v>
      </c>
      <c r="BE485">
        <f t="shared" si="100"/>
        <v>0.63179237631792384</v>
      </c>
      <c r="BF485">
        <f t="shared" si="101"/>
        <v>0.88607594936708867</v>
      </c>
      <c r="BG485">
        <f t="shared" si="102"/>
        <v>7.1863418440156368E-4</v>
      </c>
    </row>
    <row r="486" spans="1:59" x14ac:dyDescent="0.35">
      <c r="A486">
        <v>32</v>
      </c>
      <c r="B486">
        <v>776.33181818181822</v>
      </c>
      <c r="C486">
        <v>7</v>
      </c>
      <c r="D486">
        <v>359</v>
      </c>
      <c r="E486">
        <v>2</v>
      </c>
      <c r="F486">
        <v>2</v>
      </c>
      <c r="G486">
        <v>5</v>
      </c>
      <c r="H486">
        <v>2</v>
      </c>
      <c r="I486">
        <v>2</v>
      </c>
      <c r="J486">
        <v>0</v>
      </c>
      <c r="K486">
        <v>20</v>
      </c>
      <c r="L486">
        <v>3</v>
      </c>
      <c r="M486">
        <v>1</v>
      </c>
      <c r="N486" s="14">
        <v>0</v>
      </c>
      <c r="O486">
        <v>1</v>
      </c>
      <c r="P486" s="15">
        <f t="shared" si="92"/>
        <v>1</v>
      </c>
      <c r="Q486">
        <f t="shared" si="93"/>
        <v>0</v>
      </c>
      <c r="R486">
        <f t="shared" si="94"/>
        <v>0.19478429097009639</v>
      </c>
      <c r="S486" s="14">
        <f t="shared" si="95"/>
        <v>0.19478429097009639</v>
      </c>
      <c r="T486" s="15">
        <f t="shared" si="96"/>
        <v>0.80521570902990358</v>
      </c>
      <c r="U486" s="14">
        <f t="shared" si="97"/>
        <v>-0.21664507593102111</v>
      </c>
      <c r="V486" s="15">
        <f t="shared" si="98"/>
        <v>100</v>
      </c>
      <c r="W486">
        <f t="shared" si="99"/>
        <v>0.24190324255442786</v>
      </c>
      <c r="AZ486">
        <v>6.2706112442381889E-2</v>
      </c>
      <c r="BA486">
        <v>1</v>
      </c>
      <c r="BB486">
        <v>0</v>
      </c>
      <c r="BC486">
        <f t="shared" si="103"/>
        <v>455</v>
      </c>
      <c r="BD486">
        <f t="shared" si="104"/>
        <v>27</v>
      </c>
      <c r="BE486">
        <f t="shared" si="100"/>
        <v>0.63098134630981351</v>
      </c>
      <c r="BF486">
        <f t="shared" si="101"/>
        <v>0.88607594936708867</v>
      </c>
      <c r="BG486">
        <f t="shared" si="102"/>
        <v>7.1863418440156368E-4</v>
      </c>
    </row>
    <row r="487" spans="1:59" x14ac:dyDescent="0.35">
      <c r="A487">
        <v>32</v>
      </c>
      <c r="B487">
        <v>776.33181818181822</v>
      </c>
      <c r="C487">
        <v>9</v>
      </c>
      <c r="D487">
        <v>190</v>
      </c>
      <c r="E487">
        <v>1</v>
      </c>
      <c r="F487">
        <v>1</v>
      </c>
      <c r="G487">
        <v>5</v>
      </c>
      <c r="H487">
        <v>1</v>
      </c>
      <c r="I487">
        <v>1</v>
      </c>
      <c r="J487">
        <v>0</v>
      </c>
      <c r="K487">
        <v>22</v>
      </c>
      <c r="L487">
        <v>1</v>
      </c>
      <c r="M487">
        <v>4</v>
      </c>
      <c r="N487" s="14">
        <v>1</v>
      </c>
      <c r="O487">
        <v>0</v>
      </c>
      <c r="P487" s="15">
        <f t="shared" si="92"/>
        <v>1</v>
      </c>
      <c r="Q487">
        <f t="shared" si="93"/>
        <v>1</v>
      </c>
      <c r="R487">
        <f t="shared" si="94"/>
        <v>0.29149964515840948</v>
      </c>
      <c r="S487" s="14">
        <f t="shared" si="95"/>
        <v>0.29149964515840948</v>
      </c>
      <c r="T487" s="15">
        <f t="shared" si="96"/>
        <v>0.70850035484159046</v>
      </c>
      <c r="U487" s="14">
        <f t="shared" si="97"/>
        <v>-1.2327164904876671</v>
      </c>
      <c r="V487" s="15">
        <f t="shared" si="98"/>
        <v>0</v>
      </c>
      <c r="W487">
        <f t="shared" si="99"/>
        <v>2.4305359083938867</v>
      </c>
      <c r="AZ487">
        <v>6.2807649870888618E-2</v>
      </c>
      <c r="BA487">
        <v>1</v>
      </c>
      <c r="BB487">
        <v>0</v>
      </c>
      <c r="BC487">
        <f t="shared" si="103"/>
        <v>456</v>
      </c>
      <c r="BD487">
        <f t="shared" si="104"/>
        <v>27</v>
      </c>
      <c r="BE487">
        <f t="shared" si="100"/>
        <v>0.63017031630170317</v>
      </c>
      <c r="BF487">
        <f t="shared" si="101"/>
        <v>0.88607594936708867</v>
      </c>
      <c r="BG487">
        <f t="shared" si="102"/>
        <v>7.1863418440156368E-4</v>
      </c>
    </row>
    <row r="488" spans="1:59" x14ac:dyDescent="0.35">
      <c r="A488">
        <v>32</v>
      </c>
      <c r="B488">
        <v>776.57377049180332</v>
      </c>
      <c r="C488">
        <v>3</v>
      </c>
      <c r="D488">
        <v>727</v>
      </c>
      <c r="E488">
        <v>3</v>
      </c>
      <c r="F488">
        <v>1</v>
      </c>
      <c r="G488">
        <v>1</v>
      </c>
      <c r="H488">
        <v>4</v>
      </c>
      <c r="I488">
        <v>1</v>
      </c>
      <c r="J488">
        <v>0</v>
      </c>
      <c r="K488">
        <v>15.079365079365079</v>
      </c>
      <c r="L488">
        <v>4</v>
      </c>
      <c r="M488">
        <v>3</v>
      </c>
      <c r="N488" s="14">
        <v>0</v>
      </c>
      <c r="O488">
        <v>1</v>
      </c>
      <c r="P488" s="15">
        <f t="shared" si="92"/>
        <v>1</v>
      </c>
      <c r="Q488">
        <f t="shared" si="93"/>
        <v>0</v>
      </c>
      <c r="R488">
        <f t="shared" si="94"/>
        <v>3.2194475758860461E-2</v>
      </c>
      <c r="S488" s="14">
        <f t="shared" si="95"/>
        <v>3.2194475758860461E-2</v>
      </c>
      <c r="T488" s="15">
        <f t="shared" si="96"/>
        <v>0.96780552424113953</v>
      </c>
      <c r="U488" s="14">
        <f t="shared" si="97"/>
        <v>-3.272411659918123E-2</v>
      </c>
      <c r="V488" s="15">
        <f t="shared" si="98"/>
        <v>100</v>
      </c>
      <c r="W488">
        <f t="shared" si="99"/>
        <v>3.3265439132623559E-2</v>
      </c>
      <c r="AZ488">
        <v>6.2890166989873389E-2</v>
      </c>
      <c r="BA488">
        <v>1</v>
      </c>
      <c r="BB488">
        <v>0</v>
      </c>
      <c r="BC488">
        <f t="shared" si="103"/>
        <v>457</v>
      </c>
      <c r="BD488">
        <f t="shared" si="104"/>
        <v>27</v>
      </c>
      <c r="BE488">
        <f t="shared" si="100"/>
        <v>0.62935928629359283</v>
      </c>
      <c r="BF488">
        <f t="shared" si="101"/>
        <v>0.88607594936708867</v>
      </c>
      <c r="BG488">
        <f t="shared" si="102"/>
        <v>7.1863418440156368E-4</v>
      </c>
    </row>
    <row r="489" spans="1:59" x14ac:dyDescent="0.35">
      <c r="A489">
        <v>32</v>
      </c>
      <c r="B489">
        <v>787.54826254826253</v>
      </c>
      <c r="C489">
        <v>4</v>
      </c>
      <c r="D489">
        <v>291</v>
      </c>
      <c r="E489">
        <v>4</v>
      </c>
      <c r="F489">
        <v>2</v>
      </c>
      <c r="G489">
        <v>8</v>
      </c>
      <c r="H489">
        <v>4</v>
      </c>
      <c r="I489">
        <v>2</v>
      </c>
      <c r="J489">
        <v>0</v>
      </c>
      <c r="K489">
        <v>11</v>
      </c>
      <c r="L489">
        <v>3</v>
      </c>
      <c r="M489">
        <v>2</v>
      </c>
      <c r="N489" s="14">
        <v>1</v>
      </c>
      <c r="O489">
        <v>0</v>
      </c>
      <c r="P489" s="15">
        <f t="shared" si="92"/>
        <v>1</v>
      </c>
      <c r="Q489">
        <f t="shared" si="93"/>
        <v>1</v>
      </c>
      <c r="R489">
        <f t="shared" si="94"/>
        <v>6.7681963291633285E-2</v>
      </c>
      <c r="S489" s="14">
        <f t="shared" si="95"/>
        <v>6.7681963291633285E-2</v>
      </c>
      <c r="T489" s="15">
        <f t="shared" si="96"/>
        <v>0.93231803670836677</v>
      </c>
      <c r="U489" s="14">
        <f t="shared" si="97"/>
        <v>-2.6929355556587877</v>
      </c>
      <c r="V489" s="15">
        <f t="shared" si="98"/>
        <v>0</v>
      </c>
      <c r="W489">
        <f t="shared" si="99"/>
        <v>13.7749851122244</v>
      </c>
      <c r="AZ489">
        <v>6.2918138914896116E-2</v>
      </c>
      <c r="BA489">
        <v>1</v>
      </c>
      <c r="BB489">
        <v>0</v>
      </c>
      <c r="BC489">
        <f t="shared" si="103"/>
        <v>458</v>
      </c>
      <c r="BD489">
        <f t="shared" si="104"/>
        <v>27</v>
      </c>
      <c r="BE489">
        <f t="shared" si="100"/>
        <v>0.6285482562854825</v>
      </c>
      <c r="BF489">
        <f t="shared" si="101"/>
        <v>0.88607594936708867</v>
      </c>
      <c r="BG489">
        <f t="shared" si="102"/>
        <v>7.1863418440146535E-4</v>
      </c>
    </row>
    <row r="490" spans="1:59" x14ac:dyDescent="0.35">
      <c r="A490">
        <v>32</v>
      </c>
      <c r="B490">
        <v>787.54826254826253</v>
      </c>
      <c r="C490">
        <v>5</v>
      </c>
      <c r="D490">
        <v>889</v>
      </c>
      <c r="E490">
        <v>2</v>
      </c>
      <c r="F490">
        <v>2</v>
      </c>
      <c r="G490">
        <v>8</v>
      </c>
      <c r="H490">
        <v>2</v>
      </c>
      <c r="I490">
        <v>2</v>
      </c>
      <c r="J490">
        <v>0</v>
      </c>
      <c r="K490">
        <v>14</v>
      </c>
      <c r="L490">
        <v>4</v>
      </c>
      <c r="M490">
        <v>3</v>
      </c>
      <c r="N490" s="14">
        <v>0</v>
      </c>
      <c r="O490">
        <v>1</v>
      </c>
      <c r="P490" s="15">
        <f t="shared" si="92"/>
        <v>1</v>
      </c>
      <c r="Q490">
        <f t="shared" si="93"/>
        <v>0</v>
      </c>
      <c r="R490">
        <f t="shared" si="94"/>
        <v>0.14123448018849188</v>
      </c>
      <c r="S490" s="14">
        <f t="shared" si="95"/>
        <v>0.14123448018849188</v>
      </c>
      <c r="T490" s="15">
        <f t="shared" si="96"/>
        <v>0.85876551981150806</v>
      </c>
      <c r="U490" s="14">
        <f t="shared" si="97"/>
        <v>-0.15225936304817664</v>
      </c>
      <c r="V490" s="15">
        <f t="shared" si="98"/>
        <v>100</v>
      </c>
      <c r="W490">
        <f t="shared" si="99"/>
        <v>0.16446221573904329</v>
      </c>
      <c r="AZ490">
        <v>6.2971052591375698E-2</v>
      </c>
      <c r="BA490">
        <v>1</v>
      </c>
      <c r="BB490">
        <v>0</v>
      </c>
      <c r="BC490">
        <f t="shared" si="103"/>
        <v>459</v>
      </c>
      <c r="BD490">
        <f t="shared" si="104"/>
        <v>27</v>
      </c>
      <c r="BE490">
        <f t="shared" si="100"/>
        <v>0.62773722627737227</v>
      </c>
      <c r="BF490">
        <f t="shared" si="101"/>
        <v>0.88607594936708867</v>
      </c>
      <c r="BG490">
        <f t="shared" si="102"/>
        <v>7.1863418440156368E-4</v>
      </c>
    </row>
    <row r="491" spans="1:59" x14ac:dyDescent="0.35">
      <c r="A491">
        <v>32</v>
      </c>
      <c r="B491">
        <v>787.54826254826253</v>
      </c>
      <c r="C491">
        <v>6</v>
      </c>
      <c r="D491">
        <v>125</v>
      </c>
      <c r="E491">
        <v>2</v>
      </c>
      <c r="F491">
        <v>2</v>
      </c>
      <c r="G491">
        <v>8</v>
      </c>
      <c r="H491">
        <v>3</v>
      </c>
      <c r="I491">
        <v>1</v>
      </c>
      <c r="J491">
        <v>0</v>
      </c>
      <c r="K491">
        <v>16</v>
      </c>
      <c r="L491">
        <v>1</v>
      </c>
      <c r="M491">
        <v>3</v>
      </c>
      <c r="N491" s="14">
        <v>0</v>
      </c>
      <c r="O491">
        <v>1</v>
      </c>
      <c r="P491" s="15">
        <f t="shared" si="92"/>
        <v>1</v>
      </c>
      <c r="Q491">
        <f t="shared" si="93"/>
        <v>0</v>
      </c>
      <c r="R491">
        <f t="shared" si="94"/>
        <v>0.29001650680766244</v>
      </c>
      <c r="S491" s="14">
        <f t="shared" si="95"/>
        <v>0.29001650680766244</v>
      </c>
      <c r="T491" s="15">
        <f t="shared" si="96"/>
        <v>0.70998349319233756</v>
      </c>
      <c r="U491" s="14">
        <f t="shared" si="97"/>
        <v>-0.34251355824191537</v>
      </c>
      <c r="V491" s="15">
        <f t="shared" si="98"/>
        <v>100</v>
      </c>
      <c r="W491">
        <f t="shared" si="99"/>
        <v>0.40848345009212172</v>
      </c>
      <c r="AZ491">
        <v>6.3121041146179058E-2</v>
      </c>
      <c r="BA491">
        <v>1</v>
      </c>
      <c r="BB491">
        <v>0</v>
      </c>
      <c r="BC491">
        <f t="shared" si="103"/>
        <v>460</v>
      </c>
      <c r="BD491">
        <f t="shared" si="104"/>
        <v>27</v>
      </c>
      <c r="BE491">
        <f t="shared" si="100"/>
        <v>0.62692619626926194</v>
      </c>
      <c r="BF491">
        <f t="shared" si="101"/>
        <v>0.88607594936708867</v>
      </c>
      <c r="BG491">
        <f t="shared" si="102"/>
        <v>7.1863418440146535E-4</v>
      </c>
    </row>
    <row r="492" spans="1:59" x14ac:dyDescent="0.35">
      <c r="A492">
        <v>32</v>
      </c>
      <c r="B492">
        <v>787.54826254826253</v>
      </c>
      <c r="C492">
        <v>7</v>
      </c>
      <c r="D492">
        <v>1446</v>
      </c>
      <c r="E492">
        <v>4</v>
      </c>
      <c r="F492">
        <v>2</v>
      </c>
      <c r="G492">
        <v>8</v>
      </c>
      <c r="H492">
        <v>4</v>
      </c>
      <c r="I492">
        <v>2</v>
      </c>
      <c r="J492">
        <v>0</v>
      </c>
      <c r="K492">
        <v>12</v>
      </c>
      <c r="L492">
        <v>3</v>
      </c>
      <c r="M492">
        <v>2</v>
      </c>
      <c r="N492" s="14">
        <v>0</v>
      </c>
      <c r="O492">
        <v>1</v>
      </c>
      <c r="P492" s="15">
        <f t="shared" si="92"/>
        <v>1</v>
      </c>
      <c r="Q492">
        <f t="shared" si="93"/>
        <v>0</v>
      </c>
      <c r="R492">
        <f t="shared" si="94"/>
        <v>6.3680596448227253E-2</v>
      </c>
      <c r="S492" s="14">
        <f t="shared" si="95"/>
        <v>6.3680596448227253E-2</v>
      </c>
      <c r="T492" s="15">
        <f t="shared" si="96"/>
        <v>0.93631940355177279</v>
      </c>
      <c r="U492" s="14">
        <f t="shared" si="97"/>
        <v>-6.5798617603864823E-2</v>
      </c>
      <c r="V492" s="15">
        <f t="shared" si="98"/>
        <v>100</v>
      </c>
      <c r="W492">
        <f t="shared" si="99"/>
        <v>6.8011616769518432E-2</v>
      </c>
      <c r="AZ492">
        <v>6.3336673590777368E-2</v>
      </c>
      <c r="BA492">
        <v>1</v>
      </c>
      <c r="BB492">
        <v>0</v>
      </c>
      <c r="BC492">
        <f t="shared" si="103"/>
        <v>461</v>
      </c>
      <c r="BD492">
        <f t="shared" si="104"/>
        <v>27</v>
      </c>
      <c r="BE492">
        <f t="shared" si="100"/>
        <v>0.62611516626115171</v>
      </c>
      <c r="BF492">
        <f t="shared" si="101"/>
        <v>0.88607594936708867</v>
      </c>
      <c r="BG492">
        <f t="shared" si="102"/>
        <v>7.1863418440156368E-4</v>
      </c>
    </row>
    <row r="493" spans="1:59" x14ac:dyDescent="0.35">
      <c r="A493">
        <v>32</v>
      </c>
      <c r="B493">
        <v>787.54826254826253</v>
      </c>
      <c r="C493">
        <v>19</v>
      </c>
      <c r="D493">
        <v>1739</v>
      </c>
      <c r="E493">
        <v>4</v>
      </c>
      <c r="F493">
        <v>2</v>
      </c>
      <c r="G493">
        <v>8</v>
      </c>
      <c r="H493">
        <v>3</v>
      </c>
      <c r="I493">
        <v>2</v>
      </c>
      <c r="J493">
        <v>0</v>
      </c>
      <c r="K493">
        <v>13</v>
      </c>
      <c r="L493">
        <v>3</v>
      </c>
      <c r="M493">
        <v>1</v>
      </c>
      <c r="N493" s="14">
        <v>0</v>
      </c>
      <c r="O493">
        <v>1</v>
      </c>
      <c r="P493" s="15">
        <f t="shared" si="92"/>
        <v>1</v>
      </c>
      <c r="Q493">
        <f t="shared" si="93"/>
        <v>0</v>
      </c>
      <c r="R493">
        <f t="shared" si="94"/>
        <v>0.14924379636094071</v>
      </c>
      <c r="S493" s="14">
        <f t="shared" si="95"/>
        <v>0.14924379636094071</v>
      </c>
      <c r="T493" s="15">
        <f t="shared" si="96"/>
        <v>0.85075620363905924</v>
      </c>
      <c r="U493" s="14">
        <f t="shared" si="97"/>
        <v>-0.16162967366290157</v>
      </c>
      <c r="V493" s="15">
        <f t="shared" si="98"/>
        <v>100</v>
      </c>
      <c r="W493">
        <f t="shared" si="99"/>
        <v>0.17542486992461437</v>
      </c>
      <c r="AZ493">
        <v>6.3636875211845884E-2</v>
      </c>
      <c r="BA493">
        <v>1</v>
      </c>
      <c r="BB493">
        <v>0</v>
      </c>
      <c r="BC493">
        <f t="shared" si="103"/>
        <v>462</v>
      </c>
      <c r="BD493">
        <f t="shared" si="104"/>
        <v>27</v>
      </c>
      <c r="BE493">
        <f t="shared" si="100"/>
        <v>0.62530413625304138</v>
      </c>
      <c r="BF493">
        <f t="shared" si="101"/>
        <v>0.88607594936708867</v>
      </c>
      <c r="BG493">
        <f t="shared" si="102"/>
        <v>7.1863418440156368E-4</v>
      </c>
    </row>
    <row r="494" spans="1:59" x14ac:dyDescent="0.35">
      <c r="A494">
        <v>32</v>
      </c>
      <c r="B494">
        <v>801</v>
      </c>
      <c r="C494">
        <v>1</v>
      </c>
      <c r="D494">
        <v>2016</v>
      </c>
      <c r="E494">
        <v>3</v>
      </c>
      <c r="F494">
        <v>1</v>
      </c>
      <c r="G494">
        <v>8</v>
      </c>
      <c r="H494">
        <v>4</v>
      </c>
      <c r="I494">
        <v>2</v>
      </c>
      <c r="J494">
        <v>0</v>
      </c>
      <c r="K494">
        <v>19</v>
      </c>
      <c r="L494">
        <v>3</v>
      </c>
      <c r="M494">
        <v>3</v>
      </c>
      <c r="N494" s="14">
        <v>0</v>
      </c>
      <c r="O494">
        <v>1</v>
      </c>
      <c r="P494" s="15">
        <f t="shared" si="92"/>
        <v>1</v>
      </c>
      <c r="Q494">
        <f t="shared" si="93"/>
        <v>0</v>
      </c>
      <c r="R494">
        <f t="shared" si="94"/>
        <v>3.3320326616436531E-2</v>
      </c>
      <c r="S494" s="14">
        <f t="shared" si="95"/>
        <v>3.3320326616436531E-2</v>
      </c>
      <c r="T494" s="15">
        <f t="shared" si="96"/>
        <v>0.96667967338356342</v>
      </c>
      <c r="U494" s="14">
        <f t="shared" si="97"/>
        <v>-3.3888096541826118E-2</v>
      </c>
      <c r="V494" s="15">
        <f t="shared" si="98"/>
        <v>100</v>
      </c>
      <c r="W494">
        <f t="shared" si="99"/>
        <v>3.4468839610342722E-2</v>
      </c>
      <c r="AZ494">
        <v>6.3679151367849601E-2</v>
      </c>
      <c r="BA494">
        <v>1</v>
      </c>
      <c r="BB494">
        <v>0</v>
      </c>
      <c r="BC494">
        <f t="shared" si="103"/>
        <v>463</v>
      </c>
      <c r="BD494">
        <f t="shared" si="104"/>
        <v>27</v>
      </c>
      <c r="BE494">
        <f t="shared" si="100"/>
        <v>0.62449310624493104</v>
      </c>
      <c r="BF494">
        <f t="shared" si="101"/>
        <v>0.88607594936708867</v>
      </c>
      <c r="BG494">
        <f t="shared" si="102"/>
        <v>7.1863418440156368E-4</v>
      </c>
    </row>
    <row r="495" spans="1:59" x14ac:dyDescent="0.35">
      <c r="A495">
        <v>32</v>
      </c>
      <c r="B495">
        <v>803.12121212121212</v>
      </c>
      <c r="C495">
        <v>2</v>
      </c>
      <c r="D495">
        <v>1190</v>
      </c>
      <c r="E495">
        <v>3</v>
      </c>
      <c r="F495">
        <v>1</v>
      </c>
      <c r="G495">
        <v>9</v>
      </c>
      <c r="H495">
        <v>1</v>
      </c>
      <c r="I495">
        <v>3</v>
      </c>
      <c r="J495">
        <v>0</v>
      </c>
      <c r="K495">
        <v>12</v>
      </c>
      <c r="L495">
        <v>3</v>
      </c>
      <c r="M495">
        <v>3</v>
      </c>
      <c r="N495" s="14">
        <v>0</v>
      </c>
      <c r="O495">
        <v>1</v>
      </c>
      <c r="P495" s="15">
        <f t="shared" si="92"/>
        <v>1</v>
      </c>
      <c r="Q495">
        <f t="shared" si="93"/>
        <v>0</v>
      </c>
      <c r="R495">
        <f t="shared" si="94"/>
        <v>6.9131925534169983E-2</v>
      </c>
      <c r="S495" s="14">
        <f t="shared" si="95"/>
        <v>6.9131925534169983E-2</v>
      </c>
      <c r="T495" s="15">
        <f t="shared" si="96"/>
        <v>0.93086807446582998</v>
      </c>
      <c r="U495" s="14">
        <f t="shared" si="97"/>
        <v>-7.16377147901162E-2</v>
      </c>
      <c r="V495" s="15">
        <f t="shared" si="98"/>
        <v>100</v>
      </c>
      <c r="W495">
        <f t="shared" si="99"/>
        <v>7.4266082842985776E-2</v>
      </c>
      <c r="AZ495">
        <v>6.3680596448227253E-2</v>
      </c>
      <c r="BA495">
        <v>1</v>
      </c>
      <c r="BB495">
        <v>0</v>
      </c>
      <c r="BC495">
        <f t="shared" si="103"/>
        <v>464</v>
      </c>
      <c r="BD495">
        <f t="shared" si="104"/>
        <v>27</v>
      </c>
      <c r="BE495">
        <f t="shared" si="100"/>
        <v>0.6236820762368207</v>
      </c>
      <c r="BF495">
        <f t="shared" si="101"/>
        <v>0.88607594936708867</v>
      </c>
      <c r="BG495">
        <f t="shared" si="102"/>
        <v>7.1863418440146535E-4</v>
      </c>
    </row>
    <row r="496" spans="1:59" x14ac:dyDescent="0.35">
      <c r="A496">
        <v>32</v>
      </c>
      <c r="B496">
        <v>805.3360655737705</v>
      </c>
      <c r="C496">
        <v>4</v>
      </c>
      <c r="D496">
        <v>830</v>
      </c>
      <c r="E496">
        <v>3</v>
      </c>
      <c r="F496">
        <v>1</v>
      </c>
      <c r="G496">
        <v>3</v>
      </c>
      <c r="H496">
        <v>3</v>
      </c>
      <c r="I496">
        <v>2</v>
      </c>
      <c r="J496">
        <v>0</v>
      </c>
      <c r="K496">
        <v>12</v>
      </c>
      <c r="L496">
        <v>3</v>
      </c>
      <c r="M496">
        <v>3</v>
      </c>
      <c r="N496" s="14">
        <v>0</v>
      </c>
      <c r="O496">
        <v>1</v>
      </c>
      <c r="P496" s="15">
        <f t="shared" si="92"/>
        <v>1</v>
      </c>
      <c r="Q496">
        <f t="shared" si="93"/>
        <v>0</v>
      </c>
      <c r="R496">
        <f t="shared" si="94"/>
        <v>3.7580134613434193E-2</v>
      </c>
      <c r="S496" s="14">
        <f t="shared" si="95"/>
        <v>3.7580134613434193E-2</v>
      </c>
      <c r="T496" s="15">
        <f t="shared" si="96"/>
        <v>0.96241986538656576</v>
      </c>
      <c r="U496" s="14">
        <f t="shared" si="97"/>
        <v>-3.8304473027463003E-2</v>
      </c>
      <c r="V496" s="15">
        <f t="shared" si="98"/>
        <v>100</v>
      </c>
      <c r="W496">
        <f t="shared" si="99"/>
        <v>3.9047546673758392E-2</v>
      </c>
      <c r="AZ496">
        <v>6.3716804727990697E-2</v>
      </c>
      <c r="BA496">
        <v>1</v>
      </c>
      <c r="BB496">
        <v>0</v>
      </c>
      <c r="BC496">
        <f t="shared" si="103"/>
        <v>465</v>
      </c>
      <c r="BD496">
        <f t="shared" si="104"/>
        <v>27</v>
      </c>
      <c r="BE496">
        <f t="shared" si="100"/>
        <v>0.62287104622871048</v>
      </c>
      <c r="BF496">
        <f t="shared" si="101"/>
        <v>0.88607594936708867</v>
      </c>
      <c r="BG496">
        <f t="shared" si="102"/>
        <v>0</v>
      </c>
    </row>
    <row r="497" spans="1:59" x14ac:dyDescent="0.35">
      <c r="A497">
        <v>32</v>
      </c>
      <c r="B497">
        <v>824</v>
      </c>
      <c r="C497">
        <v>5</v>
      </c>
      <c r="D497">
        <v>1555</v>
      </c>
      <c r="E497">
        <v>4</v>
      </c>
      <c r="F497">
        <v>1</v>
      </c>
      <c r="G497">
        <v>4</v>
      </c>
      <c r="H497">
        <v>2</v>
      </c>
      <c r="I497">
        <v>2</v>
      </c>
      <c r="J497">
        <v>0</v>
      </c>
      <c r="K497">
        <v>15.375527426160337</v>
      </c>
      <c r="L497">
        <v>1</v>
      </c>
      <c r="M497">
        <v>3</v>
      </c>
      <c r="N497" s="14">
        <v>0</v>
      </c>
      <c r="O497">
        <v>1</v>
      </c>
      <c r="P497" s="15">
        <f t="shared" si="92"/>
        <v>1</v>
      </c>
      <c r="Q497">
        <f t="shared" si="93"/>
        <v>0</v>
      </c>
      <c r="R497">
        <f t="shared" si="94"/>
        <v>5.1584090787527674E-2</v>
      </c>
      <c r="S497" s="14">
        <f t="shared" si="95"/>
        <v>5.1584090787527674E-2</v>
      </c>
      <c r="T497" s="15">
        <f t="shared" si="96"/>
        <v>0.94841590921247232</v>
      </c>
      <c r="U497" s="14">
        <f t="shared" si="97"/>
        <v>-5.2962150139856536E-2</v>
      </c>
      <c r="V497" s="15">
        <f t="shared" si="98"/>
        <v>100</v>
      </c>
      <c r="W497">
        <f t="shared" si="99"/>
        <v>5.4389735860041727E-2</v>
      </c>
      <c r="AZ497">
        <v>6.4153751724578059E-2</v>
      </c>
      <c r="BA497">
        <v>0</v>
      </c>
      <c r="BB497">
        <v>1</v>
      </c>
      <c r="BC497">
        <f t="shared" si="103"/>
        <v>465</v>
      </c>
      <c r="BD497">
        <f t="shared" si="104"/>
        <v>28</v>
      </c>
      <c r="BE497">
        <f t="shared" si="100"/>
        <v>0.62287104622871048</v>
      </c>
      <c r="BF497">
        <f t="shared" si="101"/>
        <v>0.88185654008438819</v>
      </c>
      <c r="BG497">
        <f t="shared" si="102"/>
        <v>7.1521211685679432E-4</v>
      </c>
    </row>
    <row r="498" spans="1:59" x14ac:dyDescent="0.35">
      <c r="A498">
        <v>32</v>
      </c>
      <c r="B498">
        <v>827</v>
      </c>
      <c r="C498">
        <v>1</v>
      </c>
      <c r="D498">
        <v>134</v>
      </c>
      <c r="E498">
        <v>4</v>
      </c>
      <c r="F498">
        <v>2</v>
      </c>
      <c r="G498">
        <v>4</v>
      </c>
      <c r="H498">
        <v>1</v>
      </c>
      <c r="I498">
        <v>1</v>
      </c>
      <c r="J498">
        <v>0</v>
      </c>
      <c r="K498">
        <v>13</v>
      </c>
      <c r="L498">
        <v>4</v>
      </c>
      <c r="M498">
        <v>3</v>
      </c>
      <c r="N498" s="14">
        <v>0</v>
      </c>
      <c r="O498">
        <v>1</v>
      </c>
      <c r="P498" s="15">
        <f t="shared" si="92"/>
        <v>1</v>
      </c>
      <c r="Q498">
        <f t="shared" si="93"/>
        <v>0</v>
      </c>
      <c r="R498">
        <f t="shared" si="94"/>
        <v>0.12330824825654514</v>
      </c>
      <c r="S498" s="14">
        <f t="shared" si="95"/>
        <v>0.12330824825654514</v>
      </c>
      <c r="T498" s="15">
        <f t="shared" si="96"/>
        <v>0.87669175174345482</v>
      </c>
      <c r="U498" s="14">
        <f t="shared" si="97"/>
        <v>-0.13159982873178155</v>
      </c>
      <c r="V498" s="15">
        <f t="shared" si="98"/>
        <v>100</v>
      </c>
      <c r="W498">
        <f t="shared" si="99"/>
        <v>0.14065177185860953</v>
      </c>
      <c r="AZ498">
        <v>6.4207945719063575E-2</v>
      </c>
      <c r="BA498">
        <v>1</v>
      </c>
      <c r="BB498">
        <v>0</v>
      </c>
      <c r="BC498">
        <f t="shared" si="103"/>
        <v>466</v>
      </c>
      <c r="BD498">
        <f t="shared" si="104"/>
        <v>28</v>
      </c>
      <c r="BE498">
        <f t="shared" si="100"/>
        <v>0.62206001622060014</v>
      </c>
      <c r="BF498">
        <f t="shared" si="101"/>
        <v>0.88185654008438819</v>
      </c>
      <c r="BG498">
        <f t="shared" si="102"/>
        <v>0</v>
      </c>
    </row>
    <row r="499" spans="1:59" x14ac:dyDescent="0.35">
      <c r="A499">
        <v>32</v>
      </c>
      <c r="B499">
        <v>906</v>
      </c>
      <c r="C499">
        <v>7</v>
      </c>
      <c r="D499">
        <v>420</v>
      </c>
      <c r="E499">
        <v>4</v>
      </c>
      <c r="F499">
        <v>2</v>
      </c>
      <c r="G499">
        <v>8</v>
      </c>
      <c r="H499">
        <v>3</v>
      </c>
      <c r="I499">
        <v>2</v>
      </c>
      <c r="J499">
        <v>0</v>
      </c>
      <c r="K499">
        <v>14</v>
      </c>
      <c r="L499">
        <v>3</v>
      </c>
      <c r="M499">
        <v>2</v>
      </c>
      <c r="N499" s="14">
        <v>0</v>
      </c>
      <c r="O499">
        <v>1</v>
      </c>
      <c r="P499" s="15">
        <f t="shared" si="92"/>
        <v>1</v>
      </c>
      <c r="Q499">
        <f t="shared" si="93"/>
        <v>0</v>
      </c>
      <c r="R499">
        <f t="shared" si="94"/>
        <v>9.2726568476601837E-2</v>
      </c>
      <c r="S499" s="14">
        <f t="shared" si="95"/>
        <v>9.2726568476601837E-2</v>
      </c>
      <c r="T499" s="15">
        <f t="shared" si="96"/>
        <v>0.90727343152339812</v>
      </c>
      <c r="U499" s="14">
        <f t="shared" si="97"/>
        <v>-9.7311406247104881E-2</v>
      </c>
      <c r="V499" s="15">
        <f t="shared" si="98"/>
        <v>100</v>
      </c>
      <c r="W499">
        <f t="shared" si="99"/>
        <v>0.10220355325616129</v>
      </c>
      <c r="AZ499">
        <v>6.4269046566076543E-2</v>
      </c>
      <c r="BA499">
        <v>0</v>
      </c>
      <c r="BB499">
        <v>1</v>
      </c>
      <c r="BC499">
        <f t="shared" si="103"/>
        <v>466</v>
      </c>
      <c r="BD499">
        <f t="shared" si="104"/>
        <v>29</v>
      </c>
      <c r="BE499">
        <f t="shared" si="100"/>
        <v>0.62206001622060014</v>
      </c>
      <c r="BF499">
        <f t="shared" si="101"/>
        <v>0.8776371308016877</v>
      </c>
      <c r="BG499">
        <f t="shared" si="102"/>
        <v>7.1179004931192749E-4</v>
      </c>
    </row>
    <row r="500" spans="1:59" x14ac:dyDescent="0.35">
      <c r="A500">
        <v>32</v>
      </c>
      <c r="B500">
        <v>929</v>
      </c>
      <c r="C500">
        <v>10</v>
      </c>
      <c r="D500">
        <v>722</v>
      </c>
      <c r="E500">
        <v>4</v>
      </c>
      <c r="F500">
        <v>2</v>
      </c>
      <c r="G500">
        <v>8</v>
      </c>
      <c r="H500">
        <v>4</v>
      </c>
      <c r="I500">
        <v>1</v>
      </c>
      <c r="J500">
        <v>0</v>
      </c>
      <c r="K500">
        <v>14.945945945945946</v>
      </c>
      <c r="L500">
        <v>4</v>
      </c>
      <c r="M500">
        <v>2</v>
      </c>
      <c r="N500" s="14">
        <v>0</v>
      </c>
      <c r="O500">
        <v>1</v>
      </c>
      <c r="P500" s="15">
        <f t="shared" si="92"/>
        <v>1</v>
      </c>
      <c r="Q500">
        <f t="shared" si="93"/>
        <v>0</v>
      </c>
      <c r="R500">
        <f t="shared" si="94"/>
        <v>0.11055713877356774</v>
      </c>
      <c r="S500" s="14">
        <f t="shared" si="95"/>
        <v>0.11055713877356774</v>
      </c>
      <c r="T500" s="15">
        <f t="shared" si="96"/>
        <v>0.88944286122643224</v>
      </c>
      <c r="U500" s="14">
        <f t="shared" si="97"/>
        <v>-0.11716001089688448</v>
      </c>
      <c r="V500" s="15">
        <f t="shared" si="98"/>
        <v>100</v>
      </c>
      <c r="W500">
        <f t="shared" si="99"/>
        <v>0.12429931544014311</v>
      </c>
      <c r="AZ500">
        <v>6.445561583309839E-2</v>
      </c>
      <c r="BA500">
        <v>1</v>
      </c>
      <c r="BB500">
        <v>0</v>
      </c>
      <c r="BC500">
        <f t="shared" si="103"/>
        <v>467</v>
      </c>
      <c r="BD500">
        <f t="shared" si="104"/>
        <v>29</v>
      </c>
      <c r="BE500">
        <f t="shared" si="100"/>
        <v>0.62124898621248992</v>
      </c>
      <c r="BF500">
        <f t="shared" si="101"/>
        <v>0.8776371308016877</v>
      </c>
      <c r="BG500">
        <f t="shared" si="102"/>
        <v>7.1179004931202485E-4</v>
      </c>
    </row>
    <row r="501" spans="1:59" x14ac:dyDescent="0.35">
      <c r="A501">
        <v>32</v>
      </c>
      <c r="B501">
        <v>953</v>
      </c>
      <c r="C501">
        <v>5</v>
      </c>
      <c r="D501">
        <v>1764</v>
      </c>
      <c r="E501">
        <v>2</v>
      </c>
      <c r="F501">
        <v>2</v>
      </c>
      <c r="G501">
        <v>4</v>
      </c>
      <c r="H501">
        <v>2</v>
      </c>
      <c r="I501">
        <v>1</v>
      </c>
      <c r="J501">
        <v>0</v>
      </c>
      <c r="K501">
        <v>14</v>
      </c>
      <c r="L501">
        <v>2</v>
      </c>
      <c r="M501">
        <v>3</v>
      </c>
      <c r="N501" s="14">
        <v>0</v>
      </c>
      <c r="O501">
        <v>1</v>
      </c>
      <c r="P501" s="15">
        <f t="shared" si="92"/>
        <v>1</v>
      </c>
      <c r="Q501">
        <f t="shared" si="93"/>
        <v>0</v>
      </c>
      <c r="R501">
        <f t="shared" si="94"/>
        <v>0.1991317397215859</v>
      </c>
      <c r="S501" s="14">
        <f t="shared" si="95"/>
        <v>0.1991317397215859</v>
      </c>
      <c r="T501" s="15">
        <f t="shared" si="96"/>
        <v>0.80086826027841407</v>
      </c>
      <c r="U501" s="14">
        <f t="shared" si="97"/>
        <v>-0.22205881450594811</v>
      </c>
      <c r="V501" s="15">
        <f t="shared" si="98"/>
        <v>100</v>
      </c>
      <c r="W501">
        <f t="shared" si="99"/>
        <v>0.24864481413255121</v>
      </c>
      <c r="AZ501">
        <v>6.4552460144398402E-2</v>
      </c>
      <c r="BA501">
        <v>1</v>
      </c>
      <c r="BB501">
        <v>0</v>
      </c>
      <c r="BC501">
        <f t="shared" si="103"/>
        <v>468</v>
      </c>
      <c r="BD501">
        <f t="shared" si="104"/>
        <v>29</v>
      </c>
      <c r="BE501">
        <f t="shared" si="100"/>
        <v>0.62043795620437958</v>
      </c>
      <c r="BF501">
        <f t="shared" si="101"/>
        <v>0.8776371308016877</v>
      </c>
      <c r="BG501">
        <f t="shared" si="102"/>
        <v>7.1179004931202485E-4</v>
      </c>
    </row>
    <row r="502" spans="1:59" x14ac:dyDescent="0.35">
      <c r="A502">
        <v>32</v>
      </c>
      <c r="B502">
        <v>964</v>
      </c>
      <c r="C502">
        <v>1</v>
      </c>
      <c r="D502">
        <v>1734</v>
      </c>
      <c r="E502">
        <v>1</v>
      </c>
      <c r="F502">
        <v>2</v>
      </c>
      <c r="G502">
        <v>8</v>
      </c>
      <c r="H502">
        <v>2</v>
      </c>
      <c r="I502">
        <v>1</v>
      </c>
      <c r="J502">
        <v>0</v>
      </c>
      <c r="K502">
        <v>15</v>
      </c>
      <c r="L502">
        <v>2</v>
      </c>
      <c r="M502">
        <v>3</v>
      </c>
      <c r="N502" s="14">
        <v>1</v>
      </c>
      <c r="O502">
        <v>0</v>
      </c>
      <c r="P502" s="15">
        <f t="shared" si="92"/>
        <v>1</v>
      </c>
      <c r="Q502">
        <f t="shared" si="93"/>
        <v>1</v>
      </c>
      <c r="R502">
        <f t="shared" si="94"/>
        <v>0.33137786152661647</v>
      </c>
      <c r="S502" s="14">
        <f t="shared" si="95"/>
        <v>0.33137786152661647</v>
      </c>
      <c r="T502" s="15">
        <f t="shared" si="96"/>
        <v>0.66862213847338348</v>
      </c>
      <c r="U502" s="14">
        <f t="shared" si="97"/>
        <v>-1.1044959790979223</v>
      </c>
      <c r="V502" s="15">
        <f t="shared" si="98"/>
        <v>0</v>
      </c>
      <c r="W502">
        <f t="shared" si="99"/>
        <v>2.0177030999992716</v>
      </c>
      <c r="AZ502">
        <v>6.4736507453013459E-2</v>
      </c>
      <c r="BA502">
        <v>1</v>
      </c>
      <c r="BB502">
        <v>0</v>
      </c>
      <c r="BC502">
        <f t="shared" si="103"/>
        <v>469</v>
      </c>
      <c r="BD502">
        <f t="shared" si="104"/>
        <v>29</v>
      </c>
      <c r="BE502">
        <f t="shared" si="100"/>
        <v>0.61962692619626925</v>
      </c>
      <c r="BF502">
        <f t="shared" si="101"/>
        <v>0.8776371308016877</v>
      </c>
      <c r="BG502">
        <f t="shared" si="102"/>
        <v>7.1179004931202485E-4</v>
      </c>
    </row>
    <row r="503" spans="1:59" x14ac:dyDescent="0.35">
      <c r="A503">
        <v>32</v>
      </c>
      <c r="B503">
        <v>967</v>
      </c>
      <c r="C503">
        <v>8</v>
      </c>
      <c r="D503">
        <v>207</v>
      </c>
      <c r="E503">
        <v>2</v>
      </c>
      <c r="F503">
        <v>1</v>
      </c>
      <c r="G503">
        <v>8</v>
      </c>
      <c r="H503">
        <v>4</v>
      </c>
      <c r="I503">
        <v>1</v>
      </c>
      <c r="J503">
        <v>0</v>
      </c>
      <c r="K503">
        <v>14</v>
      </c>
      <c r="L503">
        <v>4</v>
      </c>
      <c r="M503">
        <v>3</v>
      </c>
      <c r="N503" s="14">
        <v>0</v>
      </c>
      <c r="O503">
        <v>1</v>
      </c>
      <c r="P503" s="15">
        <f t="shared" si="92"/>
        <v>1</v>
      </c>
      <c r="Q503">
        <f t="shared" si="93"/>
        <v>0</v>
      </c>
      <c r="R503">
        <f t="shared" si="94"/>
        <v>0.11892091203150278</v>
      </c>
      <c r="S503" s="14">
        <f t="shared" si="95"/>
        <v>0.11892091203150278</v>
      </c>
      <c r="T503" s="15">
        <f t="shared" si="96"/>
        <v>0.88107908796849721</v>
      </c>
      <c r="U503" s="14">
        <f t="shared" si="97"/>
        <v>-0.12660788639576537</v>
      </c>
      <c r="V503" s="15">
        <f t="shared" si="98"/>
        <v>100</v>
      </c>
      <c r="W503">
        <f t="shared" si="99"/>
        <v>0.13497189259785811</v>
      </c>
      <c r="AZ503">
        <v>6.4747193509159695E-2</v>
      </c>
      <c r="BA503">
        <v>1</v>
      </c>
      <c r="BB503">
        <v>0</v>
      </c>
      <c r="BC503">
        <f t="shared" si="103"/>
        <v>470</v>
      </c>
      <c r="BD503">
        <f t="shared" si="104"/>
        <v>29</v>
      </c>
      <c r="BE503">
        <f t="shared" si="100"/>
        <v>0.61881589618815891</v>
      </c>
      <c r="BF503">
        <f t="shared" si="101"/>
        <v>0.8776371308016877</v>
      </c>
      <c r="BG503">
        <f t="shared" si="102"/>
        <v>7.1179004931192749E-4</v>
      </c>
    </row>
    <row r="504" spans="1:59" x14ac:dyDescent="0.35">
      <c r="A504">
        <v>32</v>
      </c>
      <c r="B504">
        <v>976</v>
      </c>
      <c r="C504">
        <v>26</v>
      </c>
      <c r="D504">
        <v>333</v>
      </c>
      <c r="E504">
        <v>3</v>
      </c>
      <c r="F504">
        <v>2</v>
      </c>
      <c r="G504">
        <v>8</v>
      </c>
      <c r="H504">
        <v>4</v>
      </c>
      <c r="I504">
        <v>2</v>
      </c>
      <c r="J504">
        <v>0</v>
      </c>
      <c r="K504">
        <v>18</v>
      </c>
      <c r="L504">
        <v>1</v>
      </c>
      <c r="M504">
        <v>3</v>
      </c>
      <c r="N504" s="14">
        <v>0</v>
      </c>
      <c r="O504">
        <v>1</v>
      </c>
      <c r="P504" s="15">
        <f t="shared" si="92"/>
        <v>1</v>
      </c>
      <c r="Q504">
        <f t="shared" si="93"/>
        <v>0</v>
      </c>
      <c r="R504">
        <f t="shared" si="94"/>
        <v>0.14556006577946096</v>
      </c>
      <c r="S504" s="14">
        <f t="shared" si="95"/>
        <v>0.14556006577946096</v>
      </c>
      <c r="T504" s="15">
        <f t="shared" si="96"/>
        <v>0.8544399342205391</v>
      </c>
      <c r="U504" s="14">
        <f t="shared" si="97"/>
        <v>-0.15730907237813127</v>
      </c>
      <c r="V504" s="15">
        <f t="shared" si="98"/>
        <v>100</v>
      </c>
      <c r="W504">
        <f t="shared" si="99"/>
        <v>0.17035728311580825</v>
      </c>
      <c r="AZ504">
        <v>6.4812322700441044E-2</v>
      </c>
      <c r="BA504">
        <v>1</v>
      </c>
      <c r="BB504">
        <v>0</v>
      </c>
      <c r="BC504">
        <f t="shared" si="103"/>
        <v>471</v>
      </c>
      <c r="BD504">
        <f t="shared" si="104"/>
        <v>29</v>
      </c>
      <c r="BE504">
        <f t="shared" si="100"/>
        <v>0.61800486618004868</v>
      </c>
      <c r="BF504">
        <f t="shared" si="101"/>
        <v>0.8776371308016877</v>
      </c>
      <c r="BG504">
        <f t="shared" si="102"/>
        <v>7.1179004931202485E-4</v>
      </c>
    </row>
    <row r="505" spans="1:59" x14ac:dyDescent="0.35">
      <c r="A505">
        <v>32</v>
      </c>
      <c r="B505">
        <v>977</v>
      </c>
      <c r="C505">
        <v>2</v>
      </c>
      <c r="D505">
        <v>1671</v>
      </c>
      <c r="E505">
        <v>4</v>
      </c>
      <c r="F505">
        <v>2</v>
      </c>
      <c r="G505">
        <v>4</v>
      </c>
      <c r="H505">
        <v>2</v>
      </c>
      <c r="I505">
        <v>3</v>
      </c>
      <c r="J505">
        <v>0</v>
      </c>
      <c r="K505">
        <v>13</v>
      </c>
      <c r="L505">
        <v>3</v>
      </c>
      <c r="M505">
        <v>2</v>
      </c>
      <c r="N505" s="14">
        <v>0</v>
      </c>
      <c r="O505">
        <v>1</v>
      </c>
      <c r="P505" s="15">
        <f t="shared" si="92"/>
        <v>1</v>
      </c>
      <c r="Q505">
        <f t="shared" si="93"/>
        <v>0</v>
      </c>
      <c r="R505">
        <f t="shared" si="94"/>
        <v>3.302518721552189E-2</v>
      </c>
      <c r="S505" s="14">
        <f t="shared" si="95"/>
        <v>3.302518721552189E-2</v>
      </c>
      <c r="T505" s="15">
        <f t="shared" si="96"/>
        <v>0.96697481278447817</v>
      </c>
      <c r="U505" s="14">
        <f t="shared" si="97"/>
        <v>-3.3582830626619549E-2</v>
      </c>
      <c r="V505" s="15">
        <f t="shared" si="98"/>
        <v>100</v>
      </c>
      <c r="W505">
        <f t="shared" si="99"/>
        <v>3.4153099728030482E-2</v>
      </c>
      <c r="AZ505">
        <v>6.4981260739840938E-2</v>
      </c>
      <c r="BA505">
        <v>1</v>
      </c>
      <c r="BB505">
        <v>0</v>
      </c>
      <c r="BC505">
        <f t="shared" si="103"/>
        <v>472</v>
      </c>
      <c r="BD505">
        <f t="shared" si="104"/>
        <v>29</v>
      </c>
      <c r="BE505">
        <f t="shared" si="100"/>
        <v>0.61719383617193835</v>
      </c>
      <c r="BF505">
        <f t="shared" si="101"/>
        <v>0.8776371308016877</v>
      </c>
      <c r="BG505">
        <f t="shared" si="102"/>
        <v>7.1179004931192749E-4</v>
      </c>
    </row>
    <row r="506" spans="1:59" x14ac:dyDescent="0.35">
      <c r="A506">
        <v>32</v>
      </c>
      <c r="B506">
        <v>1005</v>
      </c>
      <c r="C506">
        <v>2</v>
      </c>
      <c r="D506">
        <v>8</v>
      </c>
      <c r="E506">
        <v>4</v>
      </c>
      <c r="F506">
        <v>2</v>
      </c>
      <c r="G506">
        <v>5</v>
      </c>
      <c r="H506">
        <v>4</v>
      </c>
      <c r="I506">
        <v>1</v>
      </c>
      <c r="J506">
        <v>0</v>
      </c>
      <c r="K506">
        <v>15.173076923076923</v>
      </c>
      <c r="L506">
        <v>3</v>
      </c>
      <c r="M506">
        <v>2</v>
      </c>
      <c r="N506" s="14">
        <v>0</v>
      </c>
      <c r="O506">
        <v>1</v>
      </c>
      <c r="P506" s="15">
        <f t="shared" si="92"/>
        <v>1</v>
      </c>
      <c r="Q506">
        <f t="shared" si="93"/>
        <v>0</v>
      </c>
      <c r="R506">
        <f t="shared" si="94"/>
        <v>7.93391035326904E-2</v>
      </c>
      <c r="S506" s="14">
        <f t="shared" si="95"/>
        <v>7.93391035326904E-2</v>
      </c>
      <c r="T506" s="15">
        <f t="shared" si="96"/>
        <v>0.92066089646730964</v>
      </c>
      <c r="U506" s="14">
        <f t="shared" si="97"/>
        <v>-8.266350111486799E-2</v>
      </c>
      <c r="V506" s="15">
        <f t="shared" si="98"/>
        <v>100</v>
      </c>
      <c r="W506">
        <f t="shared" si="99"/>
        <v>8.6176249949492162E-2</v>
      </c>
      <c r="AZ506">
        <v>6.5070927268621293E-2</v>
      </c>
      <c r="BA506">
        <v>1</v>
      </c>
      <c r="BB506">
        <v>0</v>
      </c>
      <c r="BC506">
        <f t="shared" si="103"/>
        <v>473</v>
      </c>
      <c r="BD506">
        <f t="shared" si="104"/>
        <v>29</v>
      </c>
      <c r="BE506">
        <f t="shared" si="100"/>
        <v>0.61638280616382812</v>
      </c>
      <c r="BF506">
        <f t="shared" si="101"/>
        <v>0.8776371308016877</v>
      </c>
      <c r="BG506">
        <f t="shared" si="102"/>
        <v>7.1179004931202485E-4</v>
      </c>
    </row>
    <row r="507" spans="1:59" x14ac:dyDescent="0.35">
      <c r="A507">
        <v>32</v>
      </c>
      <c r="B507">
        <v>1018</v>
      </c>
      <c r="C507">
        <v>2</v>
      </c>
      <c r="D507">
        <v>439</v>
      </c>
      <c r="E507">
        <v>1</v>
      </c>
      <c r="F507">
        <v>1</v>
      </c>
      <c r="G507">
        <v>4</v>
      </c>
      <c r="H507">
        <v>4</v>
      </c>
      <c r="I507">
        <v>1</v>
      </c>
      <c r="J507">
        <v>0</v>
      </c>
      <c r="K507">
        <v>16</v>
      </c>
      <c r="L507">
        <v>3</v>
      </c>
      <c r="M507">
        <v>2</v>
      </c>
      <c r="N507" s="14">
        <v>0</v>
      </c>
      <c r="O507">
        <v>1</v>
      </c>
      <c r="P507" s="15">
        <f t="shared" si="92"/>
        <v>1</v>
      </c>
      <c r="Q507">
        <f t="shared" si="93"/>
        <v>0</v>
      </c>
      <c r="R507">
        <f t="shared" si="94"/>
        <v>0.12632138486585243</v>
      </c>
      <c r="S507" s="14">
        <f t="shared" si="95"/>
        <v>0.12632138486585243</v>
      </c>
      <c r="T507" s="15">
        <f t="shared" si="96"/>
        <v>0.87367861513414757</v>
      </c>
      <c r="U507" s="14">
        <f t="shared" si="97"/>
        <v>-0.13504268818898083</v>
      </c>
      <c r="V507" s="15">
        <f t="shared" si="98"/>
        <v>100</v>
      </c>
      <c r="W507">
        <f t="shared" si="99"/>
        <v>0.14458564359670931</v>
      </c>
      <c r="AZ507">
        <v>6.5331649229209851E-2</v>
      </c>
      <c r="BA507">
        <v>1</v>
      </c>
      <c r="BB507">
        <v>0</v>
      </c>
      <c r="BC507">
        <f t="shared" si="103"/>
        <v>474</v>
      </c>
      <c r="BD507">
        <f t="shared" si="104"/>
        <v>29</v>
      </c>
      <c r="BE507">
        <f t="shared" si="100"/>
        <v>0.61557177615571779</v>
      </c>
      <c r="BF507">
        <f t="shared" si="101"/>
        <v>0.8776371308016877</v>
      </c>
      <c r="BG507">
        <f t="shared" si="102"/>
        <v>7.1179004931202485E-4</v>
      </c>
    </row>
    <row r="508" spans="1:59" x14ac:dyDescent="0.35">
      <c r="A508">
        <v>32</v>
      </c>
      <c r="B508">
        <v>1062</v>
      </c>
      <c r="C508">
        <v>2</v>
      </c>
      <c r="D508">
        <v>471</v>
      </c>
      <c r="E508">
        <v>3</v>
      </c>
      <c r="F508">
        <v>1</v>
      </c>
      <c r="G508">
        <v>5</v>
      </c>
      <c r="H508">
        <v>2</v>
      </c>
      <c r="I508">
        <v>2</v>
      </c>
      <c r="J508">
        <v>0</v>
      </c>
      <c r="K508">
        <v>13</v>
      </c>
      <c r="L508">
        <v>3</v>
      </c>
      <c r="M508">
        <v>3</v>
      </c>
      <c r="N508" s="14">
        <v>0</v>
      </c>
      <c r="O508">
        <v>1</v>
      </c>
      <c r="P508" s="15">
        <f t="shared" si="92"/>
        <v>1</v>
      </c>
      <c r="Q508">
        <f t="shared" si="93"/>
        <v>0</v>
      </c>
      <c r="R508">
        <f t="shared" si="94"/>
        <v>6.1548819178423309E-2</v>
      </c>
      <c r="S508" s="14">
        <f t="shared" si="95"/>
        <v>6.1548819178423309E-2</v>
      </c>
      <c r="T508" s="15">
        <f t="shared" si="96"/>
        <v>0.93845118082157675</v>
      </c>
      <c r="U508" s="14">
        <f t="shared" si="97"/>
        <v>-6.3524442612699517E-2</v>
      </c>
      <c r="V508" s="15">
        <f t="shared" si="98"/>
        <v>100</v>
      </c>
      <c r="W508">
        <f t="shared" si="99"/>
        <v>6.5585531177593873E-2</v>
      </c>
      <c r="AZ508">
        <v>6.5615440967535049E-2</v>
      </c>
      <c r="BA508">
        <v>1</v>
      </c>
      <c r="BB508">
        <v>0</v>
      </c>
      <c r="BC508">
        <f t="shared" si="103"/>
        <v>475</v>
      </c>
      <c r="BD508">
        <f t="shared" si="104"/>
        <v>29</v>
      </c>
      <c r="BE508">
        <f t="shared" si="100"/>
        <v>0.61476074614760745</v>
      </c>
      <c r="BF508">
        <f t="shared" si="101"/>
        <v>0.8776371308016877</v>
      </c>
      <c r="BG508">
        <f t="shared" si="102"/>
        <v>7.1179004931202485E-4</v>
      </c>
    </row>
    <row r="509" spans="1:59" x14ac:dyDescent="0.35">
      <c r="A509">
        <v>32</v>
      </c>
      <c r="B509">
        <v>1089</v>
      </c>
      <c r="C509">
        <v>7</v>
      </c>
      <c r="D509">
        <v>1309</v>
      </c>
      <c r="E509">
        <v>4</v>
      </c>
      <c r="F509">
        <v>2</v>
      </c>
      <c r="G509">
        <v>5</v>
      </c>
      <c r="H509">
        <v>3</v>
      </c>
      <c r="I509">
        <v>2</v>
      </c>
      <c r="J509">
        <v>0</v>
      </c>
      <c r="K509">
        <v>18</v>
      </c>
      <c r="L509">
        <v>1</v>
      </c>
      <c r="M509">
        <v>3</v>
      </c>
      <c r="N509" s="14">
        <v>1</v>
      </c>
      <c r="O509">
        <v>0</v>
      </c>
      <c r="P509" s="15">
        <f t="shared" si="92"/>
        <v>1</v>
      </c>
      <c r="Q509">
        <f t="shared" si="93"/>
        <v>1</v>
      </c>
      <c r="R509">
        <f t="shared" si="94"/>
        <v>5.6297523878754488E-2</v>
      </c>
      <c r="S509" s="14">
        <f t="shared" si="95"/>
        <v>5.6297523878754488E-2</v>
      </c>
      <c r="T509" s="15">
        <f t="shared" si="96"/>
        <v>0.94370247612124547</v>
      </c>
      <c r="U509" s="14">
        <f t="shared" si="97"/>
        <v>-2.8771047256428521</v>
      </c>
      <c r="V509" s="15">
        <f t="shared" si="98"/>
        <v>0</v>
      </c>
      <c r="W509">
        <f t="shared" si="99"/>
        <v>16.762770564361873</v>
      </c>
      <c r="AZ509">
        <v>6.5634899589162896E-2</v>
      </c>
      <c r="BA509">
        <v>1</v>
      </c>
      <c r="BB509">
        <v>0</v>
      </c>
      <c r="BC509">
        <f t="shared" si="103"/>
        <v>476</v>
      </c>
      <c r="BD509">
        <f t="shared" si="104"/>
        <v>29</v>
      </c>
      <c r="BE509">
        <f t="shared" si="100"/>
        <v>0.61394971613949711</v>
      </c>
      <c r="BF509">
        <f t="shared" si="101"/>
        <v>0.8776371308016877</v>
      </c>
      <c r="BG509">
        <f t="shared" si="102"/>
        <v>7.1179004931202485E-4</v>
      </c>
    </row>
    <row r="510" spans="1:59" x14ac:dyDescent="0.35">
      <c r="A510">
        <v>32</v>
      </c>
      <c r="B510">
        <v>1109</v>
      </c>
      <c r="C510">
        <v>29</v>
      </c>
      <c r="D510">
        <v>1046</v>
      </c>
      <c r="E510">
        <v>4</v>
      </c>
      <c r="F510">
        <v>1</v>
      </c>
      <c r="G510">
        <v>5</v>
      </c>
      <c r="H510">
        <v>3</v>
      </c>
      <c r="I510">
        <v>1</v>
      </c>
      <c r="J510">
        <v>0</v>
      </c>
      <c r="K510">
        <v>12</v>
      </c>
      <c r="L510">
        <v>2</v>
      </c>
      <c r="M510">
        <v>3</v>
      </c>
      <c r="N510" s="14">
        <v>0</v>
      </c>
      <c r="O510">
        <v>1</v>
      </c>
      <c r="P510" s="15">
        <f t="shared" si="92"/>
        <v>1</v>
      </c>
      <c r="Q510">
        <f t="shared" si="93"/>
        <v>0</v>
      </c>
      <c r="R510">
        <f t="shared" si="94"/>
        <v>0.1401418525776883</v>
      </c>
      <c r="S510" s="14">
        <f t="shared" si="95"/>
        <v>0.1401418525776883</v>
      </c>
      <c r="T510" s="15">
        <f t="shared" si="96"/>
        <v>0.8598581474223117</v>
      </c>
      <c r="U510" s="14">
        <f t="shared" si="97"/>
        <v>-0.15098784819725983</v>
      </c>
      <c r="V510" s="15">
        <f t="shared" si="98"/>
        <v>100</v>
      </c>
      <c r="W510">
        <f t="shared" si="99"/>
        <v>0.16298252566171112</v>
      </c>
      <c r="AZ510">
        <v>6.5660238843513935E-2</v>
      </c>
      <c r="BA510">
        <v>1</v>
      </c>
      <c r="BB510">
        <v>0</v>
      </c>
      <c r="BC510">
        <f t="shared" si="103"/>
        <v>477</v>
      </c>
      <c r="BD510">
        <f t="shared" si="104"/>
        <v>29</v>
      </c>
      <c r="BE510">
        <f t="shared" si="100"/>
        <v>0.61313868613138678</v>
      </c>
      <c r="BF510">
        <f t="shared" si="101"/>
        <v>0.8776371308016877</v>
      </c>
      <c r="BG510">
        <f t="shared" si="102"/>
        <v>7.1179004931192749E-4</v>
      </c>
    </row>
    <row r="511" spans="1:59" x14ac:dyDescent="0.35">
      <c r="A511">
        <v>32</v>
      </c>
      <c r="B511">
        <v>1125</v>
      </c>
      <c r="C511">
        <v>16</v>
      </c>
      <c r="D511">
        <v>33</v>
      </c>
      <c r="E511">
        <v>2</v>
      </c>
      <c r="F511">
        <v>1</v>
      </c>
      <c r="G511">
        <v>4</v>
      </c>
      <c r="H511">
        <v>1</v>
      </c>
      <c r="I511">
        <v>1</v>
      </c>
      <c r="J511">
        <v>1</v>
      </c>
      <c r="K511">
        <v>22</v>
      </c>
      <c r="L511">
        <v>2</v>
      </c>
      <c r="M511">
        <v>3</v>
      </c>
      <c r="N511" s="14">
        <v>1</v>
      </c>
      <c r="O511">
        <v>0</v>
      </c>
      <c r="P511" s="15">
        <f t="shared" si="92"/>
        <v>1</v>
      </c>
      <c r="Q511">
        <f t="shared" si="93"/>
        <v>1</v>
      </c>
      <c r="R511">
        <f t="shared" si="94"/>
        <v>0.65169498798279724</v>
      </c>
      <c r="S511" s="14">
        <f t="shared" si="95"/>
        <v>0.65169498798279724</v>
      </c>
      <c r="T511" s="15">
        <f t="shared" si="96"/>
        <v>0.34830501201720276</v>
      </c>
      <c r="U511" s="14">
        <f t="shared" si="97"/>
        <v>-0.42817863635498199</v>
      </c>
      <c r="V511" s="15">
        <f t="shared" si="98"/>
        <v>100</v>
      </c>
      <c r="W511">
        <f t="shared" si="99"/>
        <v>0.5344601668570711</v>
      </c>
      <c r="AZ511">
        <v>6.5682337880386854E-2</v>
      </c>
      <c r="BA511">
        <v>1</v>
      </c>
      <c r="BB511">
        <v>0</v>
      </c>
      <c r="BC511">
        <f t="shared" si="103"/>
        <v>478</v>
      </c>
      <c r="BD511">
        <f t="shared" si="104"/>
        <v>29</v>
      </c>
      <c r="BE511">
        <f t="shared" si="100"/>
        <v>0.61232765612327655</v>
      </c>
      <c r="BF511">
        <f t="shared" si="101"/>
        <v>0.8776371308016877</v>
      </c>
      <c r="BG511">
        <f t="shared" si="102"/>
        <v>7.1179004931192749E-4</v>
      </c>
    </row>
    <row r="512" spans="1:59" x14ac:dyDescent="0.35">
      <c r="A512">
        <v>32</v>
      </c>
      <c r="B512">
        <v>1146</v>
      </c>
      <c r="C512">
        <v>15</v>
      </c>
      <c r="D512">
        <v>1955</v>
      </c>
      <c r="E512">
        <v>3</v>
      </c>
      <c r="F512">
        <v>1</v>
      </c>
      <c r="G512">
        <v>7</v>
      </c>
      <c r="H512">
        <v>4</v>
      </c>
      <c r="I512">
        <v>3</v>
      </c>
      <c r="J512">
        <v>0</v>
      </c>
      <c r="K512">
        <v>15.69811320754717</v>
      </c>
      <c r="L512">
        <v>2</v>
      </c>
      <c r="M512">
        <v>3</v>
      </c>
      <c r="N512" s="14">
        <v>0</v>
      </c>
      <c r="O512">
        <v>1</v>
      </c>
      <c r="P512" s="15">
        <f t="shared" si="92"/>
        <v>1</v>
      </c>
      <c r="Q512">
        <f t="shared" si="93"/>
        <v>0</v>
      </c>
      <c r="R512">
        <f t="shared" si="94"/>
        <v>2.7916323561774422E-2</v>
      </c>
      <c r="S512" s="14">
        <f t="shared" si="95"/>
        <v>2.7916323561774422E-2</v>
      </c>
      <c r="T512" s="15">
        <f t="shared" si="96"/>
        <v>0.97208367643822557</v>
      </c>
      <c r="U512" s="14">
        <f t="shared" si="97"/>
        <v>-2.8313391356357531E-2</v>
      </c>
      <c r="V512" s="15">
        <f t="shared" si="98"/>
        <v>100</v>
      </c>
      <c r="W512">
        <f t="shared" si="99"/>
        <v>2.8718025246614105E-2</v>
      </c>
      <c r="AZ512">
        <v>6.5704113893063409E-2</v>
      </c>
      <c r="BA512">
        <v>1</v>
      </c>
      <c r="BB512">
        <v>0</v>
      </c>
      <c r="BC512">
        <f t="shared" si="103"/>
        <v>479</v>
      </c>
      <c r="BD512">
        <f t="shared" si="104"/>
        <v>29</v>
      </c>
      <c r="BE512">
        <f t="shared" si="100"/>
        <v>0.61151662611516633</v>
      </c>
      <c r="BF512">
        <f t="shared" si="101"/>
        <v>0.8776371308016877</v>
      </c>
      <c r="BG512">
        <f t="shared" si="102"/>
        <v>7.1179004931202485E-4</v>
      </c>
    </row>
    <row r="513" spans="1:59" x14ac:dyDescent="0.35">
      <c r="A513">
        <v>32</v>
      </c>
      <c r="B513">
        <v>1184</v>
      </c>
      <c r="C513">
        <v>1</v>
      </c>
      <c r="D513">
        <v>951</v>
      </c>
      <c r="E513">
        <v>3</v>
      </c>
      <c r="F513">
        <v>1</v>
      </c>
      <c r="G513">
        <v>5</v>
      </c>
      <c r="H513">
        <v>2</v>
      </c>
      <c r="I513">
        <v>2</v>
      </c>
      <c r="J513">
        <v>0</v>
      </c>
      <c r="K513">
        <v>20</v>
      </c>
      <c r="L513">
        <v>3</v>
      </c>
      <c r="M513">
        <v>3</v>
      </c>
      <c r="N513" s="14">
        <v>0</v>
      </c>
      <c r="O513">
        <v>1</v>
      </c>
      <c r="P513" s="15">
        <f t="shared" si="92"/>
        <v>1</v>
      </c>
      <c r="Q513">
        <f t="shared" si="93"/>
        <v>0</v>
      </c>
      <c r="R513">
        <f t="shared" si="94"/>
        <v>4.8296041531222383E-2</v>
      </c>
      <c r="S513" s="14">
        <f t="shared" si="95"/>
        <v>4.8296041531222383E-2</v>
      </c>
      <c r="T513" s="15">
        <f t="shared" si="96"/>
        <v>0.95170395846877764</v>
      </c>
      <c r="U513" s="14">
        <f t="shared" si="97"/>
        <v>-4.9501260546326142E-2</v>
      </c>
      <c r="V513" s="15">
        <f t="shared" si="98"/>
        <v>100</v>
      </c>
      <c r="W513">
        <f t="shared" si="99"/>
        <v>5.0746916729155142E-2</v>
      </c>
      <c r="AZ513">
        <v>6.5752653118922644E-2</v>
      </c>
      <c r="BA513">
        <v>1</v>
      </c>
      <c r="BB513">
        <v>0</v>
      </c>
      <c r="BC513">
        <f t="shared" si="103"/>
        <v>480</v>
      </c>
      <c r="BD513">
        <f t="shared" si="104"/>
        <v>29</v>
      </c>
      <c r="BE513">
        <f t="shared" si="100"/>
        <v>0.61070559610705599</v>
      </c>
      <c r="BF513">
        <f t="shared" si="101"/>
        <v>0.8776371308016877</v>
      </c>
      <c r="BG513">
        <f t="shared" si="102"/>
        <v>7.1179004931202485E-4</v>
      </c>
    </row>
    <row r="514" spans="1:59" x14ac:dyDescent="0.35">
      <c r="A514">
        <v>32</v>
      </c>
      <c r="B514">
        <v>1259</v>
      </c>
      <c r="C514">
        <v>2</v>
      </c>
      <c r="D514">
        <v>1692</v>
      </c>
      <c r="E514">
        <v>4</v>
      </c>
      <c r="F514">
        <v>2</v>
      </c>
      <c r="G514">
        <v>5</v>
      </c>
      <c r="H514">
        <v>2</v>
      </c>
      <c r="I514">
        <v>1</v>
      </c>
      <c r="J514">
        <v>0</v>
      </c>
      <c r="K514">
        <v>15.173076923076923</v>
      </c>
      <c r="L514">
        <v>1</v>
      </c>
      <c r="M514">
        <v>3</v>
      </c>
      <c r="N514" s="14">
        <v>1</v>
      </c>
      <c r="O514">
        <v>0</v>
      </c>
      <c r="P514" s="15">
        <f t="shared" si="92"/>
        <v>1</v>
      </c>
      <c r="Q514">
        <f t="shared" si="93"/>
        <v>1</v>
      </c>
      <c r="R514">
        <f t="shared" si="94"/>
        <v>0.12590830139722561</v>
      </c>
      <c r="S514" s="14">
        <f t="shared" si="95"/>
        <v>0.12590830139722561</v>
      </c>
      <c r="T514" s="15">
        <f t="shared" si="96"/>
        <v>0.87409169860277436</v>
      </c>
      <c r="U514" s="14">
        <f t="shared" si="97"/>
        <v>-2.0722014036700771</v>
      </c>
      <c r="V514" s="15">
        <f t="shared" si="98"/>
        <v>0</v>
      </c>
      <c r="W514">
        <f t="shared" si="99"/>
        <v>6.9422880691966427</v>
      </c>
      <c r="AZ514">
        <v>6.5823612045482774E-2</v>
      </c>
      <c r="BA514">
        <v>1</v>
      </c>
      <c r="BB514">
        <v>0</v>
      </c>
      <c r="BC514">
        <f t="shared" si="103"/>
        <v>481</v>
      </c>
      <c r="BD514">
        <f t="shared" si="104"/>
        <v>29</v>
      </c>
      <c r="BE514">
        <f t="shared" si="100"/>
        <v>0.60989456609894566</v>
      </c>
      <c r="BF514">
        <f t="shared" si="101"/>
        <v>0.8776371308016877</v>
      </c>
      <c r="BG514">
        <f t="shared" si="102"/>
        <v>7.1179004931202485E-4</v>
      </c>
    </row>
    <row r="515" spans="1:59" x14ac:dyDescent="0.35">
      <c r="A515">
        <v>32</v>
      </c>
      <c r="B515">
        <v>1316</v>
      </c>
      <c r="C515">
        <v>2</v>
      </c>
      <c r="D515">
        <v>1235</v>
      </c>
      <c r="E515">
        <v>4</v>
      </c>
      <c r="F515">
        <v>1</v>
      </c>
      <c r="G515">
        <v>4</v>
      </c>
      <c r="H515">
        <v>3</v>
      </c>
      <c r="I515">
        <v>1</v>
      </c>
      <c r="J515">
        <v>1</v>
      </c>
      <c r="K515">
        <v>14</v>
      </c>
      <c r="L515">
        <v>4</v>
      </c>
      <c r="M515">
        <v>3</v>
      </c>
      <c r="N515" s="14">
        <v>0</v>
      </c>
      <c r="O515">
        <v>1</v>
      </c>
      <c r="P515" s="15">
        <f t="shared" si="92"/>
        <v>1</v>
      </c>
      <c r="Q515">
        <f t="shared" si="93"/>
        <v>0</v>
      </c>
      <c r="R515">
        <f t="shared" si="94"/>
        <v>0.18282280411092244</v>
      </c>
      <c r="S515" s="14">
        <f t="shared" si="95"/>
        <v>0.18282280411092244</v>
      </c>
      <c r="T515" s="15">
        <f t="shared" si="96"/>
        <v>0.81717719588907756</v>
      </c>
      <c r="U515" s="14">
        <f t="shared" si="97"/>
        <v>-0.201899321605367</v>
      </c>
      <c r="V515" s="15">
        <f t="shared" si="98"/>
        <v>100</v>
      </c>
      <c r="W515">
        <f t="shared" si="99"/>
        <v>0.22372479926096536</v>
      </c>
      <c r="AZ515">
        <v>6.58467773624105E-2</v>
      </c>
      <c r="BA515">
        <v>1</v>
      </c>
      <c r="BB515">
        <v>0</v>
      </c>
      <c r="BC515">
        <f t="shared" si="103"/>
        <v>482</v>
      </c>
      <c r="BD515">
        <f t="shared" si="104"/>
        <v>29</v>
      </c>
      <c r="BE515">
        <f t="shared" si="100"/>
        <v>0.60908353609083532</v>
      </c>
      <c r="BF515">
        <f t="shared" si="101"/>
        <v>0.8776371308016877</v>
      </c>
      <c r="BG515">
        <f t="shared" si="102"/>
        <v>7.1179004931202485E-4</v>
      </c>
    </row>
    <row r="516" spans="1:59" x14ac:dyDescent="0.35">
      <c r="A516">
        <v>32</v>
      </c>
      <c r="B516">
        <v>1318</v>
      </c>
      <c r="C516">
        <v>10</v>
      </c>
      <c r="D516">
        <v>1853</v>
      </c>
      <c r="E516">
        <v>4</v>
      </c>
      <c r="F516">
        <v>2</v>
      </c>
      <c r="G516">
        <v>8</v>
      </c>
      <c r="H516">
        <v>4</v>
      </c>
      <c r="I516">
        <v>1</v>
      </c>
      <c r="J516">
        <v>0</v>
      </c>
      <c r="K516">
        <v>13</v>
      </c>
      <c r="L516">
        <v>3</v>
      </c>
      <c r="M516">
        <v>4</v>
      </c>
      <c r="N516" s="14">
        <v>0</v>
      </c>
      <c r="O516">
        <v>1</v>
      </c>
      <c r="P516" s="15">
        <f t="shared" si="92"/>
        <v>1</v>
      </c>
      <c r="Q516">
        <f t="shared" si="93"/>
        <v>0</v>
      </c>
      <c r="R516">
        <f t="shared" si="94"/>
        <v>6.6239570864641092E-2</v>
      </c>
      <c r="S516" s="14">
        <f t="shared" si="95"/>
        <v>6.6239570864641092E-2</v>
      </c>
      <c r="T516" s="15">
        <f t="shared" si="96"/>
        <v>0.93376042913535895</v>
      </c>
      <c r="U516" s="14">
        <f t="shared" si="97"/>
        <v>-6.8535373510084638E-2</v>
      </c>
      <c r="V516" s="15">
        <f t="shared" si="98"/>
        <v>100</v>
      </c>
      <c r="W516">
        <f t="shared" si="99"/>
        <v>7.0938507135044723E-2</v>
      </c>
      <c r="AZ516">
        <v>6.5916496880168624E-2</v>
      </c>
      <c r="BA516">
        <v>1</v>
      </c>
      <c r="BB516">
        <v>0</v>
      </c>
      <c r="BC516">
        <f t="shared" si="103"/>
        <v>483</v>
      </c>
      <c r="BD516">
        <f t="shared" si="104"/>
        <v>29</v>
      </c>
      <c r="BE516">
        <f t="shared" si="100"/>
        <v>0.60827250608272498</v>
      </c>
      <c r="BF516">
        <f t="shared" si="101"/>
        <v>0.8776371308016877</v>
      </c>
      <c r="BG516">
        <f t="shared" si="102"/>
        <v>7.1179004931192749E-4</v>
      </c>
    </row>
    <row r="517" spans="1:59" x14ac:dyDescent="0.35">
      <c r="A517">
        <v>32</v>
      </c>
      <c r="B517">
        <v>1373</v>
      </c>
      <c r="C517">
        <v>5</v>
      </c>
      <c r="D517">
        <v>1966</v>
      </c>
      <c r="E517">
        <v>4</v>
      </c>
      <c r="F517">
        <v>2</v>
      </c>
      <c r="G517">
        <v>3</v>
      </c>
      <c r="H517">
        <v>4</v>
      </c>
      <c r="I517">
        <v>1</v>
      </c>
      <c r="J517">
        <v>0</v>
      </c>
      <c r="K517">
        <v>15.345132743362832</v>
      </c>
      <c r="L517">
        <v>2</v>
      </c>
      <c r="M517">
        <v>3</v>
      </c>
      <c r="N517" s="14">
        <v>0</v>
      </c>
      <c r="O517">
        <v>1</v>
      </c>
      <c r="P517" s="15">
        <f t="shared" ref="P517:P580" si="105">N517+O517</f>
        <v>1</v>
      </c>
      <c r="Q517">
        <f t="shared" ref="Q517:Q580" si="106">IF(P517=0,"",N517/P517)</f>
        <v>0</v>
      </c>
      <c r="R517">
        <f t="shared" ref="R517:R580" si="107">1/(1+EXP(-$Y$5-MMULT(A517:M517,$Y$6:$Y$18)))</f>
        <v>4.708089284820946E-2</v>
      </c>
      <c r="S517" s="14">
        <f t="shared" ref="S517:S580" si="108">P517*R517</f>
        <v>4.708089284820946E-2</v>
      </c>
      <c r="T517" s="15">
        <f t="shared" ref="T517:T580" si="109">P517-S517</f>
        <v>0.95291910715179051</v>
      </c>
      <c r="U517" s="14">
        <f t="shared" ref="U517:U580" si="110">IFERROR(P517*(Q517*LN(R517)+(1-Q517)*LN(1-R517)),0)</f>
        <v>-4.8225261247756529E-2</v>
      </c>
      <c r="V517" s="15">
        <f t="shared" ref="V517:V580" si="111">100*IF(R517&gt;=$AV$10,N517/P517,O517/P517)</f>
        <v>100</v>
      </c>
      <c r="W517">
        <f t="shared" ref="W517:W580" si="112">IFERROR((N517-S517)^2/S517+(O517-T517)^2/T517,0)</f>
        <v>4.9407019436236307E-2</v>
      </c>
      <c r="AZ517">
        <v>6.6115445706650219E-2</v>
      </c>
      <c r="BA517">
        <v>1</v>
      </c>
      <c r="BB517">
        <v>0</v>
      </c>
      <c r="BC517">
        <f t="shared" si="103"/>
        <v>484</v>
      </c>
      <c r="BD517">
        <f t="shared" si="104"/>
        <v>29</v>
      </c>
      <c r="BE517">
        <f t="shared" ref="BE517:BE580" si="113">1-BC517/BC$1474</f>
        <v>0.60746147607461476</v>
      </c>
      <c r="BF517">
        <f t="shared" ref="BF517:BF580" si="114">1-BD517/BD$1474</f>
        <v>0.8776371308016877</v>
      </c>
      <c r="BG517">
        <f t="shared" ref="BG517:BG580" si="115">(BE517-BE518)*BF517</f>
        <v>7.1179004931192749E-4</v>
      </c>
    </row>
    <row r="518" spans="1:59" x14ac:dyDescent="0.35">
      <c r="A518">
        <v>32</v>
      </c>
      <c r="B518">
        <v>1401</v>
      </c>
      <c r="C518">
        <v>4</v>
      </c>
      <c r="D518">
        <v>330</v>
      </c>
      <c r="E518">
        <v>3</v>
      </c>
      <c r="F518">
        <v>1</v>
      </c>
      <c r="G518">
        <v>9</v>
      </c>
      <c r="H518">
        <v>2</v>
      </c>
      <c r="I518">
        <v>2</v>
      </c>
      <c r="J518">
        <v>0</v>
      </c>
      <c r="K518">
        <v>11</v>
      </c>
      <c r="L518">
        <v>1</v>
      </c>
      <c r="M518">
        <v>3</v>
      </c>
      <c r="N518" s="14">
        <v>0</v>
      </c>
      <c r="O518">
        <v>1</v>
      </c>
      <c r="P518" s="15">
        <f t="shared" si="105"/>
        <v>1</v>
      </c>
      <c r="Q518">
        <f t="shared" si="106"/>
        <v>0</v>
      </c>
      <c r="R518">
        <f t="shared" si="107"/>
        <v>0.13865556909931476</v>
      </c>
      <c r="S518" s="14">
        <f t="shared" si="108"/>
        <v>0.13865556909931476</v>
      </c>
      <c r="T518" s="15">
        <f t="shared" si="109"/>
        <v>0.86134443090068524</v>
      </c>
      <c r="U518" s="14">
        <f t="shared" si="110"/>
        <v>-0.14926081865813232</v>
      </c>
      <c r="V518" s="15">
        <f t="shared" si="111"/>
        <v>100</v>
      </c>
      <c r="W518">
        <f t="shared" si="112"/>
        <v>0.16097575386228047</v>
      </c>
      <c r="AZ518">
        <v>6.6239570864641092E-2</v>
      </c>
      <c r="BA518">
        <v>1</v>
      </c>
      <c r="BB518">
        <v>0</v>
      </c>
      <c r="BC518">
        <f t="shared" ref="BC518:BC581" si="116">BC517+BA518</f>
        <v>485</v>
      </c>
      <c r="BD518">
        <f t="shared" ref="BD518:BD581" si="117">BD517+BB518</f>
        <v>29</v>
      </c>
      <c r="BE518">
        <f t="shared" si="113"/>
        <v>0.60665044606650453</v>
      </c>
      <c r="BF518">
        <f t="shared" si="114"/>
        <v>0.8776371308016877</v>
      </c>
      <c r="BG518">
        <f t="shared" si="115"/>
        <v>7.1179004931202485E-4</v>
      </c>
    </row>
    <row r="519" spans="1:59" x14ac:dyDescent="0.35">
      <c r="A519">
        <v>32</v>
      </c>
      <c r="B519">
        <v>1474</v>
      </c>
      <c r="C519">
        <v>11</v>
      </c>
      <c r="D519">
        <v>631</v>
      </c>
      <c r="E519">
        <v>4</v>
      </c>
      <c r="F519">
        <v>2</v>
      </c>
      <c r="G519">
        <v>8</v>
      </c>
      <c r="H519">
        <v>3</v>
      </c>
      <c r="I519">
        <v>2</v>
      </c>
      <c r="J519">
        <v>0</v>
      </c>
      <c r="K519">
        <v>12</v>
      </c>
      <c r="L519">
        <v>4</v>
      </c>
      <c r="M519">
        <v>3</v>
      </c>
      <c r="N519" s="14">
        <v>1</v>
      </c>
      <c r="O519">
        <v>0</v>
      </c>
      <c r="P519" s="15">
        <f t="shared" si="105"/>
        <v>1</v>
      </c>
      <c r="Q519">
        <f t="shared" si="106"/>
        <v>1</v>
      </c>
      <c r="R519">
        <f t="shared" si="107"/>
        <v>6.4269046566076543E-2</v>
      </c>
      <c r="S519" s="14">
        <f t="shared" si="108"/>
        <v>6.4269046566076543E-2</v>
      </c>
      <c r="T519" s="15">
        <f t="shared" si="109"/>
        <v>0.93573095343392343</v>
      </c>
      <c r="U519" s="14">
        <f t="shared" si="110"/>
        <v>-2.7446771545296338</v>
      </c>
      <c r="V519" s="15">
        <f t="shared" si="111"/>
        <v>0</v>
      </c>
      <c r="W519">
        <f t="shared" si="112"/>
        <v>14.559589778134892</v>
      </c>
      <c r="AZ519">
        <v>6.6325109298302862E-2</v>
      </c>
      <c r="BA519">
        <v>1</v>
      </c>
      <c r="BB519">
        <v>0</v>
      </c>
      <c r="BC519">
        <f t="shared" si="116"/>
        <v>486</v>
      </c>
      <c r="BD519">
        <f t="shared" si="117"/>
        <v>29</v>
      </c>
      <c r="BE519">
        <f t="shared" si="113"/>
        <v>0.6058394160583942</v>
      </c>
      <c r="BF519">
        <f t="shared" si="114"/>
        <v>0.8776371308016877</v>
      </c>
      <c r="BG519">
        <f t="shared" si="115"/>
        <v>7.1179004931202485E-4</v>
      </c>
    </row>
    <row r="520" spans="1:59" x14ac:dyDescent="0.35">
      <c r="A520">
        <v>33</v>
      </c>
      <c r="B520">
        <v>117</v>
      </c>
      <c r="C520">
        <v>9</v>
      </c>
      <c r="D520">
        <v>1238</v>
      </c>
      <c r="E520">
        <v>1</v>
      </c>
      <c r="F520">
        <v>2</v>
      </c>
      <c r="G520">
        <v>4</v>
      </c>
      <c r="H520">
        <v>4</v>
      </c>
      <c r="I520">
        <v>2</v>
      </c>
      <c r="J520">
        <v>0</v>
      </c>
      <c r="K520">
        <v>13</v>
      </c>
      <c r="L520">
        <v>2</v>
      </c>
      <c r="M520">
        <v>3</v>
      </c>
      <c r="N520" s="14">
        <v>0</v>
      </c>
      <c r="O520">
        <v>1</v>
      </c>
      <c r="P520" s="15">
        <f t="shared" si="105"/>
        <v>1</v>
      </c>
      <c r="Q520">
        <f t="shared" si="106"/>
        <v>0</v>
      </c>
      <c r="R520">
        <f t="shared" si="107"/>
        <v>0.10210045793576301</v>
      </c>
      <c r="S520" s="14">
        <f t="shared" si="108"/>
        <v>0.10210045793576301</v>
      </c>
      <c r="T520" s="15">
        <f t="shared" si="109"/>
        <v>0.89789954206423694</v>
      </c>
      <c r="U520" s="14">
        <f t="shared" si="110"/>
        <v>-0.10769708546303625</v>
      </c>
      <c r="V520" s="15">
        <f t="shared" si="111"/>
        <v>100</v>
      </c>
      <c r="W520">
        <f t="shared" si="112"/>
        <v>0.11371033523531814</v>
      </c>
      <c r="AZ520">
        <v>6.6492269536808715E-2</v>
      </c>
      <c r="BA520">
        <v>1</v>
      </c>
      <c r="BB520">
        <v>0</v>
      </c>
      <c r="BC520">
        <f t="shared" si="116"/>
        <v>487</v>
      </c>
      <c r="BD520">
        <f t="shared" si="117"/>
        <v>29</v>
      </c>
      <c r="BE520">
        <f t="shared" si="113"/>
        <v>0.60502838605028386</v>
      </c>
      <c r="BF520">
        <f t="shared" si="114"/>
        <v>0.8776371308016877</v>
      </c>
      <c r="BG520">
        <f t="shared" si="115"/>
        <v>7.1179004931202485E-4</v>
      </c>
    </row>
    <row r="521" spans="1:59" x14ac:dyDescent="0.35">
      <c r="A521">
        <v>33</v>
      </c>
      <c r="B521">
        <v>118</v>
      </c>
      <c r="C521">
        <v>16</v>
      </c>
      <c r="D521">
        <v>819</v>
      </c>
      <c r="E521">
        <v>1</v>
      </c>
      <c r="F521">
        <v>1</v>
      </c>
      <c r="G521">
        <v>8</v>
      </c>
      <c r="H521">
        <v>1</v>
      </c>
      <c r="I521">
        <v>1</v>
      </c>
      <c r="J521">
        <v>0</v>
      </c>
      <c r="K521">
        <v>15</v>
      </c>
      <c r="L521">
        <v>3</v>
      </c>
      <c r="M521">
        <v>3</v>
      </c>
      <c r="N521" s="14">
        <v>1</v>
      </c>
      <c r="O521">
        <v>0</v>
      </c>
      <c r="P521" s="15">
        <f t="shared" si="105"/>
        <v>1</v>
      </c>
      <c r="Q521">
        <f t="shared" si="106"/>
        <v>1</v>
      </c>
      <c r="R521">
        <f t="shared" si="107"/>
        <v>0.44024069037971669</v>
      </c>
      <c r="S521" s="14">
        <f t="shared" si="108"/>
        <v>0.44024069037971669</v>
      </c>
      <c r="T521" s="15">
        <f t="shared" si="109"/>
        <v>0.55975930962028331</v>
      </c>
      <c r="U521" s="14">
        <f t="shared" si="110"/>
        <v>-0.82043367804242873</v>
      </c>
      <c r="V521" s="15">
        <f t="shared" si="111"/>
        <v>0</v>
      </c>
      <c r="W521">
        <f t="shared" si="112"/>
        <v>1.2714847170021457</v>
      </c>
      <c r="AZ521">
        <v>6.6685741301082513E-2</v>
      </c>
      <c r="BA521">
        <v>1</v>
      </c>
      <c r="BB521">
        <v>0</v>
      </c>
      <c r="BC521">
        <f t="shared" si="116"/>
        <v>488</v>
      </c>
      <c r="BD521">
        <f t="shared" si="117"/>
        <v>29</v>
      </c>
      <c r="BE521">
        <f t="shared" si="113"/>
        <v>0.60421735604217353</v>
      </c>
      <c r="BF521">
        <f t="shared" si="114"/>
        <v>0.8776371308016877</v>
      </c>
      <c r="BG521">
        <f t="shared" si="115"/>
        <v>7.1179004931202485E-4</v>
      </c>
    </row>
    <row r="522" spans="1:59" x14ac:dyDescent="0.35">
      <c r="A522">
        <v>33</v>
      </c>
      <c r="B522">
        <v>134</v>
      </c>
      <c r="C522">
        <v>2</v>
      </c>
      <c r="D522">
        <v>242</v>
      </c>
      <c r="E522">
        <v>3</v>
      </c>
      <c r="F522">
        <v>2</v>
      </c>
      <c r="G522">
        <v>4</v>
      </c>
      <c r="H522">
        <v>4</v>
      </c>
      <c r="I522">
        <v>1</v>
      </c>
      <c r="J522">
        <v>0</v>
      </c>
      <c r="K522">
        <v>14</v>
      </c>
      <c r="L522">
        <v>1</v>
      </c>
      <c r="M522">
        <v>4</v>
      </c>
      <c r="N522" s="14">
        <v>0</v>
      </c>
      <c r="O522">
        <v>1</v>
      </c>
      <c r="P522" s="15">
        <f t="shared" si="105"/>
        <v>1</v>
      </c>
      <c r="Q522">
        <f t="shared" si="106"/>
        <v>0</v>
      </c>
      <c r="R522">
        <f t="shared" si="107"/>
        <v>8.1068264640318521E-2</v>
      </c>
      <c r="S522" s="14">
        <f t="shared" si="108"/>
        <v>8.1068264640318521E-2</v>
      </c>
      <c r="T522" s="15">
        <f t="shared" si="109"/>
        <v>0.91893173535968153</v>
      </c>
      <c r="U522" s="14">
        <f t="shared" si="110"/>
        <v>-8.4543440822142935E-2</v>
      </c>
      <c r="V522" s="15">
        <f t="shared" si="111"/>
        <v>100</v>
      </c>
      <c r="W522">
        <f t="shared" si="112"/>
        <v>8.8220116381754268E-2</v>
      </c>
      <c r="AZ522">
        <v>6.684167627277178E-2</v>
      </c>
      <c r="BA522">
        <v>1</v>
      </c>
      <c r="BB522">
        <v>0</v>
      </c>
      <c r="BC522">
        <f t="shared" si="116"/>
        <v>489</v>
      </c>
      <c r="BD522">
        <f t="shared" si="117"/>
        <v>29</v>
      </c>
      <c r="BE522">
        <f t="shared" si="113"/>
        <v>0.60340632603406319</v>
      </c>
      <c r="BF522">
        <f t="shared" si="114"/>
        <v>0.8776371308016877</v>
      </c>
      <c r="BG522">
        <f t="shared" si="115"/>
        <v>7.1179004931192749E-4</v>
      </c>
    </row>
    <row r="523" spans="1:59" x14ac:dyDescent="0.35">
      <c r="A523">
        <v>33</v>
      </c>
      <c r="B523">
        <v>147</v>
      </c>
      <c r="C523">
        <v>2</v>
      </c>
      <c r="D523">
        <v>1207</v>
      </c>
      <c r="E523">
        <v>2</v>
      </c>
      <c r="F523">
        <v>2</v>
      </c>
      <c r="G523">
        <v>2</v>
      </c>
      <c r="H523">
        <v>3</v>
      </c>
      <c r="I523">
        <v>2</v>
      </c>
      <c r="J523">
        <v>0</v>
      </c>
      <c r="K523">
        <v>14.760869565217391</v>
      </c>
      <c r="L523">
        <v>4</v>
      </c>
      <c r="M523">
        <v>3</v>
      </c>
      <c r="N523" s="14">
        <v>0</v>
      </c>
      <c r="O523">
        <v>1</v>
      </c>
      <c r="P523" s="15">
        <f t="shared" si="105"/>
        <v>1</v>
      </c>
      <c r="Q523">
        <f t="shared" si="106"/>
        <v>0</v>
      </c>
      <c r="R523">
        <f t="shared" si="107"/>
        <v>4.7645999597306407E-2</v>
      </c>
      <c r="S523" s="14">
        <f t="shared" si="108"/>
        <v>4.7645999597306407E-2</v>
      </c>
      <c r="T523" s="15">
        <f t="shared" si="109"/>
        <v>0.95235400040269358</v>
      </c>
      <c r="U523" s="14">
        <f t="shared" si="110"/>
        <v>-4.8818464147044334E-2</v>
      </c>
      <c r="V523" s="15">
        <f t="shared" si="111"/>
        <v>100</v>
      </c>
      <c r="W523">
        <f t="shared" si="112"/>
        <v>5.0029715396963485E-2</v>
      </c>
      <c r="AZ523">
        <v>6.6938304777196242E-2</v>
      </c>
      <c r="BA523">
        <v>1</v>
      </c>
      <c r="BB523">
        <v>0</v>
      </c>
      <c r="BC523">
        <f t="shared" si="116"/>
        <v>490</v>
      </c>
      <c r="BD523">
        <f t="shared" si="117"/>
        <v>29</v>
      </c>
      <c r="BE523">
        <f t="shared" si="113"/>
        <v>0.60259529602595296</v>
      </c>
      <c r="BF523">
        <f t="shared" si="114"/>
        <v>0.8776371308016877</v>
      </c>
      <c r="BG523">
        <f t="shared" si="115"/>
        <v>7.1179004931192749E-4</v>
      </c>
    </row>
    <row r="524" spans="1:59" x14ac:dyDescent="0.35">
      <c r="A524">
        <v>33</v>
      </c>
      <c r="B524">
        <v>147</v>
      </c>
      <c r="C524">
        <v>4</v>
      </c>
      <c r="D524">
        <v>305</v>
      </c>
      <c r="E524">
        <v>3</v>
      </c>
      <c r="F524">
        <v>1</v>
      </c>
      <c r="G524">
        <v>4</v>
      </c>
      <c r="H524">
        <v>2</v>
      </c>
      <c r="I524">
        <v>2</v>
      </c>
      <c r="J524">
        <v>0</v>
      </c>
      <c r="K524">
        <v>21</v>
      </c>
      <c r="L524">
        <v>4</v>
      </c>
      <c r="M524">
        <v>3</v>
      </c>
      <c r="N524" s="14">
        <v>0</v>
      </c>
      <c r="O524">
        <v>1</v>
      </c>
      <c r="P524" s="15">
        <f t="shared" si="105"/>
        <v>1</v>
      </c>
      <c r="Q524">
        <f t="shared" si="106"/>
        <v>0</v>
      </c>
      <c r="R524">
        <f t="shared" si="107"/>
        <v>4.5213667320727041E-2</v>
      </c>
      <c r="S524" s="14">
        <f t="shared" si="108"/>
        <v>4.5213667320727041E-2</v>
      </c>
      <c r="T524" s="15">
        <f t="shared" si="109"/>
        <v>0.95478633267927293</v>
      </c>
      <c r="U524" s="14">
        <f t="shared" si="110"/>
        <v>-4.6267698948282365E-2</v>
      </c>
      <c r="V524" s="15">
        <f t="shared" si="111"/>
        <v>100</v>
      </c>
      <c r="W524">
        <f t="shared" si="112"/>
        <v>4.7354749196975555E-2</v>
      </c>
      <c r="AZ524">
        <v>6.6942541126524285E-2</v>
      </c>
      <c r="BA524">
        <v>1</v>
      </c>
      <c r="BB524">
        <v>0</v>
      </c>
      <c r="BC524">
        <f t="shared" si="116"/>
        <v>491</v>
      </c>
      <c r="BD524">
        <f t="shared" si="117"/>
        <v>29</v>
      </c>
      <c r="BE524">
        <f t="shared" si="113"/>
        <v>0.60178426601784274</v>
      </c>
      <c r="BF524">
        <f t="shared" si="114"/>
        <v>0.8776371308016877</v>
      </c>
      <c r="BG524">
        <f t="shared" si="115"/>
        <v>7.1179004931202485E-4</v>
      </c>
    </row>
    <row r="525" spans="1:59" x14ac:dyDescent="0.35">
      <c r="A525">
        <v>33</v>
      </c>
      <c r="B525">
        <v>211</v>
      </c>
      <c r="C525">
        <v>16</v>
      </c>
      <c r="D525">
        <v>1758</v>
      </c>
      <c r="E525">
        <v>1</v>
      </c>
      <c r="F525">
        <v>1</v>
      </c>
      <c r="G525">
        <v>8</v>
      </c>
      <c r="H525">
        <v>1</v>
      </c>
      <c r="I525">
        <v>1</v>
      </c>
      <c r="J525">
        <v>1</v>
      </c>
      <c r="K525">
        <v>14.945945945945946</v>
      </c>
      <c r="L525">
        <v>3</v>
      </c>
      <c r="M525">
        <v>2</v>
      </c>
      <c r="N525" s="14">
        <v>1</v>
      </c>
      <c r="O525">
        <v>0</v>
      </c>
      <c r="P525" s="15">
        <f t="shared" si="105"/>
        <v>1</v>
      </c>
      <c r="Q525">
        <f t="shared" si="106"/>
        <v>1</v>
      </c>
      <c r="R525">
        <f t="shared" si="107"/>
        <v>0.83316793606771999</v>
      </c>
      <c r="S525" s="14">
        <f t="shared" si="108"/>
        <v>0.83316793606771999</v>
      </c>
      <c r="T525" s="15">
        <f t="shared" si="109"/>
        <v>0.16683206393228001</v>
      </c>
      <c r="U525" s="14">
        <f t="shared" si="110"/>
        <v>-0.18252005321180115</v>
      </c>
      <c r="V525" s="15">
        <f t="shared" si="111"/>
        <v>100</v>
      </c>
      <c r="W525">
        <f t="shared" si="112"/>
        <v>0.20023821934347685</v>
      </c>
      <c r="AZ525">
        <v>6.7009954329702082E-2</v>
      </c>
      <c r="BA525">
        <v>1</v>
      </c>
      <c r="BB525">
        <v>0</v>
      </c>
      <c r="BC525">
        <f t="shared" si="116"/>
        <v>492</v>
      </c>
      <c r="BD525">
        <f t="shared" si="117"/>
        <v>29</v>
      </c>
      <c r="BE525">
        <f t="shared" si="113"/>
        <v>0.6009732360097324</v>
      </c>
      <c r="BF525">
        <f t="shared" si="114"/>
        <v>0.8776371308016877</v>
      </c>
      <c r="BG525">
        <f t="shared" si="115"/>
        <v>7.1179004931202485E-4</v>
      </c>
    </row>
    <row r="526" spans="1:59" x14ac:dyDescent="0.35">
      <c r="A526">
        <v>33</v>
      </c>
      <c r="B526">
        <v>213</v>
      </c>
      <c r="C526">
        <v>7</v>
      </c>
      <c r="D526">
        <v>817</v>
      </c>
      <c r="E526">
        <v>3</v>
      </c>
      <c r="F526">
        <v>2</v>
      </c>
      <c r="G526">
        <v>1</v>
      </c>
      <c r="H526">
        <v>3</v>
      </c>
      <c r="I526">
        <v>2</v>
      </c>
      <c r="J526">
        <v>0</v>
      </c>
      <c r="K526">
        <v>11</v>
      </c>
      <c r="L526">
        <v>4</v>
      </c>
      <c r="M526">
        <v>4</v>
      </c>
      <c r="N526" s="14">
        <v>0</v>
      </c>
      <c r="O526">
        <v>1</v>
      </c>
      <c r="P526" s="15">
        <f t="shared" si="105"/>
        <v>1</v>
      </c>
      <c r="Q526">
        <f t="shared" si="106"/>
        <v>0</v>
      </c>
      <c r="R526">
        <f t="shared" si="107"/>
        <v>2.9635742641859628E-2</v>
      </c>
      <c r="S526" s="14">
        <f t="shared" si="108"/>
        <v>2.9635742641859628E-2</v>
      </c>
      <c r="T526" s="15">
        <f t="shared" si="109"/>
        <v>0.97036425735814036</v>
      </c>
      <c r="U526" s="14">
        <f t="shared" si="110"/>
        <v>-3.0083754926212899E-2</v>
      </c>
      <c r="V526" s="15">
        <f t="shared" si="111"/>
        <v>100</v>
      </c>
      <c r="W526">
        <f t="shared" si="112"/>
        <v>3.0540843211336172E-2</v>
      </c>
      <c r="AZ526">
        <v>6.7238939785617555E-2</v>
      </c>
      <c r="BA526">
        <v>1</v>
      </c>
      <c r="BB526">
        <v>0</v>
      </c>
      <c r="BC526">
        <f t="shared" si="116"/>
        <v>493</v>
      </c>
      <c r="BD526">
        <f t="shared" si="117"/>
        <v>29</v>
      </c>
      <c r="BE526">
        <f t="shared" si="113"/>
        <v>0.60016220600162207</v>
      </c>
      <c r="BF526">
        <f t="shared" si="114"/>
        <v>0.8776371308016877</v>
      </c>
      <c r="BG526">
        <f t="shared" si="115"/>
        <v>7.1179004931202485E-4</v>
      </c>
    </row>
    <row r="527" spans="1:59" x14ac:dyDescent="0.35">
      <c r="A527">
        <v>33</v>
      </c>
      <c r="B527">
        <v>217</v>
      </c>
      <c r="C527">
        <v>10</v>
      </c>
      <c r="D527">
        <v>1924</v>
      </c>
      <c r="E527">
        <v>2</v>
      </c>
      <c r="F527">
        <v>2</v>
      </c>
      <c r="G527">
        <v>8</v>
      </c>
      <c r="H527">
        <v>3</v>
      </c>
      <c r="I527">
        <v>1</v>
      </c>
      <c r="J527">
        <v>0</v>
      </c>
      <c r="K527">
        <v>14</v>
      </c>
      <c r="L527">
        <v>2</v>
      </c>
      <c r="M527">
        <v>2</v>
      </c>
      <c r="N527" s="14">
        <v>0</v>
      </c>
      <c r="O527">
        <v>1</v>
      </c>
      <c r="P527" s="15">
        <f t="shared" si="105"/>
        <v>1</v>
      </c>
      <c r="Q527">
        <f t="shared" si="106"/>
        <v>0</v>
      </c>
      <c r="R527">
        <f t="shared" si="107"/>
        <v>0.31247373187901606</v>
      </c>
      <c r="S527" s="14">
        <f t="shared" si="108"/>
        <v>0.31247373187901606</v>
      </c>
      <c r="T527" s="15">
        <f t="shared" si="109"/>
        <v>0.68752626812098394</v>
      </c>
      <c r="U527" s="14">
        <f t="shared" si="110"/>
        <v>-0.37465524199534783</v>
      </c>
      <c r="V527" s="15">
        <f t="shared" si="111"/>
        <v>100</v>
      </c>
      <c r="W527">
        <f t="shared" si="112"/>
        <v>0.45448988114011968</v>
      </c>
      <c r="AZ527">
        <v>6.7365936983565883E-2</v>
      </c>
      <c r="BA527">
        <v>1</v>
      </c>
      <c r="BB527">
        <v>0</v>
      </c>
      <c r="BC527">
        <f t="shared" si="116"/>
        <v>494</v>
      </c>
      <c r="BD527">
        <f t="shared" si="117"/>
        <v>29</v>
      </c>
      <c r="BE527">
        <f t="shared" si="113"/>
        <v>0.59935117599351173</v>
      </c>
      <c r="BF527">
        <f t="shared" si="114"/>
        <v>0.8776371308016877</v>
      </c>
      <c r="BG527">
        <f t="shared" si="115"/>
        <v>0</v>
      </c>
    </row>
    <row r="528" spans="1:59" x14ac:dyDescent="0.35">
      <c r="A528">
        <v>33</v>
      </c>
      <c r="B528">
        <v>267</v>
      </c>
      <c r="C528">
        <v>21</v>
      </c>
      <c r="D528">
        <v>1698</v>
      </c>
      <c r="E528">
        <v>2</v>
      </c>
      <c r="F528">
        <v>2</v>
      </c>
      <c r="G528">
        <v>5</v>
      </c>
      <c r="H528">
        <v>2</v>
      </c>
      <c r="I528">
        <v>2</v>
      </c>
      <c r="J528">
        <v>0</v>
      </c>
      <c r="K528">
        <v>18</v>
      </c>
      <c r="L528">
        <v>4</v>
      </c>
      <c r="M528">
        <v>3</v>
      </c>
      <c r="N528" s="14">
        <v>0</v>
      </c>
      <c r="O528">
        <v>1</v>
      </c>
      <c r="P528" s="15">
        <f t="shared" si="105"/>
        <v>1</v>
      </c>
      <c r="Q528">
        <f t="shared" si="106"/>
        <v>0</v>
      </c>
      <c r="R528">
        <f t="shared" si="107"/>
        <v>0.1346113400954817</v>
      </c>
      <c r="S528" s="14">
        <f t="shared" si="108"/>
        <v>0.1346113400954817</v>
      </c>
      <c r="T528" s="15">
        <f t="shared" si="109"/>
        <v>0.8653886599045183</v>
      </c>
      <c r="U528" s="14">
        <f t="shared" si="110"/>
        <v>-0.14457655515458578</v>
      </c>
      <c r="V528" s="15">
        <f t="shared" si="111"/>
        <v>100</v>
      </c>
      <c r="W528">
        <f t="shared" si="112"/>
        <v>0.15555015489841742</v>
      </c>
      <c r="AZ528">
        <v>6.7681963291633285E-2</v>
      </c>
      <c r="BA528">
        <v>0</v>
      </c>
      <c r="BB528">
        <v>1</v>
      </c>
      <c r="BC528">
        <f t="shared" si="116"/>
        <v>494</v>
      </c>
      <c r="BD528">
        <f t="shared" si="117"/>
        <v>30</v>
      </c>
      <c r="BE528">
        <f t="shared" si="113"/>
        <v>0.59935117599351173</v>
      </c>
      <c r="BF528">
        <f t="shared" si="114"/>
        <v>0.87341772151898733</v>
      </c>
      <c r="BG528">
        <f t="shared" si="115"/>
        <v>7.083679817672556E-4</v>
      </c>
    </row>
    <row r="529" spans="1:59" x14ac:dyDescent="0.35">
      <c r="A529">
        <v>33</v>
      </c>
      <c r="B529">
        <v>350</v>
      </c>
      <c r="C529">
        <v>5</v>
      </c>
      <c r="D529">
        <v>485</v>
      </c>
      <c r="E529">
        <v>4</v>
      </c>
      <c r="F529">
        <v>1</v>
      </c>
      <c r="G529">
        <v>9</v>
      </c>
      <c r="H529">
        <v>3</v>
      </c>
      <c r="I529">
        <v>1</v>
      </c>
      <c r="J529">
        <v>1</v>
      </c>
      <c r="K529">
        <v>13</v>
      </c>
      <c r="L529">
        <v>2</v>
      </c>
      <c r="M529">
        <v>3</v>
      </c>
      <c r="N529" s="14">
        <v>1</v>
      </c>
      <c r="O529">
        <v>0</v>
      </c>
      <c r="P529" s="15">
        <f t="shared" si="105"/>
        <v>1</v>
      </c>
      <c r="Q529">
        <f t="shared" si="106"/>
        <v>1</v>
      </c>
      <c r="R529">
        <f t="shared" si="107"/>
        <v>0.42848757919115416</v>
      </c>
      <c r="S529" s="14">
        <f t="shared" si="108"/>
        <v>0.42848757919115416</v>
      </c>
      <c r="T529" s="15">
        <f t="shared" si="109"/>
        <v>0.57151242080884579</v>
      </c>
      <c r="U529" s="14">
        <f t="shared" si="110"/>
        <v>-0.84749352808285228</v>
      </c>
      <c r="V529" s="15">
        <f t="shared" si="111"/>
        <v>0</v>
      </c>
      <c r="W529">
        <f t="shared" si="112"/>
        <v>1.3337899359595817</v>
      </c>
      <c r="AZ529">
        <v>6.7926033511334277E-2</v>
      </c>
      <c r="BA529">
        <v>1</v>
      </c>
      <c r="BB529">
        <v>0</v>
      </c>
      <c r="BC529">
        <f t="shared" si="116"/>
        <v>495</v>
      </c>
      <c r="BD529">
        <f t="shared" si="117"/>
        <v>30</v>
      </c>
      <c r="BE529">
        <f t="shared" si="113"/>
        <v>0.5985401459854014</v>
      </c>
      <c r="BF529">
        <f t="shared" si="114"/>
        <v>0.87341772151898733</v>
      </c>
      <c r="BG529">
        <f t="shared" si="115"/>
        <v>7.0836798176715857E-4</v>
      </c>
    </row>
    <row r="530" spans="1:59" x14ac:dyDescent="0.35">
      <c r="A530">
        <v>33</v>
      </c>
      <c r="B530">
        <v>392</v>
      </c>
      <c r="C530">
        <v>2</v>
      </c>
      <c r="D530">
        <v>1670</v>
      </c>
      <c r="E530">
        <v>4</v>
      </c>
      <c r="F530">
        <v>2</v>
      </c>
      <c r="G530">
        <v>8</v>
      </c>
      <c r="H530">
        <v>4</v>
      </c>
      <c r="I530">
        <v>3</v>
      </c>
      <c r="J530">
        <v>0</v>
      </c>
      <c r="K530">
        <v>14</v>
      </c>
      <c r="L530">
        <v>3</v>
      </c>
      <c r="M530">
        <v>3</v>
      </c>
      <c r="N530" s="14">
        <v>0</v>
      </c>
      <c r="O530">
        <v>1</v>
      </c>
      <c r="P530" s="15">
        <f t="shared" si="105"/>
        <v>1</v>
      </c>
      <c r="Q530">
        <f t="shared" si="106"/>
        <v>0</v>
      </c>
      <c r="R530">
        <f t="shared" si="107"/>
        <v>2.0057607757961858E-2</v>
      </c>
      <c r="S530" s="14">
        <f t="shared" si="108"/>
        <v>2.0057607757961858E-2</v>
      </c>
      <c r="T530" s="15">
        <f t="shared" si="109"/>
        <v>0.97994239224203816</v>
      </c>
      <c r="U530" s="14">
        <f t="shared" si="110"/>
        <v>-2.0261492471824447E-2</v>
      </c>
      <c r="V530" s="15">
        <f t="shared" si="111"/>
        <v>100</v>
      </c>
      <c r="W530">
        <f t="shared" si="112"/>
        <v>2.0468149879781693E-2</v>
      </c>
      <c r="AZ530">
        <v>6.8405516806484157E-2</v>
      </c>
      <c r="BA530">
        <v>1</v>
      </c>
      <c r="BB530">
        <v>0</v>
      </c>
      <c r="BC530">
        <f t="shared" si="116"/>
        <v>496</v>
      </c>
      <c r="BD530">
        <f t="shared" si="117"/>
        <v>30</v>
      </c>
      <c r="BE530">
        <f t="shared" si="113"/>
        <v>0.59772911597729117</v>
      </c>
      <c r="BF530">
        <f t="shared" si="114"/>
        <v>0.87341772151898733</v>
      </c>
      <c r="BG530">
        <f t="shared" si="115"/>
        <v>7.083679817672556E-4</v>
      </c>
    </row>
    <row r="531" spans="1:59" x14ac:dyDescent="0.35">
      <c r="A531">
        <v>33</v>
      </c>
      <c r="B531">
        <v>430</v>
      </c>
      <c r="C531">
        <v>7</v>
      </c>
      <c r="D531">
        <v>1477</v>
      </c>
      <c r="E531">
        <v>4</v>
      </c>
      <c r="F531">
        <v>2</v>
      </c>
      <c r="G531">
        <v>8</v>
      </c>
      <c r="H531">
        <v>1</v>
      </c>
      <c r="I531">
        <v>2</v>
      </c>
      <c r="J531">
        <v>0</v>
      </c>
      <c r="K531">
        <v>14</v>
      </c>
      <c r="L531">
        <v>1</v>
      </c>
      <c r="M531">
        <v>3</v>
      </c>
      <c r="N531" s="14">
        <v>0</v>
      </c>
      <c r="O531">
        <v>1</v>
      </c>
      <c r="P531" s="15">
        <f t="shared" si="105"/>
        <v>1</v>
      </c>
      <c r="Q531">
        <f t="shared" si="106"/>
        <v>0</v>
      </c>
      <c r="R531">
        <f t="shared" si="107"/>
        <v>0.16042563770719423</v>
      </c>
      <c r="S531" s="14">
        <f t="shared" si="108"/>
        <v>0.16042563770719423</v>
      </c>
      <c r="T531" s="15">
        <f t="shared" si="109"/>
        <v>0.8395743622928058</v>
      </c>
      <c r="U531" s="14">
        <f t="shared" si="110"/>
        <v>-0.17486022712264557</v>
      </c>
      <c r="V531" s="15">
        <f t="shared" si="111"/>
        <v>100</v>
      </c>
      <c r="W531">
        <f t="shared" si="112"/>
        <v>0.19107972433684792</v>
      </c>
      <c r="AZ531">
        <v>6.8575938425042351E-2</v>
      </c>
      <c r="BA531">
        <v>1</v>
      </c>
      <c r="BB531">
        <v>0</v>
      </c>
      <c r="BC531">
        <f t="shared" si="116"/>
        <v>497</v>
      </c>
      <c r="BD531">
        <f t="shared" si="117"/>
        <v>30</v>
      </c>
      <c r="BE531">
        <f t="shared" si="113"/>
        <v>0.59691808596918083</v>
      </c>
      <c r="BF531">
        <f t="shared" si="114"/>
        <v>0.87341772151898733</v>
      </c>
      <c r="BG531">
        <f t="shared" si="115"/>
        <v>7.0836798176715857E-4</v>
      </c>
    </row>
    <row r="532" spans="1:59" x14ac:dyDescent="0.35">
      <c r="A532">
        <v>33</v>
      </c>
      <c r="B532">
        <v>461</v>
      </c>
      <c r="C532">
        <v>13</v>
      </c>
      <c r="D532">
        <v>995</v>
      </c>
      <c r="E532">
        <v>2</v>
      </c>
      <c r="F532">
        <v>1</v>
      </c>
      <c r="G532">
        <v>4</v>
      </c>
      <c r="H532">
        <v>4</v>
      </c>
      <c r="I532">
        <v>1</v>
      </c>
      <c r="J532">
        <v>0</v>
      </c>
      <c r="K532">
        <v>18</v>
      </c>
      <c r="L532">
        <v>1</v>
      </c>
      <c r="M532">
        <v>3</v>
      </c>
      <c r="N532" s="14">
        <v>0</v>
      </c>
      <c r="O532">
        <v>1</v>
      </c>
      <c r="P532" s="15">
        <f t="shared" si="105"/>
        <v>1</v>
      </c>
      <c r="Q532">
        <f t="shared" si="106"/>
        <v>0</v>
      </c>
      <c r="R532">
        <f t="shared" si="107"/>
        <v>0.11899888818906164</v>
      </c>
      <c r="S532" s="14">
        <f t="shared" si="108"/>
        <v>0.11899888818906164</v>
      </c>
      <c r="T532" s="15">
        <f t="shared" si="109"/>
        <v>0.88100111181093832</v>
      </c>
      <c r="U532" s="14">
        <f t="shared" si="110"/>
        <v>-0.12669639105930966</v>
      </c>
      <c r="V532" s="15">
        <f t="shared" si="111"/>
        <v>100</v>
      </c>
      <c r="W532">
        <f t="shared" si="112"/>
        <v>0.1350723473486361</v>
      </c>
      <c r="AZ532">
        <v>6.8578617058283803E-2</v>
      </c>
      <c r="BA532">
        <v>1</v>
      </c>
      <c r="BB532">
        <v>0</v>
      </c>
      <c r="BC532">
        <f t="shared" si="116"/>
        <v>498</v>
      </c>
      <c r="BD532">
        <f t="shared" si="117"/>
        <v>30</v>
      </c>
      <c r="BE532">
        <f t="shared" si="113"/>
        <v>0.59610705596107061</v>
      </c>
      <c r="BF532">
        <f t="shared" si="114"/>
        <v>0.87341772151898733</v>
      </c>
      <c r="BG532">
        <f t="shared" si="115"/>
        <v>7.083679817672556E-4</v>
      </c>
    </row>
    <row r="533" spans="1:59" x14ac:dyDescent="0.35">
      <c r="A533">
        <v>33</v>
      </c>
      <c r="B533">
        <v>465</v>
      </c>
      <c r="C533">
        <v>2</v>
      </c>
      <c r="D533">
        <v>328</v>
      </c>
      <c r="E533">
        <v>1</v>
      </c>
      <c r="F533">
        <v>1</v>
      </c>
      <c r="G533">
        <v>5</v>
      </c>
      <c r="H533">
        <v>1</v>
      </c>
      <c r="I533">
        <v>2</v>
      </c>
      <c r="J533">
        <v>0</v>
      </c>
      <c r="K533">
        <v>15.173076923076923</v>
      </c>
      <c r="L533">
        <v>1</v>
      </c>
      <c r="M533">
        <v>4</v>
      </c>
      <c r="N533" s="14">
        <v>1</v>
      </c>
      <c r="O533">
        <v>0</v>
      </c>
      <c r="P533" s="15">
        <f t="shared" si="105"/>
        <v>1</v>
      </c>
      <c r="Q533">
        <f t="shared" si="106"/>
        <v>1</v>
      </c>
      <c r="R533">
        <f t="shared" si="107"/>
        <v>0.1604070864312335</v>
      </c>
      <c r="S533" s="14">
        <f t="shared" si="108"/>
        <v>0.1604070864312335</v>
      </c>
      <c r="T533" s="15">
        <f t="shared" si="109"/>
        <v>0.83959291356876653</v>
      </c>
      <c r="U533" s="14">
        <f t="shared" si="110"/>
        <v>-1.8300404047797745</v>
      </c>
      <c r="V533" s="15">
        <f t="shared" si="111"/>
        <v>0</v>
      </c>
      <c r="W533">
        <f t="shared" si="112"/>
        <v>5.2341385424309177</v>
      </c>
      <c r="AZ533">
        <v>6.8669289839851391E-2</v>
      </c>
      <c r="BA533">
        <v>1</v>
      </c>
      <c r="BB533">
        <v>0</v>
      </c>
      <c r="BC533">
        <f t="shared" si="116"/>
        <v>499</v>
      </c>
      <c r="BD533">
        <f t="shared" si="117"/>
        <v>30</v>
      </c>
      <c r="BE533">
        <f t="shared" si="113"/>
        <v>0.59529602595296027</v>
      </c>
      <c r="BF533">
        <f t="shared" si="114"/>
        <v>0.87341772151898733</v>
      </c>
      <c r="BG533">
        <f t="shared" si="115"/>
        <v>7.083679817672556E-4</v>
      </c>
    </row>
    <row r="534" spans="1:59" x14ac:dyDescent="0.35">
      <c r="A534">
        <v>33</v>
      </c>
      <c r="B534">
        <v>501</v>
      </c>
      <c r="C534">
        <v>15</v>
      </c>
      <c r="D534">
        <v>2009</v>
      </c>
      <c r="E534">
        <v>2</v>
      </c>
      <c r="F534">
        <v>1</v>
      </c>
      <c r="G534">
        <v>7</v>
      </c>
      <c r="H534">
        <v>4</v>
      </c>
      <c r="I534">
        <v>2</v>
      </c>
      <c r="J534">
        <v>1</v>
      </c>
      <c r="K534">
        <v>13</v>
      </c>
      <c r="L534">
        <v>1</v>
      </c>
      <c r="M534">
        <v>3</v>
      </c>
      <c r="N534" s="14">
        <v>0</v>
      </c>
      <c r="O534">
        <v>1</v>
      </c>
      <c r="P534" s="15">
        <f t="shared" si="105"/>
        <v>1</v>
      </c>
      <c r="Q534">
        <f t="shared" si="106"/>
        <v>0</v>
      </c>
      <c r="R534">
        <f t="shared" si="107"/>
        <v>0.35396340746676813</v>
      </c>
      <c r="S534" s="14">
        <f t="shared" si="108"/>
        <v>0.35396340746676813</v>
      </c>
      <c r="T534" s="15">
        <f t="shared" si="109"/>
        <v>0.64603659253323187</v>
      </c>
      <c r="U534" s="14">
        <f t="shared" si="110"/>
        <v>-0.43689913201550601</v>
      </c>
      <c r="V534" s="15">
        <f t="shared" si="111"/>
        <v>100</v>
      </c>
      <c r="W534">
        <f t="shared" si="112"/>
        <v>0.54789993563493145</v>
      </c>
      <c r="AZ534">
        <v>6.8846882069571694E-2</v>
      </c>
      <c r="BA534">
        <v>1</v>
      </c>
      <c r="BB534">
        <v>0</v>
      </c>
      <c r="BC534">
        <f t="shared" si="116"/>
        <v>500</v>
      </c>
      <c r="BD534">
        <f t="shared" si="117"/>
        <v>30</v>
      </c>
      <c r="BE534">
        <f t="shared" si="113"/>
        <v>0.59448499594484994</v>
      </c>
      <c r="BF534">
        <f t="shared" si="114"/>
        <v>0.87341772151898733</v>
      </c>
      <c r="BG534">
        <f t="shared" si="115"/>
        <v>7.083679817672556E-4</v>
      </c>
    </row>
    <row r="535" spans="1:59" x14ac:dyDescent="0.35">
      <c r="A535">
        <v>33</v>
      </c>
      <c r="B535">
        <v>508</v>
      </c>
      <c r="C535">
        <v>10</v>
      </c>
      <c r="D535">
        <v>446</v>
      </c>
      <c r="E535">
        <v>2</v>
      </c>
      <c r="F535">
        <v>2</v>
      </c>
      <c r="G535">
        <v>8</v>
      </c>
      <c r="H535">
        <v>4</v>
      </c>
      <c r="I535">
        <v>1</v>
      </c>
      <c r="J535">
        <v>0</v>
      </c>
      <c r="K535">
        <v>14</v>
      </c>
      <c r="L535">
        <v>3</v>
      </c>
      <c r="M535">
        <v>2</v>
      </c>
      <c r="N535" s="14">
        <v>0</v>
      </c>
      <c r="O535">
        <v>1</v>
      </c>
      <c r="P535" s="15">
        <f t="shared" si="105"/>
        <v>1</v>
      </c>
      <c r="Q535">
        <f t="shared" si="106"/>
        <v>0</v>
      </c>
      <c r="R535">
        <f t="shared" si="107"/>
        <v>0.23610394827673184</v>
      </c>
      <c r="S535" s="14">
        <f t="shared" si="108"/>
        <v>0.23610394827673184</v>
      </c>
      <c r="T535" s="15">
        <f t="shared" si="109"/>
        <v>0.76389605172326813</v>
      </c>
      <c r="U535" s="14">
        <f t="shared" si="110"/>
        <v>-0.26932355702617711</v>
      </c>
      <c r="V535" s="15">
        <f t="shared" si="111"/>
        <v>100</v>
      </c>
      <c r="W535">
        <f t="shared" si="112"/>
        <v>0.30907863412058023</v>
      </c>
      <c r="AZ535">
        <v>6.89556721472315E-2</v>
      </c>
      <c r="BA535">
        <v>1</v>
      </c>
      <c r="BB535">
        <v>0</v>
      </c>
      <c r="BC535">
        <f t="shared" si="116"/>
        <v>501</v>
      </c>
      <c r="BD535">
        <f t="shared" si="117"/>
        <v>30</v>
      </c>
      <c r="BE535">
        <f t="shared" si="113"/>
        <v>0.5936739659367396</v>
      </c>
      <c r="BF535">
        <f t="shared" si="114"/>
        <v>0.87341772151898733</v>
      </c>
      <c r="BG535">
        <f t="shared" si="115"/>
        <v>7.0836798176715857E-4</v>
      </c>
    </row>
    <row r="536" spans="1:59" x14ac:dyDescent="0.35">
      <c r="A536">
        <v>33</v>
      </c>
      <c r="B536">
        <v>515</v>
      </c>
      <c r="C536">
        <v>1</v>
      </c>
      <c r="D536">
        <v>73</v>
      </c>
      <c r="E536">
        <v>1</v>
      </c>
      <c r="F536">
        <v>1</v>
      </c>
      <c r="G536">
        <v>1</v>
      </c>
      <c r="H536">
        <v>4</v>
      </c>
      <c r="I536">
        <v>1</v>
      </c>
      <c r="J536">
        <v>1</v>
      </c>
      <c r="K536">
        <v>12</v>
      </c>
      <c r="L536">
        <v>3</v>
      </c>
      <c r="M536">
        <v>3</v>
      </c>
      <c r="N536" s="14">
        <v>0</v>
      </c>
      <c r="O536">
        <v>1</v>
      </c>
      <c r="P536" s="15">
        <f t="shared" si="105"/>
        <v>1</v>
      </c>
      <c r="Q536">
        <f t="shared" si="106"/>
        <v>0</v>
      </c>
      <c r="R536">
        <f t="shared" si="107"/>
        <v>0.30755579620654572</v>
      </c>
      <c r="S536" s="14">
        <f t="shared" si="108"/>
        <v>0.30755579620654572</v>
      </c>
      <c r="T536" s="15">
        <f t="shared" si="109"/>
        <v>0.69244420379345428</v>
      </c>
      <c r="U536" s="14">
        <f t="shared" si="110"/>
        <v>-0.36752761630616887</v>
      </c>
      <c r="V536" s="15">
        <f t="shared" si="111"/>
        <v>100</v>
      </c>
      <c r="W536">
        <f t="shared" si="112"/>
        <v>0.44415968033474218</v>
      </c>
      <c r="AZ536">
        <v>6.9131925534169983E-2</v>
      </c>
      <c r="BA536">
        <v>1</v>
      </c>
      <c r="BB536">
        <v>0</v>
      </c>
      <c r="BC536">
        <f t="shared" si="116"/>
        <v>502</v>
      </c>
      <c r="BD536">
        <f t="shared" si="117"/>
        <v>30</v>
      </c>
      <c r="BE536">
        <f t="shared" si="113"/>
        <v>0.59286293592862938</v>
      </c>
      <c r="BF536">
        <f t="shared" si="114"/>
        <v>0.87341772151898733</v>
      </c>
      <c r="BG536">
        <f t="shared" si="115"/>
        <v>0</v>
      </c>
    </row>
    <row r="537" spans="1:59" x14ac:dyDescent="0.35">
      <c r="A537">
        <v>33</v>
      </c>
      <c r="B537">
        <v>516</v>
      </c>
      <c r="C537">
        <v>8</v>
      </c>
      <c r="D537">
        <v>1515</v>
      </c>
      <c r="E537">
        <v>4</v>
      </c>
      <c r="F537">
        <v>2</v>
      </c>
      <c r="G537">
        <v>7</v>
      </c>
      <c r="H537">
        <v>3</v>
      </c>
      <c r="I537">
        <v>1</v>
      </c>
      <c r="J537">
        <v>1</v>
      </c>
      <c r="K537">
        <v>17</v>
      </c>
      <c r="L537">
        <v>1</v>
      </c>
      <c r="M537">
        <v>3</v>
      </c>
      <c r="N537" s="14">
        <v>0</v>
      </c>
      <c r="O537">
        <v>1</v>
      </c>
      <c r="P537" s="15">
        <f t="shared" si="105"/>
        <v>1</v>
      </c>
      <c r="Q537">
        <f t="shared" si="106"/>
        <v>0</v>
      </c>
      <c r="R537">
        <f t="shared" si="107"/>
        <v>0.4562003654452863</v>
      </c>
      <c r="S537" s="14">
        <f t="shared" si="108"/>
        <v>0.4562003654452863</v>
      </c>
      <c r="T537" s="15">
        <f t="shared" si="109"/>
        <v>0.5437996345547137</v>
      </c>
      <c r="U537" s="14">
        <f t="shared" si="110"/>
        <v>-0.60917441880548262</v>
      </c>
      <c r="V537" s="15">
        <f t="shared" si="111"/>
        <v>100</v>
      </c>
      <c r="W537">
        <f t="shared" si="112"/>
        <v>0.83891260026101822</v>
      </c>
      <c r="AZ537">
        <v>6.9436437410605206E-2</v>
      </c>
      <c r="BA537">
        <v>0</v>
      </c>
      <c r="BB537">
        <v>1</v>
      </c>
      <c r="BC537">
        <f t="shared" si="116"/>
        <v>502</v>
      </c>
      <c r="BD537">
        <f t="shared" si="117"/>
        <v>31</v>
      </c>
      <c r="BE537">
        <f t="shared" si="113"/>
        <v>0.59286293592862938</v>
      </c>
      <c r="BF537">
        <f t="shared" si="114"/>
        <v>0.86919831223628696</v>
      </c>
      <c r="BG537">
        <f t="shared" si="115"/>
        <v>7.0494591422248624E-4</v>
      </c>
    </row>
    <row r="538" spans="1:59" x14ac:dyDescent="0.35">
      <c r="A538">
        <v>33</v>
      </c>
      <c r="B538">
        <v>527</v>
      </c>
      <c r="C538">
        <v>1</v>
      </c>
      <c r="D538">
        <v>780</v>
      </c>
      <c r="E538">
        <v>4</v>
      </c>
      <c r="F538">
        <v>2</v>
      </c>
      <c r="G538">
        <v>4</v>
      </c>
      <c r="H538">
        <v>4</v>
      </c>
      <c r="I538">
        <v>1</v>
      </c>
      <c r="J538">
        <v>1</v>
      </c>
      <c r="K538">
        <v>13</v>
      </c>
      <c r="L538">
        <v>3</v>
      </c>
      <c r="M538">
        <v>2</v>
      </c>
      <c r="N538" s="14">
        <v>1</v>
      </c>
      <c r="O538">
        <v>0</v>
      </c>
      <c r="P538" s="15">
        <f t="shared" si="105"/>
        <v>1</v>
      </c>
      <c r="Q538">
        <f t="shared" si="106"/>
        <v>1</v>
      </c>
      <c r="R538">
        <f t="shared" si="107"/>
        <v>0.27605930972996712</v>
      </c>
      <c r="S538" s="14">
        <f t="shared" si="108"/>
        <v>0.27605930972996712</v>
      </c>
      <c r="T538" s="15">
        <f t="shared" si="109"/>
        <v>0.72394069027003294</v>
      </c>
      <c r="U538" s="14">
        <f t="shared" si="110"/>
        <v>-1.2871395460246382</v>
      </c>
      <c r="V538" s="15">
        <f t="shared" si="111"/>
        <v>0</v>
      </c>
      <c r="W538">
        <f t="shared" si="112"/>
        <v>2.6224099849346501</v>
      </c>
      <c r="AZ538">
        <v>6.9477581999064175E-2</v>
      </c>
      <c r="BA538">
        <v>1</v>
      </c>
      <c r="BB538">
        <v>0</v>
      </c>
      <c r="BC538">
        <f t="shared" si="116"/>
        <v>503</v>
      </c>
      <c r="BD538">
        <f t="shared" si="117"/>
        <v>31</v>
      </c>
      <c r="BE538">
        <f t="shared" si="113"/>
        <v>0.59205190592051904</v>
      </c>
      <c r="BF538">
        <f t="shared" si="114"/>
        <v>0.86919831223628696</v>
      </c>
      <c r="BG538">
        <f t="shared" si="115"/>
        <v>0</v>
      </c>
    </row>
    <row r="539" spans="1:59" x14ac:dyDescent="0.35">
      <c r="A539">
        <v>33</v>
      </c>
      <c r="B539">
        <v>530</v>
      </c>
      <c r="C539">
        <v>16</v>
      </c>
      <c r="D539">
        <v>1681</v>
      </c>
      <c r="E539">
        <v>3</v>
      </c>
      <c r="F539">
        <v>1</v>
      </c>
      <c r="G539">
        <v>8</v>
      </c>
      <c r="H539">
        <v>4</v>
      </c>
      <c r="I539">
        <v>3</v>
      </c>
      <c r="J539">
        <v>1</v>
      </c>
      <c r="K539">
        <v>25</v>
      </c>
      <c r="L539">
        <v>3</v>
      </c>
      <c r="M539">
        <v>3</v>
      </c>
      <c r="N539" s="14">
        <v>0</v>
      </c>
      <c r="O539">
        <v>1</v>
      </c>
      <c r="P539" s="15">
        <f t="shared" si="105"/>
        <v>1</v>
      </c>
      <c r="Q539">
        <f t="shared" si="106"/>
        <v>0</v>
      </c>
      <c r="R539">
        <f t="shared" si="107"/>
        <v>0.11420397826150655</v>
      </c>
      <c r="S539" s="14">
        <f t="shared" si="108"/>
        <v>0.11420397826150655</v>
      </c>
      <c r="T539" s="15">
        <f t="shared" si="109"/>
        <v>0.88579602173849348</v>
      </c>
      <c r="U539" s="14">
        <f t="shared" si="110"/>
        <v>-0.12126857865406886</v>
      </c>
      <c r="V539" s="15">
        <f t="shared" si="111"/>
        <v>100</v>
      </c>
      <c r="W539">
        <f t="shared" si="112"/>
        <v>0.12892807763729389</v>
      </c>
      <c r="AZ539">
        <v>6.9509396900681031E-2</v>
      </c>
      <c r="BA539">
        <v>0</v>
      </c>
      <c r="BB539">
        <v>1</v>
      </c>
      <c r="BC539">
        <f t="shared" si="116"/>
        <v>503</v>
      </c>
      <c r="BD539">
        <f t="shared" si="117"/>
        <v>32</v>
      </c>
      <c r="BE539">
        <f t="shared" si="113"/>
        <v>0.59205190592051904</v>
      </c>
      <c r="BF539">
        <f t="shared" si="114"/>
        <v>0.86497890295358648</v>
      </c>
      <c r="BG539">
        <f t="shared" si="115"/>
        <v>7.0152384667762082E-4</v>
      </c>
    </row>
    <row r="540" spans="1:59" x14ac:dyDescent="0.35">
      <c r="A540">
        <v>33</v>
      </c>
      <c r="B540">
        <v>536</v>
      </c>
      <c r="C540">
        <v>10</v>
      </c>
      <c r="D540">
        <v>1268</v>
      </c>
      <c r="E540">
        <v>4</v>
      </c>
      <c r="F540">
        <v>2</v>
      </c>
      <c r="G540">
        <v>8</v>
      </c>
      <c r="H540">
        <v>3</v>
      </c>
      <c r="I540">
        <v>3</v>
      </c>
      <c r="J540">
        <v>1</v>
      </c>
      <c r="K540">
        <v>14</v>
      </c>
      <c r="L540">
        <v>4</v>
      </c>
      <c r="M540">
        <v>3</v>
      </c>
      <c r="N540" s="14">
        <v>0</v>
      </c>
      <c r="O540">
        <v>1</v>
      </c>
      <c r="P540" s="15">
        <f t="shared" si="105"/>
        <v>1</v>
      </c>
      <c r="Q540">
        <f t="shared" si="106"/>
        <v>0</v>
      </c>
      <c r="R540">
        <f t="shared" si="107"/>
        <v>0.14528310162123195</v>
      </c>
      <c r="S540" s="14">
        <f t="shared" si="108"/>
        <v>0.14528310162123195</v>
      </c>
      <c r="T540" s="15">
        <f t="shared" si="109"/>
        <v>0.85471689837876808</v>
      </c>
      <c r="U540" s="14">
        <f t="shared" si="110"/>
        <v>-0.15698497788268106</v>
      </c>
      <c r="V540" s="15">
        <f t="shared" si="111"/>
        <v>100</v>
      </c>
      <c r="W540">
        <f t="shared" si="112"/>
        <v>0.16997803822155122</v>
      </c>
      <c r="AZ540">
        <v>6.9529258215626444E-2</v>
      </c>
      <c r="BA540">
        <v>1</v>
      </c>
      <c r="BB540">
        <v>0</v>
      </c>
      <c r="BC540">
        <f t="shared" si="116"/>
        <v>504</v>
      </c>
      <c r="BD540">
        <f t="shared" si="117"/>
        <v>32</v>
      </c>
      <c r="BE540">
        <f t="shared" si="113"/>
        <v>0.59124087591240881</v>
      </c>
      <c r="BF540">
        <f t="shared" si="114"/>
        <v>0.86497890295358648</v>
      </c>
      <c r="BG540">
        <f t="shared" si="115"/>
        <v>7.0152384667771688E-4</v>
      </c>
    </row>
    <row r="541" spans="1:59" x14ac:dyDescent="0.35">
      <c r="A541">
        <v>33</v>
      </c>
      <c r="B541">
        <v>553</v>
      </c>
      <c r="C541">
        <v>5</v>
      </c>
      <c r="D541">
        <v>428</v>
      </c>
      <c r="E541">
        <v>4</v>
      </c>
      <c r="F541">
        <v>1</v>
      </c>
      <c r="G541">
        <v>6</v>
      </c>
      <c r="H541">
        <v>2</v>
      </c>
      <c r="I541">
        <v>2</v>
      </c>
      <c r="J541">
        <v>0</v>
      </c>
      <c r="K541">
        <v>15.049382716049383</v>
      </c>
      <c r="L541">
        <v>2</v>
      </c>
      <c r="M541">
        <v>3</v>
      </c>
      <c r="N541" s="14">
        <v>0</v>
      </c>
      <c r="O541">
        <v>1</v>
      </c>
      <c r="P541" s="15">
        <f t="shared" si="105"/>
        <v>1</v>
      </c>
      <c r="Q541">
        <f t="shared" si="106"/>
        <v>0</v>
      </c>
      <c r="R541">
        <f t="shared" si="107"/>
        <v>6.1852638427376205E-2</v>
      </c>
      <c r="S541" s="14">
        <f t="shared" si="108"/>
        <v>6.1852638427376205E-2</v>
      </c>
      <c r="T541" s="15">
        <f t="shared" si="109"/>
        <v>0.93814736157262379</v>
      </c>
      <c r="U541" s="14">
        <f t="shared" si="110"/>
        <v>-6.3848240425331118E-2</v>
      </c>
      <c r="V541" s="15">
        <f t="shared" si="111"/>
        <v>100</v>
      </c>
      <c r="W541">
        <f t="shared" si="112"/>
        <v>6.5930621308460696E-2</v>
      </c>
      <c r="AZ541">
        <v>6.9608651657779227E-2</v>
      </c>
      <c r="BA541">
        <v>1</v>
      </c>
      <c r="BB541">
        <v>0</v>
      </c>
      <c r="BC541">
        <f t="shared" si="116"/>
        <v>505</v>
      </c>
      <c r="BD541">
        <f t="shared" si="117"/>
        <v>32</v>
      </c>
      <c r="BE541">
        <f t="shared" si="113"/>
        <v>0.59042984590429848</v>
      </c>
      <c r="BF541">
        <f t="shared" si="114"/>
        <v>0.86497890295358648</v>
      </c>
      <c r="BG541">
        <f t="shared" si="115"/>
        <v>7.0152384667771688E-4</v>
      </c>
    </row>
    <row r="542" spans="1:59" x14ac:dyDescent="0.35">
      <c r="A542">
        <v>33</v>
      </c>
      <c r="B542">
        <v>575</v>
      </c>
      <c r="C542">
        <v>25</v>
      </c>
      <c r="D542">
        <v>1545</v>
      </c>
      <c r="E542">
        <v>4</v>
      </c>
      <c r="F542">
        <v>2</v>
      </c>
      <c r="G542">
        <v>3</v>
      </c>
      <c r="H542">
        <v>2</v>
      </c>
      <c r="I542">
        <v>1</v>
      </c>
      <c r="J542">
        <v>0</v>
      </c>
      <c r="K542">
        <v>13</v>
      </c>
      <c r="L542">
        <v>4</v>
      </c>
      <c r="M542">
        <v>3</v>
      </c>
      <c r="N542" s="14">
        <v>0</v>
      </c>
      <c r="O542">
        <v>1</v>
      </c>
      <c r="P542" s="15">
        <f t="shared" si="105"/>
        <v>1</v>
      </c>
      <c r="Q542">
        <f t="shared" si="106"/>
        <v>0</v>
      </c>
      <c r="R542">
        <f t="shared" si="107"/>
        <v>0.1300840707855993</v>
      </c>
      <c r="S542" s="14">
        <f t="shared" si="108"/>
        <v>0.1300840707855993</v>
      </c>
      <c r="T542" s="15">
        <f t="shared" si="109"/>
        <v>0.86991592921440075</v>
      </c>
      <c r="U542" s="14">
        <f t="shared" si="110"/>
        <v>-0.13935870508968087</v>
      </c>
      <c r="V542" s="15">
        <f t="shared" si="111"/>
        <v>100</v>
      </c>
      <c r="W542">
        <f t="shared" si="112"/>
        <v>0.14953637060431224</v>
      </c>
      <c r="AZ542">
        <v>6.9755446373366198E-2</v>
      </c>
      <c r="BA542">
        <v>1</v>
      </c>
      <c r="BB542">
        <v>0</v>
      </c>
      <c r="BC542">
        <f t="shared" si="116"/>
        <v>506</v>
      </c>
      <c r="BD542">
        <f t="shared" si="117"/>
        <v>32</v>
      </c>
      <c r="BE542">
        <f t="shared" si="113"/>
        <v>0.58961881589618814</v>
      </c>
      <c r="BF542">
        <f t="shared" si="114"/>
        <v>0.86497890295358648</v>
      </c>
      <c r="BG542">
        <f t="shared" si="115"/>
        <v>7.0152384667771688E-4</v>
      </c>
    </row>
    <row r="543" spans="1:59" x14ac:dyDescent="0.35">
      <c r="A543">
        <v>33</v>
      </c>
      <c r="B543">
        <v>586</v>
      </c>
      <c r="C543">
        <v>1</v>
      </c>
      <c r="D543">
        <v>855</v>
      </c>
      <c r="E543">
        <v>1</v>
      </c>
      <c r="F543">
        <v>2</v>
      </c>
      <c r="G543">
        <v>8</v>
      </c>
      <c r="H543">
        <v>1</v>
      </c>
      <c r="I543">
        <v>3</v>
      </c>
      <c r="J543">
        <v>0</v>
      </c>
      <c r="K543">
        <v>22</v>
      </c>
      <c r="L543">
        <v>1</v>
      </c>
      <c r="M543">
        <v>3</v>
      </c>
      <c r="N543" s="14">
        <v>0</v>
      </c>
      <c r="O543">
        <v>1</v>
      </c>
      <c r="P543" s="15">
        <f t="shared" si="105"/>
        <v>1</v>
      </c>
      <c r="Q543">
        <f t="shared" si="106"/>
        <v>0</v>
      </c>
      <c r="R543">
        <f t="shared" si="107"/>
        <v>0.16657661362620413</v>
      </c>
      <c r="S543" s="14">
        <f t="shared" si="108"/>
        <v>0.16657661362620413</v>
      </c>
      <c r="T543" s="15">
        <f t="shared" si="109"/>
        <v>0.83342338637379587</v>
      </c>
      <c r="U543" s="14">
        <f t="shared" si="110"/>
        <v>-0.18221349898385503</v>
      </c>
      <c r="V543" s="15">
        <f t="shared" si="111"/>
        <v>100</v>
      </c>
      <c r="W543">
        <f t="shared" si="112"/>
        <v>0.19987033763352235</v>
      </c>
      <c r="AZ543">
        <v>6.9956371020692604E-2</v>
      </c>
      <c r="BA543">
        <v>1</v>
      </c>
      <c r="BB543">
        <v>0</v>
      </c>
      <c r="BC543">
        <f t="shared" si="116"/>
        <v>507</v>
      </c>
      <c r="BD543">
        <f t="shared" si="117"/>
        <v>32</v>
      </c>
      <c r="BE543">
        <f t="shared" si="113"/>
        <v>0.58880778588807781</v>
      </c>
      <c r="BF543">
        <f t="shared" si="114"/>
        <v>0.86497890295358648</v>
      </c>
      <c r="BG543">
        <f t="shared" si="115"/>
        <v>7.0152384667762082E-4</v>
      </c>
    </row>
    <row r="544" spans="1:59" x14ac:dyDescent="0.35">
      <c r="A544">
        <v>33</v>
      </c>
      <c r="B544">
        <v>603</v>
      </c>
      <c r="C544">
        <v>9</v>
      </c>
      <c r="D544">
        <v>1157</v>
      </c>
      <c r="E544">
        <v>1</v>
      </c>
      <c r="F544">
        <v>1</v>
      </c>
      <c r="G544">
        <v>8</v>
      </c>
      <c r="H544">
        <v>1</v>
      </c>
      <c r="I544">
        <v>1</v>
      </c>
      <c r="J544">
        <v>1</v>
      </c>
      <c r="K544">
        <v>17</v>
      </c>
      <c r="L544">
        <v>1</v>
      </c>
      <c r="M544">
        <v>3</v>
      </c>
      <c r="N544" s="14">
        <v>1</v>
      </c>
      <c r="O544">
        <v>0</v>
      </c>
      <c r="P544" s="15">
        <f t="shared" si="105"/>
        <v>1</v>
      </c>
      <c r="Q544">
        <f t="shared" si="106"/>
        <v>1</v>
      </c>
      <c r="R544">
        <f t="shared" si="107"/>
        <v>0.80415142107500992</v>
      </c>
      <c r="S544" s="14">
        <f t="shared" si="108"/>
        <v>0.80415142107500992</v>
      </c>
      <c r="T544" s="15">
        <f t="shared" si="109"/>
        <v>0.19584857892499008</v>
      </c>
      <c r="U544" s="14">
        <f t="shared" si="110"/>
        <v>-0.21796769286550793</v>
      </c>
      <c r="V544" s="15">
        <f t="shared" si="111"/>
        <v>100</v>
      </c>
      <c r="W544">
        <f t="shared" si="112"/>
        <v>0.24354689153340642</v>
      </c>
      <c r="AZ544">
        <v>6.9988951748103184E-2</v>
      </c>
      <c r="BA544">
        <v>1</v>
      </c>
      <c r="BB544">
        <v>0</v>
      </c>
      <c r="BC544">
        <f t="shared" si="116"/>
        <v>508</v>
      </c>
      <c r="BD544">
        <f t="shared" si="117"/>
        <v>32</v>
      </c>
      <c r="BE544">
        <f t="shared" si="113"/>
        <v>0.58799675587996758</v>
      </c>
      <c r="BF544">
        <f t="shared" si="114"/>
        <v>0.86497890295358648</v>
      </c>
      <c r="BG544">
        <f t="shared" si="115"/>
        <v>7.0152384667771688E-4</v>
      </c>
    </row>
    <row r="545" spans="1:59" x14ac:dyDescent="0.35">
      <c r="A545">
        <v>33</v>
      </c>
      <c r="B545">
        <v>654</v>
      </c>
      <c r="C545">
        <v>5</v>
      </c>
      <c r="D545">
        <v>1099</v>
      </c>
      <c r="E545">
        <v>4</v>
      </c>
      <c r="F545">
        <v>2</v>
      </c>
      <c r="G545">
        <v>7</v>
      </c>
      <c r="H545">
        <v>4</v>
      </c>
      <c r="I545">
        <v>3</v>
      </c>
      <c r="J545">
        <v>0</v>
      </c>
      <c r="K545">
        <v>15</v>
      </c>
      <c r="L545">
        <v>3</v>
      </c>
      <c r="M545">
        <v>3</v>
      </c>
      <c r="N545" s="14">
        <v>0</v>
      </c>
      <c r="O545">
        <v>1</v>
      </c>
      <c r="P545" s="15">
        <f t="shared" si="105"/>
        <v>1</v>
      </c>
      <c r="Q545">
        <f t="shared" si="106"/>
        <v>0</v>
      </c>
      <c r="R545">
        <f t="shared" si="107"/>
        <v>1.9626310482387992E-2</v>
      </c>
      <c r="S545" s="14">
        <f t="shared" si="108"/>
        <v>1.9626310482387992E-2</v>
      </c>
      <c r="T545" s="15">
        <f t="shared" si="109"/>
        <v>0.98037368951761206</v>
      </c>
      <c r="U545" s="14">
        <f t="shared" si="110"/>
        <v>-1.9821464165628126E-2</v>
      </c>
      <c r="V545" s="15">
        <f t="shared" si="111"/>
        <v>100</v>
      </c>
      <c r="W545">
        <f t="shared" si="112"/>
        <v>2.0019213787800669E-2</v>
      </c>
      <c r="AZ545">
        <v>7.0032883826222289E-2</v>
      </c>
      <c r="BA545">
        <v>1</v>
      </c>
      <c r="BB545">
        <v>0</v>
      </c>
      <c r="BC545">
        <f t="shared" si="116"/>
        <v>509</v>
      </c>
      <c r="BD545">
        <f t="shared" si="117"/>
        <v>32</v>
      </c>
      <c r="BE545">
        <f t="shared" si="113"/>
        <v>0.58718572587185724</v>
      </c>
      <c r="BF545">
        <f t="shared" si="114"/>
        <v>0.86497890295358648</v>
      </c>
      <c r="BG545">
        <f t="shared" si="115"/>
        <v>7.0152384667762082E-4</v>
      </c>
    </row>
    <row r="546" spans="1:59" x14ac:dyDescent="0.35">
      <c r="A546">
        <v>33</v>
      </c>
      <c r="B546">
        <v>722</v>
      </c>
      <c r="C546">
        <v>17</v>
      </c>
      <c r="D546">
        <v>992</v>
      </c>
      <c r="E546">
        <v>4</v>
      </c>
      <c r="F546">
        <v>2</v>
      </c>
      <c r="G546">
        <v>6</v>
      </c>
      <c r="H546">
        <v>3</v>
      </c>
      <c r="I546">
        <v>1</v>
      </c>
      <c r="J546">
        <v>0</v>
      </c>
      <c r="K546">
        <v>11</v>
      </c>
      <c r="L546">
        <v>4</v>
      </c>
      <c r="M546">
        <v>3</v>
      </c>
      <c r="N546" s="14">
        <v>0</v>
      </c>
      <c r="O546">
        <v>1</v>
      </c>
      <c r="P546" s="15">
        <f t="shared" si="105"/>
        <v>1</v>
      </c>
      <c r="Q546">
        <f t="shared" si="106"/>
        <v>0</v>
      </c>
      <c r="R546">
        <f t="shared" si="107"/>
        <v>0.11556345608222479</v>
      </c>
      <c r="S546" s="14">
        <f t="shared" si="108"/>
        <v>0.11556345608222479</v>
      </c>
      <c r="T546" s="15">
        <f t="shared" si="109"/>
        <v>0.88443654391777526</v>
      </c>
      <c r="U546" s="14">
        <f t="shared" si="110"/>
        <v>-0.12280451027610929</v>
      </c>
      <c r="V546" s="15">
        <f t="shared" si="111"/>
        <v>100</v>
      </c>
      <c r="W546">
        <f t="shared" si="112"/>
        <v>0.13066336627194877</v>
      </c>
      <c r="AZ546">
        <v>7.0052875781080048E-2</v>
      </c>
      <c r="BA546">
        <v>1</v>
      </c>
      <c r="BB546">
        <v>0</v>
      </c>
      <c r="BC546">
        <f t="shared" si="116"/>
        <v>510</v>
      </c>
      <c r="BD546">
        <f t="shared" si="117"/>
        <v>32</v>
      </c>
      <c r="BE546">
        <f t="shared" si="113"/>
        <v>0.58637469586374702</v>
      </c>
      <c r="BF546">
        <f t="shared" si="114"/>
        <v>0.86497890295358648</v>
      </c>
      <c r="BG546">
        <f t="shared" si="115"/>
        <v>7.0152384667771688E-4</v>
      </c>
    </row>
    <row r="547" spans="1:59" x14ac:dyDescent="0.35">
      <c r="A547">
        <v>33</v>
      </c>
      <c r="B547">
        <v>735.95555555555552</v>
      </c>
      <c r="C547">
        <v>3</v>
      </c>
      <c r="D547">
        <v>910</v>
      </c>
      <c r="E547">
        <v>4</v>
      </c>
      <c r="F547">
        <v>2</v>
      </c>
      <c r="G547">
        <v>2</v>
      </c>
      <c r="H547">
        <v>2</v>
      </c>
      <c r="I547">
        <v>3</v>
      </c>
      <c r="J547">
        <v>1</v>
      </c>
      <c r="K547">
        <v>11</v>
      </c>
      <c r="L547">
        <v>3</v>
      </c>
      <c r="M547">
        <v>4</v>
      </c>
      <c r="N547" s="14">
        <v>0</v>
      </c>
      <c r="O547">
        <v>1</v>
      </c>
      <c r="P547" s="15">
        <f t="shared" si="105"/>
        <v>1</v>
      </c>
      <c r="Q547">
        <f t="shared" si="106"/>
        <v>0</v>
      </c>
      <c r="R547">
        <f t="shared" si="107"/>
        <v>8.2900880770714516E-2</v>
      </c>
      <c r="S547" s="14">
        <f t="shared" si="108"/>
        <v>8.2900880770714516E-2</v>
      </c>
      <c r="T547" s="15">
        <f t="shared" si="109"/>
        <v>0.91709911922928544</v>
      </c>
      <c r="U547" s="14">
        <f t="shared" si="110"/>
        <v>-8.6539721804478206E-2</v>
      </c>
      <c r="V547" s="15">
        <f t="shared" si="111"/>
        <v>100</v>
      </c>
      <c r="W547">
        <f t="shared" si="112"/>
        <v>9.0394679301821823E-2</v>
      </c>
      <c r="AZ547">
        <v>7.0636169894711526E-2</v>
      </c>
      <c r="BA547">
        <v>1</v>
      </c>
      <c r="BB547">
        <v>0</v>
      </c>
      <c r="BC547">
        <f t="shared" si="116"/>
        <v>511</v>
      </c>
      <c r="BD547">
        <f t="shared" si="117"/>
        <v>32</v>
      </c>
      <c r="BE547">
        <f t="shared" si="113"/>
        <v>0.58556366585563668</v>
      </c>
      <c r="BF547">
        <f t="shared" si="114"/>
        <v>0.86497890295358648</v>
      </c>
      <c r="BG547">
        <f t="shared" si="115"/>
        <v>7.0152384667771688E-4</v>
      </c>
    </row>
    <row r="548" spans="1:59" x14ac:dyDescent="0.35">
      <c r="A548">
        <v>33</v>
      </c>
      <c r="B548">
        <v>750</v>
      </c>
      <c r="C548">
        <v>22</v>
      </c>
      <c r="D548">
        <v>160</v>
      </c>
      <c r="E548">
        <v>3</v>
      </c>
      <c r="F548">
        <v>2</v>
      </c>
      <c r="G548">
        <v>8</v>
      </c>
      <c r="H548">
        <v>2</v>
      </c>
      <c r="I548">
        <v>2</v>
      </c>
      <c r="J548">
        <v>0</v>
      </c>
      <c r="K548">
        <v>13</v>
      </c>
      <c r="L548">
        <v>1</v>
      </c>
      <c r="M548">
        <v>4</v>
      </c>
      <c r="N548" s="14">
        <v>0</v>
      </c>
      <c r="O548">
        <v>1</v>
      </c>
      <c r="P548" s="15">
        <f t="shared" si="105"/>
        <v>1</v>
      </c>
      <c r="Q548">
        <f t="shared" si="106"/>
        <v>0</v>
      </c>
      <c r="R548">
        <f t="shared" si="107"/>
        <v>0.20124277562886744</v>
      </c>
      <c r="S548" s="14">
        <f t="shared" si="108"/>
        <v>0.20124277562886744</v>
      </c>
      <c r="T548" s="15">
        <f t="shared" si="109"/>
        <v>0.7987572243711325</v>
      </c>
      <c r="U548" s="14">
        <f t="shared" si="110"/>
        <v>-0.22469822873519757</v>
      </c>
      <c r="V548" s="15">
        <f t="shared" si="111"/>
        <v>100</v>
      </c>
      <c r="W548">
        <f t="shared" si="112"/>
        <v>0.25194485819806811</v>
      </c>
      <c r="AZ548">
        <v>7.0725774926065355E-2</v>
      </c>
      <c r="BA548">
        <v>1</v>
      </c>
      <c r="BB548">
        <v>0</v>
      </c>
      <c r="BC548">
        <f t="shared" si="116"/>
        <v>512</v>
      </c>
      <c r="BD548">
        <f t="shared" si="117"/>
        <v>32</v>
      </c>
      <c r="BE548">
        <f t="shared" si="113"/>
        <v>0.58475263584752635</v>
      </c>
      <c r="BF548">
        <f t="shared" si="114"/>
        <v>0.86497890295358648</v>
      </c>
      <c r="BG548">
        <f t="shared" si="115"/>
        <v>7.0152384667771688E-4</v>
      </c>
    </row>
    <row r="549" spans="1:59" x14ac:dyDescent="0.35">
      <c r="A549">
        <v>33</v>
      </c>
      <c r="B549">
        <v>773.53418803418799</v>
      </c>
      <c r="C549">
        <v>3</v>
      </c>
      <c r="D549">
        <v>5</v>
      </c>
      <c r="E549">
        <v>4</v>
      </c>
      <c r="F549">
        <v>1</v>
      </c>
      <c r="G549">
        <v>4</v>
      </c>
      <c r="H549">
        <v>3</v>
      </c>
      <c r="I549">
        <v>2</v>
      </c>
      <c r="J549">
        <v>1</v>
      </c>
      <c r="K549">
        <v>11</v>
      </c>
      <c r="L549">
        <v>3</v>
      </c>
      <c r="M549">
        <v>3</v>
      </c>
      <c r="N549" s="14">
        <v>0</v>
      </c>
      <c r="O549">
        <v>1</v>
      </c>
      <c r="P549" s="15">
        <f t="shared" si="105"/>
        <v>1</v>
      </c>
      <c r="Q549">
        <f t="shared" si="106"/>
        <v>0</v>
      </c>
      <c r="R549">
        <f t="shared" si="107"/>
        <v>0.14702206431391035</v>
      </c>
      <c r="S549" s="14">
        <f t="shared" si="108"/>
        <v>0.14702206431391035</v>
      </c>
      <c r="T549" s="15">
        <f t="shared" si="109"/>
        <v>0.85297793568608959</v>
      </c>
      <c r="U549" s="14">
        <f t="shared" si="110"/>
        <v>-0.15902159854705941</v>
      </c>
      <c r="V549" s="15">
        <f t="shared" si="111"/>
        <v>100</v>
      </c>
      <c r="W549">
        <f t="shared" si="112"/>
        <v>0.1723632677504767</v>
      </c>
      <c r="AZ549">
        <v>7.075954788699286E-2</v>
      </c>
      <c r="BA549">
        <v>1</v>
      </c>
      <c r="BB549">
        <v>0</v>
      </c>
      <c r="BC549">
        <f t="shared" si="116"/>
        <v>513</v>
      </c>
      <c r="BD549">
        <f t="shared" si="117"/>
        <v>32</v>
      </c>
      <c r="BE549">
        <f t="shared" si="113"/>
        <v>0.58394160583941601</v>
      </c>
      <c r="BF549">
        <f t="shared" si="114"/>
        <v>0.86497890295358648</v>
      </c>
      <c r="BG549">
        <f t="shared" si="115"/>
        <v>7.0152384667771688E-4</v>
      </c>
    </row>
    <row r="550" spans="1:59" x14ac:dyDescent="0.35">
      <c r="A550">
        <v>33</v>
      </c>
      <c r="B550">
        <v>775</v>
      </c>
      <c r="C550">
        <v>4</v>
      </c>
      <c r="D550">
        <v>1771</v>
      </c>
      <c r="E550">
        <v>4</v>
      </c>
      <c r="F550">
        <v>2</v>
      </c>
      <c r="G550">
        <v>4</v>
      </c>
      <c r="H550">
        <v>2</v>
      </c>
      <c r="I550">
        <v>3</v>
      </c>
      <c r="J550">
        <v>0</v>
      </c>
      <c r="K550">
        <v>15</v>
      </c>
      <c r="L550">
        <v>4</v>
      </c>
      <c r="M550">
        <v>2</v>
      </c>
      <c r="N550" s="14">
        <v>0</v>
      </c>
      <c r="O550">
        <v>1</v>
      </c>
      <c r="P550" s="15">
        <f t="shared" si="105"/>
        <v>1</v>
      </c>
      <c r="Q550">
        <f t="shared" si="106"/>
        <v>0</v>
      </c>
      <c r="R550">
        <f t="shared" si="107"/>
        <v>2.7429970540166177E-2</v>
      </c>
      <c r="S550" s="14">
        <f t="shared" si="108"/>
        <v>2.7429970540166177E-2</v>
      </c>
      <c r="T550" s="15">
        <f t="shared" si="109"/>
        <v>0.97257002945983384</v>
      </c>
      <c r="U550" s="14">
        <f t="shared" si="110"/>
        <v>-2.7813196354776082E-2</v>
      </c>
      <c r="V550" s="15">
        <f t="shared" si="111"/>
        <v>100</v>
      </c>
      <c r="W550">
        <f t="shared" si="112"/>
        <v>2.820359430096854E-2</v>
      </c>
      <c r="AZ550">
        <v>7.0784948060512234E-2</v>
      </c>
      <c r="BA550">
        <v>1</v>
      </c>
      <c r="BB550">
        <v>0</v>
      </c>
      <c r="BC550">
        <f t="shared" si="116"/>
        <v>514</v>
      </c>
      <c r="BD550">
        <f t="shared" si="117"/>
        <v>32</v>
      </c>
      <c r="BE550">
        <f t="shared" si="113"/>
        <v>0.58313057583130568</v>
      </c>
      <c r="BF550">
        <f t="shared" si="114"/>
        <v>0.86497890295358648</v>
      </c>
      <c r="BG550">
        <f t="shared" si="115"/>
        <v>7.0152384667762082E-4</v>
      </c>
    </row>
    <row r="551" spans="1:59" x14ac:dyDescent="0.35">
      <c r="A551">
        <v>33</v>
      </c>
      <c r="B551">
        <v>776.33181818181822</v>
      </c>
      <c r="C551">
        <v>10</v>
      </c>
      <c r="D551">
        <v>584</v>
      </c>
      <c r="E551">
        <v>1</v>
      </c>
      <c r="F551">
        <v>2</v>
      </c>
      <c r="G551">
        <v>5</v>
      </c>
      <c r="H551">
        <v>4</v>
      </c>
      <c r="I551">
        <v>3</v>
      </c>
      <c r="J551">
        <v>0</v>
      </c>
      <c r="K551">
        <v>15.173076923076923</v>
      </c>
      <c r="L551">
        <v>1</v>
      </c>
      <c r="M551">
        <v>3</v>
      </c>
      <c r="N551" s="14">
        <v>1</v>
      </c>
      <c r="O551">
        <v>0</v>
      </c>
      <c r="P551" s="15">
        <f t="shared" si="105"/>
        <v>1</v>
      </c>
      <c r="Q551">
        <f t="shared" si="106"/>
        <v>1</v>
      </c>
      <c r="R551">
        <f t="shared" si="107"/>
        <v>6.9436437410605206E-2</v>
      </c>
      <c r="S551" s="14">
        <f t="shared" si="108"/>
        <v>6.9436437410605206E-2</v>
      </c>
      <c r="T551" s="15">
        <f t="shared" si="109"/>
        <v>0.93056356258939477</v>
      </c>
      <c r="U551" s="14">
        <f t="shared" si="110"/>
        <v>-2.6673435145169444</v>
      </c>
      <c r="V551" s="15">
        <f t="shared" si="111"/>
        <v>0</v>
      </c>
      <c r="W551">
        <f t="shared" si="112"/>
        <v>13.40166052999815</v>
      </c>
      <c r="AZ551">
        <v>7.0975905112081128E-2</v>
      </c>
      <c r="BA551">
        <v>1</v>
      </c>
      <c r="BB551">
        <v>0</v>
      </c>
      <c r="BC551">
        <f t="shared" si="116"/>
        <v>515</v>
      </c>
      <c r="BD551">
        <f t="shared" si="117"/>
        <v>32</v>
      </c>
      <c r="BE551">
        <f t="shared" si="113"/>
        <v>0.58231954582319545</v>
      </c>
      <c r="BF551">
        <f t="shared" si="114"/>
        <v>0.86497890295358648</v>
      </c>
      <c r="BG551">
        <f t="shared" si="115"/>
        <v>7.0152384667762082E-4</v>
      </c>
    </row>
    <row r="552" spans="1:59" x14ac:dyDescent="0.35">
      <c r="A552">
        <v>33</v>
      </c>
      <c r="B552">
        <v>776.33181818181822</v>
      </c>
      <c r="C552">
        <v>28</v>
      </c>
      <c r="D552">
        <v>1549</v>
      </c>
      <c r="E552">
        <v>2</v>
      </c>
      <c r="F552">
        <v>2</v>
      </c>
      <c r="G552">
        <v>5</v>
      </c>
      <c r="H552">
        <v>3</v>
      </c>
      <c r="I552">
        <v>2</v>
      </c>
      <c r="J552">
        <v>1</v>
      </c>
      <c r="K552">
        <v>12</v>
      </c>
      <c r="L552">
        <v>2</v>
      </c>
      <c r="M552">
        <v>3</v>
      </c>
      <c r="N552" s="14">
        <v>0</v>
      </c>
      <c r="O552">
        <v>1</v>
      </c>
      <c r="P552" s="15">
        <f t="shared" si="105"/>
        <v>1</v>
      </c>
      <c r="Q552">
        <f t="shared" si="106"/>
        <v>0</v>
      </c>
      <c r="R552">
        <f t="shared" si="107"/>
        <v>0.52246078852999833</v>
      </c>
      <c r="S552" s="14">
        <f t="shared" si="108"/>
        <v>0.52246078852999833</v>
      </c>
      <c r="T552" s="15">
        <f t="shared" si="109"/>
        <v>0.47753921147000167</v>
      </c>
      <c r="U552" s="14">
        <f t="shared" si="110"/>
        <v>-0.73910900417108838</v>
      </c>
      <c r="V552" s="15">
        <f t="shared" si="111"/>
        <v>0</v>
      </c>
      <c r="W552">
        <f t="shared" si="112"/>
        <v>1.0940688764001498</v>
      </c>
      <c r="AZ552">
        <v>7.1097133461355835E-2</v>
      </c>
      <c r="BA552">
        <v>1</v>
      </c>
      <c r="BB552">
        <v>0</v>
      </c>
      <c r="BC552">
        <f t="shared" si="116"/>
        <v>516</v>
      </c>
      <c r="BD552">
        <f t="shared" si="117"/>
        <v>32</v>
      </c>
      <c r="BE552">
        <f t="shared" si="113"/>
        <v>0.58150851581508523</v>
      </c>
      <c r="BF552">
        <f t="shared" si="114"/>
        <v>0.86497890295358648</v>
      </c>
      <c r="BG552">
        <f t="shared" si="115"/>
        <v>7.0152384667771688E-4</v>
      </c>
    </row>
    <row r="553" spans="1:59" x14ac:dyDescent="0.35">
      <c r="A553">
        <v>33</v>
      </c>
      <c r="B553">
        <v>787.54826254826253</v>
      </c>
      <c r="C553">
        <v>25</v>
      </c>
      <c r="D553">
        <v>1220</v>
      </c>
      <c r="E553">
        <v>2</v>
      </c>
      <c r="F553">
        <v>1</v>
      </c>
      <c r="G553">
        <v>8</v>
      </c>
      <c r="H553">
        <v>3</v>
      </c>
      <c r="I553">
        <v>2</v>
      </c>
      <c r="J553">
        <v>0</v>
      </c>
      <c r="K553">
        <v>12</v>
      </c>
      <c r="L553">
        <v>1</v>
      </c>
      <c r="M553">
        <v>2</v>
      </c>
      <c r="N553" s="14">
        <v>0</v>
      </c>
      <c r="O553">
        <v>1</v>
      </c>
      <c r="P553" s="15">
        <f t="shared" si="105"/>
        <v>1</v>
      </c>
      <c r="Q553">
        <f t="shared" si="106"/>
        <v>0</v>
      </c>
      <c r="R553">
        <f t="shared" si="107"/>
        <v>0.24416474739444705</v>
      </c>
      <c r="S553" s="14">
        <f t="shared" si="108"/>
        <v>0.24416474739444705</v>
      </c>
      <c r="T553" s="15">
        <f t="shared" si="109"/>
        <v>0.75583525260555295</v>
      </c>
      <c r="U553" s="14">
        <f t="shared" si="110"/>
        <v>-0.27993184638450591</v>
      </c>
      <c r="V553" s="15">
        <f t="shared" si="111"/>
        <v>100</v>
      </c>
      <c r="W553">
        <f t="shared" si="112"/>
        <v>0.32303963932980123</v>
      </c>
      <c r="AZ553">
        <v>7.1125651558258451E-2</v>
      </c>
      <c r="BA553">
        <v>1</v>
      </c>
      <c r="BB553">
        <v>0</v>
      </c>
      <c r="BC553">
        <f t="shared" si="116"/>
        <v>517</v>
      </c>
      <c r="BD553">
        <f t="shared" si="117"/>
        <v>32</v>
      </c>
      <c r="BE553">
        <f t="shared" si="113"/>
        <v>0.58069748580697489</v>
      </c>
      <c r="BF553">
        <f t="shared" si="114"/>
        <v>0.86497890295358648</v>
      </c>
      <c r="BG553">
        <f t="shared" si="115"/>
        <v>7.0152384667771688E-4</v>
      </c>
    </row>
    <row r="554" spans="1:59" x14ac:dyDescent="0.35">
      <c r="A554">
        <v>33</v>
      </c>
      <c r="B554">
        <v>813</v>
      </c>
      <c r="C554">
        <v>14</v>
      </c>
      <c r="D554">
        <v>325</v>
      </c>
      <c r="E554">
        <v>3</v>
      </c>
      <c r="F554">
        <v>2</v>
      </c>
      <c r="G554">
        <v>5</v>
      </c>
      <c r="H554">
        <v>4</v>
      </c>
      <c r="I554">
        <v>2</v>
      </c>
      <c r="J554">
        <v>1</v>
      </c>
      <c r="K554">
        <v>15.173076923076923</v>
      </c>
      <c r="L554">
        <v>3</v>
      </c>
      <c r="M554">
        <v>1</v>
      </c>
      <c r="N554" s="14">
        <v>1</v>
      </c>
      <c r="O554">
        <v>0</v>
      </c>
      <c r="P554" s="15">
        <f t="shared" si="105"/>
        <v>1</v>
      </c>
      <c r="Q554">
        <f t="shared" si="106"/>
        <v>1</v>
      </c>
      <c r="R554">
        <f t="shared" si="107"/>
        <v>0.37038786879446262</v>
      </c>
      <c r="S554" s="14">
        <f t="shared" si="108"/>
        <v>0.37038786879446262</v>
      </c>
      <c r="T554" s="15">
        <f t="shared" si="109"/>
        <v>0.62961213120553738</v>
      </c>
      <c r="U554" s="14">
        <f t="shared" si="110"/>
        <v>-0.99320452838127937</v>
      </c>
      <c r="V554" s="15">
        <f t="shared" si="111"/>
        <v>0</v>
      </c>
      <c r="W554">
        <f t="shared" si="112"/>
        <v>1.6998724425149159</v>
      </c>
      <c r="AZ554">
        <v>7.1204839681517335E-2</v>
      </c>
      <c r="BA554">
        <v>1</v>
      </c>
      <c r="BB554">
        <v>0</v>
      </c>
      <c r="BC554">
        <f t="shared" si="116"/>
        <v>518</v>
      </c>
      <c r="BD554">
        <f t="shared" si="117"/>
        <v>32</v>
      </c>
      <c r="BE554">
        <f t="shared" si="113"/>
        <v>0.57988645579886455</v>
      </c>
      <c r="BF554">
        <f t="shared" si="114"/>
        <v>0.86497890295358648</v>
      </c>
      <c r="BG554">
        <f t="shared" si="115"/>
        <v>7.0152384667771688E-4</v>
      </c>
    </row>
    <row r="555" spans="1:59" x14ac:dyDescent="0.35">
      <c r="A555">
        <v>33</v>
      </c>
      <c r="B555">
        <v>827</v>
      </c>
      <c r="C555">
        <v>1</v>
      </c>
      <c r="D555">
        <v>998</v>
      </c>
      <c r="E555">
        <v>3</v>
      </c>
      <c r="F555">
        <v>1</v>
      </c>
      <c r="G555">
        <v>7</v>
      </c>
      <c r="H555">
        <v>2</v>
      </c>
      <c r="I555">
        <v>2</v>
      </c>
      <c r="J555">
        <v>1</v>
      </c>
      <c r="K555">
        <v>13</v>
      </c>
      <c r="L555">
        <v>1</v>
      </c>
      <c r="M555">
        <v>3</v>
      </c>
      <c r="N555" s="14">
        <v>0</v>
      </c>
      <c r="O555">
        <v>1</v>
      </c>
      <c r="P555" s="15">
        <f t="shared" si="105"/>
        <v>1</v>
      </c>
      <c r="Q555">
        <f t="shared" si="106"/>
        <v>0</v>
      </c>
      <c r="R555">
        <f t="shared" si="107"/>
        <v>0.35686523330575548</v>
      </c>
      <c r="S555" s="14">
        <f t="shared" si="108"/>
        <v>0.35686523330575548</v>
      </c>
      <c r="T555" s="15">
        <f t="shared" si="109"/>
        <v>0.64313476669424452</v>
      </c>
      <c r="U555" s="14">
        <f t="shared" si="110"/>
        <v>-0.44140098620127061</v>
      </c>
      <c r="V555" s="15">
        <f t="shared" si="111"/>
        <v>100</v>
      </c>
      <c r="W555">
        <f t="shared" si="112"/>
        <v>0.5548840644085633</v>
      </c>
      <c r="AZ555">
        <v>7.1628671839210248E-2</v>
      </c>
      <c r="BA555">
        <v>1</v>
      </c>
      <c r="BB555">
        <v>0</v>
      </c>
      <c r="BC555">
        <f t="shared" si="116"/>
        <v>519</v>
      </c>
      <c r="BD555">
        <f t="shared" si="117"/>
        <v>32</v>
      </c>
      <c r="BE555">
        <f t="shared" si="113"/>
        <v>0.57907542579075422</v>
      </c>
      <c r="BF555">
        <f t="shared" si="114"/>
        <v>0.86497890295358648</v>
      </c>
      <c r="BG555">
        <f t="shared" si="115"/>
        <v>7.0152384667771688E-4</v>
      </c>
    </row>
    <row r="556" spans="1:59" x14ac:dyDescent="0.35">
      <c r="A556">
        <v>33</v>
      </c>
      <c r="B556">
        <v>827</v>
      </c>
      <c r="C556">
        <v>29</v>
      </c>
      <c r="D556">
        <v>1101</v>
      </c>
      <c r="E556">
        <v>1</v>
      </c>
      <c r="F556">
        <v>1</v>
      </c>
      <c r="G556">
        <v>4</v>
      </c>
      <c r="H556">
        <v>3</v>
      </c>
      <c r="I556">
        <v>1</v>
      </c>
      <c r="J556">
        <v>0</v>
      </c>
      <c r="K556">
        <v>22</v>
      </c>
      <c r="L556">
        <v>2</v>
      </c>
      <c r="M556">
        <v>3</v>
      </c>
      <c r="N556" s="14">
        <v>1</v>
      </c>
      <c r="O556">
        <v>0</v>
      </c>
      <c r="P556" s="15">
        <f t="shared" si="105"/>
        <v>1</v>
      </c>
      <c r="Q556">
        <f t="shared" si="106"/>
        <v>1</v>
      </c>
      <c r="R556">
        <f t="shared" si="107"/>
        <v>0.24087419474798483</v>
      </c>
      <c r="S556" s="14">
        <f t="shared" si="108"/>
        <v>0.24087419474798483</v>
      </c>
      <c r="T556" s="15">
        <f t="shared" si="109"/>
        <v>0.75912580525201512</v>
      </c>
      <c r="U556" s="14">
        <f t="shared" si="110"/>
        <v>-1.4234804952817992</v>
      </c>
      <c r="V556" s="15">
        <f t="shared" si="111"/>
        <v>0</v>
      </c>
      <c r="W556">
        <f t="shared" si="112"/>
        <v>3.1515447557437701</v>
      </c>
      <c r="AZ556">
        <v>7.1873755870241279E-2</v>
      </c>
      <c r="BA556">
        <v>1</v>
      </c>
      <c r="BB556">
        <v>0</v>
      </c>
      <c r="BC556">
        <f t="shared" si="116"/>
        <v>520</v>
      </c>
      <c r="BD556">
        <f t="shared" si="117"/>
        <v>32</v>
      </c>
      <c r="BE556">
        <f t="shared" si="113"/>
        <v>0.57826439578264388</v>
      </c>
      <c r="BF556">
        <f t="shared" si="114"/>
        <v>0.86497890295358648</v>
      </c>
      <c r="BG556">
        <f t="shared" si="115"/>
        <v>7.0152384667762082E-4</v>
      </c>
    </row>
    <row r="557" spans="1:59" x14ac:dyDescent="0.35">
      <c r="A557">
        <v>33</v>
      </c>
      <c r="B557">
        <v>832</v>
      </c>
      <c r="C557">
        <v>5</v>
      </c>
      <c r="D557">
        <v>338</v>
      </c>
      <c r="E557">
        <v>3</v>
      </c>
      <c r="F557">
        <v>1</v>
      </c>
      <c r="G557">
        <v>4</v>
      </c>
      <c r="H557">
        <v>4</v>
      </c>
      <c r="I557">
        <v>2</v>
      </c>
      <c r="J557">
        <v>0</v>
      </c>
      <c r="K557">
        <v>13</v>
      </c>
      <c r="L557">
        <v>3</v>
      </c>
      <c r="M557">
        <v>2</v>
      </c>
      <c r="N557" s="14">
        <v>0</v>
      </c>
      <c r="O557">
        <v>1</v>
      </c>
      <c r="P557" s="15">
        <f t="shared" si="105"/>
        <v>1</v>
      </c>
      <c r="Q557">
        <f t="shared" si="106"/>
        <v>0</v>
      </c>
      <c r="R557">
        <f t="shared" si="107"/>
        <v>4.043841107848483E-2</v>
      </c>
      <c r="S557" s="14">
        <f t="shared" si="108"/>
        <v>4.043841107848483E-2</v>
      </c>
      <c r="T557" s="15">
        <f t="shared" si="109"/>
        <v>0.95956158892151522</v>
      </c>
      <c r="U557" s="14">
        <f t="shared" si="110"/>
        <v>-4.1278777036260754E-2</v>
      </c>
      <c r="V557" s="15">
        <f t="shared" si="111"/>
        <v>100</v>
      </c>
      <c r="W557">
        <f t="shared" si="112"/>
        <v>4.2142590476068317E-2</v>
      </c>
      <c r="AZ557">
        <v>7.1881879109703464E-2</v>
      </c>
      <c r="BA557">
        <v>1</v>
      </c>
      <c r="BB557">
        <v>0</v>
      </c>
      <c r="BC557">
        <f t="shared" si="116"/>
        <v>521</v>
      </c>
      <c r="BD557">
        <f t="shared" si="117"/>
        <v>32</v>
      </c>
      <c r="BE557">
        <f t="shared" si="113"/>
        <v>0.57745336577453366</v>
      </c>
      <c r="BF557">
        <f t="shared" si="114"/>
        <v>0.86497890295358648</v>
      </c>
      <c r="BG557">
        <f t="shared" si="115"/>
        <v>7.0152384667762082E-4</v>
      </c>
    </row>
    <row r="558" spans="1:59" x14ac:dyDescent="0.35">
      <c r="A558">
        <v>33</v>
      </c>
      <c r="B558">
        <v>843.5826086956522</v>
      </c>
      <c r="C558">
        <v>7</v>
      </c>
      <c r="D558">
        <v>1970</v>
      </c>
      <c r="E558">
        <v>4</v>
      </c>
      <c r="F558">
        <v>2</v>
      </c>
      <c r="G558">
        <v>7</v>
      </c>
      <c r="H558">
        <v>3</v>
      </c>
      <c r="I558">
        <v>3</v>
      </c>
      <c r="J558">
        <v>0</v>
      </c>
      <c r="K558">
        <v>20</v>
      </c>
      <c r="L558">
        <v>3</v>
      </c>
      <c r="M558">
        <v>3</v>
      </c>
      <c r="N558" s="14">
        <v>0</v>
      </c>
      <c r="O558">
        <v>1</v>
      </c>
      <c r="P558" s="15">
        <f t="shared" si="105"/>
        <v>1</v>
      </c>
      <c r="Q558">
        <f t="shared" si="106"/>
        <v>0</v>
      </c>
      <c r="R558">
        <f t="shared" si="107"/>
        <v>2.3263968264254465E-2</v>
      </c>
      <c r="S558" s="14">
        <f t="shared" si="108"/>
        <v>2.3263968264254465E-2</v>
      </c>
      <c r="T558" s="15">
        <f t="shared" si="109"/>
        <v>0.97673603173574552</v>
      </c>
      <c r="U558" s="14">
        <f t="shared" si="110"/>
        <v>-2.3538845906065153E-2</v>
      </c>
      <c r="V558" s="15">
        <f t="shared" si="111"/>
        <v>100</v>
      </c>
      <c r="W558">
        <f t="shared" si="112"/>
        <v>2.381807111478457E-2</v>
      </c>
      <c r="AZ558">
        <v>7.1946119528094224E-2</v>
      </c>
      <c r="BA558">
        <v>1</v>
      </c>
      <c r="BB558">
        <v>0</v>
      </c>
      <c r="BC558">
        <f t="shared" si="116"/>
        <v>522</v>
      </c>
      <c r="BD558">
        <f t="shared" si="117"/>
        <v>32</v>
      </c>
      <c r="BE558">
        <f t="shared" si="113"/>
        <v>0.57664233576642343</v>
      </c>
      <c r="BF558">
        <f t="shared" si="114"/>
        <v>0.86497890295358648</v>
      </c>
      <c r="BG558">
        <f t="shared" si="115"/>
        <v>7.0152384667771688E-4</v>
      </c>
    </row>
    <row r="559" spans="1:59" x14ac:dyDescent="0.35">
      <c r="A559">
        <v>33</v>
      </c>
      <c r="B559">
        <v>867</v>
      </c>
      <c r="C559">
        <v>8</v>
      </c>
      <c r="D559">
        <v>1798</v>
      </c>
      <c r="E559">
        <v>4</v>
      </c>
      <c r="F559">
        <v>2</v>
      </c>
      <c r="G559">
        <v>4</v>
      </c>
      <c r="H559">
        <v>1</v>
      </c>
      <c r="I559">
        <v>2</v>
      </c>
      <c r="J559">
        <v>0</v>
      </c>
      <c r="K559">
        <v>19</v>
      </c>
      <c r="L559">
        <v>2</v>
      </c>
      <c r="M559">
        <v>3</v>
      </c>
      <c r="N559" s="14">
        <v>0</v>
      </c>
      <c r="O559">
        <v>1</v>
      </c>
      <c r="P559" s="15">
        <f t="shared" si="105"/>
        <v>1</v>
      </c>
      <c r="Q559">
        <f t="shared" si="106"/>
        <v>0</v>
      </c>
      <c r="R559">
        <f t="shared" si="107"/>
        <v>7.7147663054865506E-2</v>
      </c>
      <c r="S559" s="14">
        <f t="shared" si="108"/>
        <v>7.7147663054865506E-2</v>
      </c>
      <c r="T559" s="15">
        <f t="shared" si="109"/>
        <v>0.92285233694513447</v>
      </c>
      <c r="U559" s="14">
        <f t="shared" si="110"/>
        <v>-8.0286038918953792E-2</v>
      </c>
      <c r="V559" s="15">
        <f t="shared" si="111"/>
        <v>100</v>
      </c>
      <c r="W559">
        <f t="shared" si="112"/>
        <v>8.3596974257271778E-2</v>
      </c>
      <c r="AZ559">
        <v>7.2022005788091134E-2</v>
      </c>
      <c r="BA559">
        <v>1</v>
      </c>
      <c r="BB559">
        <v>0</v>
      </c>
      <c r="BC559">
        <f t="shared" si="116"/>
        <v>523</v>
      </c>
      <c r="BD559">
        <f t="shared" si="117"/>
        <v>32</v>
      </c>
      <c r="BE559">
        <f t="shared" si="113"/>
        <v>0.57583130575831309</v>
      </c>
      <c r="BF559">
        <f t="shared" si="114"/>
        <v>0.86497890295358648</v>
      </c>
      <c r="BG559">
        <f t="shared" si="115"/>
        <v>7.0152384667771688E-4</v>
      </c>
    </row>
    <row r="560" spans="1:59" x14ac:dyDescent="0.35">
      <c r="A560">
        <v>33</v>
      </c>
      <c r="B560">
        <v>922</v>
      </c>
      <c r="C560">
        <v>1</v>
      </c>
      <c r="D560">
        <v>612</v>
      </c>
      <c r="E560">
        <v>1</v>
      </c>
      <c r="F560">
        <v>1</v>
      </c>
      <c r="G560">
        <v>1</v>
      </c>
      <c r="H560">
        <v>3</v>
      </c>
      <c r="I560">
        <v>3</v>
      </c>
      <c r="J560">
        <v>0</v>
      </c>
      <c r="K560">
        <v>19</v>
      </c>
      <c r="L560">
        <v>3</v>
      </c>
      <c r="M560">
        <v>3</v>
      </c>
      <c r="N560" s="14">
        <v>0</v>
      </c>
      <c r="O560">
        <v>1</v>
      </c>
      <c r="P560" s="15">
        <f t="shared" si="105"/>
        <v>1</v>
      </c>
      <c r="Q560">
        <f t="shared" si="106"/>
        <v>0</v>
      </c>
      <c r="R560">
        <f t="shared" si="107"/>
        <v>2.2603792007407652E-2</v>
      </c>
      <c r="S560" s="14">
        <f t="shared" si="108"/>
        <v>2.2603792007407652E-2</v>
      </c>
      <c r="T560" s="15">
        <f t="shared" si="109"/>
        <v>0.9773962079925923</v>
      </c>
      <c r="U560" s="14">
        <f t="shared" si="110"/>
        <v>-2.2863173841973356E-2</v>
      </c>
      <c r="V560" s="15">
        <f t="shared" si="111"/>
        <v>100</v>
      </c>
      <c r="W560">
        <f t="shared" si="112"/>
        <v>2.3126539496026947E-2</v>
      </c>
      <c r="AZ560">
        <v>7.2022587307557853E-2</v>
      </c>
      <c r="BA560">
        <v>1</v>
      </c>
      <c r="BB560">
        <v>0</v>
      </c>
      <c r="BC560">
        <f t="shared" si="116"/>
        <v>524</v>
      </c>
      <c r="BD560">
        <f t="shared" si="117"/>
        <v>32</v>
      </c>
      <c r="BE560">
        <f t="shared" si="113"/>
        <v>0.57502027575020276</v>
      </c>
      <c r="BF560">
        <f t="shared" si="114"/>
        <v>0.86497890295358648</v>
      </c>
      <c r="BG560">
        <f t="shared" si="115"/>
        <v>7.0152384667771688E-4</v>
      </c>
    </row>
    <row r="561" spans="1:59" x14ac:dyDescent="0.35">
      <c r="A561">
        <v>33</v>
      </c>
      <c r="B561">
        <v>924</v>
      </c>
      <c r="C561">
        <v>2</v>
      </c>
      <c r="D561">
        <v>39</v>
      </c>
      <c r="E561">
        <v>3</v>
      </c>
      <c r="F561">
        <v>2</v>
      </c>
      <c r="G561">
        <v>5</v>
      </c>
      <c r="H561">
        <v>4</v>
      </c>
      <c r="I561">
        <v>1</v>
      </c>
      <c r="J561">
        <v>0</v>
      </c>
      <c r="K561">
        <v>11</v>
      </c>
      <c r="L561">
        <v>4</v>
      </c>
      <c r="M561">
        <v>3</v>
      </c>
      <c r="N561" s="14">
        <v>0</v>
      </c>
      <c r="O561">
        <v>1</v>
      </c>
      <c r="P561" s="15">
        <f t="shared" si="105"/>
        <v>1</v>
      </c>
      <c r="Q561">
        <f t="shared" si="106"/>
        <v>0</v>
      </c>
      <c r="R561">
        <f t="shared" si="107"/>
        <v>7.4185147016320355E-2</v>
      </c>
      <c r="S561" s="14">
        <f t="shared" si="108"/>
        <v>7.4185147016320355E-2</v>
      </c>
      <c r="T561" s="15">
        <f t="shared" si="109"/>
        <v>0.9258148529836796</v>
      </c>
      <c r="U561" s="14">
        <f t="shared" si="110"/>
        <v>-7.7081007109383981E-2</v>
      </c>
      <c r="V561" s="15">
        <f t="shared" si="111"/>
        <v>100</v>
      </c>
      <c r="W561">
        <f t="shared" si="112"/>
        <v>8.0129571023017612E-2</v>
      </c>
      <c r="AZ561">
        <v>7.2085273572470188E-2</v>
      </c>
      <c r="BA561">
        <v>1</v>
      </c>
      <c r="BB561">
        <v>0</v>
      </c>
      <c r="BC561">
        <f t="shared" si="116"/>
        <v>525</v>
      </c>
      <c r="BD561">
        <f t="shared" si="117"/>
        <v>32</v>
      </c>
      <c r="BE561">
        <f t="shared" si="113"/>
        <v>0.57420924574209242</v>
      </c>
      <c r="BF561">
        <f t="shared" si="114"/>
        <v>0.86497890295358648</v>
      </c>
      <c r="BG561">
        <f t="shared" si="115"/>
        <v>7.0152384667771688E-4</v>
      </c>
    </row>
    <row r="562" spans="1:59" x14ac:dyDescent="0.35">
      <c r="A562">
        <v>33</v>
      </c>
      <c r="B562">
        <v>931</v>
      </c>
      <c r="C562">
        <v>14</v>
      </c>
      <c r="D562">
        <v>252</v>
      </c>
      <c r="E562">
        <v>4</v>
      </c>
      <c r="F562">
        <v>1</v>
      </c>
      <c r="G562">
        <v>4</v>
      </c>
      <c r="H562">
        <v>2</v>
      </c>
      <c r="I562">
        <v>2</v>
      </c>
      <c r="J562">
        <v>0</v>
      </c>
      <c r="K562">
        <v>13</v>
      </c>
      <c r="L562">
        <v>4</v>
      </c>
      <c r="M562">
        <v>3</v>
      </c>
      <c r="N562" s="14">
        <v>0</v>
      </c>
      <c r="O562">
        <v>1</v>
      </c>
      <c r="P562" s="15">
        <f t="shared" si="105"/>
        <v>1</v>
      </c>
      <c r="Q562">
        <f t="shared" si="106"/>
        <v>0</v>
      </c>
      <c r="R562">
        <f t="shared" si="107"/>
        <v>4.6891231822259613E-2</v>
      </c>
      <c r="S562" s="14">
        <f t="shared" si="108"/>
        <v>4.6891231822259613E-2</v>
      </c>
      <c r="T562" s="15">
        <f t="shared" si="109"/>
        <v>0.95310876817774037</v>
      </c>
      <c r="U562" s="14">
        <f t="shared" si="110"/>
        <v>-4.802624943997482E-2</v>
      </c>
      <c r="V562" s="15">
        <f t="shared" si="111"/>
        <v>100</v>
      </c>
      <c r="W562">
        <f t="shared" si="112"/>
        <v>4.9198195828070605E-2</v>
      </c>
      <c r="AZ562">
        <v>7.2204475083913741E-2</v>
      </c>
      <c r="BA562">
        <v>1</v>
      </c>
      <c r="BB562">
        <v>0</v>
      </c>
      <c r="BC562">
        <f t="shared" si="116"/>
        <v>526</v>
      </c>
      <c r="BD562">
        <f t="shared" si="117"/>
        <v>32</v>
      </c>
      <c r="BE562">
        <f t="shared" si="113"/>
        <v>0.57339821573398209</v>
      </c>
      <c r="BF562">
        <f t="shared" si="114"/>
        <v>0.86497890295358648</v>
      </c>
      <c r="BG562">
        <f t="shared" si="115"/>
        <v>7.0152384667762082E-4</v>
      </c>
    </row>
    <row r="563" spans="1:59" x14ac:dyDescent="0.35">
      <c r="A563">
        <v>33</v>
      </c>
      <c r="B563">
        <v>970</v>
      </c>
      <c r="C563">
        <v>7</v>
      </c>
      <c r="D563">
        <v>1114</v>
      </c>
      <c r="E563">
        <v>4</v>
      </c>
      <c r="F563">
        <v>1</v>
      </c>
      <c r="G563">
        <v>8</v>
      </c>
      <c r="H563">
        <v>2</v>
      </c>
      <c r="I563">
        <v>2</v>
      </c>
      <c r="J563">
        <v>0</v>
      </c>
      <c r="K563">
        <v>17</v>
      </c>
      <c r="L563">
        <v>3</v>
      </c>
      <c r="M563">
        <v>3</v>
      </c>
      <c r="N563" s="14">
        <v>0</v>
      </c>
      <c r="O563">
        <v>1</v>
      </c>
      <c r="P563" s="15">
        <f t="shared" si="105"/>
        <v>1</v>
      </c>
      <c r="Q563">
        <f t="shared" si="106"/>
        <v>0</v>
      </c>
      <c r="R563">
        <f t="shared" si="107"/>
        <v>5.950066182603992E-2</v>
      </c>
      <c r="S563" s="14">
        <f t="shared" si="108"/>
        <v>5.950066182603992E-2</v>
      </c>
      <c r="T563" s="15">
        <f t="shared" si="109"/>
        <v>0.94049933817396003</v>
      </c>
      <c r="U563" s="14">
        <f t="shared" si="110"/>
        <v>-6.1344333937248502E-2</v>
      </c>
      <c r="V563" s="15">
        <f t="shared" si="111"/>
        <v>100</v>
      </c>
      <c r="W563">
        <f t="shared" si="112"/>
        <v>6.3264969374209543E-2</v>
      </c>
      <c r="AZ563">
        <v>7.2265606272369262E-2</v>
      </c>
      <c r="BA563">
        <v>1</v>
      </c>
      <c r="BB563">
        <v>0</v>
      </c>
      <c r="BC563">
        <f t="shared" si="116"/>
        <v>527</v>
      </c>
      <c r="BD563">
        <f t="shared" si="117"/>
        <v>32</v>
      </c>
      <c r="BE563">
        <f t="shared" si="113"/>
        <v>0.57258718572587186</v>
      </c>
      <c r="BF563">
        <f t="shared" si="114"/>
        <v>0.86497890295358648</v>
      </c>
      <c r="BG563">
        <f t="shared" si="115"/>
        <v>7.0152384667762082E-4</v>
      </c>
    </row>
    <row r="564" spans="1:59" x14ac:dyDescent="0.35">
      <c r="A564">
        <v>33</v>
      </c>
      <c r="B564">
        <v>1017</v>
      </c>
      <c r="C564">
        <v>25</v>
      </c>
      <c r="D564">
        <v>1108</v>
      </c>
      <c r="E564">
        <v>1</v>
      </c>
      <c r="F564">
        <v>2</v>
      </c>
      <c r="G564">
        <v>4</v>
      </c>
      <c r="H564">
        <v>2</v>
      </c>
      <c r="I564">
        <v>1</v>
      </c>
      <c r="J564">
        <v>1</v>
      </c>
      <c r="K564">
        <v>20</v>
      </c>
      <c r="L564">
        <v>2</v>
      </c>
      <c r="M564">
        <v>3</v>
      </c>
      <c r="N564" s="14">
        <v>1</v>
      </c>
      <c r="O564">
        <v>0</v>
      </c>
      <c r="P564" s="15">
        <f t="shared" si="105"/>
        <v>1</v>
      </c>
      <c r="Q564">
        <f t="shared" si="106"/>
        <v>1</v>
      </c>
      <c r="R564">
        <f t="shared" si="107"/>
        <v>0.74983276849766034</v>
      </c>
      <c r="S564" s="14">
        <f t="shared" si="108"/>
        <v>0.74983276849766034</v>
      </c>
      <c r="T564" s="15">
        <f t="shared" si="109"/>
        <v>0.25016723150233966</v>
      </c>
      <c r="U564" s="14">
        <f t="shared" si="110"/>
        <v>-0.28790507265093007</v>
      </c>
      <c r="V564" s="15">
        <f t="shared" si="111"/>
        <v>100</v>
      </c>
      <c r="W564">
        <f t="shared" si="112"/>
        <v>0.33363070008738921</v>
      </c>
      <c r="AZ564">
        <v>7.2304032706433013E-2</v>
      </c>
      <c r="BA564">
        <v>1</v>
      </c>
      <c r="BB564">
        <v>0</v>
      </c>
      <c r="BC564">
        <f t="shared" si="116"/>
        <v>528</v>
      </c>
      <c r="BD564">
        <f t="shared" si="117"/>
        <v>32</v>
      </c>
      <c r="BE564">
        <f t="shared" si="113"/>
        <v>0.57177615571776164</v>
      </c>
      <c r="BF564">
        <f t="shared" si="114"/>
        <v>0.86497890295358648</v>
      </c>
      <c r="BG564">
        <f t="shared" si="115"/>
        <v>7.0152384667771688E-4</v>
      </c>
    </row>
    <row r="565" spans="1:59" x14ac:dyDescent="0.35">
      <c r="A565">
        <v>33</v>
      </c>
      <c r="B565">
        <v>1038</v>
      </c>
      <c r="C565">
        <v>8</v>
      </c>
      <c r="D565">
        <v>1044</v>
      </c>
      <c r="E565">
        <v>2</v>
      </c>
      <c r="F565">
        <v>1</v>
      </c>
      <c r="G565">
        <v>9</v>
      </c>
      <c r="H565">
        <v>4</v>
      </c>
      <c r="I565">
        <v>1</v>
      </c>
      <c r="J565">
        <v>0</v>
      </c>
      <c r="K565">
        <v>19</v>
      </c>
      <c r="L565">
        <v>4</v>
      </c>
      <c r="M565">
        <v>2</v>
      </c>
      <c r="N565" s="14">
        <v>0</v>
      </c>
      <c r="O565">
        <v>1</v>
      </c>
      <c r="P565" s="15">
        <f t="shared" si="105"/>
        <v>1</v>
      </c>
      <c r="Q565">
        <f t="shared" si="106"/>
        <v>0</v>
      </c>
      <c r="R565">
        <f t="shared" si="107"/>
        <v>0.13546307141121061</v>
      </c>
      <c r="S565" s="14">
        <f t="shared" si="108"/>
        <v>0.13546307141121061</v>
      </c>
      <c r="T565" s="15">
        <f t="shared" si="109"/>
        <v>0.86453692858878939</v>
      </c>
      <c r="U565" s="14">
        <f t="shared" si="110"/>
        <v>-0.14556125806922784</v>
      </c>
      <c r="V565" s="15">
        <f t="shared" si="111"/>
        <v>100</v>
      </c>
      <c r="W565">
        <f t="shared" si="112"/>
        <v>0.15668858892162213</v>
      </c>
      <c r="AZ565">
        <v>7.2600196988645352E-2</v>
      </c>
      <c r="BA565">
        <v>1</v>
      </c>
      <c r="BB565">
        <v>0</v>
      </c>
      <c r="BC565">
        <f t="shared" si="116"/>
        <v>529</v>
      </c>
      <c r="BD565">
        <f t="shared" si="117"/>
        <v>32</v>
      </c>
      <c r="BE565">
        <f t="shared" si="113"/>
        <v>0.5709651257096513</v>
      </c>
      <c r="BF565">
        <f t="shared" si="114"/>
        <v>0.86497890295358648</v>
      </c>
      <c r="BG565">
        <f t="shared" si="115"/>
        <v>7.0152384667771688E-4</v>
      </c>
    </row>
    <row r="566" spans="1:59" x14ac:dyDescent="0.35">
      <c r="A566">
        <v>33</v>
      </c>
      <c r="B566">
        <v>1069</v>
      </c>
      <c r="C566">
        <v>1</v>
      </c>
      <c r="D566">
        <v>969</v>
      </c>
      <c r="E566">
        <v>2</v>
      </c>
      <c r="F566">
        <v>1</v>
      </c>
      <c r="G566">
        <v>7</v>
      </c>
      <c r="H566">
        <v>4</v>
      </c>
      <c r="I566">
        <v>1</v>
      </c>
      <c r="J566">
        <v>0</v>
      </c>
      <c r="K566">
        <v>14</v>
      </c>
      <c r="L566">
        <v>1</v>
      </c>
      <c r="M566">
        <v>3</v>
      </c>
      <c r="N566" s="14">
        <v>0</v>
      </c>
      <c r="O566">
        <v>1</v>
      </c>
      <c r="P566" s="15">
        <f t="shared" si="105"/>
        <v>1</v>
      </c>
      <c r="Q566">
        <f t="shared" si="106"/>
        <v>0</v>
      </c>
      <c r="R566">
        <f t="shared" si="107"/>
        <v>0.12129131107926913</v>
      </c>
      <c r="S566" s="14">
        <f t="shared" si="108"/>
        <v>0.12129131107926913</v>
      </c>
      <c r="T566" s="15">
        <f t="shared" si="109"/>
        <v>0.87870868892073084</v>
      </c>
      <c r="U566" s="14">
        <f t="shared" si="110"/>
        <v>-0.12930184814783535</v>
      </c>
      <c r="V566" s="15">
        <f t="shared" si="111"/>
        <v>100</v>
      </c>
      <c r="W566">
        <f t="shared" si="112"/>
        <v>0.13803358565652118</v>
      </c>
      <c r="AZ566">
        <v>7.260270161246099E-2</v>
      </c>
      <c r="BA566">
        <v>1</v>
      </c>
      <c r="BB566">
        <v>0</v>
      </c>
      <c r="BC566">
        <f t="shared" si="116"/>
        <v>530</v>
      </c>
      <c r="BD566">
        <f t="shared" si="117"/>
        <v>32</v>
      </c>
      <c r="BE566">
        <f t="shared" si="113"/>
        <v>0.57015409570154096</v>
      </c>
      <c r="BF566">
        <f t="shared" si="114"/>
        <v>0.86497890295358648</v>
      </c>
      <c r="BG566">
        <f t="shared" si="115"/>
        <v>7.0152384667771688E-4</v>
      </c>
    </row>
    <row r="567" spans="1:59" x14ac:dyDescent="0.35">
      <c r="A567">
        <v>33</v>
      </c>
      <c r="B567">
        <v>1076</v>
      </c>
      <c r="C567">
        <v>3</v>
      </c>
      <c r="D567">
        <v>702</v>
      </c>
      <c r="E567">
        <v>1</v>
      </c>
      <c r="F567">
        <v>2</v>
      </c>
      <c r="G567">
        <v>4</v>
      </c>
      <c r="H567">
        <v>1</v>
      </c>
      <c r="I567">
        <v>1</v>
      </c>
      <c r="J567">
        <v>1</v>
      </c>
      <c r="K567">
        <v>11</v>
      </c>
      <c r="L567">
        <v>1</v>
      </c>
      <c r="M567">
        <v>3</v>
      </c>
      <c r="N567" s="14">
        <v>1</v>
      </c>
      <c r="O567">
        <v>0</v>
      </c>
      <c r="P567" s="15">
        <f t="shared" si="105"/>
        <v>1</v>
      </c>
      <c r="Q567">
        <f t="shared" si="106"/>
        <v>1</v>
      </c>
      <c r="R567">
        <f t="shared" si="107"/>
        <v>0.76872918691683712</v>
      </c>
      <c r="S567" s="14">
        <f t="shared" si="108"/>
        <v>0.76872918691683712</v>
      </c>
      <c r="T567" s="15">
        <f t="shared" si="109"/>
        <v>0.23127081308316288</v>
      </c>
      <c r="U567" s="14">
        <f t="shared" si="110"/>
        <v>-0.26301653415723242</v>
      </c>
      <c r="V567" s="15">
        <f t="shared" si="111"/>
        <v>100</v>
      </c>
      <c r="W567">
        <f t="shared" si="112"/>
        <v>0.3008482272030375</v>
      </c>
      <c r="AZ567">
        <v>7.2986248265271975E-2</v>
      </c>
      <c r="BA567">
        <v>1</v>
      </c>
      <c r="BB567">
        <v>0</v>
      </c>
      <c r="BC567">
        <f t="shared" si="116"/>
        <v>531</v>
      </c>
      <c r="BD567">
        <f t="shared" si="117"/>
        <v>32</v>
      </c>
      <c r="BE567">
        <f t="shared" si="113"/>
        <v>0.56934306569343063</v>
      </c>
      <c r="BF567">
        <f t="shared" si="114"/>
        <v>0.86497890295358648</v>
      </c>
      <c r="BG567">
        <f t="shared" si="115"/>
        <v>7.0152384667771688E-4</v>
      </c>
    </row>
    <row r="568" spans="1:59" x14ac:dyDescent="0.35">
      <c r="A568">
        <v>33</v>
      </c>
      <c r="B568">
        <v>1099</v>
      </c>
      <c r="C568">
        <v>4</v>
      </c>
      <c r="D568">
        <v>1502</v>
      </c>
      <c r="E568">
        <v>1</v>
      </c>
      <c r="F568">
        <v>1</v>
      </c>
      <c r="G568">
        <v>5</v>
      </c>
      <c r="H568">
        <v>2</v>
      </c>
      <c r="I568">
        <v>2</v>
      </c>
      <c r="J568">
        <v>0</v>
      </c>
      <c r="K568">
        <v>15.173076923076923</v>
      </c>
      <c r="L568">
        <v>4</v>
      </c>
      <c r="M568">
        <v>3</v>
      </c>
      <c r="N568" s="14">
        <v>0</v>
      </c>
      <c r="O568">
        <v>1</v>
      </c>
      <c r="P568" s="15">
        <f t="shared" si="105"/>
        <v>1</v>
      </c>
      <c r="Q568">
        <f t="shared" si="106"/>
        <v>0</v>
      </c>
      <c r="R568">
        <f t="shared" si="107"/>
        <v>8.5691838913911675E-2</v>
      </c>
      <c r="S568" s="14">
        <f t="shared" si="108"/>
        <v>8.5691838913911675E-2</v>
      </c>
      <c r="T568" s="15">
        <f t="shared" si="109"/>
        <v>0.91430816108608837</v>
      </c>
      <c r="U568" s="14">
        <f t="shared" si="110"/>
        <v>-8.958760780315346E-2</v>
      </c>
      <c r="V568" s="15">
        <f t="shared" si="111"/>
        <v>100</v>
      </c>
      <c r="W568">
        <f t="shared" si="112"/>
        <v>9.3723147797477882E-2</v>
      </c>
      <c r="AZ568">
        <v>7.3065067526135188E-2</v>
      </c>
      <c r="BA568">
        <v>1</v>
      </c>
      <c r="BB568">
        <v>0</v>
      </c>
      <c r="BC568">
        <f t="shared" si="116"/>
        <v>532</v>
      </c>
      <c r="BD568">
        <f t="shared" si="117"/>
        <v>32</v>
      </c>
      <c r="BE568">
        <f t="shared" si="113"/>
        <v>0.56853203568532029</v>
      </c>
      <c r="BF568">
        <f t="shared" si="114"/>
        <v>0.86497890295358648</v>
      </c>
      <c r="BG568">
        <f t="shared" si="115"/>
        <v>7.0152384667762082E-4</v>
      </c>
    </row>
    <row r="569" spans="1:59" x14ac:dyDescent="0.35">
      <c r="A569">
        <v>33</v>
      </c>
      <c r="B569">
        <v>1111</v>
      </c>
      <c r="C569">
        <v>5</v>
      </c>
      <c r="D569">
        <v>1395</v>
      </c>
      <c r="E569">
        <v>2</v>
      </c>
      <c r="F569">
        <v>2</v>
      </c>
      <c r="G569">
        <v>8</v>
      </c>
      <c r="H569">
        <v>4</v>
      </c>
      <c r="I569">
        <v>2</v>
      </c>
      <c r="J569">
        <v>0</v>
      </c>
      <c r="K569">
        <v>13</v>
      </c>
      <c r="L569">
        <v>1</v>
      </c>
      <c r="M569">
        <v>4</v>
      </c>
      <c r="N569" s="14">
        <v>0</v>
      </c>
      <c r="O569">
        <v>1</v>
      </c>
      <c r="P569" s="15">
        <f t="shared" si="105"/>
        <v>1</v>
      </c>
      <c r="Q569">
        <f t="shared" si="106"/>
        <v>0</v>
      </c>
      <c r="R569">
        <f t="shared" si="107"/>
        <v>8.1214788784731859E-2</v>
      </c>
      <c r="S569" s="14">
        <f t="shared" si="108"/>
        <v>8.1214788784731859E-2</v>
      </c>
      <c r="T569" s="15">
        <f t="shared" si="109"/>
        <v>0.91878521121526813</v>
      </c>
      <c r="U569" s="14">
        <f t="shared" si="110"/>
        <v>-8.4702904057215103E-2</v>
      </c>
      <c r="V569" s="15">
        <f t="shared" si="111"/>
        <v>100</v>
      </c>
      <c r="W569">
        <f t="shared" si="112"/>
        <v>8.8393661318633826E-2</v>
      </c>
      <c r="AZ569">
        <v>7.324142173552689E-2</v>
      </c>
      <c r="BA569">
        <v>1</v>
      </c>
      <c r="BB569">
        <v>0</v>
      </c>
      <c r="BC569">
        <f t="shared" si="116"/>
        <v>533</v>
      </c>
      <c r="BD569">
        <f t="shared" si="117"/>
        <v>32</v>
      </c>
      <c r="BE569">
        <f t="shared" si="113"/>
        <v>0.56772100567721007</v>
      </c>
      <c r="BF569">
        <f t="shared" si="114"/>
        <v>0.86497890295358648</v>
      </c>
      <c r="BG569">
        <f t="shared" si="115"/>
        <v>7.0152384667771688E-4</v>
      </c>
    </row>
    <row r="570" spans="1:59" x14ac:dyDescent="0.35">
      <c r="A570">
        <v>33</v>
      </c>
      <c r="B570">
        <v>1141</v>
      </c>
      <c r="C570">
        <v>1</v>
      </c>
      <c r="D570">
        <v>52</v>
      </c>
      <c r="E570">
        <v>3</v>
      </c>
      <c r="F570">
        <v>1</v>
      </c>
      <c r="G570">
        <v>8</v>
      </c>
      <c r="H570">
        <v>1</v>
      </c>
      <c r="I570">
        <v>2</v>
      </c>
      <c r="J570">
        <v>0</v>
      </c>
      <c r="K570">
        <v>19</v>
      </c>
      <c r="L570">
        <v>1</v>
      </c>
      <c r="M570">
        <v>3</v>
      </c>
      <c r="N570" s="14">
        <v>0</v>
      </c>
      <c r="O570">
        <v>1</v>
      </c>
      <c r="P570" s="15">
        <f t="shared" si="105"/>
        <v>1</v>
      </c>
      <c r="Q570">
        <f t="shared" si="106"/>
        <v>0</v>
      </c>
      <c r="R570">
        <f t="shared" si="107"/>
        <v>0.13546487921018044</v>
      </c>
      <c r="S570" s="14">
        <f t="shared" si="108"/>
        <v>0.13546487921018044</v>
      </c>
      <c r="T570" s="15">
        <f t="shared" si="109"/>
        <v>0.86453512078981953</v>
      </c>
      <c r="U570" s="14">
        <f t="shared" si="110"/>
        <v>-0.14556334913185362</v>
      </c>
      <c r="V570" s="15">
        <f t="shared" si="111"/>
        <v>100</v>
      </c>
      <c r="W570">
        <f t="shared" si="112"/>
        <v>0.15669100763242888</v>
      </c>
      <c r="AZ570">
        <v>7.3248974273413064E-2</v>
      </c>
      <c r="BA570">
        <v>1</v>
      </c>
      <c r="BB570">
        <v>0</v>
      </c>
      <c r="BC570">
        <f t="shared" si="116"/>
        <v>534</v>
      </c>
      <c r="BD570">
        <f t="shared" si="117"/>
        <v>32</v>
      </c>
      <c r="BE570">
        <f t="shared" si="113"/>
        <v>0.56690997566909973</v>
      </c>
      <c r="BF570">
        <f t="shared" si="114"/>
        <v>0.86497890295358648</v>
      </c>
      <c r="BG570">
        <f t="shared" si="115"/>
        <v>7.0152384667762082E-4</v>
      </c>
    </row>
    <row r="571" spans="1:59" x14ac:dyDescent="0.35">
      <c r="A571">
        <v>33</v>
      </c>
      <c r="B571">
        <v>1198</v>
      </c>
      <c r="C571">
        <v>1</v>
      </c>
      <c r="D571">
        <v>939</v>
      </c>
      <c r="E571">
        <v>3</v>
      </c>
      <c r="F571">
        <v>2</v>
      </c>
      <c r="G571">
        <v>4</v>
      </c>
      <c r="H571">
        <v>1</v>
      </c>
      <c r="I571">
        <v>1</v>
      </c>
      <c r="J571">
        <v>1</v>
      </c>
      <c r="K571">
        <v>11</v>
      </c>
      <c r="L571">
        <v>2</v>
      </c>
      <c r="M571">
        <v>3</v>
      </c>
      <c r="N571" s="14">
        <v>0</v>
      </c>
      <c r="O571">
        <v>1</v>
      </c>
      <c r="P571" s="15">
        <f t="shared" si="105"/>
        <v>1</v>
      </c>
      <c r="Q571">
        <f t="shared" si="106"/>
        <v>0</v>
      </c>
      <c r="R571">
        <f t="shared" si="107"/>
        <v>0.56019585220469026</v>
      </c>
      <c r="S571" s="14">
        <f t="shared" si="108"/>
        <v>0.56019585220469026</v>
      </c>
      <c r="T571" s="15">
        <f t="shared" si="109"/>
        <v>0.43980414779530974</v>
      </c>
      <c r="U571" s="14">
        <f t="shared" si="110"/>
        <v>-0.82142576981156556</v>
      </c>
      <c r="V571" s="15">
        <f t="shared" si="111"/>
        <v>0</v>
      </c>
      <c r="W571">
        <f t="shared" si="112"/>
        <v>1.2737393565133277</v>
      </c>
      <c r="AZ571">
        <v>7.3307059412287573E-2</v>
      </c>
      <c r="BA571">
        <v>1</v>
      </c>
      <c r="BB571">
        <v>0</v>
      </c>
      <c r="BC571">
        <f t="shared" si="116"/>
        <v>535</v>
      </c>
      <c r="BD571">
        <f t="shared" si="117"/>
        <v>32</v>
      </c>
      <c r="BE571">
        <f t="shared" si="113"/>
        <v>0.56609894566098951</v>
      </c>
      <c r="BF571">
        <f t="shared" si="114"/>
        <v>0.86497890295358648</v>
      </c>
      <c r="BG571">
        <f t="shared" si="115"/>
        <v>7.0152384667771688E-4</v>
      </c>
    </row>
    <row r="572" spans="1:59" x14ac:dyDescent="0.35">
      <c r="A572">
        <v>33</v>
      </c>
      <c r="B572">
        <v>1216</v>
      </c>
      <c r="C572">
        <v>8</v>
      </c>
      <c r="D572">
        <v>677</v>
      </c>
      <c r="E572">
        <v>3</v>
      </c>
      <c r="F572">
        <v>2</v>
      </c>
      <c r="G572">
        <v>8</v>
      </c>
      <c r="H572">
        <v>3</v>
      </c>
      <c r="I572">
        <v>3</v>
      </c>
      <c r="J572">
        <v>0</v>
      </c>
      <c r="K572">
        <v>14.945945945945946</v>
      </c>
      <c r="L572">
        <v>4</v>
      </c>
      <c r="M572">
        <v>3</v>
      </c>
      <c r="N572" s="14">
        <v>0</v>
      </c>
      <c r="O572">
        <v>1</v>
      </c>
      <c r="P572" s="15">
        <f t="shared" si="105"/>
        <v>1</v>
      </c>
      <c r="Q572">
        <f t="shared" si="106"/>
        <v>0</v>
      </c>
      <c r="R572">
        <f t="shared" si="107"/>
        <v>3.930065800628417E-2</v>
      </c>
      <c r="S572" s="14">
        <f t="shared" si="108"/>
        <v>3.930065800628417E-2</v>
      </c>
      <c r="T572" s="15">
        <f t="shared" si="109"/>
        <v>0.96069934199371587</v>
      </c>
      <c r="U572" s="14">
        <f t="shared" si="110"/>
        <v>-4.0093778490467823E-2</v>
      </c>
      <c r="V572" s="15">
        <f t="shared" si="111"/>
        <v>100</v>
      </c>
      <c r="W572">
        <f t="shared" si="112"/>
        <v>4.0908384432453627E-2</v>
      </c>
      <c r="AZ572">
        <v>7.3467073087522899E-2</v>
      </c>
      <c r="BA572">
        <v>1</v>
      </c>
      <c r="BB572">
        <v>0</v>
      </c>
      <c r="BC572">
        <f t="shared" si="116"/>
        <v>536</v>
      </c>
      <c r="BD572">
        <f t="shared" si="117"/>
        <v>32</v>
      </c>
      <c r="BE572">
        <f t="shared" si="113"/>
        <v>0.56528791565287917</v>
      </c>
      <c r="BF572">
        <f t="shared" si="114"/>
        <v>0.86497890295358648</v>
      </c>
      <c r="BG572">
        <f t="shared" si="115"/>
        <v>7.0152384667771688E-4</v>
      </c>
    </row>
    <row r="573" spans="1:59" x14ac:dyDescent="0.35">
      <c r="A573">
        <v>33</v>
      </c>
      <c r="B573">
        <v>1242</v>
      </c>
      <c r="C573">
        <v>8</v>
      </c>
      <c r="D573">
        <v>1560</v>
      </c>
      <c r="E573">
        <v>1</v>
      </c>
      <c r="F573">
        <v>2</v>
      </c>
      <c r="G573">
        <v>8</v>
      </c>
      <c r="H573">
        <v>1</v>
      </c>
      <c r="I573">
        <v>2</v>
      </c>
      <c r="J573">
        <v>0</v>
      </c>
      <c r="K573">
        <v>13</v>
      </c>
      <c r="L573">
        <v>4</v>
      </c>
      <c r="M573">
        <v>1</v>
      </c>
      <c r="N573" s="14">
        <v>0</v>
      </c>
      <c r="O573">
        <v>1</v>
      </c>
      <c r="P573" s="15">
        <f t="shared" si="105"/>
        <v>1</v>
      </c>
      <c r="Q573">
        <f t="shared" si="106"/>
        <v>0</v>
      </c>
      <c r="R573">
        <f t="shared" si="107"/>
        <v>0.35609034647440485</v>
      </c>
      <c r="S573" s="14">
        <f t="shared" si="108"/>
        <v>0.35609034647440485</v>
      </c>
      <c r="T573" s="15">
        <f t="shared" si="109"/>
        <v>0.64390965352559515</v>
      </c>
      <c r="U573" s="14">
        <f t="shared" si="110"/>
        <v>-0.44019685227581301</v>
      </c>
      <c r="V573" s="15">
        <f t="shared" si="111"/>
        <v>100</v>
      </c>
      <c r="W573">
        <f t="shared" si="112"/>
        <v>0.55301290254728319</v>
      </c>
      <c r="AZ573">
        <v>7.3801824403243274E-2</v>
      </c>
      <c r="BA573">
        <v>1</v>
      </c>
      <c r="BB573">
        <v>0</v>
      </c>
      <c r="BC573">
        <f t="shared" si="116"/>
        <v>537</v>
      </c>
      <c r="BD573">
        <f t="shared" si="117"/>
        <v>32</v>
      </c>
      <c r="BE573">
        <f t="shared" si="113"/>
        <v>0.56447688564476883</v>
      </c>
      <c r="BF573">
        <f t="shared" si="114"/>
        <v>0.86497890295358648</v>
      </c>
      <c r="BG573">
        <f t="shared" si="115"/>
        <v>7.0152384667771688E-4</v>
      </c>
    </row>
    <row r="574" spans="1:59" x14ac:dyDescent="0.35">
      <c r="A574">
        <v>33</v>
      </c>
      <c r="B574">
        <v>1277</v>
      </c>
      <c r="C574">
        <v>15</v>
      </c>
      <c r="D574">
        <v>582</v>
      </c>
      <c r="E574">
        <v>2</v>
      </c>
      <c r="F574">
        <v>2</v>
      </c>
      <c r="G574">
        <v>6</v>
      </c>
      <c r="H574">
        <v>3</v>
      </c>
      <c r="I574">
        <v>2</v>
      </c>
      <c r="J574">
        <v>1</v>
      </c>
      <c r="K574">
        <v>15.049382716049383</v>
      </c>
      <c r="L574">
        <v>4</v>
      </c>
      <c r="M574">
        <v>4</v>
      </c>
      <c r="N574" s="14">
        <v>1</v>
      </c>
      <c r="O574">
        <v>0</v>
      </c>
      <c r="P574" s="15">
        <f t="shared" si="105"/>
        <v>1</v>
      </c>
      <c r="Q574">
        <f t="shared" si="106"/>
        <v>1</v>
      </c>
      <c r="R574">
        <f t="shared" si="107"/>
        <v>0.30372760487227513</v>
      </c>
      <c r="S574" s="14">
        <f t="shared" si="108"/>
        <v>0.30372760487227513</v>
      </c>
      <c r="T574" s="15">
        <f t="shared" si="109"/>
        <v>0.69627239512772487</v>
      </c>
      <c r="U574" s="14">
        <f t="shared" si="110"/>
        <v>-1.1916240158610367</v>
      </c>
      <c r="V574" s="15">
        <f t="shared" si="111"/>
        <v>0</v>
      </c>
      <c r="W574">
        <f t="shared" si="112"/>
        <v>2.2924238164671413</v>
      </c>
      <c r="AZ574">
        <v>7.3831401463713572E-2</v>
      </c>
      <c r="BA574">
        <v>1</v>
      </c>
      <c r="BB574">
        <v>0</v>
      </c>
      <c r="BC574">
        <f t="shared" si="116"/>
        <v>538</v>
      </c>
      <c r="BD574">
        <f t="shared" si="117"/>
        <v>32</v>
      </c>
      <c r="BE574">
        <f t="shared" si="113"/>
        <v>0.5636658556366585</v>
      </c>
      <c r="BF574">
        <f t="shared" si="114"/>
        <v>0.86497890295358648</v>
      </c>
      <c r="BG574">
        <f t="shared" si="115"/>
        <v>7.0152384667762082E-4</v>
      </c>
    </row>
    <row r="575" spans="1:59" x14ac:dyDescent="0.35">
      <c r="A575">
        <v>33</v>
      </c>
      <c r="B575">
        <v>1283</v>
      </c>
      <c r="C575">
        <v>2</v>
      </c>
      <c r="D575">
        <v>1756</v>
      </c>
      <c r="E575">
        <v>4</v>
      </c>
      <c r="F575">
        <v>1</v>
      </c>
      <c r="G575">
        <v>8</v>
      </c>
      <c r="H575">
        <v>2</v>
      </c>
      <c r="I575">
        <v>1</v>
      </c>
      <c r="J575">
        <v>0</v>
      </c>
      <c r="K575">
        <v>14.945945945945946</v>
      </c>
      <c r="L575">
        <v>4</v>
      </c>
      <c r="M575">
        <v>2</v>
      </c>
      <c r="N575" s="14">
        <v>0</v>
      </c>
      <c r="O575">
        <v>1</v>
      </c>
      <c r="P575" s="15">
        <f t="shared" si="105"/>
        <v>1</v>
      </c>
      <c r="Q575">
        <f t="shared" si="106"/>
        <v>0</v>
      </c>
      <c r="R575">
        <f t="shared" si="107"/>
        <v>0.10295768613676805</v>
      </c>
      <c r="S575" s="14">
        <f t="shared" si="108"/>
        <v>0.10295768613676805</v>
      </c>
      <c r="T575" s="15">
        <f t="shared" si="109"/>
        <v>0.89704231386323197</v>
      </c>
      <c r="U575" s="14">
        <f t="shared" si="110"/>
        <v>-0.10865224539019165</v>
      </c>
      <c r="V575" s="15">
        <f t="shared" si="111"/>
        <v>100</v>
      </c>
      <c r="W575">
        <f t="shared" si="112"/>
        <v>0.11477461491573021</v>
      </c>
      <c r="AZ575">
        <v>7.4052944998960993E-2</v>
      </c>
      <c r="BA575">
        <v>1</v>
      </c>
      <c r="BB575">
        <v>0</v>
      </c>
      <c r="BC575">
        <f t="shared" si="116"/>
        <v>539</v>
      </c>
      <c r="BD575">
        <f t="shared" si="117"/>
        <v>32</v>
      </c>
      <c r="BE575">
        <f t="shared" si="113"/>
        <v>0.56285482562854827</v>
      </c>
      <c r="BF575">
        <f t="shared" si="114"/>
        <v>0.86497890295358648</v>
      </c>
      <c r="BG575">
        <f t="shared" si="115"/>
        <v>7.0152384667771688E-4</v>
      </c>
    </row>
    <row r="576" spans="1:59" x14ac:dyDescent="0.35">
      <c r="A576">
        <v>33</v>
      </c>
      <c r="B576">
        <v>1296</v>
      </c>
      <c r="C576">
        <v>6</v>
      </c>
      <c r="D576">
        <v>692</v>
      </c>
      <c r="E576">
        <v>3</v>
      </c>
      <c r="F576">
        <v>2</v>
      </c>
      <c r="G576">
        <v>7</v>
      </c>
      <c r="H576">
        <v>4</v>
      </c>
      <c r="I576">
        <v>3</v>
      </c>
      <c r="J576">
        <v>0</v>
      </c>
      <c r="K576">
        <v>23</v>
      </c>
      <c r="L576">
        <v>3</v>
      </c>
      <c r="M576">
        <v>1</v>
      </c>
      <c r="N576" s="14">
        <v>0</v>
      </c>
      <c r="O576">
        <v>1</v>
      </c>
      <c r="P576" s="15">
        <f t="shared" si="105"/>
        <v>1</v>
      </c>
      <c r="Q576">
        <f t="shared" si="106"/>
        <v>0</v>
      </c>
      <c r="R576">
        <f t="shared" si="107"/>
        <v>4.0827343823215852E-2</v>
      </c>
      <c r="S576" s="14">
        <f t="shared" si="108"/>
        <v>4.0827343823215852E-2</v>
      </c>
      <c r="T576" s="15">
        <f t="shared" si="109"/>
        <v>0.95917265617678416</v>
      </c>
      <c r="U576" s="14">
        <f t="shared" si="110"/>
        <v>-4.1684182580099385E-2</v>
      </c>
      <c r="V576" s="15">
        <f t="shared" si="111"/>
        <v>100</v>
      </c>
      <c r="W576">
        <f t="shared" si="112"/>
        <v>4.2565166511263644E-2</v>
      </c>
      <c r="AZ576">
        <v>7.4129995580555025E-2</v>
      </c>
      <c r="BA576">
        <v>1</v>
      </c>
      <c r="BB576">
        <v>0</v>
      </c>
      <c r="BC576">
        <f t="shared" si="116"/>
        <v>540</v>
      </c>
      <c r="BD576">
        <f t="shared" si="117"/>
        <v>32</v>
      </c>
      <c r="BE576">
        <f t="shared" si="113"/>
        <v>0.56204379562043794</v>
      </c>
      <c r="BF576">
        <f t="shared" si="114"/>
        <v>0.86497890295358648</v>
      </c>
      <c r="BG576">
        <f t="shared" si="115"/>
        <v>7.0152384667762082E-4</v>
      </c>
    </row>
    <row r="577" spans="1:59" x14ac:dyDescent="0.35">
      <c r="A577">
        <v>33</v>
      </c>
      <c r="B577">
        <v>1313</v>
      </c>
      <c r="C577">
        <v>1</v>
      </c>
      <c r="D577">
        <v>1994</v>
      </c>
      <c r="E577">
        <v>2</v>
      </c>
      <c r="F577">
        <v>2</v>
      </c>
      <c r="G577">
        <v>5</v>
      </c>
      <c r="H577">
        <v>3</v>
      </c>
      <c r="I577">
        <v>3</v>
      </c>
      <c r="J577">
        <v>0</v>
      </c>
      <c r="K577">
        <v>12</v>
      </c>
      <c r="L577">
        <v>3</v>
      </c>
      <c r="M577">
        <v>2</v>
      </c>
      <c r="N577" s="14">
        <v>0</v>
      </c>
      <c r="O577">
        <v>1</v>
      </c>
      <c r="P577" s="15">
        <f t="shared" si="105"/>
        <v>1</v>
      </c>
      <c r="Q577">
        <f t="shared" si="106"/>
        <v>0</v>
      </c>
      <c r="R577">
        <f t="shared" si="107"/>
        <v>4.4973420376234911E-2</v>
      </c>
      <c r="S577" s="14">
        <f t="shared" si="108"/>
        <v>4.4973420376234911E-2</v>
      </c>
      <c r="T577" s="15">
        <f t="shared" si="109"/>
        <v>0.95502657962376514</v>
      </c>
      <c r="U577" s="14">
        <f t="shared" si="110"/>
        <v>-4.6016106821941814E-2</v>
      </c>
      <c r="V577" s="15">
        <f t="shared" si="111"/>
        <v>100</v>
      </c>
      <c r="W577">
        <f t="shared" si="112"/>
        <v>4.7091276133856177E-2</v>
      </c>
      <c r="AZ577">
        <v>7.4185147016320355E-2</v>
      </c>
      <c r="BA577">
        <v>1</v>
      </c>
      <c r="BB577">
        <v>0</v>
      </c>
      <c r="BC577">
        <f t="shared" si="116"/>
        <v>541</v>
      </c>
      <c r="BD577">
        <f t="shared" si="117"/>
        <v>32</v>
      </c>
      <c r="BE577">
        <f t="shared" si="113"/>
        <v>0.56123276561232771</v>
      </c>
      <c r="BF577">
        <f t="shared" si="114"/>
        <v>0.86497890295358648</v>
      </c>
      <c r="BG577">
        <f t="shared" si="115"/>
        <v>7.0152384667771688E-4</v>
      </c>
    </row>
    <row r="578" spans="1:59" x14ac:dyDescent="0.35">
      <c r="A578">
        <v>34</v>
      </c>
      <c r="B578">
        <v>121</v>
      </c>
      <c r="C578">
        <v>2</v>
      </c>
      <c r="D578">
        <v>804</v>
      </c>
      <c r="E578">
        <v>3</v>
      </c>
      <c r="F578">
        <v>1</v>
      </c>
      <c r="G578">
        <v>4</v>
      </c>
      <c r="H578">
        <v>1</v>
      </c>
      <c r="I578">
        <v>1</v>
      </c>
      <c r="J578">
        <v>0</v>
      </c>
      <c r="K578">
        <v>11</v>
      </c>
      <c r="L578">
        <v>3</v>
      </c>
      <c r="M578">
        <v>3</v>
      </c>
      <c r="N578" s="14">
        <v>0</v>
      </c>
      <c r="O578">
        <v>1</v>
      </c>
      <c r="P578" s="15">
        <f t="shared" si="105"/>
        <v>1</v>
      </c>
      <c r="Q578">
        <f t="shared" si="106"/>
        <v>0</v>
      </c>
      <c r="R578">
        <f t="shared" si="107"/>
        <v>0.14285641584248393</v>
      </c>
      <c r="S578" s="14">
        <f t="shared" si="108"/>
        <v>0.14285641584248393</v>
      </c>
      <c r="T578" s="15">
        <f t="shared" si="109"/>
        <v>0.85714358415751613</v>
      </c>
      <c r="U578" s="14">
        <f t="shared" si="110"/>
        <v>-0.15414983164384921</v>
      </c>
      <c r="V578" s="15">
        <f t="shared" si="111"/>
        <v>100</v>
      </c>
      <c r="W578">
        <f t="shared" si="112"/>
        <v>0.16666567711977576</v>
      </c>
      <c r="AZ578">
        <v>7.4407156339652433E-2</v>
      </c>
      <c r="BA578">
        <v>1</v>
      </c>
      <c r="BB578">
        <v>0</v>
      </c>
      <c r="BC578">
        <f t="shared" si="116"/>
        <v>542</v>
      </c>
      <c r="BD578">
        <f t="shared" si="117"/>
        <v>32</v>
      </c>
      <c r="BE578">
        <f t="shared" si="113"/>
        <v>0.56042173560421737</v>
      </c>
      <c r="BF578">
        <f t="shared" si="114"/>
        <v>0.86497890295358648</v>
      </c>
      <c r="BG578">
        <f t="shared" si="115"/>
        <v>7.0152384667771688E-4</v>
      </c>
    </row>
    <row r="579" spans="1:59" x14ac:dyDescent="0.35">
      <c r="A579">
        <v>34</v>
      </c>
      <c r="B579">
        <v>131</v>
      </c>
      <c r="C579">
        <v>2</v>
      </c>
      <c r="D579">
        <v>1281</v>
      </c>
      <c r="E579">
        <v>3</v>
      </c>
      <c r="F579">
        <v>1</v>
      </c>
      <c r="G579">
        <v>8</v>
      </c>
      <c r="H579">
        <v>1</v>
      </c>
      <c r="I579">
        <v>1</v>
      </c>
      <c r="J579">
        <v>1</v>
      </c>
      <c r="K579">
        <v>14.945945945945946</v>
      </c>
      <c r="L579">
        <v>4</v>
      </c>
      <c r="M579">
        <v>3</v>
      </c>
      <c r="N579" s="14">
        <v>0</v>
      </c>
      <c r="O579">
        <v>1</v>
      </c>
      <c r="P579" s="15">
        <f t="shared" si="105"/>
        <v>1</v>
      </c>
      <c r="Q579">
        <f t="shared" si="106"/>
        <v>0</v>
      </c>
      <c r="R579">
        <f t="shared" si="107"/>
        <v>0.51256591135990093</v>
      </c>
      <c r="S579" s="14">
        <f t="shared" si="108"/>
        <v>0.51256591135990093</v>
      </c>
      <c r="T579" s="15">
        <f t="shared" si="109"/>
        <v>0.48743408864009907</v>
      </c>
      <c r="U579" s="14">
        <f t="shared" si="110"/>
        <v>-0.71860020047449658</v>
      </c>
      <c r="V579" s="15">
        <f t="shared" si="111"/>
        <v>0</v>
      </c>
      <c r="W579">
        <f t="shared" si="112"/>
        <v>1.051559427839603</v>
      </c>
      <c r="AZ579">
        <v>7.4509101260542485E-2</v>
      </c>
      <c r="BA579">
        <v>1</v>
      </c>
      <c r="BB579">
        <v>0</v>
      </c>
      <c r="BC579">
        <f t="shared" si="116"/>
        <v>543</v>
      </c>
      <c r="BD579">
        <f t="shared" si="117"/>
        <v>32</v>
      </c>
      <c r="BE579">
        <f t="shared" si="113"/>
        <v>0.55961070559610704</v>
      </c>
      <c r="BF579">
        <f t="shared" si="114"/>
        <v>0.86497890295358648</v>
      </c>
      <c r="BG579">
        <f t="shared" si="115"/>
        <v>7.0152384667771688E-4</v>
      </c>
    </row>
    <row r="580" spans="1:59" x14ac:dyDescent="0.35">
      <c r="A580">
        <v>34</v>
      </c>
      <c r="B580">
        <v>135</v>
      </c>
      <c r="C580">
        <v>19</v>
      </c>
      <c r="D580">
        <v>1285</v>
      </c>
      <c r="E580">
        <v>3</v>
      </c>
      <c r="F580">
        <v>1</v>
      </c>
      <c r="G580">
        <v>5</v>
      </c>
      <c r="H580">
        <v>2</v>
      </c>
      <c r="I580">
        <v>3</v>
      </c>
      <c r="J580">
        <v>0</v>
      </c>
      <c r="K580">
        <v>13</v>
      </c>
      <c r="L580">
        <v>3</v>
      </c>
      <c r="M580">
        <v>4</v>
      </c>
      <c r="N580" s="14">
        <v>0</v>
      </c>
      <c r="O580">
        <v>1</v>
      </c>
      <c r="P580" s="15">
        <f t="shared" si="105"/>
        <v>1</v>
      </c>
      <c r="Q580">
        <f t="shared" si="106"/>
        <v>0</v>
      </c>
      <c r="R580">
        <f t="shared" si="107"/>
        <v>3.6311839616114804E-2</v>
      </c>
      <c r="S580" s="14">
        <f t="shared" si="108"/>
        <v>3.6311839616114804E-2</v>
      </c>
      <c r="T580" s="15">
        <f t="shared" si="109"/>
        <v>0.96368816038388516</v>
      </c>
      <c r="U580" s="14">
        <f t="shared" si="110"/>
        <v>-3.6987521783133068E-2</v>
      </c>
      <c r="V580" s="15">
        <f t="shared" si="111"/>
        <v>100</v>
      </c>
      <c r="W580">
        <f t="shared" si="112"/>
        <v>3.7680072360388846E-2</v>
      </c>
      <c r="AZ580">
        <v>7.478765378472936E-2</v>
      </c>
      <c r="BA580">
        <v>1</v>
      </c>
      <c r="BB580">
        <v>0</v>
      </c>
      <c r="BC580">
        <f t="shared" si="116"/>
        <v>544</v>
      </c>
      <c r="BD580">
        <f t="shared" si="117"/>
        <v>32</v>
      </c>
      <c r="BE580">
        <f t="shared" si="113"/>
        <v>0.5587996755879967</v>
      </c>
      <c r="BF580">
        <f t="shared" si="114"/>
        <v>0.86497890295358648</v>
      </c>
      <c r="BG580">
        <f t="shared" si="115"/>
        <v>7.0152384667762082E-4</v>
      </c>
    </row>
    <row r="581" spans="1:59" x14ac:dyDescent="0.35">
      <c r="A581">
        <v>34</v>
      </c>
      <c r="B581">
        <v>167</v>
      </c>
      <c r="C581">
        <v>8</v>
      </c>
      <c r="D581">
        <v>775</v>
      </c>
      <c r="E581">
        <v>2</v>
      </c>
      <c r="F581">
        <v>1</v>
      </c>
      <c r="G581">
        <v>3</v>
      </c>
      <c r="H581">
        <v>1</v>
      </c>
      <c r="I581">
        <v>3</v>
      </c>
      <c r="J581">
        <v>0</v>
      </c>
      <c r="K581">
        <v>14</v>
      </c>
      <c r="L581">
        <v>3</v>
      </c>
      <c r="M581">
        <v>3</v>
      </c>
      <c r="N581" s="14">
        <v>0</v>
      </c>
      <c r="O581">
        <v>1</v>
      </c>
      <c r="P581" s="15">
        <f t="shared" ref="P581:P644" si="118">N581+O581</f>
        <v>1</v>
      </c>
      <c r="Q581">
        <f t="shared" ref="Q581:Q644" si="119">IF(P581=0,"",N581/P581)</f>
        <v>0</v>
      </c>
      <c r="R581">
        <f t="shared" ref="R581:R644" si="120">1/(1+EXP(-$Y$5-MMULT(A581:M581,$Y$6:$Y$18)))</f>
        <v>5.5984844728039634E-2</v>
      </c>
      <c r="S581" s="14">
        <f t="shared" ref="S581:S644" si="121">P581*R581</f>
        <v>5.5984844728039634E-2</v>
      </c>
      <c r="T581" s="15">
        <f t="shared" ref="T581:T644" si="122">P581-S581</f>
        <v>0.94401515527196034</v>
      </c>
      <c r="U581" s="14">
        <f t="shared" ref="U581:U644" si="123">IFERROR(P581*(Q581*LN(R581)+(1-Q581)*LN(1-R581)),0)</f>
        <v>-5.7613058651988167E-2</v>
      </c>
      <c r="V581" s="15">
        <f t="shared" ref="V581:V644" si="124">100*IF(R581&gt;=$AV$10,N581/P581,O581/P581)</f>
        <v>100</v>
      </c>
      <c r="W581">
        <f t="shared" ref="W581:W644" si="125">IFERROR((N581-S581)^2/S581+(O581-T581)^2/T581,0)</f>
        <v>5.9305027483283382E-2</v>
      </c>
      <c r="AZ581">
        <v>7.4839214603370369E-2</v>
      </c>
      <c r="BA581">
        <v>1</v>
      </c>
      <c r="BB581">
        <v>0</v>
      </c>
      <c r="BC581">
        <f t="shared" si="116"/>
        <v>545</v>
      </c>
      <c r="BD581">
        <f t="shared" si="117"/>
        <v>32</v>
      </c>
      <c r="BE581">
        <f t="shared" ref="BE581:BE644" si="126">1-BC581/BC$1474</f>
        <v>0.55798864557988648</v>
      </c>
      <c r="BF581">
        <f t="shared" ref="BF581:BF644" si="127">1-BD581/BD$1474</f>
        <v>0.86497890295358648</v>
      </c>
      <c r="BG581">
        <f t="shared" ref="BG581:BG644" si="128">(BE581-BE582)*BF581</f>
        <v>7.0152384667771688E-4</v>
      </c>
    </row>
    <row r="582" spans="1:59" x14ac:dyDescent="0.35">
      <c r="A582">
        <v>34</v>
      </c>
      <c r="B582">
        <v>181</v>
      </c>
      <c r="C582">
        <v>2</v>
      </c>
      <c r="D582">
        <v>1755</v>
      </c>
      <c r="E582">
        <v>4</v>
      </c>
      <c r="F582">
        <v>2</v>
      </c>
      <c r="G582">
        <v>4</v>
      </c>
      <c r="H582">
        <v>4</v>
      </c>
      <c r="I582">
        <v>2</v>
      </c>
      <c r="J582">
        <v>1</v>
      </c>
      <c r="K582">
        <v>14</v>
      </c>
      <c r="L582">
        <v>1</v>
      </c>
      <c r="M582">
        <v>3</v>
      </c>
      <c r="N582" s="14">
        <v>0</v>
      </c>
      <c r="O582">
        <v>1</v>
      </c>
      <c r="P582" s="15">
        <f t="shared" si="118"/>
        <v>1</v>
      </c>
      <c r="Q582">
        <f t="shared" si="119"/>
        <v>0</v>
      </c>
      <c r="R582">
        <f t="shared" si="120"/>
        <v>0.15184741397585463</v>
      </c>
      <c r="S582" s="14">
        <f t="shared" si="121"/>
        <v>0.15184741397585463</v>
      </c>
      <c r="T582" s="15">
        <f t="shared" si="122"/>
        <v>0.84815258602414534</v>
      </c>
      <c r="U582" s="14">
        <f t="shared" si="123"/>
        <v>-0.16469472302760921</v>
      </c>
      <c r="V582" s="15">
        <f t="shared" si="124"/>
        <v>100</v>
      </c>
      <c r="W582">
        <f t="shared" si="125"/>
        <v>0.17903313210145871</v>
      </c>
      <c r="AZ582">
        <v>7.4931467050529083E-2</v>
      </c>
      <c r="BA582">
        <v>1</v>
      </c>
      <c r="BB582">
        <v>0</v>
      </c>
      <c r="BC582">
        <f t="shared" ref="BC582:BC645" si="129">BC581+BA582</f>
        <v>546</v>
      </c>
      <c r="BD582">
        <f t="shared" ref="BD582:BD645" si="130">BD581+BB582</f>
        <v>32</v>
      </c>
      <c r="BE582">
        <f t="shared" si="126"/>
        <v>0.55717761557177614</v>
      </c>
      <c r="BF582">
        <f t="shared" si="127"/>
        <v>0.86497890295358648</v>
      </c>
      <c r="BG582">
        <f t="shared" si="128"/>
        <v>7.0152384667762082E-4</v>
      </c>
    </row>
    <row r="583" spans="1:59" x14ac:dyDescent="0.35">
      <c r="A583">
        <v>34</v>
      </c>
      <c r="B583">
        <v>182</v>
      </c>
      <c r="C583">
        <v>1</v>
      </c>
      <c r="D583">
        <v>797</v>
      </c>
      <c r="E583">
        <v>2</v>
      </c>
      <c r="F583">
        <v>1</v>
      </c>
      <c r="G583">
        <v>4</v>
      </c>
      <c r="H583">
        <v>4</v>
      </c>
      <c r="I583">
        <v>1</v>
      </c>
      <c r="J583">
        <v>0</v>
      </c>
      <c r="K583">
        <v>16</v>
      </c>
      <c r="L583">
        <v>3</v>
      </c>
      <c r="M583">
        <v>3</v>
      </c>
      <c r="N583" s="14">
        <v>0</v>
      </c>
      <c r="O583">
        <v>1</v>
      </c>
      <c r="P583" s="15">
        <f t="shared" si="118"/>
        <v>1</v>
      </c>
      <c r="Q583">
        <f t="shared" si="119"/>
        <v>0</v>
      </c>
      <c r="R583">
        <f t="shared" si="120"/>
        <v>6.6325109298302862E-2</v>
      </c>
      <c r="S583" s="14">
        <f t="shared" si="121"/>
        <v>6.6325109298302862E-2</v>
      </c>
      <c r="T583" s="15">
        <f t="shared" si="122"/>
        <v>0.93367489070169718</v>
      </c>
      <c r="U583" s="14">
        <f t="shared" si="123"/>
        <v>-6.8626984108655795E-2</v>
      </c>
      <c r="V583" s="15">
        <f t="shared" si="124"/>
        <v>100</v>
      </c>
      <c r="W583">
        <f t="shared" si="125"/>
        <v>7.1036620946780163E-2</v>
      </c>
      <c r="AZ583">
        <v>7.5041905084442251E-2</v>
      </c>
      <c r="BA583">
        <v>1</v>
      </c>
      <c r="BB583">
        <v>0</v>
      </c>
      <c r="BC583">
        <f t="shared" si="129"/>
        <v>547</v>
      </c>
      <c r="BD583">
        <f t="shared" si="130"/>
        <v>32</v>
      </c>
      <c r="BE583">
        <f t="shared" si="126"/>
        <v>0.55636658556366592</v>
      </c>
      <c r="BF583">
        <f t="shared" si="127"/>
        <v>0.86497890295358648</v>
      </c>
      <c r="BG583">
        <f t="shared" si="128"/>
        <v>7.0152384667771688E-4</v>
      </c>
    </row>
    <row r="584" spans="1:59" x14ac:dyDescent="0.35">
      <c r="A584">
        <v>34</v>
      </c>
      <c r="B584">
        <v>216</v>
      </c>
      <c r="C584">
        <v>1</v>
      </c>
      <c r="D584">
        <v>1047</v>
      </c>
      <c r="E584">
        <v>2</v>
      </c>
      <c r="F584">
        <v>2</v>
      </c>
      <c r="G584">
        <v>8</v>
      </c>
      <c r="H584">
        <v>4</v>
      </c>
      <c r="I584">
        <v>3</v>
      </c>
      <c r="J584">
        <v>0</v>
      </c>
      <c r="K584">
        <v>11</v>
      </c>
      <c r="L584">
        <v>4</v>
      </c>
      <c r="M584">
        <v>2</v>
      </c>
      <c r="N584" s="14">
        <v>0</v>
      </c>
      <c r="O584">
        <v>1</v>
      </c>
      <c r="P584" s="15">
        <f t="shared" si="118"/>
        <v>1</v>
      </c>
      <c r="Q584">
        <f t="shared" si="119"/>
        <v>0</v>
      </c>
      <c r="R584">
        <f t="shared" si="120"/>
        <v>4.7765992472931999E-2</v>
      </c>
      <c r="S584" s="14">
        <f t="shared" si="121"/>
        <v>4.7765992472931999E-2</v>
      </c>
      <c r="T584" s="15">
        <f t="shared" si="122"/>
        <v>0.95223400752706799</v>
      </c>
      <c r="U584" s="14">
        <f t="shared" si="123"/>
        <v>-4.8944468170260644E-2</v>
      </c>
      <c r="V584" s="15">
        <f t="shared" si="124"/>
        <v>100</v>
      </c>
      <c r="W584">
        <f t="shared" si="125"/>
        <v>5.0162031701618481E-2</v>
      </c>
      <c r="AZ584">
        <v>7.5101043998107062E-2</v>
      </c>
      <c r="BA584">
        <v>1</v>
      </c>
      <c r="BB584">
        <v>0</v>
      </c>
      <c r="BC584">
        <f t="shared" si="129"/>
        <v>548</v>
      </c>
      <c r="BD584">
        <f t="shared" si="130"/>
        <v>32</v>
      </c>
      <c r="BE584">
        <f t="shared" si="126"/>
        <v>0.55555555555555558</v>
      </c>
      <c r="BF584">
        <f t="shared" si="127"/>
        <v>0.86497890295358648</v>
      </c>
      <c r="BG584">
        <f t="shared" si="128"/>
        <v>7.0152384667771688E-4</v>
      </c>
    </row>
    <row r="585" spans="1:59" x14ac:dyDescent="0.35">
      <c r="A585">
        <v>34</v>
      </c>
      <c r="B585">
        <v>234</v>
      </c>
      <c r="C585">
        <v>9</v>
      </c>
      <c r="D585">
        <v>1807</v>
      </c>
      <c r="E585">
        <v>4</v>
      </c>
      <c r="F585">
        <v>2</v>
      </c>
      <c r="G585">
        <v>5</v>
      </c>
      <c r="H585">
        <v>1</v>
      </c>
      <c r="I585">
        <v>2</v>
      </c>
      <c r="J585">
        <v>0</v>
      </c>
      <c r="K585">
        <v>17</v>
      </c>
      <c r="L585">
        <v>3</v>
      </c>
      <c r="M585">
        <v>2</v>
      </c>
      <c r="N585" s="14">
        <v>1</v>
      </c>
      <c r="O585">
        <v>0</v>
      </c>
      <c r="P585" s="15">
        <f t="shared" si="118"/>
        <v>1</v>
      </c>
      <c r="Q585">
        <f t="shared" si="119"/>
        <v>1</v>
      </c>
      <c r="R585">
        <f t="shared" si="120"/>
        <v>0.10617096615227675</v>
      </c>
      <c r="S585" s="14">
        <f t="shared" si="121"/>
        <v>0.10617096615227675</v>
      </c>
      <c r="T585" s="15">
        <f t="shared" si="122"/>
        <v>0.89382903384772328</v>
      </c>
      <c r="U585" s="14">
        <f t="shared" si="123"/>
        <v>-2.2427045959483594</v>
      </c>
      <c r="V585" s="15">
        <f t="shared" si="124"/>
        <v>0</v>
      </c>
      <c r="W585">
        <f t="shared" si="125"/>
        <v>8.4187708395319696</v>
      </c>
      <c r="AZ585">
        <v>7.5375913820495757E-2</v>
      </c>
      <c r="BA585">
        <v>1</v>
      </c>
      <c r="BB585">
        <v>0</v>
      </c>
      <c r="BC585">
        <f t="shared" si="129"/>
        <v>549</v>
      </c>
      <c r="BD585">
        <f t="shared" si="130"/>
        <v>32</v>
      </c>
      <c r="BE585">
        <f t="shared" si="126"/>
        <v>0.55474452554744524</v>
      </c>
      <c r="BF585">
        <f t="shared" si="127"/>
        <v>0.86497890295358648</v>
      </c>
      <c r="BG585">
        <f t="shared" si="128"/>
        <v>7.0152384667771688E-4</v>
      </c>
    </row>
    <row r="586" spans="1:59" x14ac:dyDescent="0.35">
      <c r="A586">
        <v>34</v>
      </c>
      <c r="B586">
        <v>254</v>
      </c>
      <c r="C586">
        <v>1</v>
      </c>
      <c r="D586">
        <v>649</v>
      </c>
      <c r="E586">
        <v>2</v>
      </c>
      <c r="F586">
        <v>2</v>
      </c>
      <c r="G586">
        <v>4</v>
      </c>
      <c r="H586">
        <v>4</v>
      </c>
      <c r="I586">
        <v>2</v>
      </c>
      <c r="J586">
        <v>1</v>
      </c>
      <c r="K586">
        <v>13</v>
      </c>
      <c r="L586">
        <v>4</v>
      </c>
      <c r="M586">
        <v>3</v>
      </c>
      <c r="N586" s="14">
        <v>0</v>
      </c>
      <c r="O586">
        <v>1</v>
      </c>
      <c r="P586" s="15">
        <f t="shared" si="118"/>
        <v>1</v>
      </c>
      <c r="Q586">
        <f t="shared" si="119"/>
        <v>0</v>
      </c>
      <c r="R586">
        <f t="shared" si="120"/>
        <v>0.19380812889541824</v>
      </c>
      <c r="S586" s="14">
        <f t="shared" si="121"/>
        <v>0.19380812889541824</v>
      </c>
      <c r="T586" s="15">
        <f t="shared" si="122"/>
        <v>0.80619187110458179</v>
      </c>
      <c r="U586" s="14">
        <f t="shared" si="123"/>
        <v>-0.21543351132611235</v>
      </c>
      <c r="V586" s="15">
        <f t="shared" si="124"/>
        <v>100</v>
      </c>
      <c r="W586">
        <f t="shared" si="125"/>
        <v>0.24039950766295537</v>
      </c>
      <c r="AZ586">
        <v>7.5415378058096449E-2</v>
      </c>
      <c r="BA586">
        <v>1</v>
      </c>
      <c r="BB586">
        <v>0</v>
      </c>
      <c r="BC586">
        <f t="shared" si="129"/>
        <v>550</v>
      </c>
      <c r="BD586">
        <f t="shared" si="130"/>
        <v>32</v>
      </c>
      <c r="BE586">
        <f t="shared" si="126"/>
        <v>0.55393349553933491</v>
      </c>
      <c r="BF586">
        <f t="shared" si="127"/>
        <v>0.86497890295358648</v>
      </c>
      <c r="BG586">
        <f t="shared" si="128"/>
        <v>7.0152384667762082E-4</v>
      </c>
    </row>
    <row r="587" spans="1:59" x14ac:dyDescent="0.35">
      <c r="A587">
        <v>34</v>
      </c>
      <c r="B587">
        <v>258</v>
      </c>
      <c r="C587">
        <v>21</v>
      </c>
      <c r="D587">
        <v>621</v>
      </c>
      <c r="E587">
        <v>4</v>
      </c>
      <c r="F587">
        <v>2</v>
      </c>
      <c r="G587">
        <v>8</v>
      </c>
      <c r="H587">
        <v>4</v>
      </c>
      <c r="I587">
        <v>1</v>
      </c>
      <c r="J587">
        <v>0</v>
      </c>
      <c r="K587">
        <v>14.945945945945946</v>
      </c>
      <c r="L587">
        <v>4</v>
      </c>
      <c r="M587">
        <v>3</v>
      </c>
      <c r="N587" s="14">
        <v>0</v>
      </c>
      <c r="O587">
        <v>1</v>
      </c>
      <c r="P587" s="15">
        <f t="shared" si="118"/>
        <v>1</v>
      </c>
      <c r="Q587">
        <f t="shared" si="119"/>
        <v>0</v>
      </c>
      <c r="R587">
        <f t="shared" si="120"/>
        <v>0.11277001531792918</v>
      </c>
      <c r="S587" s="14">
        <f t="shared" si="121"/>
        <v>0.11277001531792918</v>
      </c>
      <c r="T587" s="15">
        <f t="shared" si="122"/>
        <v>0.88722998468207082</v>
      </c>
      <c r="U587" s="14">
        <f t="shared" si="123"/>
        <v>-0.11965104653549019</v>
      </c>
      <c r="V587" s="15">
        <f t="shared" si="124"/>
        <v>100</v>
      </c>
      <c r="W587">
        <f t="shared" si="125"/>
        <v>0.12710347628562069</v>
      </c>
      <c r="AZ587">
        <v>7.5636394360402801E-2</v>
      </c>
      <c r="BA587">
        <v>1</v>
      </c>
      <c r="BB587">
        <v>0</v>
      </c>
      <c r="BC587">
        <f t="shared" si="129"/>
        <v>551</v>
      </c>
      <c r="BD587">
        <f t="shared" si="130"/>
        <v>32</v>
      </c>
      <c r="BE587">
        <f t="shared" si="126"/>
        <v>0.55312246553122468</v>
      </c>
      <c r="BF587">
        <f t="shared" si="127"/>
        <v>0.86497890295358648</v>
      </c>
      <c r="BG587">
        <f t="shared" si="128"/>
        <v>7.0152384667771688E-4</v>
      </c>
    </row>
    <row r="588" spans="1:59" x14ac:dyDescent="0.35">
      <c r="A588">
        <v>34</v>
      </c>
      <c r="B588">
        <v>285</v>
      </c>
      <c r="C588">
        <v>29</v>
      </c>
      <c r="D588">
        <v>1377</v>
      </c>
      <c r="E588">
        <v>2</v>
      </c>
      <c r="F588">
        <v>2</v>
      </c>
      <c r="G588">
        <v>5</v>
      </c>
      <c r="H588">
        <v>3</v>
      </c>
      <c r="I588">
        <v>2</v>
      </c>
      <c r="J588">
        <v>0</v>
      </c>
      <c r="K588">
        <v>13</v>
      </c>
      <c r="L588">
        <v>1</v>
      </c>
      <c r="M588">
        <v>3</v>
      </c>
      <c r="N588" s="14">
        <v>0</v>
      </c>
      <c r="O588">
        <v>1</v>
      </c>
      <c r="P588" s="15">
        <f t="shared" si="118"/>
        <v>1</v>
      </c>
      <c r="Q588">
        <f t="shared" si="119"/>
        <v>0</v>
      </c>
      <c r="R588">
        <f t="shared" si="120"/>
        <v>0.20188736225513931</v>
      </c>
      <c r="S588" s="14">
        <f t="shared" si="121"/>
        <v>0.20188736225513931</v>
      </c>
      <c r="T588" s="15">
        <f t="shared" si="122"/>
        <v>0.79811263774486063</v>
      </c>
      <c r="U588" s="14">
        <f t="shared" si="123"/>
        <v>-0.22550554143684384</v>
      </c>
      <c r="V588" s="15">
        <f t="shared" si="124"/>
        <v>100</v>
      </c>
      <c r="W588">
        <f t="shared" si="125"/>
        <v>0.25295597727357172</v>
      </c>
      <c r="AZ588">
        <v>7.5807209118188876E-2</v>
      </c>
      <c r="BA588">
        <v>1</v>
      </c>
      <c r="BB588">
        <v>0</v>
      </c>
      <c r="BC588">
        <f t="shared" si="129"/>
        <v>552</v>
      </c>
      <c r="BD588">
        <f t="shared" si="130"/>
        <v>32</v>
      </c>
      <c r="BE588">
        <f t="shared" si="126"/>
        <v>0.55231143552311435</v>
      </c>
      <c r="BF588">
        <f t="shared" si="127"/>
        <v>0.86497890295358648</v>
      </c>
      <c r="BG588">
        <f t="shared" si="128"/>
        <v>7.0152384667762082E-4</v>
      </c>
    </row>
    <row r="589" spans="1:59" x14ac:dyDescent="0.35">
      <c r="A589">
        <v>34</v>
      </c>
      <c r="B589">
        <v>303</v>
      </c>
      <c r="C589">
        <v>2</v>
      </c>
      <c r="D589">
        <v>216</v>
      </c>
      <c r="E589">
        <v>3</v>
      </c>
      <c r="F589">
        <v>1</v>
      </c>
      <c r="G589">
        <v>9</v>
      </c>
      <c r="H589">
        <v>3</v>
      </c>
      <c r="I589">
        <v>2</v>
      </c>
      <c r="J589">
        <v>0</v>
      </c>
      <c r="K589">
        <v>18</v>
      </c>
      <c r="L589">
        <v>4</v>
      </c>
      <c r="M589">
        <v>3</v>
      </c>
      <c r="N589" s="14">
        <v>0</v>
      </c>
      <c r="O589">
        <v>1</v>
      </c>
      <c r="P589" s="15">
        <f t="shared" si="118"/>
        <v>1</v>
      </c>
      <c r="Q589">
        <f t="shared" si="119"/>
        <v>0</v>
      </c>
      <c r="R589">
        <f t="shared" si="120"/>
        <v>5.4758059180842103E-2</v>
      </c>
      <c r="S589" s="14">
        <f t="shared" si="121"/>
        <v>5.4758059180842103E-2</v>
      </c>
      <c r="T589" s="15">
        <f t="shared" si="122"/>
        <v>0.94524194081915791</v>
      </c>
      <c r="U589" s="14">
        <f t="shared" si="123"/>
        <v>-5.631436222558673E-2</v>
      </c>
      <c r="V589" s="15">
        <f t="shared" si="124"/>
        <v>100</v>
      </c>
      <c r="W589">
        <f t="shared" si="125"/>
        <v>5.7930204761532392E-2</v>
      </c>
      <c r="AZ589">
        <v>7.5844773848244534E-2</v>
      </c>
      <c r="BA589">
        <v>1</v>
      </c>
      <c r="BB589">
        <v>0</v>
      </c>
      <c r="BC589">
        <f t="shared" si="129"/>
        <v>553</v>
      </c>
      <c r="BD589">
        <f t="shared" si="130"/>
        <v>32</v>
      </c>
      <c r="BE589">
        <f t="shared" si="126"/>
        <v>0.55150040551500412</v>
      </c>
      <c r="BF589">
        <f t="shared" si="127"/>
        <v>0.86497890295358648</v>
      </c>
      <c r="BG589">
        <f t="shared" si="128"/>
        <v>7.0152384667771688E-4</v>
      </c>
    </row>
    <row r="590" spans="1:59" x14ac:dyDescent="0.35">
      <c r="A590">
        <v>34</v>
      </c>
      <c r="B590">
        <v>304</v>
      </c>
      <c r="C590">
        <v>2</v>
      </c>
      <c r="D590">
        <v>786</v>
      </c>
      <c r="E590">
        <v>4</v>
      </c>
      <c r="F590">
        <v>2</v>
      </c>
      <c r="G590">
        <v>8</v>
      </c>
      <c r="H590">
        <v>4</v>
      </c>
      <c r="I590">
        <v>1</v>
      </c>
      <c r="J590">
        <v>0</v>
      </c>
      <c r="K590">
        <v>14.945945945945946</v>
      </c>
      <c r="L590">
        <v>3</v>
      </c>
      <c r="M590">
        <v>3</v>
      </c>
      <c r="N590" s="14">
        <v>0</v>
      </c>
      <c r="O590">
        <v>1</v>
      </c>
      <c r="P590" s="15">
        <f t="shared" si="118"/>
        <v>1</v>
      </c>
      <c r="Q590">
        <f t="shared" si="119"/>
        <v>0</v>
      </c>
      <c r="R590">
        <f t="shared" si="120"/>
        <v>7.6953630685331495E-2</v>
      </c>
      <c r="S590" s="14">
        <f t="shared" si="121"/>
        <v>7.6953630685331495E-2</v>
      </c>
      <c r="T590" s="15">
        <f t="shared" si="122"/>
        <v>0.92304636931466855</v>
      </c>
      <c r="U590" s="14">
        <f t="shared" si="123"/>
        <v>-8.0075808130459586E-2</v>
      </c>
      <c r="V590" s="15">
        <f t="shared" si="124"/>
        <v>100</v>
      </c>
      <c r="W590">
        <f t="shared" si="125"/>
        <v>8.3369192755145136E-2</v>
      </c>
      <c r="AZ590">
        <v>7.6353318280668159E-2</v>
      </c>
      <c r="BA590">
        <v>1</v>
      </c>
      <c r="BB590">
        <v>0</v>
      </c>
      <c r="BC590">
        <f t="shared" si="129"/>
        <v>554</v>
      </c>
      <c r="BD590">
        <f t="shared" si="130"/>
        <v>32</v>
      </c>
      <c r="BE590">
        <f t="shared" si="126"/>
        <v>0.55068937550689379</v>
      </c>
      <c r="BF590">
        <f t="shared" si="127"/>
        <v>0.86497890295358648</v>
      </c>
      <c r="BG590">
        <f t="shared" si="128"/>
        <v>7.0152384667771688E-4</v>
      </c>
    </row>
    <row r="591" spans="1:59" x14ac:dyDescent="0.35">
      <c r="A591">
        <v>34</v>
      </c>
      <c r="B591">
        <v>426</v>
      </c>
      <c r="C591">
        <v>10</v>
      </c>
      <c r="D591">
        <v>1615</v>
      </c>
      <c r="E591">
        <v>3</v>
      </c>
      <c r="F591">
        <v>2</v>
      </c>
      <c r="G591">
        <v>3</v>
      </c>
      <c r="H591">
        <v>4</v>
      </c>
      <c r="I591">
        <v>3</v>
      </c>
      <c r="J591">
        <v>0</v>
      </c>
      <c r="K591">
        <v>13</v>
      </c>
      <c r="L591">
        <v>1</v>
      </c>
      <c r="M591">
        <v>3</v>
      </c>
      <c r="N591" s="14">
        <v>0</v>
      </c>
      <c r="O591">
        <v>1</v>
      </c>
      <c r="P591" s="15">
        <f t="shared" si="118"/>
        <v>1</v>
      </c>
      <c r="Q591">
        <f t="shared" si="119"/>
        <v>0</v>
      </c>
      <c r="R591">
        <f t="shared" si="120"/>
        <v>2.6494658693993364E-2</v>
      </c>
      <c r="S591" s="14">
        <f t="shared" si="121"/>
        <v>2.6494658693993364E-2</v>
      </c>
      <c r="T591" s="15">
        <f t="shared" si="122"/>
        <v>0.97350534130600663</v>
      </c>
      <c r="U591" s="14">
        <f t="shared" si="123"/>
        <v>-2.685196748128113E-2</v>
      </c>
      <c r="V591" s="15">
        <f t="shared" si="124"/>
        <v>100</v>
      </c>
      <c r="W591">
        <f t="shared" si="125"/>
        <v>2.7215730176117409E-2</v>
      </c>
      <c r="AZ591">
        <v>7.6388352003862972E-2</v>
      </c>
      <c r="BA591">
        <v>1</v>
      </c>
      <c r="BB591">
        <v>0</v>
      </c>
      <c r="BC591">
        <f t="shared" si="129"/>
        <v>555</v>
      </c>
      <c r="BD591">
        <f t="shared" si="130"/>
        <v>32</v>
      </c>
      <c r="BE591">
        <f t="shared" si="126"/>
        <v>0.54987834549878345</v>
      </c>
      <c r="BF591">
        <f t="shared" si="127"/>
        <v>0.86497890295358648</v>
      </c>
      <c r="BG591">
        <f t="shared" si="128"/>
        <v>7.0152384667771688E-4</v>
      </c>
    </row>
    <row r="592" spans="1:59" x14ac:dyDescent="0.35">
      <c r="A592">
        <v>34</v>
      </c>
      <c r="B592">
        <v>507</v>
      </c>
      <c r="C592">
        <v>15</v>
      </c>
      <c r="D592">
        <v>1356</v>
      </c>
      <c r="E592">
        <v>3</v>
      </c>
      <c r="F592">
        <v>1</v>
      </c>
      <c r="G592">
        <v>8</v>
      </c>
      <c r="H592">
        <v>1</v>
      </c>
      <c r="I592">
        <v>1</v>
      </c>
      <c r="J592">
        <v>0</v>
      </c>
      <c r="K592">
        <v>12</v>
      </c>
      <c r="L592">
        <v>4</v>
      </c>
      <c r="M592">
        <v>4</v>
      </c>
      <c r="N592" s="14">
        <v>0</v>
      </c>
      <c r="O592">
        <v>1</v>
      </c>
      <c r="P592" s="15">
        <f t="shared" si="118"/>
        <v>1</v>
      </c>
      <c r="Q592">
        <f t="shared" si="119"/>
        <v>0</v>
      </c>
      <c r="R592">
        <f t="shared" si="120"/>
        <v>0.17946307989536134</v>
      </c>
      <c r="S592" s="14">
        <f t="shared" si="121"/>
        <v>0.17946307989536134</v>
      </c>
      <c r="T592" s="15">
        <f t="shared" si="122"/>
        <v>0.82053692010463863</v>
      </c>
      <c r="U592" s="14">
        <f t="shared" si="123"/>
        <v>-0.197796372383722</v>
      </c>
      <c r="V592" s="15">
        <f t="shared" si="124"/>
        <v>100</v>
      </c>
      <c r="W592">
        <f t="shared" si="125"/>
        <v>0.21871420468499503</v>
      </c>
      <c r="AZ592">
        <v>7.6482644810694944E-2</v>
      </c>
      <c r="BA592">
        <v>1</v>
      </c>
      <c r="BB592">
        <v>0</v>
      </c>
      <c r="BC592">
        <f t="shared" si="129"/>
        <v>556</v>
      </c>
      <c r="BD592">
        <f t="shared" si="130"/>
        <v>32</v>
      </c>
      <c r="BE592">
        <f t="shared" si="126"/>
        <v>0.54906731549067311</v>
      </c>
      <c r="BF592">
        <f t="shared" si="127"/>
        <v>0.86497890295358648</v>
      </c>
      <c r="BG592">
        <f t="shared" si="128"/>
        <v>7.0152384667771688E-4</v>
      </c>
    </row>
    <row r="593" spans="1:59" x14ac:dyDescent="0.35">
      <c r="A593">
        <v>34</v>
      </c>
      <c r="B593">
        <v>546</v>
      </c>
      <c r="C593">
        <v>10</v>
      </c>
      <c r="D593">
        <v>934</v>
      </c>
      <c r="E593">
        <v>2</v>
      </c>
      <c r="F593">
        <v>2</v>
      </c>
      <c r="G593">
        <v>5</v>
      </c>
      <c r="H593">
        <v>2</v>
      </c>
      <c r="I593">
        <v>3</v>
      </c>
      <c r="J593">
        <v>0</v>
      </c>
      <c r="K593">
        <v>14</v>
      </c>
      <c r="L593">
        <v>2</v>
      </c>
      <c r="M593">
        <v>3</v>
      </c>
      <c r="N593" s="14">
        <v>0</v>
      </c>
      <c r="O593">
        <v>1</v>
      </c>
      <c r="P593" s="15">
        <f t="shared" si="118"/>
        <v>1</v>
      </c>
      <c r="Q593">
        <f t="shared" si="119"/>
        <v>0</v>
      </c>
      <c r="R593">
        <f t="shared" si="120"/>
        <v>7.9760078206163085E-2</v>
      </c>
      <c r="S593" s="14">
        <f t="shared" si="121"/>
        <v>7.9760078206163085E-2</v>
      </c>
      <c r="T593" s="15">
        <f t="shared" si="122"/>
        <v>0.92023992179383696</v>
      </c>
      <c r="U593" s="14">
        <f t="shared" si="123"/>
        <v>-8.3120858378914905E-2</v>
      </c>
      <c r="V593" s="15">
        <f t="shared" si="124"/>
        <v>100</v>
      </c>
      <c r="W593">
        <f t="shared" si="125"/>
        <v>8.6673134165583268E-2</v>
      </c>
      <c r="AZ593">
        <v>7.6953630685331495E-2</v>
      </c>
      <c r="BA593">
        <v>1</v>
      </c>
      <c r="BB593">
        <v>0</v>
      </c>
      <c r="BC593">
        <f t="shared" si="129"/>
        <v>557</v>
      </c>
      <c r="BD593">
        <f t="shared" si="130"/>
        <v>32</v>
      </c>
      <c r="BE593">
        <f t="shared" si="126"/>
        <v>0.54825628548256278</v>
      </c>
      <c r="BF593">
        <f t="shared" si="127"/>
        <v>0.86497890295358648</v>
      </c>
      <c r="BG593">
        <f t="shared" si="128"/>
        <v>7.0152384667762082E-4</v>
      </c>
    </row>
    <row r="594" spans="1:59" x14ac:dyDescent="0.35">
      <c r="A594">
        <v>34</v>
      </c>
      <c r="B594">
        <v>560</v>
      </c>
      <c r="C594">
        <v>1</v>
      </c>
      <c r="D594">
        <v>1431</v>
      </c>
      <c r="E594">
        <v>4</v>
      </c>
      <c r="F594">
        <v>2</v>
      </c>
      <c r="G594">
        <v>4</v>
      </c>
      <c r="H594">
        <v>1</v>
      </c>
      <c r="I594">
        <v>3</v>
      </c>
      <c r="J594">
        <v>0</v>
      </c>
      <c r="K594">
        <v>15.375527426160337</v>
      </c>
      <c r="L594">
        <v>3</v>
      </c>
      <c r="M594">
        <v>3</v>
      </c>
      <c r="N594" s="14">
        <v>0</v>
      </c>
      <c r="O594">
        <v>1</v>
      </c>
      <c r="P594" s="15">
        <f t="shared" si="118"/>
        <v>1</v>
      </c>
      <c r="Q594">
        <f t="shared" si="119"/>
        <v>0</v>
      </c>
      <c r="R594">
        <f t="shared" si="120"/>
        <v>3.133354394140607E-2</v>
      </c>
      <c r="S594" s="14">
        <f t="shared" si="121"/>
        <v>3.133354394140607E-2</v>
      </c>
      <c r="T594" s="15">
        <f t="shared" si="122"/>
        <v>0.96866645605859392</v>
      </c>
      <c r="U594" s="14">
        <f t="shared" si="123"/>
        <v>-3.1834940940626562E-2</v>
      </c>
      <c r="V594" s="15">
        <f t="shared" si="124"/>
        <v>100</v>
      </c>
      <c r="W594">
        <f t="shared" si="125"/>
        <v>3.2347093001340317E-2</v>
      </c>
      <c r="AZ594">
        <v>7.711164961225675E-2</v>
      </c>
      <c r="BA594">
        <v>1</v>
      </c>
      <c r="BB594">
        <v>0</v>
      </c>
      <c r="BC594">
        <f t="shared" si="129"/>
        <v>558</v>
      </c>
      <c r="BD594">
        <f t="shared" si="130"/>
        <v>32</v>
      </c>
      <c r="BE594">
        <f t="shared" si="126"/>
        <v>0.54744525547445255</v>
      </c>
      <c r="BF594">
        <f t="shared" si="127"/>
        <v>0.86497890295358648</v>
      </c>
      <c r="BG594">
        <f t="shared" si="128"/>
        <v>7.0152384667762082E-4</v>
      </c>
    </row>
    <row r="595" spans="1:59" x14ac:dyDescent="0.35">
      <c r="A595">
        <v>34</v>
      </c>
      <c r="B595">
        <v>618</v>
      </c>
      <c r="C595">
        <v>3</v>
      </c>
      <c r="D595">
        <v>1103</v>
      </c>
      <c r="E595">
        <v>1</v>
      </c>
      <c r="F595">
        <v>2</v>
      </c>
      <c r="G595">
        <v>7</v>
      </c>
      <c r="H595">
        <v>4</v>
      </c>
      <c r="I595">
        <v>1</v>
      </c>
      <c r="J595">
        <v>0</v>
      </c>
      <c r="K595">
        <v>17</v>
      </c>
      <c r="L595">
        <v>3</v>
      </c>
      <c r="M595">
        <v>2</v>
      </c>
      <c r="N595" s="14">
        <v>0</v>
      </c>
      <c r="O595">
        <v>1</v>
      </c>
      <c r="P595" s="15">
        <f t="shared" si="118"/>
        <v>1</v>
      </c>
      <c r="Q595">
        <f t="shared" si="119"/>
        <v>0</v>
      </c>
      <c r="R595">
        <f t="shared" si="120"/>
        <v>0.20304079735074931</v>
      </c>
      <c r="S595" s="14">
        <f t="shared" si="121"/>
        <v>0.20304079735074931</v>
      </c>
      <c r="T595" s="15">
        <f t="shared" si="122"/>
        <v>0.79695920264925069</v>
      </c>
      <c r="U595" s="14">
        <f t="shared" si="123"/>
        <v>-0.22695179014796407</v>
      </c>
      <c r="V595" s="15">
        <f t="shared" si="124"/>
        <v>100</v>
      </c>
      <c r="W595">
        <f t="shared" si="125"/>
        <v>0.25476937423622359</v>
      </c>
      <c r="AZ595">
        <v>7.7131915143896085E-2</v>
      </c>
      <c r="BA595">
        <v>1</v>
      </c>
      <c r="BB595">
        <v>0</v>
      </c>
      <c r="BC595">
        <f t="shared" si="129"/>
        <v>559</v>
      </c>
      <c r="BD595">
        <f t="shared" si="130"/>
        <v>32</v>
      </c>
      <c r="BE595">
        <f t="shared" si="126"/>
        <v>0.54663422546634233</v>
      </c>
      <c r="BF595">
        <f t="shared" si="127"/>
        <v>0.86497890295358648</v>
      </c>
      <c r="BG595">
        <f t="shared" si="128"/>
        <v>7.0152384667771688E-4</v>
      </c>
    </row>
    <row r="596" spans="1:59" x14ac:dyDescent="0.35">
      <c r="A596">
        <v>34</v>
      </c>
      <c r="B596">
        <v>629</v>
      </c>
      <c r="C596">
        <v>27</v>
      </c>
      <c r="D596">
        <v>247</v>
      </c>
      <c r="E596">
        <v>4</v>
      </c>
      <c r="F596">
        <v>1</v>
      </c>
      <c r="G596">
        <v>4</v>
      </c>
      <c r="H596">
        <v>2</v>
      </c>
      <c r="I596">
        <v>1</v>
      </c>
      <c r="J596">
        <v>0</v>
      </c>
      <c r="K596">
        <v>15.375527426160337</v>
      </c>
      <c r="L596">
        <v>4</v>
      </c>
      <c r="M596">
        <v>3</v>
      </c>
      <c r="N596" s="14">
        <v>0</v>
      </c>
      <c r="O596">
        <v>1</v>
      </c>
      <c r="P596" s="15">
        <f t="shared" si="118"/>
        <v>1</v>
      </c>
      <c r="Q596">
        <f t="shared" si="119"/>
        <v>0</v>
      </c>
      <c r="R596">
        <f t="shared" si="120"/>
        <v>0.11826259691970917</v>
      </c>
      <c r="S596" s="14">
        <f t="shared" si="121"/>
        <v>0.11826259691970917</v>
      </c>
      <c r="T596" s="15">
        <f t="shared" si="122"/>
        <v>0.8817374030802908</v>
      </c>
      <c r="U596" s="14">
        <f t="shared" si="123"/>
        <v>-0.12586099623931457</v>
      </c>
      <c r="V596" s="15">
        <f t="shared" si="124"/>
        <v>100</v>
      </c>
      <c r="W596">
        <f t="shared" si="125"/>
        <v>0.13412450975377327</v>
      </c>
      <c r="AZ596">
        <v>7.7147663054865506E-2</v>
      </c>
      <c r="BA596">
        <v>1</v>
      </c>
      <c r="BB596">
        <v>0</v>
      </c>
      <c r="BC596">
        <f t="shared" si="129"/>
        <v>560</v>
      </c>
      <c r="BD596">
        <f t="shared" si="130"/>
        <v>32</v>
      </c>
      <c r="BE596">
        <f t="shared" si="126"/>
        <v>0.54582319545823199</v>
      </c>
      <c r="BF596">
        <f t="shared" si="127"/>
        <v>0.86497890295358648</v>
      </c>
      <c r="BG596">
        <f t="shared" si="128"/>
        <v>7.0152384667771688E-4</v>
      </c>
    </row>
    <row r="597" spans="1:59" x14ac:dyDescent="0.35">
      <c r="A597">
        <v>34</v>
      </c>
      <c r="B597">
        <v>648</v>
      </c>
      <c r="C597">
        <v>11</v>
      </c>
      <c r="D597">
        <v>1289</v>
      </c>
      <c r="E597">
        <v>3</v>
      </c>
      <c r="F597">
        <v>2</v>
      </c>
      <c r="G597">
        <v>2</v>
      </c>
      <c r="H597">
        <v>2</v>
      </c>
      <c r="I597">
        <v>2</v>
      </c>
      <c r="J597">
        <v>0</v>
      </c>
      <c r="K597">
        <v>11</v>
      </c>
      <c r="L597">
        <v>4</v>
      </c>
      <c r="M597">
        <v>4</v>
      </c>
      <c r="N597" s="14">
        <v>0</v>
      </c>
      <c r="O597">
        <v>1</v>
      </c>
      <c r="P597" s="15">
        <f t="shared" si="118"/>
        <v>1</v>
      </c>
      <c r="Q597">
        <f t="shared" si="119"/>
        <v>0</v>
      </c>
      <c r="R597">
        <f t="shared" si="120"/>
        <v>4.4767750877113703E-2</v>
      </c>
      <c r="S597" s="14">
        <f t="shared" si="121"/>
        <v>4.4767750877113703E-2</v>
      </c>
      <c r="T597" s="15">
        <f t="shared" si="122"/>
        <v>0.95523224912288629</v>
      </c>
      <c r="U597" s="14">
        <f t="shared" si="123"/>
        <v>-4.5800775269148206E-2</v>
      </c>
      <c r="V597" s="15">
        <f t="shared" si="124"/>
        <v>100</v>
      </c>
      <c r="W597">
        <f t="shared" si="125"/>
        <v>4.686582861730261E-2</v>
      </c>
      <c r="AZ597">
        <v>7.7502019350833257E-2</v>
      </c>
      <c r="BA597">
        <v>1</v>
      </c>
      <c r="BB597">
        <v>0</v>
      </c>
      <c r="BC597">
        <f t="shared" si="129"/>
        <v>561</v>
      </c>
      <c r="BD597">
        <f t="shared" si="130"/>
        <v>32</v>
      </c>
      <c r="BE597">
        <f t="shared" si="126"/>
        <v>0.54501216545012166</v>
      </c>
      <c r="BF597">
        <f t="shared" si="127"/>
        <v>0.86497890295358648</v>
      </c>
      <c r="BG597">
        <f t="shared" si="128"/>
        <v>7.0152384667771688E-4</v>
      </c>
    </row>
    <row r="598" spans="1:59" x14ac:dyDescent="0.35">
      <c r="A598">
        <v>34</v>
      </c>
      <c r="B598">
        <v>653</v>
      </c>
      <c r="C598">
        <v>10</v>
      </c>
      <c r="D598">
        <v>1597</v>
      </c>
      <c r="E598">
        <v>4</v>
      </c>
      <c r="F598">
        <v>2</v>
      </c>
      <c r="G598">
        <v>7</v>
      </c>
      <c r="H598">
        <v>3</v>
      </c>
      <c r="I598">
        <v>2</v>
      </c>
      <c r="J598">
        <v>0</v>
      </c>
      <c r="K598">
        <v>14</v>
      </c>
      <c r="L598">
        <v>2</v>
      </c>
      <c r="M598">
        <v>2</v>
      </c>
      <c r="N598" s="14">
        <v>0</v>
      </c>
      <c r="O598">
        <v>1</v>
      </c>
      <c r="P598" s="15">
        <f t="shared" si="118"/>
        <v>1</v>
      </c>
      <c r="Q598">
        <f t="shared" si="119"/>
        <v>0</v>
      </c>
      <c r="R598">
        <f t="shared" si="120"/>
        <v>8.6920417386601334E-2</v>
      </c>
      <c r="S598" s="14">
        <f t="shared" si="121"/>
        <v>8.6920417386601334E-2</v>
      </c>
      <c r="T598" s="15">
        <f t="shared" si="122"/>
        <v>0.91307958261339861</v>
      </c>
      <c r="U598" s="14">
        <f t="shared" si="123"/>
        <v>-9.0932236125231353E-2</v>
      </c>
      <c r="V598" s="15">
        <f t="shared" si="124"/>
        <v>100</v>
      </c>
      <c r="W598">
        <f t="shared" si="125"/>
        <v>9.5194788101404498E-2</v>
      </c>
      <c r="AZ598">
        <v>7.7513392089328517E-2</v>
      </c>
      <c r="BA598">
        <v>1</v>
      </c>
      <c r="BB598">
        <v>0</v>
      </c>
      <c r="BC598">
        <f t="shared" si="129"/>
        <v>562</v>
      </c>
      <c r="BD598">
        <f t="shared" si="130"/>
        <v>32</v>
      </c>
      <c r="BE598">
        <f t="shared" si="126"/>
        <v>0.54420113544201132</v>
      </c>
      <c r="BF598">
        <f t="shared" si="127"/>
        <v>0.86497890295358648</v>
      </c>
      <c r="BG598">
        <f t="shared" si="128"/>
        <v>7.0152384667771688E-4</v>
      </c>
    </row>
    <row r="599" spans="1:59" x14ac:dyDescent="0.35">
      <c r="A599">
        <v>34</v>
      </c>
      <c r="B599">
        <v>658</v>
      </c>
      <c r="C599">
        <v>7</v>
      </c>
      <c r="D599">
        <v>147</v>
      </c>
      <c r="E599">
        <v>1</v>
      </c>
      <c r="F599">
        <v>2</v>
      </c>
      <c r="G599">
        <v>5</v>
      </c>
      <c r="H599">
        <v>3</v>
      </c>
      <c r="I599">
        <v>1</v>
      </c>
      <c r="J599">
        <v>1</v>
      </c>
      <c r="K599">
        <v>24</v>
      </c>
      <c r="L599">
        <v>4</v>
      </c>
      <c r="M599">
        <v>3</v>
      </c>
      <c r="N599" s="14">
        <v>1</v>
      </c>
      <c r="O599">
        <v>0</v>
      </c>
      <c r="P599" s="15">
        <f t="shared" si="118"/>
        <v>1</v>
      </c>
      <c r="Q599">
        <f t="shared" si="119"/>
        <v>1</v>
      </c>
      <c r="R599">
        <f t="shared" si="120"/>
        <v>0.50287842848793962</v>
      </c>
      <c r="S599" s="14">
        <f t="shared" si="121"/>
        <v>0.50287842848793962</v>
      </c>
      <c r="T599" s="15">
        <f t="shared" si="122"/>
        <v>0.49712157151206038</v>
      </c>
      <c r="U599" s="14">
        <f t="shared" si="123"/>
        <v>-0.68740683096174515</v>
      </c>
      <c r="V599" s="15">
        <f t="shared" si="124"/>
        <v>100</v>
      </c>
      <c r="W599">
        <f t="shared" si="125"/>
        <v>0.98855218945622902</v>
      </c>
      <c r="AZ599">
        <v>7.7553301130622143E-2</v>
      </c>
      <c r="BA599">
        <v>1</v>
      </c>
      <c r="BB599">
        <v>0</v>
      </c>
      <c r="BC599">
        <f t="shared" si="129"/>
        <v>563</v>
      </c>
      <c r="BD599">
        <f t="shared" si="130"/>
        <v>32</v>
      </c>
      <c r="BE599">
        <f t="shared" si="126"/>
        <v>0.54339010543390098</v>
      </c>
      <c r="BF599">
        <f t="shared" si="127"/>
        <v>0.86497890295358648</v>
      </c>
      <c r="BG599">
        <f t="shared" si="128"/>
        <v>7.0152384667762082E-4</v>
      </c>
    </row>
    <row r="600" spans="1:59" x14ac:dyDescent="0.35">
      <c r="A600">
        <v>34</v>
      </c>
      <c r="B600">
        <v>669</v>
      </c>
      <c r="C600">
        <v>1</v>
      </c>
      <c r="D600">
        <v>1184</v>
      </c>
      <c r="E600">
        <v>4</v>
      </c>
      <c r="F600">
        <v>2</v>
      </c>
      <c r="G600">
        <v>7</v>
      </c>
      <c r="H600">
        <v>1</v>
      </c>
      <c r="I600">
        <v>1</v>
      </c>
      <c r="J600">
        <v>0</v>
      </c>
      <c r="K600">
        <v>20</v>
      </c>
      <c r="L600">
        <v>3</v>
      </c>
      <c r="M600">
        <v>3</v>
      </c>
      <c r="N600" s="14">
        <v>0</v>
      </c>
      <c r="O600">
        <v>1</v>
      </c>
      <c r="P600" s="15">
        <f t="shared" si="118"/>
        <v>1</v>
      </c>
      <c r="Q600">
        <f t="shared" si="119"/>
        <v>0</v>
      </c>
      <c r="R600">
        <f t="shared" si="120"/>
        <v>0.14293308605292349</v>
      </c>
      <c r="S600" s="14">
        <f t="shared" si="121"/>
        <v>0.14293308605292349</v>
      </c>
      <c r="T600" s="15">
        <f t="shared" si="122"/>
        <v>0.85706691394707657</v>
      </c>
      <c r="U600" s="14">
        <f t="shared" si="123"/>
        <v>-0.15423928414758251</v>
      </c>
      <c r="V600" s="15">
        <f t="shared" si="124"/>
        <v>100</v>
      </c>
      <c r="W600">
        <f t="shared" si="125"/>
        <v>0.16677004295343678</v>
      </c>
      <c r="AZ600">
        <v>7.7584880807839124E-2</v>
      </c>
      <c r="BA600">
        <v>1</v>
      </c>
      <c r="BB600">
        <v>0</v>
      </c>
      <c r="BC600">
        <f t="shared" si="129"/>
        <v>564</v>
      </c>
      <c r="BD600">
        <f t="shared" si="130"/>
        <v>32</v>
      </c>
      <c r="BE600">
        <f t="shared" si="126"/>
        <v>0.54257907542579076</v>
      </c>
      <c r="BF600">
        <f t="shared" si="127"/>
        <v>0.86497890295358648</v>
      </c>
      <c r="BG600">
        <f t="shared" si="128"/>
        <v>7.0152384667762082E-4</v>
      </c>
    </row>
    <row r="601" spans="1:59" x14ac:dyDescent="0.35">
      <c r="A601">
        <v>34</v>
      </c>
      <c r="B601">
        <v>678</v>
      </c>
      <c r="C601">
        <v>19</v>
      </c>
      <c r="D601">
        <v>1701</v>
      </c>
      <c r="E601">
        <v>2</v>
      </c>
      <c r="F601">
        <v>1</v>
      </c>
      <c r="G601">
        <v>4</v>
      </c>
      <c r="H601">
        <v>4</v>
      </c>
      <c r="I601">
        <v>2</v>
      </c>
      <c r="J601">
        <v>0</v>
      </c>
      <c r="K601">
        <v>12</v>
      </c>
      <c r="L601">
        <v>2</v>
      </c>
      <c r="M601">
        <v>3</v>
      </c>
      <c r="N601" s="14">
        <v>0</v>
      </c>
      <c r="O601">
        <v>1</v>
      </c>
      <c r="P601" s="15">
        <f t="shared" si="118"/>
        <v>1</v>
      </c>
      <c r="Q601">
        <f t="shared" si="119"/>
        <v>0</v>
      </c>
      <c r="R601">
        <f t="shared" si="120"/>
        <v>6.2918138914896116E-2</v>
      </c>
      <c r="S601" s="14">
        <f t="shared" si="121"/>
        <v>6.2918138914896116E-2</v>
      </c>
      <c r="T601" s="15">
        <f t="shared" si="122"/>
        <v>0.93708186108510394</v>
      </c>
      <c r="U601" s="14">
        <f t="shared" si="123"/>
        <v>-6.4984635474331892E-2</v>
      </c>
      <c r="V601" s="15">
        <f t="shared" si="124"/>
        <v>100</v>
      </c>
      <c r="W601">
        <f t="shared" si="125"/>
        <v>6.7142628117931327E-2</v>
      </c>
      <c r="AZ601">
        <v>7.7878288588305145E-2</v>
      </c>
      <c r="BA601">
        <v>1</v>
      </c>
      <c r="BB601">
        <v>0</v>
      </c>
      <c r="BC601">
        <f t="shared" si="129"/>
        <v>565</v>
      </c>
      <c r="BD601">
        <f t="shared" si="130"/>
        <v>32</v>
      </c>
      <c r="BE601">
        <f t="shared" si="126"/>
        <v>0.54176804541768053</v>
      </c>
      <c r="BF601">
        <f t="shared" si="127"/>
        <v>0.86497890295358648</v>
      </c>
      <c r="BG601">
        <f t="shared" si="128"/>
        <v>0</v>
      </c>
    </row>
    <row r="602" spans="1:59" x14ac:dyDescent="0.35">
      <c r="A602">
        <v>34</v>
      </c>
      <c r="B602">
        <v>697</v>
      </c>
      <c r="C602">
        <v>3</v>
      </c>
      <c r="D602">
        <v>1115</v>
      </c>
      <c r="E602">
        <v>3</v>
      </c>
      <c r="F602">
        <v>2</v>
      </c>
      <c r="G602">
        <v>4</v>
      </c>
      <c r="H602">
        <v>4</v>
      </c>
      <c r="I602">
        <v>2</v>
      </c>
      <c r="J602">
        <v>0</v>
      </c>
      <c r="K602">
        <v>15.375527426160337</v>
      </c>
      <c r="L602">
        <v>4</v>
      </c>
      <c r="M602">
        <v>3</v>
      </c>
      <c r="N602" s="14">
        <v>0</v>
      </c>
      <c r="O602">
        <v>1</v>
      </c>
      <c r="P602" s="15">
        <f t="shared" si="118"/>
        <v>1</v>
      </c>
      <c r="Q602">
        <f t="shared" si="119"/>
        <v>0</v>
      </c>
      <c r="R602">
        <f t="shared" si="120"/>
        <v>2.8122616298753487E-2</v>
      </c>
      <c r="S602" s="14">
        <f t="shared" si="121"/>
        <v>2.8122616298753487E-2</v>
      </c>
      <c r="T602" s="15">
        <f t="shared" si="122"/>
        <v>0.97187738370124654</v>
      </c>
      <c r="U602" s="14">
        <f t="shared" si="123"/>
        <v>-2.8525630934591276E-2</v>
      </c>
      <c r="V602" s="15">
        <f t="shared" si="124"/>
        <v>100</v>
      </c>
      <c r="W602">
        <f t="shared" si="125"/>
        <v>2.8936383097683371E-2</v>
      </c>
      <c r="AZ602">
        <v>7.7994135922202959E-2</v>
      </c>
      <c r="BA602">
        <v>0</v>
      </c>
      <c r="BB602">
        <v>1</v>
      </c>
      <c r="BC602">
        <f t="shared" si="129"/>
        <v>565</v>
      </c>
      <c r="BD602">
        <f t="shared" si="130"/>
        <v>33</v>
      </c>
      <c r="BE602">
        <f t="shared" si="126"/>
        <v>0.54176804541768053</v>
      </c>
      <c r="BF602">
        <f t="shared" si="127"/>
        <v>0.86075949367088611</v>
      </c>
      <c r="BG602">
        <f t="shared" si="128"/>
        <v>6.9810177913294752E-4</v>
      </c>
    </row>
    <row r="603" spans="1:59" x14ac:dyDescent="0.35">
      <c r="A603">
        <v>34</v>
      </c>
      <c r="B603">
        <v>699</v>
      </c>
      <c r="C603">
        <v>6</v>
      </c>
      <c r="D603">
        <v>31</v>
      </c>
      <c r="E603">
        <v>2</v>
      </c>
      <c r="F603">
        <v>2</v>
      </c>
      <c r="G603">
        <v>4</v>
      </c>
      <c r="H603">
        <v>1</v>
      </c>
      <c r="I603">
        <v>1</v>
      </c>
      <c r="J603">
        <v>0</v>
      </c>
      <c r="K603">
        <v>11</v>
      </c>
      <c r="L603">
        <v>3</v>
      </c>
      <c r="M603">
        <v>3</v>
      </c>
      <c r="N603" s="14">
        <v>1</v>
      </c>
      <c r="O603">
        <v>0</v>
      </c>
      <c r="P603" s="15">
        <f t="shared" si="118"/>
        <v>1</v>
      </c>
      <c r="Q603">
        <f t="shared" si="119"/>
        <v>1</v>
      </c>
      <c r="R603">
        <f t="shared" si="120"/>
        <v>0.2713840083920212</v>
      </c>
      <c r="S603" s="14">
        <f t="shared" si="121"/>
        <v>0.2713840083920212</v>
      </c>
      <c r="T603" s="15">
        <f t="shared" si="122"/>
        <v>0.72861599160797885</v>
      </c>
      <c r="U603" s="14">
        <f t="shared" si="123"/>
        <v>-1.3042204559702086</v>
      </c>
      <c r="V603" s="15">
        <f t="shared" si="124"/>
        <v>0</v>
      </c>
      <c r="W603">
        <f t="shared" si="125"/>
        <v>2.6848154978810479</v>
      </c>
      <c r="AZ603">
        <v>7.8316254149637179E-2</v>
      </c>
      <c r="BA603">
        <v>1</v>
      </c>
      <c r="BB603">
        <v>0</v>
      </c>
      <c r="BC603">
        <f t="shared" si="129"/>
        <v>566</v>
      </c>
      <c r="BD603">
        <f t="shared" si="130"/>
        <v>33</v>
      </c>
      <c r="BE603">
        <f t="shared" si="126"/>
        <v>0.5409570154095702</v>
      </c>
      <c r="BF603">
        <f t="shared" si="127"/>
        <v>0.86075949367088611</v>
      </c>
      <c r="BG603">
        <f t="shared" si="128"/>
        <v>6.9810177913294752E-4</v>
      </c>
    </row>
    <row r="604" spans="1:59" x14ac:dyDescent="0.35">
      <c r="A604">
        <v>34</v>
      </c>
      <c r="B604">
        <v>704</v>
      </c>
      <c r="C604">
        <v>28</v>
      </c>
      <c r="D604">
        <v>2035</v>
      </c>
      <c r="E604">
        <v>4</v>
      </c>
      <c r="F604">
        <v>1</v>
      </c>
      <c r="G604">
        <v>8</v>
      </c>
      <c r="H604">
        <v>3</v>
      </c>
      <c r="I604">
        <v>2</v>
      </c>
      <c r="J604">
        <v>0</v>
      </c>
      <c r="K604">
        <v>21</v>
      </c>
      <c r="L604">
        <v>4</v>
      </c>
      <c r="M604">
        <v>3</v>
      </c>
      <c r="N604" s="14">
        <v>0</v>
      </c>
      <c r="O604">
        <v>1</v>
      </c>
      <c r="P604" s="15">
        <f t="shared" si="118"/>
        <v>1</v>
      </c>
      <c r="Q604">
        <f t="shared" si="119"/>
        <v>0</v>
      </c>
      <c r="R604">
        <f t="shared" si="120"/>
        <v>5.3815951374356207E-2</v>
      </c>
      <c r="S604" s="14">
        <f t="shared" si="121"/>
        <v>5.3815951374356207E-2</v>
      </c>
      <c r="T604" s="15">
        <f t="shared" si="122"/>
        <v>0.94618404862564376</v>
      </c>
      <c r="U604" s="14">
        <f t="shared" si="123"/>
        <v>-5.5318174280983144E-2</v>
      </c>
      <c r="V604" s="15">
        <f t="shared" si="124"/>
        <v>100</v>
      </c>
      <c r="W604">
        <f t="shared" si="125"/>
        <v>5.6876832210948004E-2</v>
      </c>
      <c r="AZ604">
        <v>7.8373139799355604E-2</v>
      </c>
      <c r="BA604">
        <v>1</v>
      </c>
      <c r="BB604">
        <v>0</v>
      </c>
      <c r="BC604">
        <f t="shared" si="129"/>
        <v>567</v>
      </c>
      <c r="BD604">
        <f t="shared" si="130"/>
        <v>33</v>
      </c>
      <c r="BE604">
        <f t="shared" si="126"/>
        <v>0.54014598540145986</v>
      </c>
      <c r="BF604">
        <f t="shared" si="127"/>
        <v>0.86075949367088611</v>
      </c>
      <c r="BG604">
        <f t="shared" si="128"/>
        <v>6.9810177913294752E-4</v>
      </c>
    </row>
    <row r="605" spans="1:59" x14ac:dyDescent="0.35">
      <c r="A605">
        <v>34</v>
      </c>
      <c r="B605">
        <v>735</v>
      </c>
      <c r="C605">
        <v>3</v>
      </c>
      <c r="D605">
        <v>1915</v>
      </c>
      <c r="E605">
        <v>4</v>
      </c>
      <c r="F605">
        <v>1</v>
      </c>
      <c r="G605">
        <v>8</v>
      </c>
      <c r="H605">
        <v>4</v>
      </c>
      <c r="I605">
        <v>2</v>
      </c>
      <c r="J605">
        <v>1</v>
      </c>
      <c r="K605">
        <v>14.945945945945946</v>
      </c>
      <c r="L605">
        <v>3</v>
      </c>
      <c r="M605">
        <v>2</v>
      </c>
      <c r="N605" s="14">
        <v>0</v>
      </c>
      <c r="O605">
        <v>1</v>
      </c>
      <c r="P605" s="15">
        <f t="shared" si="118"/>
        <v>1</v>
      </c>
      <c r="Q605">
        <f t="shared" si="119"/>
        <v>0</v>
      </c>
      <c r="R605">
        <f t="shared" si="120"/>
        <v>0.15702830432444073</v>
      </c>
      <c r="S605" s="14">
        <f t="shared" si="121"/>
        <v>0.15702830432444073</v>
      </c>
      <c r="T605" s="15">
        <f t="shared" si="122"/>
        <v>0.8429716956755593</v>
      </c>
      <c r="U605" s="14">
        <f t="shared" si="123"/>
        <v>-0.17082189725503871</v>
      </c>
      <c r="V605" s="15">
        <f t="shared" si="124"/>
        <v>100</v>
      </c>
      <c r="W605">
        <f t="shared" si="125"/>
        <v>0.18627945057941467</v>
      </c>
      <c r="AZ605">
        <v>7.8936317037079415E-2</v>
      </c>
      <c r="BA605">
        <v>1</v>
      </c>
      <c r="BB605">
        <v>0</v>
      </c>
      <c r="BC605">
        <f t="shared" si="129"/>
        <v>568</v>
      </c>
      <c r="BD605">
        <f t="shared" si="130"/>
        <v>33</v>
      </c>
      <c r="BE605">
        <f t="shared" si="126"/>
        <v>0.53933495539334952</v>
      </c>
      <c r="BF605">
        <f t="shared" si="127"/>
        <v>0.86075949367088611</v>
      </c>
      <c r="BG605">
        <f t="shared" si="128"/>
        <v>6.9810177913294752E-4</v>
      </c>
    </row>
    <row r="606" spans="1:59" x14ac:dyDescent="0.35">
      <c r="A606">
        <v>34</v>
      </c>
      <c r="B606">
        <v>773.53418803418799</v>
      </c>
      <c r="C606">
        <v>1</v>
      </c>
      <c r="D606">
        <v>683</v>
      </c>
      <c r="E606">
        <v>2</v>
      </c>
      <c r="F606">
        <v>2</v>
      </c>
      <c r="G606">
        <v>4</v>
      </c>
      <c r="H606">
        <v>4</v>
      </c>
      <c r="I606">
        <v>2</v>
      </c>
      <c r="J606">
        <v>0</v>
      </c>
      <c r="K606">
        <v>12</v>
      </c>
      <c r="L606">
        <v>4</v>
      </c>
      <c r="M606">
        <v>2</v>
      </c>
      <c r="N606" s="14">
        <v>0</v>
      </c>
      <c r="O606">
        <v>1</v>
      </c>
      <c r="P606" s="15">
        <f t="shared" si="118"/>
        <v>1</v>
      </c>
      <c r="Q606">
        <f t="shared" si="119"/>
        <v>0</v>
      </c>
      <c r="R606">
        <f t="shared" si="120"/>
        <v>5.4906978210386072E-2</v>
      </c>
      <c r="S606" s="14">
        <f t="shared" si="121"/>
        <v>5.4906978210386072E-2</v>
      </c>
      <c r="T606" s="15">
        <f t="shared" si="122"/>
        <v>0.94509302178961396</v>
      </c>
      <c r="U606" s="14">
        <f t="shared" si="123"/>
        <v>-5.6471920576670186E-2</v>
      </c>
      <c r="V606" s="15">
        <f t="shared" si="124"/>
        <v>100</v>
      </c>
      <c r="W606">
        <f t="shared" si="125"/>
        <v>5.8096903632210761E-2</v>
      </c>
      <c r="AZ606">
        <v>7.9228977112443796E-2</v>
      </c>
      <c r="BA606">
        <v>1</v>
      </c>
      <c r="BB606">
        <v>0</v>
      </c>
      <c r="BC606">
        <f t="shared" si="129"/>
        <v>569</v>
      </c>
      <c r="BD606">
        <f t="shared" si="130"/>
        <v>33</v>
      </c>
      <c r="BE606">
        <f t="shared" si="126"/>
        <v>0.53852392538523919</v>
      </c>
      <c r="BF606">
        <f t="shared" si="127"/>
        <v>0.86075949367088611</v>
      </c>
      <c r="BG606">
        <f t="shared" si="128"/>
        <v>6.98101779132852E-4</v>
      </c>
    </row>
    <row r="607" spans="1:59" x14ac:dyDescent="0.35">
      <c r="A607">
        <v>34</v>
      </c>
      <c r="B607">
        <v>773.53418803418799</v>
      </c>
      <c r="C607">
        <v>6</v>
      </c>
      <c r="D607">
        <v>138</v>
      </c>
      <c r="E607">
        <v>1</v>
      </c>
      <c r="F607">
        <v>1</v>
      </c>
      <c r="G607">
        <v>4</v>
      </c>
      <c r="H607">
        <v>3</v>
      </c>
      <c r="I607">
        <v>1</v>
      </c>
      <c r="J607">
        <v>0</v>
      </c>
      <c r="K607">
        <v>14</v>
      </c>
      <c r="L607">
        <v>3</v>
      </c>
      <c r="M607">
        <v>3</v>
      </c>
      <c r="N607" s="14">
        <v>0</v>
      </c>
      <c r="O607">
        <v>1</v>
      </c>
      <c r="P607" s="15">
        <f t="shared" si="118"/>
        <v>1</v>
      </c>
      <c r="Q607">
        <f t="shared" si="119"/>
        <v>0</v>
      </c>
      <c r="R607">
        <f t="shared" si="120"/>
        <v>0.14720783404449345</v>
      </c>
      <c r="S607" s="14">
        <f t="shared" si="121"/>
        <v>0.14720783404449345</v>
      </c>
      <c r="T607" s="15">
        <f t="shared" si="122"/>
        <v>0.85279216595550655</v>
      </c>
      <c r="U607" s="14">
        <f t="shared" si="123"/>
        <v>-0.15923941187505561</v>
      </c>
      <c r="V607" s="15">
        <f t="shared" si="124"/>
        <v>100</v>
      </c>
      <c r="W607">
        <f t="shared" si="125"/>
        <v>0.17261865190747289</v>
      </c>
      <c r="AZ607">
        <v>7.93391035326904E-2</v>
      </c>
      <c r="BA607">
        <v>1</v>
      </c>
      <c r="BB607">
        <v>0</v>
      </c>
      <c r="BC607">
        <f t="shared" si="129"/>
        <v>570</v>
      </c>
      <c r="BD607">
        <f t="shared" si="130"/>
        <v>33</v>
      </c>
      <c r="BE607">
        <f t="shared" si="126"/>
        <v>0.53771289537712896</v>
      </c>
      <c r="BF607">
        <f t="shared" si="127"/>
        <v>0.86075949367088611</v>
      </c>
      <c r="BG607">
        <f t="shared" si="128"/>
        <v>6.9810177913294752E-4</v>
      </c>
    </row>
    <row r="608" spans="1:59" x14ac:dyDescent="0.35">
      <c r="A608">
        <v>34</v>
      </c>
      <c r="B608">
        <v>773.53418803418799</v>
      </c>
      <c r="C608">
        <v>7</v>
      </c>
      <c r="D608">
        <v>1577</v>
      </c>
      <c r="E608">
        <v>1</v>
      </c>
      <c r="F608">
        <v>2</v>
      </c>
      <c r="G608">
        <v>4</v>
      </c>
      <c r="H608">
        <v>4</v>
      </c>
      <c r="I608">
        <v>1</v>
      </c>
      <c r="J608">
        <v>0</v>
      </c>
      <c r="K608">
        <v>13</v>
      </c>
      <c r="L608">
        <v>3</v>
      </c>
      <c r="M608">
        <v>1</v>
      </c>
      <c r="N608" s="14">
        <v>0</v>
      </c>
      <c r="O608">
        <v>1</v>
      </c>
      <c r="P608" s="15">
        <f t="shared" si="118"/>
        <v>1</v>
      </c>
      <c r="Q608">
        <f t="shared" si="119"/>
        <v>0</v>
      </c>
      <c r="R608">
        <f t="shared" si="120"/>
        <v>0.21424110101203156</v>
      </c>
      <c r="S608" s="14">
        <f t="shared" si="121"/>
        <v>0.21424110101203156</v>
      </c>
      <c r="T608" s="15">
        <f t="shared" si="122"/>
        <v>0.78575889898796847</v>
      </c>
      <c r="U608" s="14">
        <f t="shared" si="123"/>
        <v>-0.24110527789869968</v>
      </c>
      <c r="V608" s="15">
        <f t="shared" si="124"/>
        <v>100</v>
      </c>
      <c r="W608">
        <f t="shared" si="125"/>
        <v>0.27265501070107767</v>
      </c>
      <c r="AZ608">
        <v>7.9760078206163085E-2</v>
      </c>
      <c r="BA608">
        <v>1</v>
      </c>
      <c r="BB608">
        <v>0</v>
      </c>
      <c r="BC608">
        <f t="shared" si="129"/>
        <v>571</v>
      </c>
      <c r="BD608">
        <f t="shared" si="130"/>
        <v>33</v>
      </c>
      <c r="BE608">
        <f t="shared" si="126"/>
        <v>0.53690186536901863</v>
      </c>
      <c r="BF608">
        <f t="shared" si="127"/>
        <v>0.86075949367088611</v>
      </c>
      <c r="BG608">
        <f t="shared" si="128"/>
        <v>6.98101779132852E-4</v>
      </c>
    </row>
    <row r="609" spans="1:59" x14ac:dyDescent="0.35">
      <c r="A609">
        <v>34</v>
      </c>
      <c r="B609">
        <v>773.53418803418799</v>
      </c>
      <c r="C609">
        <v>16</v>
      </c>
      <c r="D609">
        <v>838</v>
      </c>
      <c r="E609">
        <v>3</v>
      </c>
      <c r="F609">
        <v>1</v>
      </c>
      <c r="G609">
        <v>4</v>
      </c>
      <c r="H609">
        <v>4</v>
      </c>
      <c r="I609">
        <v>1</v>
      </c>
      <c r="J609">
        <v>0</v>
      </c>
      <c r="K609">
        <v>15.375527426160337</v>
      </c>
      <c r="L609">
        <v>3</v>
      </c>
      <c r="M609">
        <v>3</v>
      </c>
      <c r="N609" s="14">
        <v>0</v>
      </c>
      <c r="O609">
        <v>1</v>
      </c>
      <c r="P609" s="15">
        <f t="shared" si="118"/>
        <v>1</v>
      </c>
      <c r="Q609">
        <f t="shared" si="119"/>
        <v>0</v>
      </c>
      <c r="R609">
        <f t="shared" si="120"/>
        <v>6.8575938425042351E-2</v>
      </c>
      <c r="S609" s="14">
        <f t="shared" si="121"/>
        <v>6.8575938425042351E-2</v>
      </c>
      <c r="T609" s="15">
        <f t="shared" si="122"/>
        <v>0.93142406157495761</v>
      </c>
      <c r="U609" s="14">
        <f t="shared" si="123"/>
        <v>-7.1040614995850404E-2</v>
      </c>
      <c r="V609" s="15">
        <f t="shared" si="124"/>
        <v>100</v>
      </c>
      <c r="W609">
        <f t="shared" si="125"/>
        <v>7.3624830250880971E-2</v>
      </c>
      <c r="AZ609">
        <v>7.9982816341464327E-2</v>
      </c>
      <c r="BA609">
        <v>1</v>
      </c>
      <c r="BB609">
        <v>0</v>
      </c>
      <c r="BC609">
        <f t="shared" si="129"/>
        <v>572</v>
      </c>
      <c r="BD609">
        <f t="shared" si="130"/>
        <v>33</v>
      </c>
      <c r="BE609">
        <f t="shared" si="126"/>
        <v>0.5360908353609084</v>
      </c>
      <c r="BF609">
        <f t="shared" si="127"/>
        <v>0.86075949367088611</v>
      </c>
      <c r="BG609">
        <f t="shared" si="128"/>
        <v>6.9810177913294752E-4</v>
      </c>
    </row>
    <row r="610" spans="1:59" x14ac:dyDescent="0.35">
      <c r="A610">
        <v>34</v>
      </c>
      <c r="B610">
        <v>773.53418803418799</v>
      </c>
      <c r="C610">
        <v>22</v>
      </c>
      <c r="D610">
        <v>1932</v>
      </c>
      <c r="E610">
        <v>3</v>
      </c>
      <c r="F610">
        <v>2</v>
      </c>
      <c r="G610">
        <v>4</v>
      </c>
      <c r="H610">
        <v>4</v>
      </c>
      <c r="I610">
        <v>2</v>
      </c>
      <c r="J610">
        <v>1</v>
      </c>
      <c r="K610">
        <v>15</v>
      </c>
      <c r="L610">
        <v>2</v>
      </c>
      <c r="M610">
        <v>3</v>
      </c>
      <c r="N610" s="14">
        <v>0</v>
      </c>
      <c r="O610">
        <v>1</v>
      </c>
      <c r="P610" s="15">
        <f t="shared" si="118"/>
        <v>1</v>
      </c>
      <c r="Q610">
        <f t="shared" si="119"/>
        <v>0</v>
      </c>
      <c r="R610">
        <f t="shared" si="120"/>
        <v>0.2560390631441512</v>
      </c>
      <c r="S610" s="14">
        <f t="shared" si="121"/>
        <v>0.2560390631441512</v>
      </c>
      <c r="T610" s="15">
        <f t="shared" si="122"/>
        <v>0.74396093685584885</v>
      </c>
      <c r="U610" s="14">
        <f t="shared" si="123"/>
        <v>-0.29576674975344991</v>
      </c>
      <c r="V610" s="15">
        <f t="shared" si="124"/>
        <v>100</v>
      </c>
      <c r="W610">
        <f t="shared" si="125"/>
        <v>0.34415659540705396</v>
      </c>
      <c r="AZ610">
        <v>8.0087392432843296E-2</v>
      </c>
      <c r="BA610">
        <v>1</v>
      </c>
      <c r="BB610">
        <v>0</v>
      </c>
      <c r="BC610">
        <f t="shared" si="129"/>
        <v>573</v>
      </c>
      <c r="BD610">
        <f t="shared" si="130"/>
        <v>33</v>
      </c>
      <c r="BE610">
        <f t="shared" si="126"/>
        <v>0.53527980535279807</v>
      </c>
      <c r="BF610">
        <f t="shared" si="127"/>
        <v>0.86075949367088611</v>
      </c>
      <c r="BG610">
        <f t="shared" si="128"/>
        <v>6.9810177913294752E-4</v>
      </c>
    </row>
    <row r="611" spans="1:59" x14ac:dyDescent="0.35">
      <c r="A611">
        <v>34</v>
      </c>
      <c r="B611">
        <v>776.33181818181822</v>
      </c>
      <c r="C611">
        <v>1</v>
      </c>
      <c r="D611">
        <v>1447</v>
      </c>
      <c r="E611">
        <v>4</v>
      </c>
      <c r="F611">
        <v>1</v>
      </c>
      <c r="G611">
        <v>5</v>
      </c>
      <c r="H611">
        <v>2</v>
      </c>
      <c r="I611">
        <v>2</v>
      </c>
      <c r="J611">
        <v>0</v>
      </c>
      <c r="K611">
        <v>17</v>
      </c>
      <c r="L611">
        <v>1</v>
      </c>
      <c r="M611">
        <v>2</v>
      </c>
      <c r="N611" s="14">
        <v>0</v>
      </c>
      <c r="O611">
        <v>1</v>
      </c>
      <c r="P611" s="15">
        <f t="shared" si="118"/>
        <v>1</v>
      </c>
      <c r="Q611">
        <f t="shared" si="119"/>
        <v>0</v>
      </c>
      <c r="R611">
        <f t="shared" si="120"/>
        <v>6.0931768359936744E-2</v>
      </c>
      <c r="S611" s="14">
        <f t="shared" si="121"/>
        <v>6.0931768359936744E-2</v>
      </c>
      <c r="T611" s="15">
        <f t="shared" si="122"/>
        <v>0.93906823164006326</v>
      </c>
      <c r="U611" s="14">
        <f t="shared" si="123"/>
        <v>-6.2867138260363858E-2</v>
      </c>
      <c r="V611" s="15">
        <f t="shared" si="124"/>
        <v>100</v>
      </c>
      <c r="W611">
        <f t="shared" si="125"/>
        <v>6.4885347312325398E-2</v>
      </c>
      <c r="AZ611">
        <v>8.0106605051906879E-2</v>
      </c>
      <c r="BA611">
        <v>1</v>
      </c>
      <c r="BB611">
        <v>0</v>
      </c>
      <c r="BC611">
        <f t="shared" si="129"/>
        <v>574</v>
      </c>
      <c r="BD611">
        <f t="shared" si="130"/>
        <v>33</v>
      </c>
      <c r="BE611">
        <f t="shared" si="126"/>
        <v>0.53446877534468773</v>
      </c>
      <c r="BF611">
        <f t="shared" si="127"/>
        <v>0.86075949367088611</v>
      </c>
      <c r="BG611">
        <f t="shared" si="128"/>
        <v>6.9810177913294752E-4</v>
      </c>
    </row>
    <row r="612" spans="1:59" x14ac:dyDescent="0.35">
      <c r="A612">
        <v>34</v>
      </c>
      <c r="B612">
        <v>776.33181818181822</v>
      </c>
      <c r="C612">
        <v>8</v>
      </c>
      <c r="D612">
        <v>2068</v>
      </c>
      <c r="E612">
        <v>2</v>
      </c>
      <c r="F612">
        <v>2</v>
      </c>
      <c r="G612">
        <v>5</v>
      </c>
      <c r="H612">
        <v>3</v>
      </c>
      <c r="I612">
        <v>2</v>
      </c>
      <c r="J612">
        <v>0</v>
      </c>
      <c r="K612">
        <v>12</v>
      </c>
      <c r="L612">
        <v>1</v>
      </c>
      <c r="M612">
        <v>4</v>
      </c>
      <c r="N612" s="14">
        <v>0</v>
      </c>
      <c r="O612">
        <v>1</v>
      </c>
      <c r="P612" s="15">
        <f t="shared" si="118"/>
        <v>1</v>
      </c>
      <c r="Q612">
        <f t="shared" si="119"/>
        <v>0</v>
      </c>
      <c r="R612">
        <f t="shared" si="120"/>
        <v>8.2038045104458099E-2</v>
      </c>
      <c r="S612" s="14">
        <f t="shared" si="121"/>
        <v>8.2038045104458099E-2</v>
      </c>
      <c r="T612" s="15">
        <f t="shared" si="122"/>
        <v>0.91796195489554189</v>
      </c>
      <c r="U612" s="14">
        <f t="shared" si="123"/>
        <v>-8.5599332689359486E-2</v>
      </c>
      <c r="V612" s="15">
        <f t="shared" si="124"/>
        <v>100</v>
      </c>
      <c r="W612">
        <f t="shared" si="125"/>
        <v>8.9369765998410566E-2</v>
      </c>
      <c r="AZ612">
        <v>8.0175206910779062E-2</v>
      </c>
      <c r="BA612">
        <v>1</v>
      </c>
      <c r="BB612">
        <v>0</v>
      </c>
      <c r="BC612">
        <f t="shared" si="129"/>
        <v>575</v>
      </c>
      <c r="BD612">
        <f t="shared" si="130"/>
        <v>33</v>
      </c>
      <c r="BE612">
        <f t="shared" si="126"/>
        <v>0.53365774533657739</v>
      </c>
      <c r="BF612">
        <f t="shared" si="127"/>
        <v>0.86075949367088611</v>
      </c>
      <c r="BG612">
        <f t="shared" si="128"/>
        <v>0</v>
      </c>
    </row>
    <row r="613" spans="1:59" x14ac:dyDescent="0.35">
      <c r="A613">
        <v>34</v>
      </c>
      <c r="B613">
        <v>776.33181818181822</v>
      </c>
      <c r="C613">
        <v>19</v>
      </c>
      <c r="D613">
        <v>18</v>
      </c>
      <c r="E613">
        <v>2</v>
      </c>
      <c r="F613">
        <v>2</v>
      </c>
      <c r="G613">
        <v>5</v>
      </c>
      <c r="H613">
        <v>4</v>
      </c>
      <c r="I613">
        <v>3</v>
      </c>
      <c r="J613">
        <v>0</v>
      </c>
      <c r="K613">
        <v>11</v>
      </c>
      <c r="L613">
        <v>3</v>
      </c>
      <c r="M613">
        <v>3</v>
      </c>
      <c r="N613" s="14">
        <v>0</v>
      </c>
      <c r="O613">
        <v>1</v>
      </c>
      <c r="P613" s="15">
        <f t="shared" si="118"/>
        <v>1</v>
      </c>
      <c r="Q613">
        <f t="shared" si="119"/>
        <v>0</v>
      </c>
      <c r="R613">
        <f t="shared" si="120"/>
        <v>5.201859248644896E-2</v>
      </c>
      <c r="S613" s="14">
        <f t="shared" si="121"/>
        <v>5.201859248644896E-2</v>
      </c>
      <c r="T613" s="15">
        <f t="shared" si="122"/>
        <v>0.94798140751355109</v>
      </c>
      <c r="U613" s="14">
        <f t="shared" si="123"/>
        <v>-5.3420389246917215E-2</v>
      </c>
      <c r="V613" s="15">
        <f t="shared" si="124"/>
        <v>100</v>
      </c>
      <c r="W613">
        <f t="shared" si="125"/>
        <v>5.487300919000921E-2</v>
      </c>
      <c r="AZ613">
        <v>8.0463421925845074E-2</v>
      </c>
      <c r="BA613">
        <v>0</v>
      </c>
      <c r="BB613">
        <v>1</v>
      </c>
      <c r="BC613">
        <f t="shared" si="129"/>
        <v>575</v>
      </c>
      <c r="BD613">
        <f t="shared" si="130"/>
        <v>34</v>
      </c>
      <c r="BE613">
        <f t="shared" si="126"/>
        <v>0.53365774533657739</v>
      </c>
      <c r="BF613">
        <f t="shared" si="127"/>
        <v>0.85654008438818563</v>
      </c>
      <c r="BG613">
        <f t="shared" si="128"/>
        <v>6.9467971158808308E-4</v>
      </c>
    </row>
    <row r="614" spans="1:59" x14ac:dyDescent="0.35">
      <c r="A614">
        <v>34</v>
      </c>
      <c r="B614">
        <v>776.57377049180332</v>
      </c>
      <c r="C614">
        <v>7</v>
      </c>
      <c r="D614">
        <v>28</v>
      </c>
      <c r="E614">
        <v>1</v>
      </c>
      <c r="F614">
        <v>1</v>
      </c>
      <c r="G614">
        <v>1</v>
      </c>
      <c r="H614">
        <v>2</v>
      </c>
      <c r="I614">
        <v>1</v>
      </c>
      <c r="J614">
        <v>0</v>
      </c>
      <c r="K614">
        <v>11</v>
      </c>
      <c r="L614">
        <v>3</v>
      </c>
      <c r="M614">
        <v>3</v>
      </c>
      <c r="N614" s="14">
        <v>0</v>
      </c>
      <c r="O614">
        <v>1</v>
      </c>
      <c r="P614" s="15">
        <f t="shared" si="118"/>
        <v>1</v>
      </c>
      <c r="Q614">
        <f t="shared" si="119"/>
        <v>0</v>
      </c>
      <c r="R614">
        <f t="shared" si="120"/>
        <v>0.15956856594971455</v>
      </c>
      <c r="S614" s="14">
        <f t="shared" si="121"/>
        <v>0.15956856594971455</v>
      </c>
      <c r="T614" s="15">
        <f t="shared" si="122"/>
        <v>0.84043143405028542</v>
      </c>
      <c r="U614" s="14">
        <f t="shared" si="123"/>
        <v>-0.17383990703363161</v>
      </c>
      <c r="V614" s="15">
        <f t="shared" si="124"/>
        <v>100</v>
      </c>
      <c r="W614">
        <f t="shared" si="125"/>
        <v>0.18986506154429145</v>
      </c>
      <c r="AZ614">
        <v>8.0831775590214067E-2</v>
      </c>
      <c r="BA614">
        <v>1</v>
      </c>
      <c r="BB614">
        <v>0</v>
      </c>
      <c r="BC614">
        <f t="shared" si="129"/>
        <v>576</v>
      </c>
      <c r="BD614">
        <f t="shared" si="130"/>
        <v>34</v>
      </c>
      <c r="BE614">
        <f t="shared" si="126"/>
        <v>0.53284671532846717</v>
      </c>
      <c r="BF614">
        <f t="shared" si="127"/>
        <v>0.85654008438818563</v>
      </c>
      <c r="BG614">
        <f t="shared" si="128"/>
        <v>6.9467971158817816E-4</v>
      </c>
    </row>
    <row r="615" spans="1:59" x14ac:dyDescent="0.35">
      <c r="A615">
        <v>34</v>
      </c>
      <c r="B615">
        <v>787.54826254826253</v>
      </c>
      <c r="C615">
        <v>1</v>
      </c>
      <c r="D615">
        <v>1535</v>
      </c>
      <c r="E615">
        <v>4</v>
      </c>
      <c r="F615">
        <v>2</v>
      </c>
      <c r="G615">
        <v>8</v>
      </c>
      <c r="H615">
        <v>3</v>
      </c>
      <c r="I615">
        <v>2</v>
      </c>
      <c r="J615">
        <v>1</v>
      </c>
      <c r="K615">
        <v>14</v>
      </c>
      <c r="L615">
        <v>4</v>
      </c>
      <c r="M615">
        <v>3</v>
      </c>
      <c r="N615" s="14">
        <v>0</v>
      </c>
      <c r="O615">
        <v>1</v>
      </c>
      <c r="P615" s="15">
        <f t="shared" si="118"/>
        <v>1</v>
      </c>
      <c r="Q615">
        <f t="shared" si="119"/>
        <v>0</v>
      </c>
      <c r="R615">
        <f t="shared" si="120"/>
        <v>0.18667835574141792</v>
      </c>
      <c r="S615" s="14">
        <f t="shared" si="121"/>
        <v>0.18667835574141792</v>
      </c>
      <c r="T615" s="15">
        <f t="shared" si="122"/>
        <v>0.81332164425858211</v>
      </c>
      <c r="U615" s="14">
        <f t="shared" si="123"/>
        <v>-0.20662862127949341</v>
      </c>
      <c r="V615" s="15">
        <f t="shared" si="124"/>
        <v>100</v>
      </c>
      <c r="W615">
        <f t="shared" si="125"/>
        <v>0.22952586723742302</v>
      </c>
      <c r="AZ615">
        <v>8.0975683731923764E-2</v>
      </c>
      <c r="BA615">
        <v>1</v>
      </c>
      <c r="BB615">
        <v>0</v>
      </c>
      <c r="BC615">
        <f t="shared" si="129"/>
        <v>577</v>
      </c>
      <c r="BD615">
        <f t="shared" si="130"/>
        <v>34</v>
      </c>
      <c r="BE615">
        <f t="shared" si="126"/>
        <v>0.53203568532035683</v>
      </c>
      <c r="BF615">
        <f t="shared" si="127"/>
        <v>0.85654008438818563</v>
      </c>
      <c r="BG615">
        <f t="shared" si="128"/>
        <v>6.9467971158808308E-4</v>
      </c>
    </row>
    <row r="616" spans="1:59" x14ac:dyDescent="0.35">
      <c r="A616">
        <v>34</v>
      </c>
      <c r="B616">
        <v>787.54826254826253</v>
      </c>
      <c r="C616">
        <v>3</v>
      </c>
      <c r="D616">
        <v>1478</v>
      </c>
      <c r="E616">
        <v>4</v>
      </c>
      <c r="F616">
        <v>2</v>
      </c>
      <c r="G616">
        <v>8</v>
      </c>
      <c r="H616">
        <v>1</v>
      </c>
      <c r="I616">
        <v>1</v>
      </c>
      <c r="J616">
        <v>0</v>
      </c>
      <c r="K616">
        <v>18</v>
      </c>
      <c r="L616">
        <v>4</v>
      </c>
      <c r="M616">
        <v>3</v>
      </c>
      <c r="N616" s="14">
        <v>0</v>
      </c>
      <c r="O616">
        <v>1</v>
      </c>
      <c r="P616" s="15">
        <f t="shared" si="118"/>
        <v>1</v>
      </c>
      <c r="Q616">
        <f t="shared" si="119"/>
        <v>0</v>
      </c>
      <c r="R616">
        <f t="shared" si="120"/>
        <v>0.1439853488208595</v>
      </c>
      <c r="S616" s="14">
        <f t="shared" si="121"/>
        <v>0.1439853488208595</v>
      </c>
      <c r="T616" s="15">
        <f t="shared" si="122"/>
        <v>0.85601465117914044</v>
      </c>
      <c r="U616" s="14">
        <f t="shared" si="123"/>
        <v>-0.15546778712338785</v>
      </c>
      <c r="V616" s="15">
        <f t="shared" si="124"/>
        <v>100</v>
      </c>
      <c r="W616">
        <f t="shared" si="125"/>
        <v>0.16820430424003024</v>
      </c>
      <c r="AZ616">
        <v>8.1010241814177694E-2</v>
      </c>
      <c r="BA616">
        <v>1</v>
      </c>
      <c r="BB616">
        <v>0</v>
      </c>
      <c r="BC616">
        <f t="shared" si="129"/>
        <v>578</v>
      </c>
      <c r="BD616">
        <f t="shared" si="130"/>
        <v>34</v>
      </c>
      <c r="BE616">
        <f t="shared" si="126"/>
        <v>0.53122465531224661</v>
      </c>
      <c r="BF616">
        <f t="shared" si="127"/>
        <v>0.85654008438818563</v>
      </c>
      <c r="BG616">
        <f t="shared" si="128"/>
        <v>6.9467971158817816E-4</v>
      </c>
    </row>
    <row r="617" spans="1:59" x14ac:dyDescent="0.35">
      <c r="A617">
        <v>34</v>
      </c>
      <c r="B617">
        <v>787.54826254826253</v>
      </c>
      <c r="C617">
        <v>3</v>
      </c>
      <c r="D617">
        <v>1779</v>
      </c>
      <c r="E617">
        <v>4</v>
      </c>
      <c r="F617">
        <v>1</v>
      </c>
      <c r="G617">
        <v>8</v>
      </c>
      <c r="H617">
        <v>4</v>
      </c>
      <c r="I617">
        <v>1</v>
      </c>
      <c r="J617">
        <v>0</v>
      </c>
      <c r="K617">
        <v>12</v>
      </c>
      <c r="L617">
        <v>1</v>
      </c>
      <c r="M617">
        <v>3</v>
      </c>
      <c r="N617" s="14">
        <v>0</v>
      </c>
      <c r="O617">
        <v>1</v>
      </c>
      <c r="P617" s="15">
        <f t="shared" si="118"/>
        <v>1</v>
      </c>
      <c r="Q617">
        <f t="shared" si="119"/>
        <v>0</v>
      </c>
      <c r="R617">
        <f t="shared" si="120"/>
        <v>7.2204475083913741E-2</v>
      </c>
      <c r="S617" s="14">
        <f t="shared" si="121"/>
        <v>7.2204475083913741E-2</v>
      </c>
      <c r="T617" s="15">
        <f t="shared" si="122"/>
        <v>0.9277955249160863</v>
      </c>
      <c r="U617" s="14">
        <f t="shared" si="123"/>
        <v>-7.4943910004336534E-2</v>
      </c>
      <c r="V617" s="15">
        <f t="shared" si="124"/>
        <v>100</v>
      </c>
      <c r="W617">
        <f t="shared" si="125"/>
        <v>7.7823694062810034E-2</v>
      </c>
      <c r="AZ617">
        <v>8.1029088740970756E-2</v>
      </c>
      <c r="BA617">
        <v>1</v>
      </c>
      <c r="BB617">
        <v>0</v>
      </c>
      <c r="BC617">
        <f t="shared" si="129"/>
        <v>579</v>
      </c>
      <c r="BD617">
        <f t="shared" si="130"/>
        <v>34</v>
      </c>
      <c r="BE617">
        <f t="shared" si="126"/>
        <v>0.53041362530413627</v>
      </c>
      <c r="BF617">
        <f t="shared" si="127"/>
        <v>0.85654008438818563</v>
      </c>
      <c r="BG617">
        <f t="shared" si="128"/>
        <v>6.9467971158817816E-4</v>
      </c>
    </row>
    <row r="618" spans="1:59" x14ac:dyDescent="0.35">
      <c r="A618">
        <v>34</v>
      </c>
      <c r="B618">
        <v>787.54826254826253</v>
      </c>
      <c r="C618">
        <v>9</v>
      </c>
      <c r="D618">
        <v>1163</v>
      </c>
      <c r="E618">
        <v>2</v>
      </c>
      <c r="F618">
        <v>1</v>
      </c>
      <c r="G618">
        <v>8</v>
      </c>
      <c r="H618">
        <v>3</v>
      </c>
      <c r="I618">
        <v>2</v>
      </c>
      <c r="J618">
        <v>0</v>
      </c>
      <c r="K618">
        <v>20</v>
      </c>
      <c r="L618">
        <v>1</v>
      </c>
      <c r="M618">
        <v>2</v>
      </c>
      <c r="N618" s="14">
        <v>0</v>
      </c>
      <c r="O618">
        <v>1</v>
      </c>
      <c r="P618" s="15">
        <f t="shared" si="118"/>
        <v>1</v>
      </c>
      <c r="Q618">
        <f t="shared" si="119"/>
        <v>0</v>
      </c>
      <c r="R618">
        <f t="shared" si="120"/>
        <v>0.13819376233494082</v>
      </c>
      <c r="S618" s="14">
        <f t="shared" si="121"/>
        <v>0.13819376233494082</v>
      </c>
      <c r="T618" s="15">
        <f t="shared" si="122"/>
        <v>0.86180623766505915</v>
      </c>
      <c r="U618" s="14">
        <f t="shared" si="123"/>
        <v>-0.14872481587688433</v>
      </c>
      <c r="V618" s="15">
        <f t="shared" si="124"/>
        <v>100</v>
      </c>
      <c r="W618">
        <f t="shared" si="125"/>
        <v>0.16035363437303154</v>
      </c>
      <c r="AZ618">
        <v>8.1068264640318521E-2</v>
      </c>
      <c r="BA618">
        <v>1</v>
      </c>
      <c r="BB618">
        <v>0</v>
      </c>
      <c r="BC618">
        <f t="shared" si="129"/>
        <v>580</v>
      </c>
      <c r="BD618">
        <f t="shared" si="130"/>
        <v>34</v>
      </c>
      <c r="BE618">
        <f t="shared" si="126"/>
        <v>0.52960259529602594</v>
      </c>
      <c r="BF618">
        <f t="shared" si="127"/>
        <v>0.85654008438818563</v>
      </c>
      <c r="BG618">
        <f t="shared" si="128"/>
        <v>6.9467971158817816E-4</v>
      </c>
    </row>
    <row r="619" spans="1:59" x14ac:dyDescent="0.35">
      <c r="A619">
        <v>34</v>
      </c>
      <c r="B619">
        <v>790</v>
      </c>
      <c r="C619">
        <v>24</v>
      </c>
      <c r="D619">
        <v>1489</v>
      </c>
      <c r="E619">
        <v>1</v>
      </c>
      <c r="F619">
        <v>1</v>
      </c>
      <c r="G619">
        <v>8</v>
      </c>
      <c r="H619">
        <v>2</v>
      </c>
      <c r="I619">
        <v>1</v>
      </c>
      <c r="J619">
        <v>1</v>
      </c>
      <c r="K619">
        <v>23</v>
      </c>
      <c r="L619">
        <v>3</v>
      </c>
      <c r="M619">
        <v>4</v>
      </c>
      <c r="N619" s="14">
        <v>1</v>
      </c>
      <c r="O619">
        <v>0</v>
      </c>
      <c r="P619" s="15">
        <f t="shared" si="118"/>
        <v>1</v>
      </c>
      <c r="Q619">
        <f t="shared" si="119"/>
        <v>1</v>
      </c>
      <c r="R619">
        <f t="shared" si="120"/>
        <v>0.65200475620586162</v>
      </c>
      <c r="S619" s="14">
        <f t="shared" si="121"/>
        <v>0.65200475620586162</v>
      </c>
      <c r="T619" s="15">
        <f t="shared" si="122"/>
        <v>0.34799524379413838</v>
      </c>
      <c r="U619" s="14">
        <f t="shared" si="123"/>
        <v>-0.42770342228782471</v>
      </c>
      <c r="V619" s="15">
        <f t="shared" si="124"/>
        <v>100</v>
      </c>
      <c r="W619">
        <f t="shared" si="125"/>
        <v>0.53373114303519531</v>
      </c>
      <c r="AZ619">
        <v>8.1214788784731859E-2</v>
      </c>
      <c r="BA619">
        <v>1</v>
      </c>
      <c r="BB619">
        <v>0</v>
      </c>
      <c r="BC619">
        <f t="shared" si="129"/>
        <v>581</v>
      </c>
      <c r="BD619">
        <f t="shared" si="130"/>
        <v>34</v>
      </c>
      <c r="BE619">
        <f t="shared" si="126"/>
        <v>0.5287915652879156</v>
      </c>
      <c r="BF619">
        <f t="shared" si="127"/>
        <v>0.85654008438818563</v>
      </c>
      <c r="BG619">
        <f t="shared" si="128"/>
        <v>6.9467971158808308E-4</v>
      </c>
    </row>
    <row r="620" spans="1:59" x14ac:dyDescent="0.35">
      <c r="A620">
        <v>34</v>
      </c>
      <c r="B620">
        <v>803.12121212121212</v>
      </c>
      <c r="C620">
        <v>6</v>
      </c>
      <c r="D620">
        <v>555</v>
      </c>
      <c r="E620">
        <v>4</v>
      </c>
      <c r="F620">
        <v>1</v>
      </c>
      <c r="G620">
        <v>9</v>
      </c>
      <c r="H620">
        <v>3</v>
      </c>
      <c r="I620">
        <v>3</v>
      </c>
      <c r="J620">
        <v>0</v>
      </c>
      <c r="K620">
        <v>16</v>
      </c>
      <c r="L620">
        <v>4</v>
      </c>
      <c r="M620">
        <v>2</v>
      </c>
      <c r="N620" s="14">
        <v>1</v>
      </c>
      <c r="O620">
        <v>0</v>
      </c>
      <c r="P620" s="15">
        <f t="shared" si="118"/>
        <v>1</v>
      </c>
      <c r="Q620">
        <f t="shared" si="119"/>
        <v>1</v>
      </c>
      <c r="R620">
        <f t="shared" si="120"/>
        <v>2.881595642890037E-2</v>
      </c>
      <c r="S620" s="14">
        <f t="shared" si="121"/>
        <v>2.881595642890037E-2</v>
      </c>
      <c r="T620" s="15">
        <f t="shared" si="122"/>
        <v>0.97118404357109966</v>
      </c>
      <c r="U620" s="14">
        <f t="shared" si="123"/>
        <v>-3.5468260025950586</v>
      </c>
      <c r="V620" s="15">
        <f t="shared" si="124"/>
        <v>0</v>
      </c>
      <c r="W620">
        <f t="shared" si="125"/>
        <v>33.702995282053891</v>
      </c>
      <c r="AZ620">
        <v>8.1307854289853959E-2</v>
      </c>
      <c r="BA620">
        <v>1</v>
      </c>
      <c r="BB620">
        <v>0</v>
      </c>
      <c r="BC620">
        <f t="shared" si="129"/>
        <v>582</v>
      </c>
      <c r="BD620">
        <f t="shared" si="130"/>
        <v>34</v>
      </c>
      <c r="BE620">
        <f t="shared" si="126"/>
        <v>0.52798053527980537</v>
      </c>
      <c r="BF620">
        <f t="shared" si="127"/>
        <v>0.85654008438818563</v>
      </c>
      <c r="BG620">
        <f t="shared" si="128"/>
        <v>6.9467971158817816E-4</v>
      </c>
    </row>
    <row r="621" spans="1:59" x14ac:dyDescent="0.35">
      <c r="A621">
        <v>34</v>
      </c>
      <c r="B621">
        <v>803.12121212121212</v>
      </c>
      <c r="C621">
        <v>7</v>
      </c>
      <c r="D621">
        <v>1541</v>
      </c>
      <c r="E621">
        <v>2</v>
      </c>
      <c r="F621">
        <v>2</v>
      </c>
      <c r="G621">
        <v>9</v>
      </c>
      <c r="H621">
        <v>3</v>
      </c>
      <c r="I621">
        <v>2</v>
      </c>
      <c r="J621">
        <v>1</v>
      </c>
      <c r="K621">
        <v>25</v>
      </c>
      <c r="L621">
        <v>2</v>
      </c>
      <c r="M621">
        <v>3</v>
      </c>
      <c r="N621" s="14">
        <v>0</v>
      </c>
      <c r="O621">
        <v>1</v>
      </c>
      <c r="P621" s="15">
        <f t="shared" si="118"/>
        <v>1</v>
      </c>
      <c r="Q621">
        <f t="shared" si="119"/>
        <v>0</v>
      </c>
      <c r="R621">
        <f t="shared" si="120"/>
        <v>0.40241908271980947</v>
      </c>
      <c r="S621" s="14">
        <f t="shared" si="121"/>
        <v>0.40241908271980947</v>
      </c>
      <c r="T621" s="15">
        <f t="shared" si="122"/>
        <v>0.59758091728019047</v>
      </c>
      <c r="U621" s="14">
        <f t="shared" si="123"/>
        <v>-0.51486557793543919</v>
      </c>
      <c r="V621" s="15">
        <f t="shared" si="124"/>
        <v>100</v>
      </c>
      <c r="W621">
        <f t="shared" si="125"/>
        <v>0.67341354297484268</v>
      </c>
      <c r="AZ621">
        <v>8.1678065849594028E-2</v>
      </c>
      <c r="BA621">
        <v>1</v>
      </c>
      <c r="BB621">
        <v>0</v>
      </c>
      <c r="BC621">
        <f t="shared" si="129"/>
        <v>583</v>
      </c>
      <c r="BD621">
        <f t="shared" si="130"/>
        <v>34</v>
      </c>
      <c r="BE621">
        <f t="shared" si="126"/>
        <v>0.52716950527169504</v>
      </c>
      <c r="BF621">
        <f t="shared" si="127"/>
        <v>0.85654008438818563</v>
      </c>
      <c r="BG621">
        <f t="shared" si="128"/>
        <v>6.9467971158808308E-4</v>
      </c>
    </row>
    <row r="622" spans="1:59" x14ac:dyDescent="0.35">
      <c r="A622">
        <v>34</v>
      </c>
      <c r="B622">
        <v>803.12121212121212</v>
      </c>
      <c r="C622">
        <v>14</v>
      </c>
      <c r="D622">
        <v>666</v>
      </c>
      <c r="E622">
        <v>3</v>
      </c>
      <c r="F622">
        <v>1</v>
      </c>
      <c r="G622">
        <v>9</v>
      </c>
      <c r="H622">
        <v>3</v>
      </c>
      <c r="I622">
        <v>3</v>
      </c>
      <c r="J622">
        <v>1</v>
      </c>
      <c r="K622">
        <v>18</v>
      </c>
      <c r="L622">
        <v>4</v>
      </c>
      <c r="M622">
        <v>3</v>
      </c>
      <c r="N622" s="14">
        <v>0</v>
      </c>
      <c r="O622">
        <v>1</v>
      </c>
      <c r="P622" s="15">
        <f t="shared" si="118"/>
        <v>1</v>
      </c>
      <c r="Q622">
        <f t="shared" si="119"/>
        <v>0</v>
      </c>
      <c r="R622">
        <f t="shared" si="120"/>
        <v>0.16523534450022656</v>
      </c>
      <c r="S622" s="14">
        <f t="shared" si="121"/>
        <v>0.16523534450022656</v>
      </c>
      <c r="T622" s="15">
        <f t="shared" si="122"/>
        <v>0.83476465549977341</v>
      </c>
      <c r="U622" s="14">
        <f t="shared" si="123"/>
        <v>-0.18060544355924357</v>
      </c>
      <c r="V622" s="15">
        <f t="shared" si="124"/>
        <v>100</v>
      </c>
      <c r="W622">
        <f t="shared" si="125"/>
        <v>0.19794243013475482</v>
      </c>
      <c r="AZ622">
        <v>8.1975181790539947E-2</v>
      </c>
      <c r="BA622">
        <v>1</v>
      </c>
      <c r="BB622">
        <v>0</v>
      </c>
      <c r="BC622">
        <f t="shared" si="129"/>
        <v>584</v>
      </c>
      <c r="BD622">
        <f t="shared" si="130"/>
        <v>34</v>
      </c>
      <c r="BE622">
        <f t="shared" si="126"/>
        <v>0.52635847526358481</v>
      </c>
      <c r="BF622">
        <f t="shared" si="127"/>
        <v>0.85654008438818563</v>
      </c>
      <c r="BG622">
        <f t="shared" si="128"/>
        <v>6.9467971158817816E-4</v>
      </c>
    </row>
    <row r="623" spans="1:59" x14ac:dyDescent="0.35">
      <c r="A623">
        <v>34</v>
      </c>
      <c r="B623">
        <v>805.3360655737705</v>
      </c>
      <c r="C623">
        <v>2</v>
      </c>
      <c r="D623">
        <v>256</v>
      </c>
      <c r="E623">
        <v>4</v>
      </c>
      <c r="F623">
        <v>2</v>
      </c>
      <c r="G623">
        <v>3</v>
      </c>
      <c r="H623">
        <v>3</v>
      </c>
      <c r="I623">
        <v>2</v>
      </c>
      <c r="J623">
        <v>0</v>
      </c>
      <c r="K623">
        <v>17</v>
      </c>
      <c r="L623">
        <v>3</v>
      </c>
      <c r="M623">
        <v>2</v>
      </c>
      <c r="N623" s="14">
        <v>0</v>
      </c>
      <c r="O623">
        <v>1</v>
      </c>
      <c r="P623" s="15">
        <f t="shared" si="118"/>
        <v>1</v>
      </c>
      <c r="Q623">
        <f t="shared" si="119"/>
        <v>0</v>
      </c>
      <c r="R623">
        <f t="shared" si="120"/>
        <v>4.010630060323557E-2</v>
      </c>
      <c r="S623" s="14">
        <f t="shared" si="121"/>
        <v>4.010630060323557E-2</v>
      </c>
      <c r="T623" s="15">
        <f t="shared" si="122"/>
        <v>0.95989369939676439</v>
      </c>
      <c r="U623" s="14">
        <f t="shared" si="123"/>
        <v>-4.0932730446288576E-2</v>
      </c>
      <c r="V623" s="15">
        <f t="shared" si="124"/>
        <v>100</v>
      </c>
      <c r="W623">
        <f t="shared" si="125"/>
        <v>4.1782022976544146E-2</v>
      </c>
      <c r="AZ623">
        <v>8.2038045104458099E-2</v>
      </c>
      <c r="BA623">
        <v>1</v>
      </c>
      <c r="BB623">
        <v>0</v>
      </c>
      <c r="BC623">
        <f t="shared" si="129"/>
        <v>585</v>
      </c>
      <c r="BD623">
        <f t="shared" si="130"/>
        <v>34</v>
      </c>
      <c r="BE623">
        <f t="shared" si="126"/>
        <v>0.52554744525547448</v>
      </c>
      <c r="BF623">
        <f t="shared" si="127"/>
        <v>0.85654008438818563</v>
      </c>
      <c r="BG623">
        <f t="shared" si="128"/>
        <v>6.9467971158817816E-4</v>
      </c>
    </row>
    <row r="624" spans="1:59" x14ac:dyDescent="0.35">
      <c r="A624">
        <v>34</v>
      </c>
      <c r="B624">
        <v>805.3360655737705</v>
      </c>
      <c r="C624">
        <v>2</v>
      </c>
      <c r="D624">
        <v>339</v>
      </c>
      <c r="E624">
        <v>4</v>
      </c>
      <c r="F624">
        <v>2</v>
      </c>
      <c r="G624">
        <v>3</v>
      </c>
      <c r="H624">
        <v>1</v>
      </c>
      <c r="I624">
        <v>2</v>
      </c>
      <c r="J624">
        <v>0</v>
      </c>
      <c r="K624">
        <v>13</v>
      </c>
      <c r="L624">
        <v>2</v>
      </c>
      <c r="M624">
        <v>3</v>
      </c>
      <c r="N624" s="14">
        <v>0</v>
      </c>
      <c r="O624">
        <v>1</v>
      </c>
      <c r="P624" s="15">
        <f t="shared" si="118"/>
        <v>1</v>
      </c>
      <c r="Q624">
        <f t="shared" si="119"/>
        <v>0</v>
      </c>
      <c r="R624">
        <f t="shared" si="120"/>
        <v>7.4129995580555025E-2</v>
      </c>
      <c r="S624" s="14">
        <f t="shared" si="121"/>
        <v>7.4129995580555025E-2</v>
      </c>
      <c r="T624" s="15">
        <f t="shared" si="122"/>
        <v>0.925870004419445</v>
      </c>
      <c r="U624" s="14">
        <f t="shared" si="123"/>
        <v>-7.7021438186992877E-2</v>
      </c>
      <c r="V624" s="15">
        <f t="shared" si="124"/>
        <v>100</v>
      </c>
      <c r="W624">
        <f t="shared" si="125"/>
        <v>8.0065230784787431E-2</v>
      </c>
      <c r="AZ624">
        <v>8.2360394790545674E-2</v>
      </c>
      <c r="BA624">
        <v>1</v>
      </c>
      <c r="BB624">
        <v>0</v>
      </c>
      <c r="BC624">
        <f t="shared" si="129"/>
        <v>586</v>
      </c>
      <c r="BD624">
        <f t="shared" si="130"/>
        <v>34</v>
      </c>
      <c r="BE624">
        <f t="shared" si="126"/>
        <v>0.52473641524736414</v>
      </c>
      <c r="BF624">
        <f t="shared" si="127"/>
        <v>0.85654008438818563</v>
      </c>
      <c r="BG624">
        <f t="shared" si="128"/>
        <v>6.9467971158817816E-4</v>
      </c>
    </row>
    <row r="625" spans="1:59" x14ac:dyDescent="0.35">
      <c r="A625">
        <v>34</v>
      </c>
      <c r="B625">
        <v>810</v>
      </c>
      <c r="C625">
        <v>8</v>
      </c>
      <c r="D625">
        <v>1823</v>
      </c>
      <c r="E625">
        <v>2</v>
      </c>
      <c r="F625">
        <v>2</v>
      </c>
      <c r="G625">
        <v>8</v>
      </c>
      <c r="H625">
        <v>3</v>
      </c>
      <c r="I625">
        <v>2</v>
      </c>
      <c r="J625">
        <v>0</v>
      </c>
      <c r="K625">
        <v>21</v>
      </c>
      <c r="L625">
        <v>3</v>
      </c>
      <c r="M625">
        <v>3</v>
      </c>
      <c r="N625" s="14">
        <v>0</v>
      </c>
      <c r="O625">
        <v>1</v>
      </c>
      <c r="P625" s="15">
        <f t="shared" si="118"/>
        <v>1</v>
      </c>
      <c r="Q625">
        <f t="shared" si="119"/>
        <v>0</v>
      </c>
      <c r="R625">
        <f t="shared" si="120"/>
        <v>9.3793008910626766E-2</v>
      </c>
      <c r="S625" s="14">
        <f t="shared" si="121"/>
        <v>9.3793008910626766E-2</v>
      </c>
      <c r="T625" s="15">
        <f t="shared" si="122"/>
        <v>0.90620699108937319</v>
      </c>
      <c r="U625" s="14">
        <f t="shared" si="123"/>
        <v>-9.8487532047702026E-2</v>
      </c>
      <c r="V625" s="15">
        <f t="shared" si="124"/>
        <v>100</v>
      </c>
      <c r="W625">
        <f t="shared" si="125"/>
        <v>0.10350064591520745</v>
      </c>
      <c r="AZ625">
        <v>8.238080785492341E-2</v>
      </c>
      <c r="BA625">
        <v>1</v>
      </c>
      <c r="BB625">
        <v>0</v>
      </c>
      <c r="BC625">
        <f t="shared" si="129"/>
        <v>587</v>
      </c>
      <c r="BD625">
        <f t="shared" si="130"/>
        <v>34</v>
      </c>
      <c r="BE625">
        <f t="shared" si="126"/>
        <v>0.5239253852392538</v>
      </c>
      <c r="BF625">
        <f t="shared" si="127"/>
        <v>0.85654008438818563</v>
      </c>
      <c r="BG625">
        <f t="shared" si="128"/>
        <v>6.9467971158808308E-4</v>
      </c>
    </row>
    <row r="626" spans="1:59" x14ac:dyDescent="0.35">
      <c r="A626">
        <v>34</v>
      </c>
      <c r="B626">
        <v>829</v>
      </c>
      <c r="C626">
        <v>3</v>
      </c>
      <c r="D626">
        <v>847</v>
      </c>
      <c r="E626">
        <v>3</v>
      </c>
      <c r="F626">
        <v>2</v>
      </c>
      <c r="G626">
        <v>2</v>
      </c>
      <c r="H626">
        <v>4</v>
      </c>
      <c r="I626">
        <v>2</v>
      </c>
      <c r="J626">
        <v>0</v>
      </c>
      <c r="K626">
        <v>19</v>
      </c>
      <c r="L626">
        <v>3</v>
      </c>
      <c r="M626">
        <v>1</v>
      </c>
      <c r="N626" s="14">
        <v>0</v>
      </c>
      <c r="O626">
        <v>1</v>
      </c>
      <c r="P626" s="15">
        <f t="shared" si="118"/>
        <v>1</v>
      </c>
      <c r="Q626">
        <f t="shared" si="119"/>
        <v>0</v>
      </c>
      <c r="R626">
        <f t="shared" si="120"/>
        <v>4.3512475718995525E-2</v>
      </c>
      <c r="S626" s="14">
        <f t="shared" si="121"/>
        <v>4.3512475718995525E-2</v>
      </c>
      <c r="T626" s="15">
        <f t="shared" si="122"/>
        <v>0.95648752428100448</v>
      </c>
      <c r="U626" s="14">
        <f t="shared" si="123"/>
        <v>-4.4487533280457001E-2</v>
      </c>
      <c r="V626" s="15">
        <f t="shared" si="124"/>
        <v>100</v>
      </c>
      <c r="W626">
        <f t="shared" si="125"/>
        <v>4.5491942774375474E-2</v>
      </c>
      <c r="AZ626">
        <v>8.2475830413564419E-2</v>
      </c>
      <c r="BA626">
        <v>1</v>
      </c>
      <c r="BB626">
        <v>0</v>
      </c>
      <c r="BC626">
        <f t="shared" si="129"/>
        <v>588</v>
      </c>
      <c r="BD626">
        <f t="shared" si="130"/>
        <v>34</v>
      </c>
      <c r="BE626">
        <f t="shared" si="126"/>
        <v>0.52311435523114358</v>
      </c>
      <c r="BF626">
        <f t="shared" si="127"/>
        <v>0.85654008438818563</v>
      </c>
      <c r="BG626">
        <f t="shared" si="128"/>
        <v>6.9467971158817816E-4</v>
      </c>
    </row>
    <row r="627" spans="1:59" x14ac:dyDescent="0.35">
      <c r="A627">
        <v>34</v>
      </c>
      <c r="B627">
        <v>829</v>
      </c>
      <c r="C627">
        <v>15</v>
      </c>
      <c r="D627">
        <v>1485</v>
      </c>
      <c r="E627">
        <v>2</v>
      </c>
      <c r="F627">
        <v>2</v>
      </c>
      <c r="G627">
        <v>1</v>
      </c>
      <c r="H627">
        <v>1</v>
      </c>
      <c r="I627">
        <v>3</v>
      </c>
      <c r="J627">
        <v>0</v>
      </c>
      <c r="K627">
        <v>14</v>
      </c>
      <c r="L627">
        <v>4</v>
      </c>
      <c r="M627">
        <v>2</v>
      </c>
      <c r="N627" s="14">
        <v>0</v>
      </c>
      <c r="O627">
        <v>1</v>
      </c>
      <c r="P627" s="15">
        <f t="shared" si="118"/>
        <v>1</v>
      </c>
      <c r="Q627">
        <f t="shared" si="119"/>
        <v>0</v>
      </c>
      <c r="R627">
        <f t="shared" si="120"/>
        <v>7.1097133461355835E-2</v>
      </c>
      <c r="S627" s="14">
        <f t="shared" si="121"/>
        <v>7.1097133461355835E-2</v>
      </c>
      <c r="T627" s="15">
        <f t="shared" si="122"/>
        <v>0.92890286653864418</v>
      </c>
      <c r="U627" s="14">
        <f t="shared" si="123"/>
        <v>-7.3751102643758074E-2</v>
      </c>
      <c r="V627" s="15">
        <f t="shared" si="124"/>
        <v>100</v>
      </c>
      <c r="W627">
        <f t="shared" si="125"/>
        <v>7.6538824480415199E-2</v>
      </c>
      <c r="AZ627">
        <v>8.2643851131206564E-2</v>
      </c>
      <c r="BA627">
        <v>1</v>
      </c>
      <c r="BB627">
        <v>0</v>
      </c>
      <c r="BC627">
        <f t="shared" si="129"/>
        <v>589</v>
      </c>
      <c r="BD627">
        <f t="shared" si="130"/>
        <v>34</v>
      </c>
      <c r="BE627">
        <f t="shared" si="126"/>
        <v>0.52230332522303324</v>
      </c>
      <c r="BF627">
        <f t="shared" si="127"/>
        <v>0.85654008438818563</v>
      </c>
      <c r="BG627">
        <f t="shared" si="128"/>
        <v>6.9467971158808308E-4</v>
      </c>
    </row>
    <row r="628" spans="1:59" x14ac:dyDescent="0.35">
      <c r="A628">
        <v>34</v>
      </c>
      <c r="B628">
        <v>843.5826086956522</v>
      </c>
      <c r="C628">
        <v>2</v>
      </c>
      <c r="D628">
        <v>1383</v>
      </c>
      <c r="E628">
        <v>3</v>
      </c>
      <c r="F628">
        <v>1</v>
      </c>
      <c r="G628">
        <v>7</v>
      </c>
      <c r="H628">
        <v>4</v>
      </c>
      <c r="I628">
        <v>1</v>
      </c>
      <c r="J628">
        <v>0</v>
      </c>
      <c r="K628">
        <v>11</v>
      </c>
      <c r="L628">
        <v>4</v>
      </c>
      <c r="M628">
        <v>4</v>
      </c>
      <c r="N628" s="14">
        <v>0</v>
      </c>
      <c r="O628">
        <v>1</v>
      </c>
      <c r="P628" s="15">
        <f t="shared" si="118"/>
        <v>1</v>
      </c>
      <c r="Q628">
        <f t="shared" si="119"/>
        <v>0</v>
      </c>
      <c r="R628">
        <f t="shared" si="120"/>
        <v>4.3101452470711933E-2</v>
      </c>
      <c r="S628" s="14">
        <f t="shared" si="121"/>
        <v>4.3101452470711933E-2</v>
      </c>
      <c r="T628" s="15">
        <f t="shared" si="122"/>
        <v>0.95689854752928805</v>
      </c>
      <c r="U628" s="14">
        <f t="shared" si="123"/>
        <v>-4.4057904089922592E-2</v>
      </c>
      <c r="V628" s="15">
        <f t="shared" si="124"/>
        <v>100</v>
      </c>
      <c r="W628">
        <f t="shared" si="125"/>
        <v>4.5042865392574669E-2</v>
      </c>
      <c r="AZ628">
        <v>8.2654851589766737E-2</v>
      </c>
      <c r="BA628">
        <v>1</v>
      </c>
      <c r="BB628">
        <v>0</v>
      </c>
      <c r="BC628">
        <f t="shared" si="129"/>
        <v>590</v>
      </c>
      <c r="BD628">
        <f t="shared" si="130"/>
        <v>34</v>
      </c>
      <c r="BE628">
        <f t="shared" si="126"/>
        <v>0.52149229521492302</v>
      </c>
      <c r="BF628">
        <f t="shared" si="127"/>
        <v>0.85654008438818563</v>
      </c>
      <c r="BG628">
        <f t="shared" si="128"/>
        <v>6.9467971158817816E-4</v>
      </c>
    </row>
    <row r="629" spans="1:59" x14ac:dyDescent="0.35">
      <c r="A629">
        <v>34</v>
      </c>
      <c r="B629">
        <v>878</v>
      </c>
      <c r="C629">
        <v>10</v>
      </c>
      <c r="D629">
        <v>277</v>
      </c>
      <c r="E629">
        <v>4</v>
      </c>
      <c r="F629">
        <v>2</v>
      </c>
      <c r="G629">
        <v>4</v>
      </c>
      <c r="H629">
        <v>3</v>
      </c>
      <c r="I629">
        <v>3</v>
      </c>
      <c r="J629">
        <v>1</v>
      </c>
      <c r="K629">
        <v>17</v>
      </c>
      <c r="L629">
        <v>4</v>
      </c>
      <c r="M629">
        <v>4</v>
      </c>
      <c r="N629" s="14">
        <v>0</v>
      </c>
      <c r="O629">
        <v>1</v>
      </c>
      <c r="P629" s="15">
        <f t="shared" si="118"/>
        <v>1</v>
      </c>
      <c r="Q629">
        <f t="shared" si="119"/>
        <v>0</v>
      </c>
      <c r="R629">
        <f t="shared" si="120"/>
        <v>6.89556721472315E-2</v>
      </c>
      <c r="S629" s="14">
        <f t="shared" si="121"/>
        <v>6.89556721472315E-2</v>
      </c>
      <c r="T629" s="15">
        <f t="shared" si="122"/>
        <v>0.93104432785276847</v>
      </c>
      <c r="U629" s="14">
        <f t="shared" si="123"/>
        <v>-7.1448389677672156E-2</v>
      </c>
      <c r="V629" s="15">
        <f t="shared" si="124"/>
        <v>100</v>
      </c>
      <c r="W629">
        <f t="shared" si="125"/>
        <v>7.4062716547837526E-2</v>
      </c>
      <c r="AZ629">
        <v>8.2900880770714516E-2</v>
      </c>
      <c r="BA629">
        <v>1</v>
      </c>
      <c r="BB629">
        <v>0</v>
      </c>
      <c r="BC629">
        <f t="shared" si="129"/>
        <v>591</v>
      </c>
      <c r="BD629">
        <f t="shared" si="130"/>
        <v>34</v>
      </c>
      <c r="BE629">
        <f t="shared" si="126"/>
        <v>0.52068126520681268</v>
      </c>
      <c r="BF629">
        <f t="shared" si="127"/>
        <v>0.85654008438818563</v>
      </c>
      <c r="BG629">
        <f t="shared" si="128"/>
        <v>6.9467971158817816E-4</v>
      </c>
    </row>
    <row r="630" spans="1:59" x14ac:dyDescent="0.35">
      <c r="A630">
        <v>34</v>
      </c>
      <c r="B630">
        <v>937</v>
      </c>
      <c r="C630">
        <v>1</v>
      </c>
      <c r="D630">
        <v>1950</v>
      </c>
      <c r="E630">
        <v>1</v>
      </c>
      <c r="F630">
        <v>2</v>
      </c>
      <c r="G630">
        <v>8</v>
      </c>
      <c r="H630">
        <v>4</v>
      </c>
      <c r="I630">
        <v>1</v>
      </c>
      <c r="J630">
        <v>0</v>
      </c>
      <c r="K630">
        <v>21</v>
      </c>
      <c r="L630">
        <v>1</v>
      </c>
      <c r="M630">
        <v>2</v>
      </c>
      <c r="N630" s="14">
        <v>0</v>
      </c>
      <c r="O630">
        <v>1</v>
      </c>
      <c r="P630" s="15">
        <f t="shared" si="118"/>
        <v>1</v>
      </c>
      <c r="Q630">
        <f t="shared" si="119"/>
        <v>0</v>
      </c>
      <c r="R630">
        <f t="shared" si="120"/>
        <v>0.23212553387933724</v>
      </c>
      <c r="S630" s="14">
        <f t="shared" si="121"/>
        <v>0.23212553387933724</v>
      </c>
      <c r="T630" s="15">
        <f t="shared" si="122"/>
        <v>0.76787446612066279</v>
      </c>
      <c r="U630" s="14">
        <f t="shared" si="123"/>
        <v>-0.26412901476683648</v>
      </c>
      <c r="V630" s="15">
        <f t="shared" si="124"/>
        <v>100</v>
      </c>
      <c r="W630">
        <f t="shared" si="125"/>
        <v>0.30229620090383541</v>
      </c>
      <c r="AZ630">
        <v>8.3265605987179678E-2</v>
      </c>
      <c r="BA630">
        <v>1</v>
      </c>
      <c r="BB630">
        <v>0</v>
      </c>
      <c r="BC630">
        <f t="shared" si="129"/>
        <v>592</v>
      </c>
      <c r="BD630">
        <f t="shared" si="130"/>
        <v>34</v>
      </c>
      <c r="BE630">
        <f t="shared" si="126"/>
        <v>0.51987023519870235</v>
      </c>
      <c r="BF630">
        <f t="shared" si="127"/>
        <v>0.85654008438818563</v>
      </c>
      <c r="BG630">
        <f t="shared" si="128"/>
        <v>6.9467971158817816E-4</v>
      </c>
    </row>
    <row r="631" spans="1:59" x14ac:dyDescent="0.35">
      <c r="A631">
        <v>34</v>
      </c>
      <c r="B631">
        <v>943</v>
      </c>
      <c r="C631">
        <v>9</v>
      </c>
      <c r="D631">
        <v>1344</v>
      </c>
      <c r="E631">
        <v>4</v>
      </c>
      <c r="F631">
        <v>2</v>
      </c>
      <c r="G631">
        <v>7</v>
      </c>
      <c r="H631">
        <v>4</v>
      </c>
      <c r="I631">
        <v>3</v>
      </c>
      <c r="J631">
        <v>0</v>
      </c>
      <c r="K631">
        <v>11</v>
      </c>
      <c r="L631">
        <v>4</v>
      </c>
      <c r="M631">
        <v>2</v>
      </c>
      <c r="N631" s="14">
        <v>0</v>
      </c>
      <c r="O631">
        <v>1</v>
      </c>
      <c r="P631" s="15">
        <f t="shared" si="118"/>
        <v>1</v>
      </c>
      <c r="Q631">
        <f t="shared" si="119"/>
        <v>0</v>
      </c>
      <c r="R631">
        <f t="shared" si="120"/>
        <v>2.4340480460349662E-2</v>
      </c>
      <c r="S631" s="14">
        <f t="shared" si="121"/>
        <v>2.4340480460349662E-2</v>
      </c>
      <c r="T631" s="15">
        <f t="shared" si="122"/>
        <v>0.97565951953965036</v>
      </c>
      <c r="U631" s="14">
        <f t="shared" si="123"/>
        <v>-2.4641606363069616E-2</v>
      </c>
      <c r="V631" s="15">
        <f t="shared" si="124"/>
        <v>100</v>
      </c>
      <c r="W631">
        <f t="shared" si="125"/>
        <v>2.4947719950330967E-2</v>
      </c>
      <c r="AZ631">
        <v>8.3378650472018936E-2</v>
      </c>
      <c r="BA631">
        <v>1</v>
      </c>
      <c r="BB631">
        <v>0</v>
      </c>
      <c r="BC631">
        <f t="shared" si="129"/>
        <v>593</v>
      </c>
      <c r="BD631">
        <f t="shared" si="130"/>
        <v>34</v>
      </c>
      <c r="BE631">
        <f t="shared" si="126"/>
        <v>0.51905920519059201</v>
      </c>
      <c r="BF631">
        <f t="shared" si="127"/>
        <v>0.85654008438818563</v>
      </c>
      <c r="BG631">
        <f t="shared" si="128"/>
        <v>6.9467971158817816E-4</v>
      </c>
    </row>
    <row r="632" spans="1:59" x14ac:dyDescent="0.35">
      <c r="A632">
        <v>34</v>
      </c>
      <c r="B632">
        <v>967</v>
      </c>
      <c r="C632">
        <v>16</v>
      </c>
      <c r="D632">
        <v>1905</v>
      </c>
      <c r="E632">
        <v>4</v>
      </c>
      <c r="F632">
        <v>2</v>
      </c>
      <c r="G632">
        <v>4</v>
      </c>
      <c r="H632">
        <v>1</v>
      </c>
      <c r="I632">
        <v>2</v>
      </c>
      <c r="J632">
        <v>1</v>
      </c>
      <c r="K632">
        <v>15.375527426160337</v>
      </c>
      <c r="L632">
        <v>2</v>
      </c>
      <c r="M632">
        <v>3</v>
      </c>
      <c r="N632" s="14">
        <v>1</v>
      </c>
      <c r="O632">
        <v>0</v>
      </c>
      <c r="P632" s="15">
        <f t="shared" si="118"/>
        <v>1</v>
      </c>
      <c r="Q632">
        <f t="shared" si="119"/>
        <v>1</v>
      </c>
      <c r="R632">
        <f t="shared" si="120"/>
        <v>0.36111266877321535</v>
      </c>
      <c r="S632" s="14">
        <f t="shared" si="121"/>
        <v>0.36111266877321535</v>
      </c>
      <c r="T632" s="15">
        <f t="shared" si="122"/>
        <v>0.63888733122678465</v>
      </c>
      <c r="U632" s="14">
        <f t="shared" si="123"/>
        <v>-1.0185652674780494</v>
      </c>
      <c r="V632" s="15">
        <f t="shared" si="124"/>
        <v>0</v>
      </c>
      <c r="W632">
        <f t="shared" si="125"/>
        <v>1.7692188241338502</v>
      </c>
      <c r="AZ632">
        <v>8.3530597737508344E-2</v>
      </c>
      <c r="BA632">
        <v>1</v>
      </c>
      <c r="BB632">
        <v>0</v>
      </c>
      <c r="BC632">
        <f t="shared" si="129"/>
        <v>594</v>
      </c>
      <c r="BD632">
        <f t="shared" si="130"/>
        <v>34</v>
      </c>
      <c r="BE632">
        <f t="shared" si="126"/>
        <v>0.51824817518248167</v>
      </c>
      <c r="BF632">
        <f t="shared" si="127"/>
        <v>0.85654008438818563</v>
      </c>
      <c r="BG632">
        <f t="shared" si="128"/>
        <v>6.9467971158808308E-4</v>
      </c>
    </row>
    <row r="633" spans="1:59" x14ac:dyDescent="0.35">
      <c r="A633">
        <v>34</v>
      </c>
      <c r="B633">
        <v>970</v>
      </c>
      <c r="C633">
        <v>8</v>
      </c>
      <c r="D633">
        <v>757</v>
      </c>
      <c r="E633">
        <v>2</v>
      </c>
      <c r="F633">
        <v>1</v>
      </c>
      <c r="G633">
        <v>7</v>
      </c>
      <c r="H633">
        <v>3</v>
      </c>
      <c r="I633">
        <v>1</v>
      </c>
      <c r="J633">
        <v>0</v>
      </c>
      <c r="K633">
        <v>11</v>
      </c>
      <c r="L633">
        <v>4</v>
      </c>
      <c r="M633">
        <v>3</v>
      </c>
      <c r="N633" s="14">
        <v>0</v>
      </c>
      <c r="O633">
        <v>1</v>
      </c>
      <c r="P633" s="15">
        <f t="shared" si="118"/>
        <v>1</v>
      </c>
      <c r="Q633">
        <f t="shared" si="119"/>
        <v>0</v>
      </c>
      <c r="R633">
        <f t="shared" si="120"/>
        <v>0.13295202791654431</v>
      </c>
      <c r="S633" s="14">
        <f t="shared" si="121"/>
        <v>0.13295202791654431</v>
      </c>
      <c r="T633" s="15">
        <f t="shared" si="122"/>
        <v>0.86704797208345563</v>
      </c>
      <c r="U633" s="14">
        <f t="shared" si="123"/>
        <v>-0.14266097260951913</v>
      </c>
      <c r="V633" s="15">
        <f t="shared" si="124"/>
        <v>100</v>
      </c>
      <c r="W633">
        <f t="shared" si="125"/>
        <v>0.15333872195914361</v>
      </c>
      <c r="AZ633">
        <v>8.3552565738386236E-2</v>
      </c>
      <c r="BA633">
        <v>1</v>
      </c>
      <c r="BB633">
        <v>0</v>
      </c>
      <c r="BC633">
        <f t="shared" si="129"/>
        <v>595</v>
      </c>
      <c r="BD633">
        <f t="shared" si="130"/>
        <v>34</v>
      </c>
      <c r="BE633">
        <f t="shared" si="126"/>
        <v>0.51743714517437145</v>
      </c>
      <c r="BF633">
        <f t="shared" si="127"/>
        <v>0.85654008438818563</v>
      </c>
      <c r="BG633">
        <f t="shared" si="128"/>
        <v>6.9467971158808308E-4</v>
      </c>
    </row>
    <row r="634" spans="1:59" x14ac:dyDescent="0.35">
      <c r="A634">
        <v>34</v>
      </c>
      <c r="B634">
        <v>988</v>
      </c>
      <c r="C634">
        <v>23</v>
      </c>
      <c r="D634">
        <v>590</v>
      </c>
      <c r="E634">
        <v>2</v>
      </c>
      <c r="F634">
        <v>1</v>
      </c>
      <c r="G634">
        <v>2</v>
      </c>
      <c r="H634">
        <v>1</v>
      </c>
      <c r="I634">
        <v>3</v>
      </c>
      <c r="J634">
        <v>1</v>
      </c>
      <c r="K634">
        <v>15</v>
      </c>
      <c r="L634">
        <v>3</v>
      </c>
      <c r="M634">
        <v>3</v>
      </c>
      <c r="N634" s="14">
        <v>1</v>
      </c>
      <c r="O634">
        <v>0</v>
      </c>
      <c r="P634" s="15">
        <f t="shared" si="118"/>
        <v>1</v>
      </c>
      <c r="Q634">
        <f t="shared" si="119"/>
        <v>1</v>
      </c>
      <c r="R634">
        <f t="shared" si="120"/>
        <v>0.28173967745912015</v>
      </c>
      <c r="S634" s="14">
        <f t="shared" si="121"/>
        <v>0.28173967745912015</v>
      </c>
      <c r="T634" s="15">
        <f t="shared" si="122"/>
        <v>0.7182603225408799</v>
      </c>
      <c r="U634" s="14">
        <f t="shared" si="123"/>
        <v>-1.2667717639681224</v>
      </c>
      <c r="V634" s="15">
        <f t="shared" si="124"/>
        <v>0</v>
      </c>
      <c r="W634">
        <f t="shared" si="125"/>
        <v>2.5493758245857938</v>
      </c>
      <c r="AZ634">
        <v>8.357394723996954E-2</v>
      </c>
      <c r="BA634">
        <v>1</v>
      </c>
      <c r="BB634">
        <v>0</v>
      </c>
      <c r="BC634">
        <f t="shared" si="129"/>
        <v>596</v>
      </c>
      <c r="BD634">
        <f t="shared" si="130"/>
        <v>34</v>
      </c>
      <c r="BE634">
        <f t="shared" si="126"/>
        <v>0.51662611516626122</v>
      </c>
      <c r="BF634">
        <f t="shared" si="127"/>
        <v>0.85654008438818563</v>
      </c>
      <c r="BG634">
        <f t="shared" si="128"/>
        <v>6.9467971158817816E-4</v>
      </c>
    </row>
    <row r="635" spans="1:59" x14ac:dyDescent="0.35">
      <c r="A635">
        <v>34</v>
      </c>
      <c r="B635">
        <v>999</v>
      </c>
      <c r="C635">
        <v>26</v>
      </c>
      <c r="D635">
        <v>1374</v>
      </c>
      <c r="E635">
        <v>1</v>
      </c>
      <c r="F635">
        <v>1</v>
      </c>
      <c r="G635">
        <v>4</v>
      </c>
      <c r="H635">
        <v>3</v>
      </c>
      <c r="I635">
        <v>3</v>
      </c>
      <c r="J635">
        <v>0</v>
      </c>
      <c r="K635">
        <v>15.375527426160337</v>
      </c>
      <c r="L635">
        <v>3</v>
      </c>
      <c r="M635">
        <v>3</v>
      </c>
      <c r="N635" s="14">
        <v>0</v>
      </c>
      <c r="O635">
        <v>1</v>
      </c>
      <c r="P635" s="15">
        <f t="shared" si="118"/>
        <v>1</v>
      </c>
      <c r="Q635">
        <f t="shared" si="119"/>
        <v>0</v>
      </c>
      <c r="R635">
        <f t="shared" si="120"/>
        <v>6.1331550801509691E-2</v>
      </c>
      <c r="S635" s="14">
        <f t="shared" si="121"/>
        <v>6.1331550801509691E-2</v>
      </c>
      <c r="T635" s="15">
        <f t="shared" si="122"/>
        <v>0.93866844919849035</v>
      </c>
      <c r="U635" s="14">
        <f t="shared" si="123"/>
        <v>-6.3292951370043302E-2</v>
      </c>
      <c r="V635" s="15">
        <f t="shared" si="124"/>
        <v>100</v>
      </c>
      <c r="W635">
        <f t="shared" si="125"/>
        <v>6.5338886008024913E-2</v>
      </c>
      <c r="AZ635">
        <v>8.371308879777227E-2</v>
      </c>
      <c r="BA635">
        <v>1</v>
      </c>
      <c r="BB635">
        <v>0</v>
      </c>
      <c r="BC635">
        <f t="shared" si="129"/>
        <v>597</v>
      </c>
      <c r="BD635">
        <f t="shared" si="130"/>
        <v>34</v>
      </c>
      <c r="BE635">
        <f t="shared" si="126"/>
        <v>0.51581508515815089</v>
      </c>
      <c r="BF635">
        <f t="shared" si="127"/>
        <v>0.85654008438818563</v>
      </c>
      <c r="BG635">
        <f t="shared" si="128"/>
        <v>6.9467971158817816E-4</v>
      </c>
    </row>
    <row r="636" spans="1:59" x14ac:dyDescent="0.35">
      <c r="A636">
        <v>34</v>
      </c>
      <c r="B636">
        <v>1003</v>
      </c>
      <c r="C636">
        <v>2</v>
      </c>
      <c r="D636">
        <v>1140</v>
      </c>
      <c r="E636">
        <v>4</v>
      </c>
      <c r="F636">
        <v>2</v>
      </c>
      <c r="G636">
        <v>3</v>
      </c>
      <c r="H636">
        <v>3</v>
      </c>
      <c r="I636">
        <v>1</v>
      </c>
      <c r="J636">
        <v>0</v>
      </c>
      <c r="K636">
        <v>11</v>
      </c>
      <c r="L636">
        <v>4</v>
      </c>
      <c r="M636">
        <v>2</v>
      </c>
      <c r="N636" s="14">
        <v>0</v>
      </c>
      <c r="O636">
        <v>1</v>
      </c>
      <c r="P636" s="15">
        <f t="shared" si="118"/>
        <v>1</v>
      </c>
      <c r="Q636">
        <f t="shared" si="119"/>
        <v>0</v>
      </c>
      <c r="R636">
        <f t="shared" si="120"/>
        <v>6.5823612045482774E-2</v>
      </c>
      <c r="S636" s="14">
        <f t="shared" si="121"/>
        <v>6.5823612045482774E-2</v>
      </c>
      <c r="T636" s="15">
        <f t="shared" si="122"/>
        <v>0.93417638795451718</v>
      </c>
      <c r="U636" s="14">
        <f t="shared" si="123"/>
        <v>-6.8090006383929064E-2</v>
      </c>
      <c r="V636" s="15">
        <f t="shared" si="124"/>
        <v>100</v>
      </c>
      <c r="W636">
        <f t="shared" si="125"/>
        <v>7.0461652525398197E-2</v>
      </c>
      <c r="AZ636">
        <v>8.3837513932392374E-2</v>
      </c>
      <c r="BA636">
        <v>1</v>
      </c>
      <c r="BB636">
        <v>0</v>
      </c>
      <c r="BC636">
        <f t="shared" si="129"/>
        <v>598</v>
      </c>
      <c r="BD636">
        <f t="shared" si="130"/>
        <v>34</v>
      </c>
      <c r="BE636">
        <f t="shared" si="126"/>
        <v>0.51500405515004055</v>
      </c>
      <c r="BF636">
        <f t="shared" si="127"/>
        <v>0.85654008438818563</v>
      </c>
      <c r="BG636">
        <f t="shared" si="128"/>
        <v>6.9467971158817816E-4</v>
      </c>
    </row>
    <row r="637" spans="1:59" x14ac:dyDescent="0.35">
      <c r="A637">
        <v>34</v>
      </c>
      <c r="B637">
        <v>1031</v>
      </c>
      <c r="C637">
        <v>6</v>
      </c>
      <c r="D637">
        <v>151</v>
      </c>
      <c r="E637">
        <v>3</v>
      </c>
      <c r="F637">
        <v>1</v>
      </c>
      <c r="G637">
        <v>4</v>
      </c>
      <c r="H637">
        <v>2</v>
      </c>
      <c r="I637">
        <v>3</v>
      </c>
      <c r="J637">
        <v>0</v>
      </c>
      <c r="K637">
        <v>15</v>
      </c>
      <c r="L637">
        <v>3</v>
      </c>
      <c r="M637">
        <v>3</v>
      </c>
      <c r="N637" s="14">
        <v>0</v>
      </c>
      <c r="O637">
        <v>1</v>
      </c>
      <c r="P637" s="15">
        <f t="shared" si="118"/>
        <v>1</v>
      </c>
      <c r="Q637">
        <f t="shared" si="119"/>
        <v>0</v>
      </c>
      <c r="R637">
        <f t="shared" si="120"/>
        <v>2.8799103856127616E-2</v>
      </c>
      <c r="S637" s="14">
        <f t="shared" si="121"/>
        <v>2.8799103856127616E-2</v>
      </c>
      <c r="T637" s="15">
        <f t="shared" si="122"/>
        <v>0.97120089614387239</v>
      </c>
      <c r="U637" s="14">
        <f t="shared" si="123"/>
        <v>-2.9221935959173675E-2</v>
      </c>
      <c r="V637" s="15">
        <f t="shared" si="124"/>
        <v>100</v>
      </c>
      <c r="W637">
        <f t="shared" si="125"/>
        <v>2.9653086164225857E-2</v>
      </c>
      <c r="AZ637">
        <v>8.4026805774481086E-2</v>
      </c>
      <c r="BA637">
        <v>1</v>
      </c>
      <c r="BB637">
        <v>0</v>
      </c>
      <c r="BC637">
        <f t="shared" si="129"/>
        <v>599</v>
      </c>
      <c r="BD637">
        <f t="shared" si="130"/>
        <v>34</v>
      </c>
      <c r="BE637">
        <f t="shared" si="126"/>
        <v>0.51419302514193022</v>
      </c>
      <c r="BF637">
        <f t="shared" si="127"/>
        <v>0.85654008438818563</v>
      </c>
      <c r="BG637">
        <f t="shared" si="128"/>
        <v>6.9467971158817816E-4</v>
      </c>
    </row>
    <row r="638" spans="1:59" x14ac:dyDescent="0.35">
      <c r="A638">
        <v>34</v>
      </c>
      <c r="B638">
        <v>1065</v>
      </c>
      <c r="C638">
        <v>23</v>
      </c>
      <c r="D638">
        <v>60</v>
      </c>
      <c r="E638">
        <v>2</v>
      </c>
      <c r="F638">
        <v>2</v>
      </c>
      <c r="G638">
        <v>8</v>
      </c>
      <c r="H638">
        <v>3</v>
      </c>
      <c r="I638">
        <v>1</v>
      </c>
      <c r="J638">
        <v>0</v>
      </c>
      <c r="K638">
        <v>20</v>
      </c>
      <c r="L638">
        <v>3</v>
      </c>
      <c r="M638">
        <v>3</v>
      </c>
      <c r="N638" s="14">
        <v>0</v>
      </c>
      <c r="O638">
        <v>1</v>
      </c>
      <c r="P638" s="15">
        <f t="shared" si="118"/>
        <v>1</v>
      </c>
      <c r="Q638">
        <f t="shared" si="119"/>
        <v>0</v>
      </c>
      <c r="R638">
        <f t="shared" si="120"/>
        <v>0.27936109594640818</v>
      </c>
      <c r="S638" s="14">
        <f t="shared" si="121"/>
        <v>0.27936109594640818</v>
      </c>
      <c r="T638" s="15">
        <f t="shared" si="122"/>
        <v>0.72063890405359188</v>
      </c>
      <c r="U638" s="14">
        <f t="shared" si="123"/>
        <v>-0.3276170937080477</v>
      </c>
      <c r="V638" s="15">
        <f t="shared" si="124"/>
        <v>100</v>
      </c>
      <c r="W638">
        <f t="shared" si="125"/>
        <v>0.38765752775072615</v>
      </c>
      <c r="AZ638">
        <v>8.4128488761699441E-2</v>
      </c>
      <c r="BA638">
        <v>1</v>
      </c>
      <c r="BB638">
        <v>0</v>
      </c>
      <c r="BC638">
        <f t="shared" si="129"/>
        <v>600</v>
      </c>
      <c r="BD638">
        <f t="shared" si="130"/>
        <v>34</v>
      </c>
      <c r="BE638">
        <f t="shared" si="126"/>
        <v>0.51338199513381988</v>
      </c>
      <c r="BF638">
        <f t="shared" si="127"/>
        <v>0.85654008438818563</v>
      </c>
      <c r="BG638">
        <f t="shared" si="128"/>
        <v>6.9467971158808308E-4</v>
      </c>
    </row>
    <row r="639" spans="1:59" x14ac:dyDescent="0.35">
      <c r="A639">
        <v>34</v>
      </c>
      <c r="B639">
        <v>1107</v>
      </c>
      <c r="C639">
        <v>9</v>
      </c>
      <c r="D639">
        <v>1467</v>
      </c>
      <c r="E639">
        <v>1</v>
      </c>
      <c r="F639">
        <v>1</v>
      </c>
      <c r="G639">
        <v>2</v>
      </c>
      <c r="H639">
        <v>3</v>
      </c>
      <c r="I639">
        <v>2</v>
      </c>
      <c r="J639">
        <v>0</v>
      </c>
      <c r="K639">
        <v>14.760869565217391</v>
      </c>
      <c r="L639">
        <v>4</v>
      </c>
      <c r="M639">
        <v>3</v>
      </c>
      <c r="N639" s="14">
        <v>1</v>
      </c>
      <c r="O639">
        <v>0</v>
      </c>
      <c r="P639" s="15">
        <f t="shared" si="118"/>
        <v>1</v>
      </c>
      <c r="Q639">
        <f t="shared" si="119"/>
        <v>1</v>
      </c>
      <c r="R639">
        <f t="shared" si="120"/>
        <v>4.8712838069706589E-2</v>
      </c>
      <c r="S639" s="14">
        <f t="shared" si="121"/>
        <v>4.8712838069706589E-2</v>
      </c>
      <c r="T639" s="15">
        <f t="shared" si="122"/>
        <v>0.95128716193029339</v>
      </c>
      <c r="U639" s="14">
        <f t="shared" si="123"/>
        <v>-3.0218126682396398</v>
      </c>
      <c r="V639" s="15">
        <f t="shared" si="124"/>
        <v>0</v>
      </c>
      <c r="W639">
        <f t="shared" si="125"/>
        <v>19.528469282964593</v>
      </c>
      <c r="AZ639">
        <v>8.417497982362046E-2</v>
      </c>
      <c r="BA639">
        <v>1</v>
      </c>
      <c r="BB639">
        <v>0</v>
      </c>
      <c r="BC639">
        <f t="shared" si="129"/>
        <v>601</v>
      </c>
      <c r="BD639">
        <f t="shared" si="130"/>
        <v>34</v>
      </c>
      <c r="BE639">
        <f t="shared" si="126"/>
        <v>0.51257096512570965</v>
      </c>
      <c r="BF639">
        <f t="shared" si="127"/>
        <v>0.85654008438818563</v>
      </c>
      <c r="BG639">
        <f t="shared" si="128"/>
        <v>6.9467971158808308E-4</v>
      </c>
    </row>
    <row r="640" spans="1:59" x14ac:dyDescent="0.35">
      <c r="A640">
        <v>34</v>
      </c>
      <c r="B640">
        <v>1111</v>
      </c>
      <c r="C640">
        <v>8</v>
      </c>
      <c r="D640">
        <v>808</v>
      </c>
      <c r="E640">
        <v>3</v>
      </c>
      <c r="F640">
        <v>1</v>
      </c>
      <c r="G640">
        <v>8</v>
      </c>
      <c r="H640">
        <v>1</v>
      </c>
      <c r="I640">
        <v>2</v>
      </c>
      <c r="J640">
        <v>0</v>
      </c>
      <c r="K640">
        <v>17</v>
      </c>
      <c r="L640">
        <v>2</v>
      </c>
      <c r="M640">
        <v>3</v>
      </c>
      <c r="N640" s="14">
        <v>0</v>
      </c>
      <c r="O640">
        <v>1</v>
      </c>
      <c r="P640" s="15">
        <f t="shared" si="118"/>
        <v>1</v>
      </c>
      <c r="Q640">
        <f t="shared" si="119"/>
        <v>0</v>
      </c>
      <c r="R640">
        <f t="shared" si="120"/>
        <v>0.1296936141949174</v>
      </c>
      <c r="S640" s="14">
        <f t="shared" si="121"/>
        <v>0.1296936141949174</v>
      </c>
      <c r="T640" s="15">
        <f t="shared" si="122"/>
        <v>0.87030638580508257</v>
      </c>
      <c r="U640" s="14">
        <f t="shared" si="123"/>
        <v>-0.13890996173791015</v>
      </c>
      <c r="V640" s="15">
        <f t="shared" si="124"/>
        <v>100</v>
      </c>
      <c r="W640">
        <f t="shared" si="125"/>
        <v>0.14902063952448594</v>
      </c>
      <c r="AZ640">
        <v>8.4196608315034588E-2</v>
      </c>
      <c r="BA640">
        <v>1</v>
      </c>
      <c r="BB640">
        <v>0</v>
      </c>
      <c r="BC640">
        <f t="shared" si="129"/>
        <v>602</v>
      </c>
      <c r="BD640">
        <f t="shared" si="130"/>
        <v>34</v>
      </c>
      <c r="BE640">
        <f t="shared" si="126"/>
        <v>0.51175993511759943</v>
      </c>
      <c r="BF640">
        <f t="shared" si="127"/>
        <v>0.85654008438818563</v>
      </c>
      <c r="BG640">
        <f t="shared" si="128"/>
        <v>6.9467971158817816E-4</v>
      </c>
    </row>
    <row r="641" spans="1:59" x14ac:dyDescent="0.35">
      <c r="A641">
        <v>34</v>
      </c>
      <c r="B641">
        <v>1130</v>
      </c>
      <c r="C641">
        <v>3</v>
      </c>
      <c r="D641">
        <v>1658</v>
      </c>
      <c r="E641">
        <v>4</v>
      </c>
      <c r="F641">
        <v>1</v>
      </c>
      <c r="G641">
        <v>4</v>
      </c>
      <c r="H641">
        <v>2</v>
      </c>
      <c r="I641">
        <v>3</v>
      </c>
      <c r="J641">
        <v>0</v>
      </c>
      <c r="K641">
        <v>12</v>
      </c>
      <c r="L641">
        <v>3</v>
      </c>
      <c r="M641">
        <v>3</v>
      </c>
      <c r="N641" s="14">
        <v>0</v>
      </c>
      <c r="O641">
        <v>1</v>
      </c>
      <c r="P641" s="15">
        <f t="shared" si="118"/>
        <v>1</v>
      </c>
      <c r="Q641">
        <f t="shared" si="119"/>
        <v>0</v>
      </c>
      <c r="R641">
        <f t="shared" si="120"/>
        <v>1.67931674689407E-2</v>
      </c>
      <c r="S641" s="14">
        <f t="shared" si="121"/>
        <v>1.67931674689407E-2</v>
      </c>
      <c r="T641" s="15">
        <f t="shared" si="122"/>
        <v>0.98320683253105934</v>
      </c>
      <c r="U641" s="14">
        <f t="shared" si="123"/>
        <v>-1.6935771475512489E-2</v>
      </c>
      <c r="V641" s="15">
        <f t="shared" si="124"/>
        <v>100</v>
      </c>
      <c r="W641">
        <f t="shared" si="125"/>
        <v>1.7079994679970054E-2</v>
      </c>
      <c r="AZ641">
        <v>8.420155656376864E-2</v>
      </c>
      <c r="BA641">
        <v>1</v>
      </c>
      <c r="BB641">
        <v>0</v>
      </c>
      <c r="BC641">
        <f t="shared" si="129"/>
        <v>603</v>
      </c>
      <c r="BD641">
        <f t="shared" si="130"/>
        <v>34</v>
      </c>
      <c r="BE641">
        <f t="shared" si="126"/>
        <v>0.51094890510948909</v>
      </c>
      <c r="BF641">
        <f t="shared" si="127"/>
        <v>0.85654008438818563</v>
      </c>
      <c r="BG641">
        <f t="shared" si="128"/>
        <v>0</v>
      </c>
    </row>
    <row r="642" spans="1:59" x14ac:dyDescent="0.35">
      <c r="A642">
        <v>34</v>
      </c>
      <c r="B642">
        <v>1153</v>
      </c>
      <c r="C642">
        <v>1</v>
      </c>
      <c r="D642">
        <v>110</v>
      </c>
      <c r="E642">
        <v>1</v>
      </c>
      <c r="F642">
        <v>2</v>
      </c>
      <c r="G642">
        <v>3</v>
      </c>
      <c r="H642">
        <v>2</v>
      </c>
      <c r="I642">
        <v>2</v>
      </c>
      <c r="J642">
        <v>0</v>
      </c>
      <c r="K642">
        <v>15</v>
      </c>
      <c r="L642">
        <v>3</v>
      </c>
      <c r="M642">
        <v>3</v>
      </c>
      <c r="N642" s="14">
        <v>0</v>
      </c>
      <c r="O642">
        <v>1</v>
      </c>
      <c r="P642" s="15">
        <f t="shared" si="118"/>
        <v>1</v>
      </c>
      <c r="Q642">
        <f t="shared" si="119"/>
        <v>0</v>
      </c>
      <c r="R642">
        <f t="shared" si="120"/>
        <v>0.10896484187853654</v>
      </c>
      <c r="S642" s="14">
        <f t="shared" si="121"/>
        <v>0.10896484187853654</v>
      </c>
      <c r="T642" s="15">
        <f t="shared" si="122"/>
        <v>0.8910351581214635</v>
      </c>
      <c r="U642" s="14">
        <f t="shared" si="123"/>
        <v>-0.11537139311870531</v>
      </c>
      <c r="V642" s="15">
        <f t="shared" si="124"/>
        <v>100</v>
      </c>
      <c r="W642">
        <f t="shared" si="125"/>
        <v>0.12229017102788972</v>
      </c>
      <c r="AZ642">
        <v>8.4227808488368125E-2</v>
      </c>
      <c r="BA642">
        <v>0</v>
      </c>
      <c r="BB642">
        <v>1</v>
      </c>
      <c r="BC642">
        <f t="shared" si="129"/>
        <v>603</v>
      </c>
      <c r="BD642">
        <f t="shared" si="130"/>
        <v>35</v>
      </c>
      <c r="BE642">
        <f t="shared" si="126"/>
        <v>0.51094890510948909</v>
      </c>
      <c r="BF642">
        <f t="shared" si="127"/>
        <v>0.85232067510548526</v>
      </c>
      <c r="BG642">
        <f t="shared" si="128"/>
        <v>0</v>
      </c>
    </row>
    <row r="643" spans="1:59" x14ac:dyDescent="0.35">
      <c r="A643">
        <v>34</v>
      </c>
      <c r="B643">
        <v>1157</v>
      </c>
      <c r="C643">
        <v>5</v>
      </c>
      <c r="D643">
        <v>1696</v>
      </c>
      <c r="E643">
        <v>2</v>
      </c>
      <c r="F643">
        <v>2</v>
      </c>
      <c r="G643">
        <v>5</v>
      </c>
      <c r="H643">
        <v>4</v>
      </c>
      <c r="I643">
        <v>2</v>
      </c>
      <c r="J643">
        <v>0</v>
      </c>
      <c r="K643">
        <v>14</v>
      </c>
      <c r="L643">
        <v>3</v>
      </c>
      <c r="M643">
        <v>4</v>
      </c>
      <c r="N643" s="14">
        <v>0</v>
      </c>
      <c r="O643">
        <v>1</v>
      </c>
      <c r="P643" s="15">
        <f t="shared" si="118"/>
        <v>1</v>
      </c>
      <c r="Q643">
        <f t="shared" si="119"/>
        <v>0</v>
      </c>
      <c r="R643">
        <f t="shared" si="120"/>
        <v>3.7673750563264441E-2</v>
      </c>
      <c r="S643" s="14">
        <f t="shared" si="121"/>
        <v>3.7673750563264441E-2</v>
      </c>
      <c r="T643" s="15">
        <f t="shared" si="122"/>
        <v>0.9623262494367355</v>
      </c>
      <c r="U643" s="14">
        <f t="shared" si="123"/>
        <v>-3.8401749181635338E-2</v>
      </c>
      <c r="V643" s="15">
        <f t="shared" si="124"/>
        <v>100</v>
      </c>
      <c r="W643">
        <f t="shared" si="125"/>
        <v>3.9148626139332135E-2</v>
      </c>
      <c r="AZ643">
        <v>8.4256117966552649E-2</v>
      </c>
      <c r="BA643">
        <v>0</v>
      </c>
      <c r="BB643">
        <v>1</v>
      </c>
      <c r="BC643">
        <f t="shared" si="129"/>
        <v>603</v>
      </c>
      <c r="BD643">
        <f t="shared" si="130"/>
        <v>36</v>
      </c>
      <c r="BE643">
        <f t="shared" si="126"/>
        <v>0.51094890510948909</v>
      </c>
      <c r="BF643">
        <f t="shared" si="127"/>
        <v>0.84810126582278478</v>
      </c>
      <c r="BG643">
        <f t="shared" si="128"/>
        <v>6.8783557649863944E-4</v>
      </c>
    </row>
    <row r="644" spans="1:59" x14ac:dyDescent="0.35">
      <c r="A644">
        <v>34</v>
      </c>
      <c r="B644">
        <v>1239</v>
      </c>
      <c r="C644">
        <v>13</v>
      </c>
      <c r="D644">
        <v>1951</v>
      </c>
      <c r="E644">
        <v>4</v>
      </c>
      <c r="F644">
        <v>2</v>
      </c>
      <c r="G644">
        <v>8</v>
      </c>
      <c r="H644">
        <v>3</v>
      </c>
      <c r="I644">
        <v>3</v>
      </c>
      <c r="J644">
        <v>0</v>
      </c>
      <c r="K644">
        <v>18</v>
      </c>
      <c r="L644">
        <v>3</v>
      </c>
      <c r="M644">
        <v>2</v>
      </c>
      <c r="N644" s="14">
        <v>0</v>
      </c>
      <c r="O644">
        <v>1</v>
      </c>
      <c r="P644" s="15">
        <f t="shared" si="118"/>
        <v>1</v>
      </c>
      <c r="Q644">
        <f t="shared" si="119"/>
        <v>0</v>
      </c>
      <c r="R644">
        <f t="shared" si="120"/>
        <v>3.9296006157574163E-2</v>
      </c>
      <c r="S644" s="14">
        <f t="shared" si="121"/>
        <v>3.9296006157574163E-2</v>
      </c>
      <c r="T644" s="15">
        <f t="shared" si="122"/>
        <v>0.96070399384242589</v>
      </c>
      <c r="U644" s="14">
        <f t="shared" si="123"/>
        <v>-4.0088936353865623E-2</v>
      </c>
      <c r="V644" s="15">
        <f t="shared" si="124"/>
        <v>100</v>
      </c>
      <c r="W644">
        <f t="shared" si="125"/>
        <v>4.0903344224068529E-2</v>
      </c>
      <c r="AZ644">
        <v>8.4399709499329026E-2</v>
      </c>
      <c r="BA644">
        <v>1</v>
      </c>
      <c r="BB644">
        <v>0</v>
      </c>
      <c r="BC644">
        <f t="shared" si="129"/>
        <v>604</v>
      </c>
      <c r="BD644">
        <f t="shared" si="130"/>
        <v>36</v>
      </c>
      <c r="BE644">
        <f t="shared" si="126"/>
        <v>0.51013787510137876</v>
      </c>
      <c r="BF644">
        <f t="shared" si="127"/>
        <v>0.84810126582278478</v>
      </c>
      <c r="BG644">
        <f t="shared" si="128"/>
        <v>6.8783557649863944E-4</v>
      </c>
    </row>
    <row r="645" spans="1:59" x14ac:dyDescent="0.35">
      <c r="A645">
        <v>34</v>
      </c>
      <c r="B645">
        <v>1303</v>
      </c>
      <c r="C645">
        <v>2</v>
      </c>
      <c r="D645">
        <v>579</v>
      </c>
      <c r="E645">
        <v>4</v>
      </c>
      <c r="F645">
        <v>2</v>
      </c>
      <c r="G645">
        <v>4</v>
      </c>
      <c r="H645">
        <v>3</v>
      </c>
      <c r="I645">
        <v>3</v>
      </c>
      <c r="J645">
        <v>0</v>
      </c>
      <c r="K645">
        <v>15.375527426160337</v>
      </c>
      <c r="L645">
        <v>3</v>
      </c>
      <c r="M645">
        <v>3</v>
      </c>
      <c r="N645" s="14">
        <v>0</v>
      </c>
      <c r="O645">
        <v>1</v>
      </c>
      <c r="P645" s="15">
        <f t="shared" ref="P645:P708" si="131">N645+O645</f>
        <v>1</v>
      </c>
      <c r="Q645">
        <f t="shared" ref="Q645:Q708" si="132">IF(P645=0,"",N645/P645)</f>
        <v>0</v>
      </c>
      <c r="R645">
        <f t="shared" ref="R645:R708" si="133">1/(1+EXP(-$Y$5-MMULT(A645:M645,$Y$6:$Y$18)))</f>
        <v>1.6340909905120701E-2</v>
      </c>
      <c r="S645" s="14">
        <f t="shared" ref="S645:S708" si="134">P645*R645</f>
        <v>1.6340909905120701E-2</v>
      </c>
      <c r="T645" s="15">
        <f t="shared" ref="T645:T708" si="135">P645-S645</f>
        <v>0.98365909009487928</v>
      </c>
      <c r="U645" s="14">
        <f t="shared" ref="U645:U708" si="136">IFERROR(P645*(Q645*LN(R645)+(1-Q645)*LN(1-R645)),0)</f>
        <v>-1.6475895114253798E-2</v>
      </c>
      <c r="V645" s="15">
        <f t="shared" ref="V645:V708" si="137">100*IF(R645&gt;=$AV$10,N645/P645,O645/P645)</f>
        <v>100</v>
      </c>
      <c r="W645">
        <f t="shared" ref="W645:W708" si="138">IFERROR((N645-S645)^2/S645+(O645-T645)^2/T645,0)</f>
        <v>1.6612371165648995E-2</v>
      </c>
      <c r="AZ645">
        <v>8.4437476272998857E-2</v>
      </c>
      <c r="BA645">
        <v>1</v>
      </c>
      <c r="BB645">
        <v>0</v>
      </c>
      <c r="BC645">
        <f t="shared" si="129"/>
        <v>605</v>
      </c>
      <c r="BD645">
        <f t="shared" si="130"/>
        <v>36</v>
      </c>
      <c r="BE645">
        <f t="shared" ref="BE645:BE708" si="139">1-BC645/BC$1474</f>
        <v>0.50932684509326842</v>
      </c>
      <c r="BF645">
        <f t="shared" ref="BF645:BF708" si="140">1-BD645/BD$1474</f>
        <v>0.84810126582278478</v>
      </c>
      <c r="BG645">
        <f t="shared" ref="BG645:BG708" si="141">(BE645-BE646)*BF645</f>
        <v>6.8783557649863944E-4</v>
      </c>
    </row>
    <row r="646" spans="1:59" x14ac:dyDescent="0.35">
      <c r="A646">
        <v>34</v>
      </c>
      <c r="B646">
        <v>1320</v>
      </c>
      <c r="C646">
        <v>20</v>
      </c>
      <c r="D646">
        <v>1265</v>
      </c>
      <c r="E646">
        <v>3</v>
      </c>
      <c r="F646">
        <v>1</v>
      </c>
      <c r="G646">
        <v>4</v>
      </c>
      <c r="H646">
        <v>3</v>
      </c>
      <c r="I646">
        <v>2</v>
      </c>
      <c r="J646">
        <v>0</v>
      </c>
      <c r="K646">
        <v>17</v>
      </c>
      <c r="L646">
        <v>4</v>
      </c>
      <c r="M646">
        <v>2</v>
      </c>
      <c r="N646" s="14">
        <v>0</v>
      </c>
      <c r="O646">
        <v>1</v>
      </c>
      <c r="P646" s="15">
        <f t="shared" si="131"/>
        <v>1</v>
      </c>
      <c r="Q646">
        <f t="shared" si="132"/>
        <v>0</v>
      </c>
      <c r="R646">
        <f t="shared" si="133"/>
        <v>5.4751809943347357E-2</v>
      </c>
      <c r="S646" s="14">
        <f t="shared" si="134"/>
        <v>5.4751809943347357E-2</v>
      </c>
      <c r="T646" s="15">
        <f t="shared" si="135"/>
        <v>0.94524819005665262</v>
      </c>
      <c r="U646" s="14">
        <f t="shared" si="136"/>
        <v>-5.630775099033862E-2</v>
      </c>
      <c r="V646" s="15">
        <f t="shared" si="137"/>
        <v>100</v>
      </c>
      <c r="W646">
        <f t="shared" si="138"/>
        <v>5.7923210559192771E-2</v>
      </c>
      <c r="AZ646">
        <v>8.4481821759774395E-2</v>
      </c>
      <c r="BA646">
        <v>1</v>
      </c>
      <c r="BB646">
        <v>0</v>
      </c>
      <c r="BC646">
        <f t="shared" ref="BC646:BC709" si="142">BC645+BA646</f>
        <v>606</v>
      </c>
      <c r="BD646">
        <f t="shared" ref="BD646:BD709" si="143">BD645+BB646</f>
        <v>36</v>
      </c>
      <c r="BE646">
        <f t="shared" si="139"/>
        <v>0.50851581508515808</v>
      </c>
      <c r="BF646">
        <f t="shared" si="140"/>
        <v>0.84810126582278478</v>
      </c>
      <c r="BG646">
        <f t="shared" si="141"/>
        <v>6.8783557649854533E-4</v>
      </c>
    </row>
    <row r="647" spans="1:59" x14ac:dyDescent="0.35">
      <c r="A647">
        <v>34</v>
      </c>
      <c r="B647">
        <v>1333</v>
      </c>
      <c r="C647">
        <v>10</v>
      </c>
      <c r="D647">
        <v>1055</v>
      </c>
      <c r="E647">
        <v>3</v>
      </c>
      <c r="F647">
        <v>1</v>
      </c>
      <c r="G647">
        <v>9</v>
      </c>
      <c r="H647">
        <v>3</v>
      </c>
      <c r="I647">
        <v>2</v>
      </c>
      <c r="J647">
        <v>1</v>
      </c>
      <c r="K647">
        <v>15.492537313432836</v>
      </c>
      <c r="L647">
        <v>4</v>
      </c>
      <c r="M647">
        <v>3</v>
      </c>
      <c r="N647" s="14">
        <v>0</v>
      </c>
      <c r="O647">
        <v>1</v>
      </c>
      <c r="P647" s="15">
        <f t="shared" si="131"/>
        <v>1</v>
      </c>
      <c r="Q647">
        <f t="shared" si="132"/>
        <v>0</v>
      </c>
      <c r="R647">
        <f t="shared" si="133"/>
        <v>0.24756512953345383</v>
      </c>
      <c r="S647" s="14">
        <f t="shared" si="134"/>
        <v>0.24756512953345383</v>
      </c>
      <c r="T647" s="15">
        <f t="shared" si="135"/>
        <v>0.75243487046654622</v>
      </c>
      <c r="U647" s="14">
        <f t="shared" si="136"/>
        <v>-0.28444083697987099</v>
      </c>
      <c r="V647" s="15">
        <f t="shared" si="137"/>
        <v>100</v>
      </c>
      <c r="W647">
        <f t="shared" si="138"/>
        <v>0.3290186822149157</v>
      </c>
      <c r="AZ647">
        <v>8.4710543143595676E-2</v>
      </c>
      <c r="BA647">
        <v>1</v>
      </c>
      <c r="BB647">
        <v>0</v>
      </c>
      <c r="BC647">
        <f t="shared" si="142"/>
        <v>607</v>
      </c>
      <c r="BD647">
        <f t="shared" si="143"/>
        <v>36</v>
      </c>
      <c r="BE647">
        <f t="shared" si="139"/>
        <v>0.50770478507704786</v>
      </c>
      <c r="BF647">
        <f t="shared" si="140"/>
        <v>0.84810126582278478</v>
      </c>
      <c r="BG647">
        <f t="shared" si="141"/>
        <v>6.8783557649863944E-4</v>
      </c>
    </row>
    <row r="648" spans="1:59" x14ac:dyDescent="0.35">
      <c r="A648">
        <v>34</v>
      </c>
      <c r="B648">
        <v>1351</v>
      </c>
      <c r="C648">
        <v>1</v>
      </c>
      <c r="D648">
        <v>1580</v>
      </c>
      <c r="E648">
        <v>2</v>
      </c>
      <c r="F648">
        <v>2</v>
      </c>
      <c r="G648">
        <v>4</v>
      </c>
      <c r="H648">
        <v>4</v>
      </c>
      <c r="I648">
        <v>2</v>
      </c>
      <c r="J648">
        <v>0</v>
      </c>
      <c r="K648">
        <v>17</v>
      </c>
      <c r="L648">
        <v>2</v>
      </c>
      <c r="M648">
        <v>2</v>
      </c>
      <c r="N648" s="14">
        <v>0</v>
      </c>
      <c r="O648">
        <v>1</v>
      </c>
      <c r="P648" s="15">
        <f t="shared" si="131"/>
        <v>1</v>
      </c>
      <c r="Q648">
        <f t="shared" si="132"/>
        <v>0</v>
      </c>
      <c r="R648">
        <f t="shared" si="133"/>
        <v>5.7481559960199685E-2</v>
      </c>
      <c r="S648" s="14">
        <f t="shared" si="134"/>
        <v>5.7481559960199685E-2</v>
      </c>
      <c r="T648" s="15">
        <f t="shared" si="135"/>
        <v>0.94251844003980034</v>
      </c>
      <c r="U648" s="14">
        <f t="shared" si="136"/>
        <v>-5.9199794822398025E-2</v>
      </c>
      <c r="V648" s="15">
        <f t="shared" si="137"/>
        <v>100</v>
      </c>
      <c r="W648">
        <f t="shared" si="138"/>
        <v>6.0987199314394711E-2</v>
      </c>
      <c r="AZ648">
        <v>8.5320149152591299E-2</v>
      </c>
      <c r="BA648">
        <v>1</v>
      </c>
      <c r="BB648">
        <v>0</v>
      </c>
      <c r="BC648">
        <f t="shared" si="142"/>
        <v>608</v>
      </c>
      <c r="BD648">
        <f t="shared" si="143"/>
        <v>36</v>
      </c>
      <c r="BE648">
        <f t="shared" si="139"/>
        <v>0.50689375506893752</v>
      </c>
      <c r="BF648">
        <f t="shared" si="140"/>
        <v>0.84810126582278478</v>
      </c>
      <c r="BG648">
        <f t="shared" si="141"/>
        <v>6.8783557649854533E-4</v>
      </c>
    </row>
    <row r="649" spans="1:59" x14ac:dyDescent="0.35">
      <c r="A649">
        <v>34</v>
      </c>
      <c r="B649">
        <v>1354</v>
      </c>
      <c r="C649">
        <v>5</v>
      </c>
      <c r="D649">
        <v>153</v>
      </c>
      <c r="E649">
        <v>3</v>
      </c>
      <c r="F649">
        <v>1</v>
      </c>
      <c r="G649">
        <v>6</v>
      </c>
      <c r="H649">
        <v>1</v>
      </c>
      <c r="I649">
        <v>1</v>
      </c>
      <c r="J649">
        <v>0</v>
      </c>
      <c r="K649">
        <v>12</v>
      </c>
      <c r="L649">
        <v>4</v>
      </c>
      <c r="M649">
        <v>3</v>
      </c>
      <c r="N649" s="14">
        <v>0</v>
      </c>
      <c r="O649">
        <v>1</v>
      </c>
      <c r="P649" s="15">
        <f t="shared" si="131"/>
        <v>1</v>
      </c>
      <c r="Q649">
        <f t="shared" si="132"/>
        <v>0</v>
      </c>
      <c r="R649">
        <f t="shared" si="133"/>
        <v>0.15024656683302529</v>
      </c>
      <c r="S649" s="14">
        <f t="shared" si="134"/>
        <v>0.15024656683302529</v>
      </c>
      <c r="T649" s="15">
        <f t="shared" si="135"/>
        <v>0.84975343316697471</v>
      </c>
      <c r="U649" s="14">
        <f t="shared" si="136"/>
        <v>-0.16280905020580649</v>
      </c>
      <c r="V649" s="15">
        <f t="shared" si="137"/>
        <v>100</v>
      </c>
      <c r="W649">
        <f t="shared" si="138"/>
        <v>0.17681195623189927</v>
      </c>
      <c r="AZ649">
        <v>8.5437118203675999E-2</v>
      </c>
      <c r="BA649">
        <v>1</v>
      </c>
      <c r="BB649">
        <v>0</v>
      </c>
      <c r="BC649">
        <f t="shared" si="142"/>
        <v>609</v>
      </c>
      <c r="BD649">
        <f t="shared" si="143"/>
        <v>36</v>
      </c>
      <c r="BE649">
        <f t="shared" si="139"/>
        <v>0.5060827250608273</v>
      </c>
      <c r="BF649">
        <f t="shared" si="140"/>
        <v>0.84810126582278478</v>
      </c>
      <c r="BG649">
        <f t="shared" si="141"/>
        <v>6.8783557649863944E-4</v>
      </c>
    </row>
    <row r="650" spans="1:59" x14ac:dyDescent="0.35">
      <c r="A650">
        <v>34</v>
      </c>
      <c r="B650">
        <v>1362</v>
      </c>
      <c r="C650">
        <v>19</v>
      </c>
      <c r="D650">
        <v>502</v>
      </c>
      <c r="E650">
        <v>1</v>
      </c>
      <c r="F650">
        <v>2</v>
      </c>
      <c r="G650">
        <v>8</v>
      </c>
      <c r="H650">
        <v>4</v>
      </c>
      <c r="I650">
        <v>1</v>
      </c>
      <c r="J650">
        <v>1</v>
      </c>
      <c r="K650">
        <v>14.945945945945946</v>
      </c>
      <c r="L650">
        <v>2</v>
      </c>
      <c r="M650">
        <v>2</v>
      </c>
      <c r="N650" s="14">
        <v>1</v>
      </c>
      <c r="O650">
        <v>0</v>
      </c>
      <c r="P650" s="15">
        <f t="shared" si="131"/>
        <v>1</v>
      </c>
      <c r="Q650">
        <f t="shared" si="132"/>
        <v>1</v>
      </c>
      <c r="R650">
        <f t="shared" si="133"/>
        <v>0.74790043997769418</v>
      </c>
      <c r="S650" s="14">
        <f t="shared" si="134"/>
        <v>0.74790043997769418</v>
      </c>
      <c r="T650" s="15">
        <f t="shared" si="135"/>
        <v>0.25209956002230582</v>
      </c>
      <c r="U650" s="14">
        <f t="shared" si="136"/>
        <v>-0.29048541150056711</v>
      </c>
      <c r="V650" s="15">
        <f t="shared" si="137"/>
        <v>100</v>
      </c>
      <c r="W650">
        <f t="shared" si="138"/>
        <v>0.33707636277072467</v>
      </c>
      <c r="AZ650">
        <v>8.5617387834146061E-2</v>
      </c>
      <c r="BA650">
        <v>1</v>
      </c>
      <c r="BB650">
        <v>0</v>
      </c>
      <c r="BC650">
        <f t="shared" si="142"/>
        <v>610</v>
      </c>
      <c r="BD650">
        <f t="shared" si="143"/>
        <v>36</v>
      </c>
      <c r="BE650">
        <f t="shared" si="139"/>
        <v>0.50527169505271696</v>
      </c>
      <c r="BF650">
        <f t="shared" si="140"/>
        <v>0.84810126582278478</v>
      </c>
      <c r="BG650">
        <f t="shared" si="141"/>
        <v>6.8783557649863944E-4</v>
      </c>
    </row>
    <row r="651" spans="1:59" x14ac:dyDescent="0.35">
      <c r="A651">
        <v>34</v>
      </c>
      <c r="B651">
        <v>1375</v>
      </c>
      <c r="C651">
        <v>10</v>
      </c>
      <c r="D651">
        <v>1774</v>
      </c>
      <c r="E651">
        <v>4</v>
      </c>
      <c r="F651">
        <v>2</v>
      </c>
      <c r="G651">
        <v>8</v>
      </c>
      <c r="H651">
        <v>3</v>
      </c>
      <c r="I651">
        <v>3</v>
      </c>
      <c r="J651">
        <v>1</v>
      </c>
      <c r="K651">
        <v>14</v>
      </c>
      <c r="L651">
        <v>3</v>
      </c>
      <c r="M651">
        <v>3</v>
      </c>
      <c r="N651" s="14">
        <v>0</v>
      </c>
      <c r="O651">
        <v>1</v>
      </c>
      <c r="P651" s="15">
        <f t="shared" si="131"/>
        <v>1</v>
      </c>
      <c r="Q651">
        <f t="shared" si="132"/>
        <v>0</v>
      </c>
      <c r="R651">
        <f t="shared" si="133"/>
        <v>0.13935138700573846</v>
      </c>
      <c r="S651" s="14">
        <f t="shared" si="134"/>
        <v>0.13935138700573846</v>
      </c>
      <c r="T651" s="15">
        <f t="shared" si="135"/>
        <v>0.86064861299426154</v>
      </c>
      <c r="U651" s="14">
        <f t="shared" si="136"/>
        <v>-0.15006897284523693</v>
      </c>
      <c r="V651" s="15">
        <f t="shared" si="137"/>
        <v>100</v>
      </c>
      <c r="W651">
        <f t="shared" si="138"/>
        <v>0.16191438050533127</v>
      </c>
      <c r="AZ651">
        <v>8.5691838913911675E-2</v>
      </c>
      <c r="BA651">
        <v>1</v>
      </c>
      <c r="BB651">
        <v>0</v>
      </c>
      <c r="BC651">
        <f t="shared" si="142"/>
        <v>611</v>
      </c>
      <c r="BD651">
        <f t="shared" si="143"/>
        <v>36</v>
      </c>
      <c r="BE651">
        <f t="shared" si="139"/>
        <v>0.50446066504460663</v>
      </c>
      <c r="BF651">
        <f t="shared" si="140"/>
        <v>0.84810126582278478</v>
      </c>
      <c r="BG651">
        <f t="shared" si="141"/>
        <v>6.8783557649863944E-4</v>
      </c>
    </row>
    <row r="652" spans="1:59" x14ac:dyDescent="0.35">
      <c r="A652">
        <v>34</v>
      </c>
      <c r="B652">
        <v>1381</v>
      </c>
      <c r="C652">
        <v>4</v>
      </c>
      <c r="D652">
        <v>523</v>
      </c>
      <c r="E652">
        <v>3</v>
      </c>
      <c r="F652">
        <v>1</v>
      </c>
      <c r="G652">
        <v>8</v>
      </c>
      <c r="H652">
        <v>3</v>
      </c>
      <c r="I652">
        <v>2</v>
      </c>
      <c r="J652">
        <v>0</v>
      </c>
      <c r="K652">
        <v>15</v>
      </c>
      <c r="L652">
        <v>1</v>
      </c>
      <c r="M652">
        <v>3</v>
      </c>
      <c r="N652" s="14">
        <v>0</v>
      </c>
      <c r="O652">
        <v>1</v>
      </c>
      <c r="P652" s="15">
        <f t="shared" si="131"/>
        <v>1</v>
      </c>
      <c r="Q652">
        <f t="shared" si="132"/>
        <v>0</v>
      </c>
      <c r="R652">
        <f t="shared" si="133"/>
        <v>7.5101043998107062E-2</v>
      </c>
      <c r="S652" s="14">
        <f t="shared" si="134"/>
        <v>7.5101043998107062E-2</v>
      </c>
      <c r="T652" s="15">
        <f t="shared" si="135"/>
        <v>0.92489895600189298</v>
      </c>
      <c r="U652" s="14">
        <f t="shared" si="136"/>
        <v>-7.807078419119097E-2</v>
      </c>
      <c r="V652" s="15">
        <f t="shared" si="137"/>
        <v>100</v>
      </c>
      <c r="W652">
        <f t="shared" si="138"/>
        <v>8.1199187771548692E-2</v>
      </c>
      <c r="AZ652">
        <v>8.5731774932035876E-2</v>
      </c>
      <c r="BA652">
        <v>1</v>
      </c>
      <c r="BB652">
        <v>0</v>
      </c>
      <c r="BC652">
        <f t="shared" si="142"/>
        <v>612</v>
      </c>
      <c r="BD652">
        <f t="shared" si="143"/>
        <v>36</v>
      </c>
      <c r="BE652">
        <f t="shared" si="139"/>
        <v>0.50364963503649629</v>
      </c>
      <c r="BF652">
        <f t="shared" si="140"/>
        <v>0.84810126582278478</v>
      </c>
      <c r="BG652">
        <f t="shared" si="141"/>
        <v>6.8783557649854533E-4</v>
      </c>
    </row>
    <row r="653" spans="1:59" x14ac:dyDescent="0.35">
      <c r="A653">
        <v>34</v>
      </c>
      <c r="B653">
        <v>1442</v>
      </c>
      <c r="C653">
        <v>9</v>
      </c>
      <c r="D653">
        <v>717</v>
      </c>
      <c r="E653">
        <v>4</v>
      </c>
      <c r="F653">
        <v>1</v>
      </c>
      <c r="G653">
        <v>7</v>
      </c>
      <c r="H653">
        <v>2</v>
      </c>
      <c r="I653">
        <v>1</v>
      </c>
      <c r="J653">
        <v>0</v>
      </c>
      <c r="K653">
        <v>14</v>
      </c>
      <c r="L653">
        <v>2</v>
      </c>
      <c r="M653">
        <v>4</v>
      </c>
      <c r="N653" s="14">
        <v>0</v>
      </c>
      <c r="O653">
        <v>1</v>
      </c>
      <c r="P653" s="15">
        <f t="shared" si="131"/>
        <v>1</v>
      </c>
      <c r="Q653">
        <f t="shared" si="132"/>
        <v>0</v>
      </c>
      <c r="R653">
        <f t="shared" si="133"/>
        <v>9.3820909260660612E-2</v>
      </c>
      <c r="S653" s="14">
        <f t="shared" si="134"/>
        <v>9.3820909260660612E-2</v>
      </c>
      <c r="T653" s="15">
        <f t="shared" si="135"/>
        <v>0.90617909073933944</v>
      </c>
      <c r="U653" s="14">
        <f t="shared" si="136"/>
        <v>-9.8518320575947407E-2</v>
      </c>
      <c r="V653" s="15">
        <f t="shared" si="137"/>
        <v>100</v>
      </c>
      <c r="W653">
        <f t="shared" si="138"/>
        <v>0.10353462159904106</v>
      </c>
      <c r="AZ653">
        <v>8.5793310003573445E-2</v>
      </c>
      <c r="BA653">
        <v>1</v>
      </c>
      <c r="BB653">
        <v>0</v>
      </c>
      <c r="BC653">
        <f t="shared" si="142"/>
        <v>613</v>
      </c>
      <c r="BD653">
        <f t="shared" si="143"/>
        <v>36</v>
      </c>
      <c r="BE653">
        <f t="shared" si="139"/>
        <v>0.50283860502838607</v>
      </c>
      <c r="BF653">
        <f t="shared" si="140"/>
        <v>0.84810126582278478</v>
      </c>
      <c r="BG653">
        <f t="shared" si="141"/>
        <v>6.8783557649863944E-4</v>
      </c>
    </row>
    <row r="654" spans="1:59" x14ac:dyDescent="0.35">
      <c r="A654">
        <v>34</v>
      </c>
      <c r="B654">
        <v>1480</v>
      </c>
      <c r="C654">
        <v>4</v>
      </c>
      <c r="D654">
        <v>1882</v>
      </c>
      <c r="E654">
        <v>3</v>
      </c>
      <c r="F654">
        <v>2</v>
      </c>
      <c r="G654">
        <v>8</v>
      </c>
      <c r="H654">
        <v>4</v>
      </c>
      <c r="I654">
        <v>2</v>
      </c>
      <c r="J654">
        <v>1</v>
      </c>
      <c r="K654">
        <v>13</v>
      </c>
      <c r="L654">
        <v>4</v>
      </c>
      <c r="M654">
        <v>3</v>
      </c>
      <c r="N654" s="14">
        <v>0</v>
      </c>
      <c r="O654">
        <v>1</v>
      </c>
      <c r="P654" s="15">
        <f t="shared" si="131"/>
        <v>1</v>
      </c>
      <c r="Q654">
        <f t="shared" si="132"/>
        <v>0</v>
      </c>
      <c r="R654">
        <f t="shared" si="133"/>
        <v>0.18349661032203038</v>
      </c>
      <c r="S654" s="14">
        <f t="shared" si="134"/>
        <v>0.18349661032203038</v>
      </c>
      <c r="T654" s="15">
        <f t="shared" si="135"/>
        <v>0.81650338967796965</v>
      </c>
      <c r="U654" s="14">
        <f t="shared" si="136"/>
        <v>-0.20272421510690986</v>
      </c>
      <c r="V654" s="15">
        <f t="shared" si="137"/>
        <v>100</v>
      </c>
      <c r="W654">
        <f t="shared" si="138"/>
        <v>0.22473465835139003</v>
      </c>
      <c r="AZ654">
        <v>8.5859336360742722E-2</v>
      </c>
      <c r="BA654">
        <v>1</v>
      </c>
      <c r="BB654">
        <v>0</v>
      </c>
      <c r="BC654">
        <f t="shared" si="142"/>
        <v>614</v>
      </c>
      <c r="BD654">
        <f t="shared" si="143"/>
        <v>36</v>
      </c>
      <c r="BE654">
        <f t="shared" si="139"/>
        <v>0.50202757502027573</v>
      </c>
      <c r="BF654">
        <f t="shared" si="140"/>
        <v>0.84810126582278478</v>
      </c>
      <c r="BG654">
        <f t="shared" si="141"/>
        <v>6.8783557649854533E-4</v>
      </c>
    </row>
    <row r="655" spans="1:59" x14ac:dyDescent="0.35">
      <c r="A655">
        <v>35</v>
      </c>
      <c r="B655">
        <v>104</v>
      </c>
      <c r="C655">
        <v>2</v>
      </c>
      <c r="D655">
        <v>1569</v>
      </c>
      <c r="E655">
        <v>1</v>
      </c>
      <c r="F655">
        <v>1</v>
      </c>
      <c r="G655">
        <v>5</v>
      </c>
      <c r="H655">
        <v>1</v>
      </c>
      <c r="I655">
        <v>3</v>
      </c>
      <c r="J655">
        <v>1</v>
      </c>
      <c r="K655">
        <v>12</v>
      </c>
      <c r="L655">
        <v>4</v>
      </c>
      <c r="M655">
        <v>3</v>
      </c>
      <c r="N655" s="14">
        <v>1</v>
      </c>
      <c r="O655">
        <v>0</v>
      </c>
      <c r="P655" s="15">
        <f t="shared" si="131"/>
        <v>1</v>
      </c>
      <c r="Q655">
        <f t="shared" si="132"/>
        <v>1</v>
      </c>
      <c r="R655">
        <f t="shared" si="133"/>
        <v>0.26782617226538752</v>
      </c>
      <c r="S655" s="14">
        <f t="shared" si="134"/>
        <v>0.26782617226538752</v>
      </c>
      <c r="T655" s="15">
        <f t="shared" si="135"/>
        <v>0.73217382773461248</v>
      </c>
      <c r="U655" s="14">
        <f t="shared" si="136"/>
        <v>-1.3174171198604094</v>
      </c>
      <c r="V655" s="15">
        <f t="shared" si="137"/>
        <v>0</v>
      </c>
      <c r="W655">
        <f t="shared" si="138"/>
        <v>2.7337650444748367</v>
      </c>
      <c r="AZ655">
        <v>8.5996146049809569E-2</v>
      </c>
      <c r="BA655">
        <v>1</v>
      </c>
      <c r="BB655">
        <v>0</v>
      </c>
      <c r="BC655">
        <f t="shared" si="142"/>
        <v>615</v>
      </c>
      <c r="BD655">
        <f t="shared" si="143"/>
        <v>36</v>
      </c>
      <c r="BE655">
        <f t="shared" si="139"/>
        <v>0.5012165450121655</v>
      </c>
      <c r="BF655">
        <f t="shared" si="140"/>
        <v>0.84810126582278478</v>
      </c>
      <c r="BG655">
        <f t="shared" si="141"/>
        <v>6.8783557649863944E-4</v>
      </c>
    </row>
    <row r="656" spans="1:59" x14ac:dyDescent="0.35">
      <c r="A656">
        <v>35</v>
      </c>
      <c r="B656">
        <v>130</v>
      </c>
      <c r="C656">
        <v>25</v>
      </c>
      <c r="D656">
        <v>881</v>
      </c>
      <c r="E656">
        <v>4</v>
      </c>
      <c r="F656">
        <v>1</v>
      </c>
      <c r="G656">
        <v>4</v>
      </c>
      <c r="H656">
        <v>2</v>
      </c>
      <c r="I656">
        <v>3</v>
      </c>
      <c r="J656">
        <v>1</v>
      </c>
      <c r="K656">
        <v>19</v>
      </c>
      <c r="L656">
        <v>1</v>
      </c>
      <c r="M656">
        <v>2</v>
      </c>
      <c r="N656" s="14">
        <v>1</v>
      </c>
      <c r="O656">
        <v>0</v>
      </c>
      <c r="P656" s="15">
        <f t="shared" si="131"/>
        <v>1</v>
      </c>
      <c r="Q656">
        <f t="shared" si="132"/>
        <v>1</v>
      </c>
      <c r="R656">
        <f t="shared" si="133"/>
        <v>0.24861904967260182</v>
      </c>
      <c r="S656" s="14">
        <f t="shared" si="134"/>
        <v>0.24861904967260182</v>
      </c>
      <c r="T656" s="15">
        <f t="shared" si="135"/>
        <v>0.75138095032739816</v>
      </c>
      <c r="U656" s="14">
        <f t="shared" si="136"/>
        <v>-1.3918334750351651</v>
      </c>
      <c r="V656" s="15">
        <f t="shared" si="137"/>
        <v>0</v>
      </c>
      <c r="W656">
        <f t="shared" si="138"/>
        <v>3.0222179326840273</v>
      </c>
      <c r="AZ656">
        <v>8.6369545588360186E-2</v>
      </c>
      <c r="BA656">
        <v>1</v>
      </c>
      <c r="BB656">
        <v>0</v>
      </c>
      <c r="BC656">
        <f t="shared" si="142"/>
        <v>616</v>
      </c>
      <c r="BD656">
        <f t="shared" si="143"/>
        <v>36</v>
      </c>
      <c r="BE656">
        <f t="shared" si="139"/>
        <v>0.50040551500405517</v>
      </c>
      <c r="BF656">
        <f t="shared" si="140"/>
        <v>0.84810126582278478</v>
      </c>
      <c r="BG656">
        <f t="shared" si="141"/>
        <v>6.8783557649863944E-4</v>
      </c>
    </row>
    <row r="657" spans="1:59" x14ac:dyDescent="0.35">
      <c r="A657">
        <v>35</v>
      </c>
      <c r="B657">
        <v>138</v>
      </c>
      <c r="C657">
        <v>2</v>
      </c>
      <c r="D657">
        <v>269</v>
      </c>
      <c r="E657">
        <v>2</v>
      </c>
      <c r="F657">
        <v>1</v>
      </c>
      <c r="G657">
        <v>5</v>
      </c>
      <c r="H657">
        <v>2</v>
      </c>
      <c r="I657">
        <v>1</v>
      </c>
      <c r="J657">
        <v>0</v>
      </c>
      <c r="K657">
        <v>11</v>
      </c>
      <c r="L657">
        <v>4</v>
      </c>
      <c r="M657">
        <v>3</v>
      </c>
      <c r="N657" s="14">
        <v>0</v>
      </c>
      <c r="O657">
        <v>1</v>
      </c>
      <c r="P657" s="15">
        <f t="shared" si="131"/>
        <v>1</v>
      </c>
      <c r="Q657">
        <f t="shared" si="132"/>
        <v>0</v>
      </c>
      <c r="R657">
        <f t="shared" si="133"/>
        <v>0.13739282599599242</v>
      </c>
      <c r="S657" s="14">
        <f t="shared" si="134"/>
        <v>0.13739282599599242</v>
      </c>
      <c r="T657" s="15">
        <f t="shared" si="135"/>
        <v>0.86260717400400755</v>
      </c>
      <c r="U657" s="14">
        <f t="shared" si="136"/>
        <v>-0.14779587808142974</v>
      </c>
      <c r="V657" s="15">
        <f t="shared" si="137"/>
        <v>100</v>
      </c>
      <c r="W657">
        <f t="shared" si="138"/>
        <v>0.1592762385203095</v>
      </c>
      <c r="AZ657">
        <v>8.6389982330857901E-2</v>
      </c>
      <c r="BA657">
        <v>1</v>
      </c>
      <c r="BB657">
        <v>0</v>
      </c>
      <c r="BC657">
        <f t="shared" si="142"/>
        <v>617</v>
      </c>
      <c r="BD657">
        <f t="shared" si="143"/>
        <v>36</v>
      </c>
      <c r="BE657">
        <f t="shared" si="139"/>
        <v>0.49959448499594483</v>
      </c>
      <c r="BF657">
        <f t="shared" si="140"/>
        <v>0.84810126582278478</v>
      </c>
      <c r="BG657">
        <f t="shared" si="141"/>
        <v>6.8783557649863944E-4</v>
      </c>
    </row>
    <row r="658" spans="1:59" x14ac:dyDescent="0.35">
      <c r="A658">
        <v>35</v>
      </c>
      <c r="B658">
        <v>144</v>
      </c>
      <c r="C658">
        <v>22</v>
      </c>
      <c r="D658">
        <v>577</v>
      </c>
      <c r="E658">
        <v>4</v>
      </c>
      <c r="F658">
        <v>2</v>
      </c>
      <c r="G658">
        <v>5</v>
      </c>
      <c r="H658">
        <v>3</v>
      </c>
      <c r="I658">
        <v>1</v>
      </c>
      <c r="J658">
        <v>0</v>
      </c>
      <c r="K658">
        <v>15.173076923076923</v>
      </c>
      <c r="L658">
        <v>3</v>
      </c>
      <c r="M658">
        <v>3</v>
      </c>
      <c r="N658" s="14">
        <v>0</v>
      </c>
      <c r="O658">
        <v>1</v>
      </c>
      <c r="P658" s="15">
        <f t="shared" si="131"/>
        <v>1</v>
      </c>
      <c r="Q658">
        <f t="shared" si="132"/>
        <v>0</v>
      </c>
      <c r="R658">
        <f t="shared" si="133"/>
        <v>0.12824120151494539</v>
      </c>
      <c r="S658" s="14">
        <f t="shared" si="134"/>
        <v>0.12824120151494539</v>
      </c>
      <c r="T658" s="15">
        <f t="shared" si="135"/>
        <v>0.87175879848505455</v>
      </c>
      <c r="U658" s="14">
        <f t="shared" si="136"/>
        <v>-0.13724250057790649</v>
      </c>
      <c r="V658" s="15">
        <f t="shared" si="137"/>
        <v>100</v>
      </c>
      <c r="W658">
        <f t="shared" si="138"/>
        <v>0.14710628873239182</v>
      </c>
      <c r="AZ658">
        <v>8.6405640552655927E-2</v>
      </c>
      <c r="BA658">
        <v>1</v>
      </c>
      <c r="BB658">
        <v>0</v>
      </c>
      <c r="BC658">
        <f t="shared" si="142"/>
        <v>618</v>
      </c>
      <c r="BD658">
        <f t="shared" si="143"/>
        <v>36</v>
      </c>
      <c r="BE658">
        <f t="shared" si="139"/>
        <v>0.4987834549878345</v>
      </c>
      <c r="BF658">
        <f t="shared" si="140"/>
        <v>0.84810126582278478</v>
      </c>
      <c r="BG658">
        <f t="shared" si="141"/>
        <v>6.8783557649854533E-4</v>
      </c>
    </row>
    <row r="659" spans="1:59" x14ac:dyDescent="0.35">
      <c r="A659">
        <v>35</v>
      </c>
      <c r="B659">
        <v>146</v>
      </c>
      <c r="C659">
        <v>2</v>
      </c>
      <c r="D659">
        <v>1704</v>
      </c>
      <c r="E659">
        <v>1</v>
      </c>
      <c r="F659">
        <v>2</v>
      </c>
      <c r="G659">
        <v>4</v>
      </c>
      <c r="H659">
        <v>4</v>
      </c>
      <c r="I659">
        <v>1</v>
      </c>
      <c r="J659">
        <v>1</v>
      </c>
      <c r="K659">
        <v>14</v>
      </c>
      <c r="L659">
        <v>3</v>
      </c>
      <c r="M659">
        <v>4</v>
      </c>
      <c r="N659" s="14">
        <v>0</v>
      </c>
      <c r="O659">
        <v>1</v>
      </c>
      <c r="P659" s="15">
        <f t="shared" si="131"/>
        <v>1</v>
      </c>
      <c r="Q659">
        <f t="shared" si="132"/>
        <v>0</v>
      </c>
      <c r="R659">
        <f t="shared" si="133"/>
        <v>0.33652736323883103</v>
      </c>
      <c r="S659" s="14">
        <f t="shared" si="134"/>
        <v>0.33652736323883103</v>
      </c>
      <c r="T659" s="15">
        <f t="shared" si="135"/>
        <v>0.66347263676116897</v>
      </c>
      <c r="U659" s="14">
        <f t="shared" si="136"/>
        <v>-0.41026766681211574</v>
      </c>
      <c r="V659" s="15">
        <f t="shared" si="137"/>
        <v>100</v>
      </c>
      <c r="W659">
        <f t="shared" si="138"/>
        <v>0.50722116420902408</v>
      </c>
      <c r="AZ659">
        <v>8.6481180148641382E-2</v>
      </c>
      <c r="BA659">
        <v>1</v>
      </c>
      <c r="BB659">
        <v>0</v>
      </c>
      <c r="BC659">
        <f t="shared" si="142"/>
        <v>619</v>
      </c>
      <c r="BD659">
        <f t="shared" si="143"/>
        <v>36</v>
      </c>
      <c r="BE659">
        <f t="shared" si="139"/>
        <v>0.49797242497972427</v>
      </c>
      <c r="BF659">
        <f t="shared" si="140"/>
        <v>0.84810126582278478</v>
      </c>
      <c r="BG659">
        <f t="shared" si="141"/>
        <v>6.8783557649863944E-4</v>
      </c>
    </row>
    <row r="660" spans="1:59" x14ac:dyDescent="0.35">
      <c r="A660">
        <v>35</v>
      </c>
      <c r="B660">
        <v>195</v>
      </c>
      <c r="C660">
        <v>1</v>
      </c>
      <c r="D660">
        <v>620</v>
      </c>
      <c r="E660">
        <v>1</v>
      </c>
      <c r="F660">
        <v>1</v>
      </c>
      <c r="G660">
        <v>8</v>
      </c>
      <c r="H660">
        <v>3</v>
      </c>
      <c r="I660">
        <v>1</v>
      </c>
      <c r="J660">
        <v>0</v>
      </c>
      <c r="K660">
        <v>14.945945945945946</v>
      </c>
      <c r="L660">
        <v>4</v>
      </c>
      <c r="M660">
        <v>3</v>
      </c>
      <c r="N660" s="14">
        <v>0</v>
      </c>
      <c r="O660">
        <v>1</v>
      </c>
      <c r="P660" s="15">
        <f t="shared" si="131"/>
        <v>1</v>
      </c>
      <c r="Q660">
        <f t="shared" si="132"/>
        <v>0</v>
      </c>
      <c r="R660">
        <f t="shared" si="133"/>
        <v>0.16190450363197195</v>
      </c>
      <c r="S660" s="14">
        <f t="shared" si="134"/>
        <v>0.16190450363197195</v>
      </c>
      <c r="T660" s="15">
        <f t="shared" si="135"/>
        <v>0.83809549636802805</v>
      </c>
      <c r="U660" s="14">
        <f t="shared" si="136"/>
        <v>-0.17662322751296727</v>
      </c>
      <c r="V660" s="15">
        <f t="shared" si="137"/>
        <v>100</v>
      </c>
      <c r="W660">
        <f t="shared" si="138"/>
        <v>0.1931814504833895</v>
      </c>
      <c r="AZ660">
        <v>8.6537294762307954E-2</v>
      </c>
      <c r="BA660">
        <v>1</v>
      </c>
      <c r="BB660">
        <v>0</v>
      </c>
      <c r="BC660">
        <f t="shared" si="142"/>
        <v>620</v>
      </c>
      <c r="BD660">
        <f t="shared" si="143"/>
        <v>36</v>
      </c>
      <c r="BE660">
        <f t="shared" si="139"/>
        <v>0.49716139497161393</v>
      </c>
      <c r="BF660">
        <f t="shared" si="140"/>
        <v>0.84810126582278478</v>
      </c>
      <c r="BG660">
        <f t="shared" si="141"/>
        <v>6.8783557649863944E-4</v>
      </c>
    </row>
    <row r="661" spans="1:59" x14ac:dyDescent="0.35">
      <c r="A661">
        <v>35</v>
      </c>
      <c r="B661">
        <v>200</v>
      </c>
      <c r="C661">
        <v>18</v>
      </c>
      <c r="D661">
        <v>1412</v>
      </c>
      <c r="E661">
        <v>3</v>
      </c>
      <c r="F661">
        <v>2</v>
      </c>
      <c r="G661">
        <v>3</v>
      </c>
      <c r="H661">
        <v>4</v>
      </c>
      <c r="I661">
        <v>1</v>
      </c>
      <c r="J661">
        <v>0</v>
      </c>
      <c r="K661">
        <v>11</v>
      </c>
      <c r="L661">
        <v>3</v>
      </c>
      <c r="M661">
        <v>3</v>
      </c>
      <c r="N661" s="14">
        <v>0</v>
      </c>
      <c r="O661">
        <v>1</v>
      </c>
      <c r="P661" s="15">
        <f t="shared" si="131"/>
        <v>1</v>
      </c>
      <c r="Q661">
        <f t="shared" si="132"/>
        <v>0</v>
      </c>
      <c r="R661">
        <f t="shared" si="133"/>
        <v>9.1761969700026064E-2</v>
      </c>
      <c r="S661" s="14">
        <f t="shared" si="134"/>
        <v>9.1761969700026064E-2</v>
      </c>
      <c r="T661" s="15">
        <f t="shared" si="135"/>
        <v>0.90823803029997396</v>
      </c>
      <c r="U661" s="14">
        <f t="shared" si="136"/>
        <v>-9.6248786828142252E-2</v>
      </c>
      <c r="V661" s="15">
        <f t="shared" si="137"/>
        <v>100</v>
      </c>
      <c r="W661">
        <f t="shared" si="138"/>
        <v>0.10103295241856235</v>
      </c>
      <c r="AZ661">
        <v>8.6625157716109125E-2</v>
      </c>
      <c r="BA661">
        <v>1</v>
      </c>
      <c r="BB661">
        <v>0</v>
      </c>
      <c r="BC661">
        <f t="shared" si="142"/>
        <v>621</v>
      </c>
      <c r="BD661">
        <f t="shared" si="143"/>
        <v>36</v>
      </c>
      <c r="BE661">
        <f t="shared" si="139"/>
        <v>0.4963503649635036</v>
      </c>
      <c r="BF661">
        <f t="shared" si="140"/>
        <v>0.84810126582278478</v>
      </c>
      <c r="BG661">
        <f t="shared" si="141"/>
        <v>6.8783557649854533E-4</v>
      </c>
    </row>
    <row r="662" spans="1:59" x14ac:dyDescent="0.35">
      <c r="A662">
        <v>35</v>
      </c>
      <c r="B662">
        <v>208</v>
      </c>
      <c r="C662">
        <v>8</v>
      </c>
      <c r="D662">
        <v>1630</v>
      </c>
      <c r="E662">
        <v>3</v>
      </c>
      <c r="F662">
        <v>1</v>
      </c>
      <c r="G662">
        <v>7</v>
      </c>
      <c r="H662">
        <v>3</v>
      </c>
      <c r="I662">
        <v>2</v>
      </c>
      <c r="J662">
        <v>0</v>
      </c>
      <c r="K662">
        <v>12</v>
      </c>
      <c r="L662">
        <v>4</v>
      </c>
      <c r="M662">
        <v>3</v>
      </c>
      <c r="N662" s="14">
        <v>0</v>
      </c>
      <c r="O662">
        <v>1</v>
      </c>
      <c r="P662" s="15">
        <f t="shared" si="131"/>
        <v>1</v>
      </c>
      <c r="Q662">
        <f t="shared" si="132"/>
        <v>0</v>
      </c>
      <c r="R662">
        <f t="shared" si="133"/>
        <v>4.8324213568639862E-2</v>
      </c>
      <c r="S662" s="14">
        <f t="shared" si="134"/>
        <v>4.8324213568639862E-2</v>
      </c>
      <c r="T662" s="15">
        <f t="shared" si="135"/>
        <v>0.95167578643136008</v>
      </c>
      <c r="U662" s="14">
        <f t="shared" si="136"/>
        <v>-4.9530862665919044E-2</v>
      </c>
      <c r="V662" s="15">
        <f t="shared" si="137"/>
        <v>100</v>
      </c>
      <c r="W662">
        <f t="shared" si="138"/>
        <v>5.0778021525427625E-2</v>
      </c>
      <c r="AZ662">
        <v>8.6920417386601334E-2</v>
      </c>
      <c r="BA662">
        <v>1</v>
      </c>
      <c r="BB662">
        <v>0</v>
      </c>
      <c r="BC662">
        <f t="shared" si="142"/>
        <v>622</v>
      </c>
      <c r="BD662">
        <f t="shared" si="143"/>
        <v>36</v>
      </c>
      <c r="BE662">
        <f t="shared" si="139"/>
        <v>0.49553933495539337</v>
      </c>
      <c r="BF662">
        <f t="shared" si="140"/>
        <v>0.84810126582278478</v>
      </c>
      <c r="BG662">
        <f t="shared" si="141"/>
        <v>6.8783557649863944E-4</v>
      </c>
    </row>
    <row r="663" spans="1:59" x14ac:dyDescent="0.35">
      <c r="A663">
        <v>35</v>
      </c>
      <c r="B663">
        <v>219</v>
      </c>
      <c r="C663">
        <v>16</v>
      </c>
      <c r="D663">
        <v>1886</v>
      </c>
      <c r="E663">
        <v>4</v>
      </c>
      <c r="F663">
        <v>1</v>
      </c>
      <c r="G663">
        <v>3</v>
      </c>
      <c r="H663">
        <v>2</v>
      </c>
      <c r="I663">
        <v>2</v>
      </c>
      <c r="J663">
        <v>1</v>
      </c>
      <c r="K663">
        <v>11</v>
      </c>
      <c r="L663">
        <v>4</v>
      </c>
      <c r="M663">
        <v>3</v>
      </c>
      <c r="N663" s="14">
        <v>0</v>
      </c>
      <c r="O663">
        <v>1</v>
      </c>
      <c r="P663" s="15">
        <f t="shared" si="131"/>
        <v>1</v>
      </c>
      <c r="Q663">
        <f t="shared" si="132"/>
        <v>0</v>
      </c>
      <c r="R663">
        <f t="shared" si="133"/>
        <v>0.17357257339050372</v>
      </c>
      <c r="S663" s="14">
        <f t="shared" si="134"/>
        <v>0.17357257339050372</v>
      </c>
      <c r="T663" s="15">
        <f t="shared" si="135"/>
        <v>0.82642742660949631</v>
      </c>
      <c r="U663" s="14">
        <f t="shared" si="136"/>
        <v>-0.19064317367139794</v>
      </c>
      <c r="V663" s="15">
        <f t="shared" si="137"/>
        <v>100</v>
      </c>
      <c r="W663">
        <f t="shared" si="138"/>
        <v>0.21002760533081904</v>
      </c>
      <c r="AZ663">
        <v>8.734706821709079E-2</v>
      </c>
      <c r="BA663">
        <v>1</v>
      </c>
      <c r="BB663">
        <v>0</v>
      </c>
      <c r="BC663">
        <f t="shared" si="142"/>
        <v>623</v>
      </c>
      <c r="BD663">
        <f t="shared" si="143"/>
        <v>36</v>
      </c>
      <c r="BE663">
        <f t="shared" si="139"/>
        <v>0.49472830494728304</v>
      </c>
      <c r="BF663">
        <f t="shared" si="140"/>
        <v>0.84810126582278478</v>
      </c>
      <c r="BG663">
        <f t="shared" si="141"/>
        <v>6.8783557649863944E-4</v>
      </c>
    </row>
    <row r="664" spans="1:59" x14ac:dyDescent="0.35">
      <c r="A664">
        <v>35</v>
      </c>
      <c r="B664">
        <v>287</v>
      </c>
      <c r="C664">
        <v>1</v>
      </c>
      <c r="D664">
        <v>2052</v>
      </c>
      <c r="E664">
        <v>3</v>
      </c>
      <c r="F664">
        <v>1</v>
      </c>
      <c r="G664">
        <v>4</v>
      </c>
      <c r="H664">
        <v>4</v>
      </c>
      <c r="I664">
        <v>2</v>
      </c>
      <c r="J664">
        <v>0</v>
      </c>
      <c r="K664">
        <v>12</v>
      </c>
      <c r="L664">
        <v>4</v>
      </c>
      <c r="M664">
        <v>3</v>
      </c>
      <c r="N664" s="14">
        <v>0</v>
      </c>
      <c r="O664">
        <v>1</v>
      </c>
      <c r="P664" s="15">
        <f t="shared" si="131"/>
        <v>1</v>
      </c>
      <c r="Q664">
        <f t="shared" si="132"/>
        <v>0</v>
      </c>
      <c r="R664">
        <f t="shared" si="133"/>
        <v>1.8710323648458798E-2</v>
      </c>
      <c r="S664" s="14">
        <f t="shared" si="134"/>
        <v>1.8710323648458798E-2</v>
      </c>
      <c r="T664" s="15">
        <f t="shared" si="135"/>
        <v>0.98128967635154118</v>
      </c>
      <c r="U664" s="14">
        <f t="shared" si="136"/>
        <v>-1.8887576204585237E-2</v>
      </c>
      <c r="V664" s="15">
        <f t="shared" si="137"/>
        <v>100</v>
      </c>
      <c r="W664">
        <f t="shared" si="138"/>
        <v>1.9067074788786359E-2</v>
      </c>
      <c r="AZ664">
        <v>8.7390489658015463E-2</v>
      </c>
      <c r="BA664">
        <v>1</v>
      </c>
      <c r="BB664">
        <v>0</v>
      </c>
      <c r="BC664">
        <f t="shared" si="142"/>
        <v>624</v>
      </c>
      <c r="BD664">
        <f t="shared" si="143"/>
        <v>36</v>
      </c>
      <c r="BE664">
        <f t="shared" si="139"/>
        <v>0.4939172749391727</v>
      </c>
      <c r="BF664">
        <f t="shared" si="140"/>
        <v>0.84810126582278478</v>
      </c>
      <c r="BG664">
        <f t="shared" si="141"/>
        <v>6.8783557649854533E-4</v>
      </c>
    </row>
    <row r="665" spans="1:59" x14ac:dyDescent="0.35">
      <c r="A665">
        <v>35</v>
      </c>
      <c r="B665">
        <v>303</v>
      </c>
      <c r="C665">
        <v>27</v>
      </c>
      <c r="D665">
        <v>1797</v>
      </c>
      <c r="E665">
        <v>3</v>
      </c>
      <c r="F665">
        <v>2</v>
      </c>
      <c r="G665">
        <v>8</v>
      </c>
      <c r="H665">
        <v>4</v>
      </c>
      <c r="I665">
        <v>1</v>
      </c>
      <c r="J665">
        <v>1</v>
      </c>
      <c r="K665">
        <v>18</v>
      </c>
      <c r="L665">
        <v>4</v>
      </c>
      <c r="M665">
        <v>3</v>
      </c>
      <c r="N665" s="14">
        <v>1</v>
      </c>
      <c r="O665">
        <v>0</v>
      </c>
      <c r="P665" s="15">
        <f t="shared" si="131"/>
        <v>1</v>
      </c>
      <c r="Q665">
        <f t="shared" si="132"/>
        <v>1</v>
      </c>
      <c r="R665">
        <f t="shared" si="133"/>
        <v>0.46730087023209221</v>
      </c>
      <c r="S665" s="14">
        <f t="shared" si="134"/>
        <v>0.46730087023209221</v>
      </c>
      <c r="T665" s="15">
        <f t="shared" si="135"/>
        <v>0.53269912976790779</v>
      </c>
      <c r="U665" s="14">
        <f t="shared" si="136"/>
        <v>-0.7607819670217828</v>
      </c>
      <c r="V665" s="15">
        <f t="shared" si="137"/>
        <v>0</v>
      </c>
      <c r="W665">
        <f t="shared" si="138"/>
        <v>1.139948935903617</v>
      </c>
      <c r="AZ665">
        <v>8.746132617083531E-2</v>
      </c>
      <c r="BA665">
        <v>1</v>
      </c>
      <c r="BB665">
        <v>0</v>
      </c>
      <c r="BC665">
        <f t="shared" si="142"/>
        <v>625</v>
      </c>
      <c r="BD665">
        <f t="shared" si="143"/>
        <v>36</v>
      </c>
      <c r="BE665">
        <f t="shared" si="139"/>
        <v>0.49310624493106248</v>
      </c>
      <c r="BF665">
        <f t="shared" si="140"/>
        <v>0.84810126582278478</v>
      </c>
      <c r="BG665">
        <f t="shared" si="141"/>
        <v>6.8783557649863944E-4</v>
      </c>
    </row>
    <row r="666" spans="1:59" x14ac:dyDescent="0.35">
      <c r="A666">
        <v>35</v>
      </c>
      <c r="B666">
        <v>464</v>
      </c>
      <c r="C666">
        <v>4</v>
      </c>
      <c r="D666">
        <v>53</v>
      </c>
      <c r="E666">
        <v>3</v>
      </c>
      <c r="F666">
        <v>2</v>
      </c>
      <c r="G666">
        <v>5</v>
      </c>
      <c r="H666">
        <v>4</v>
      </c>
      <c r="I666">
        <v>3</v>
      </c>
      <c r="J666">
        <v>0</v>
      </c>
      <c r="K666">
        <v>12</v>
      </c>
      <c r="L666">
        <v>3</v>
      </c>
      <c r="M666">
        <v>3</v>
      </c>
      <c r="N666" s="14">
        <v>0</v>
      </c>
      <c r="O666">
        <v>1</v>
      </c>
      <c r="P666" s="15">
        <f t="shared" si="131"/>
        <v>1</v>
      </c>
      <c r="Q666">
        <f t="shared" si="132"/>
        <v>0</v>
      </c>
      <c r="R666">
        <f t="shared" si="133"/>
        <v>2.3375105043536362E-2</v>
      </c>
      <c r="S666" s="14">
        <f t="shared" si="134"/>
        <v>2.3375105043536362E-2</v>
      </c>
      <c r="T666" s="15">
        <f t="shared" si="135"/>
        <v>0.97662489495646365</v>
      </c>
      <c r="U666" s="14">
        <f t="shared" si="136"/>
        <v>-2.3652636222931976E-2</v>
      </c>
      <c r="V666" s="15">
        <f t="shared" si="137"/>
        <v>100</v>
      </c>
      <c r="W666">
        <f t="shared" si="138"/>
        <v>2.3934578326081261E-2</v>
      </c>
      <c r="AZ666">
        <v>8.7466083919025744E-2</v>
      </c>
      <c r="BA666">
        <v>1</v>
      </c>
      <c r="BB666">
        <v>0</v>
      </c>
      <c r="BC666">
        <f t="shared" si="142"/>
        <v>626</v>
      </c>
      <c r="BD666">
        <f t="shared" si="143"/>
        <v>36</v>
      </c>
      <c r="BE666">
        <f t="shared" si="139"/>
        <v>0.49229521492295214</v>
      </c>
      <c r="BF666">
        <f t="shared" si="140"/>
        <v>0.84810126582278478</v>
      </c>
      <c r="BG666">
        <f t="shared" si="141"/>
        <v>6.8783557649863944E-4</v>
      </c>
    </row>
    <row r="667" spans="1:59" x14ac:dyDescent="0.35">
      <c r="A667">
        <v>35</v>
      </c>
      <c r="B667">
        <v>482</v>
      </c>
      <c r="C667">
        <v>4</v>
      </c>
      <c r="D667">
        <v>1350</v>
      </c>
      <c r="E667">
        <v>3</v>
      </c>
      <c r="F667">
        <v>2</v>
      </c>
      <c r="G667">
        <v>4</v>
      </c>
      <c r="H667">
        <v>3</v>
      </c>
      <c r="I667">
        <v>1</v>
      </c>
      <c r="J667">
        <v>1</v>
      </c>
      <c r="K667">
        <v>11</v>
      </c>
      <c r="L667">
        <v>2</v>
      </c>
      <c r="M667">
        <v>3</v>
      </c>
      <c r="N667" s="14">
        <v>0</v>
      </c>
      <c r="O667">
        <v>1</v>
      </c>
      <c r="P667" s="15">
        <f t="shared" si="131"/>
        <v>1</v>
      </c>
      <c r="Q667">
        <f t="shared" si="132"/>
        <v>0</v>
      </c>
      <c r="R667">
        <f t="shared" si="133"/>
        <v>0.39437510636339485</v>
      </c>
      <c r="S667" s="14">
        <f t="shared" si="134"/>
        <v>0.39437510636339485</v>
      </c>
      <c r="T667" s="15">
        <f t="shared" si="135"/>
        <v>0.6056248936366051</v>
      </c>
      <c r="U667" s="14">
        <f t="shared" si="136"/>
        <v>-0.50149447196295449</v>
      </c>
      <c r="V667" s="15">
        <f t="shared" si="137"/>
        <v>100</v>
      </c>
      <c r="W667">
        <f t="shared" si="138"/>
        <v>0.65118708049678187</v>
      </c>
      <c r="AZ667">
        <v>8.7493007470917011E-2</v>
      </c>
      <c r="BA667">
        <v>1</v>
      </c>
      <c r="BB667">
        <v>0</v>
      </c>
      <c r="BC667">
        <f t="shared" si="142"/>
        <v>627</v>
      </c>
      <c r="BD667">
        <f t="shared" si="143"/>
        <v>36</v>
      </c>
      <c r="BE667">
        <f t="shared" si="139"/>
        <v>0.4914841849148418</v>
      </c>
      <c r="BF667">
        <f t="shared" si="140"/>
        <v>0.84810126582278478</v>
      </c>
      <c r="BG667">
        <f t="shared" si="141"/>
        <v>6.8783557649854533E-4</v>
      </c>
    </row>
    <row r="668" spans="1:59" x14ac:dyDescent="0.35">
      <c r="A668">
        <v>35</v>
      </c>
      <c r="B668">
        <v>538</v>
      </c>
      <c r="C668">
        <v>25</v>
      </c>
      <c r="D668">
        <v>652</v>
      </c>
      <c r="E668">
        <v>1</v>
      </c>
      <c r="F668">
        <v>2</v>
      </c>
      <c r="G668">
        <v>5</v>
      </c>
      <c r="H668">
        <v>4</v>
      </c>
      <c r="I668">
        <v>1</v>
      </c>
      <c r="J668">
        <v>0</v>
      </c>
      <c r="K668">
        <v>14</v>
      </c>
      <c r="L668">
        <v>4</v>
      </c>
      <c r="M668">
        <v>3</v>
      </c>
      <c r="N668" s="14">
        <v>0</v>
      </c>
      <c r="O668">
        <v>1</v>
      </c>
      <c r="P668" s="15">
        <f t="shared" si="131"/>
        <v>1</v>
      </c>
      <c r="Q668">
        <f t="shared" si="132"/>
        <v>0</v>
      </c>
      <c r="R668">
        <f t="shared" si="133"/>
        <v>0.20687882665406168</v>
      </c>
      <c r="S668" s="14">
        <f t="shared" si="134"/>
        <v>0.20687882665406168</v>
      </c>
      <c r="T668" s="15">
        <f t="shared" si="135"/>
        <v>0.79312117334593835</v>
      </c>
      <c r="U668" s="14">
        <f t="shared" si="136"/>
        <v>-0.23177926530565901</v>
      </c>
      <c r="V668" s="15">
        <f t="shared" si="137"/>
        <v>100</v>
      </c>
      <c r="W668">
        <f t="shared" si="138"/>
        <v>0.26084138667147477</v>
      </c>
      <c r="AZ668">
        <v>8.8060196025446125E-2</v>
      </c>
      <c r="BA668">
        <v>1</v>
      </c>
      <c r="BB668">
        <v>0</v>
      </c>
      <c r="BC668">
        <f t="shared" si="142"/>
        <v>628</v>
      </c>
      <c r="BD668">
        <f t="shared" si="143"/>
        <v>36</v>
      </c>
      <c r="BE668">
        <f t="shared" si="139"/>
        <v>0.49067315490673158</v>
      </c>
      <c r="BF668">
        <f t="shared" si="140"/>
        <v>0.84810126582278478</v>
      </c>
      <c r="BG668">
        <f t="shared" si="141"/>
        <v>6.8783557649863944E-4</v>
      </c>
    </row>
    <row r="669" spans="1:59" x14ac:dyDescent="0.35">
      <c r="A669">
        <v>35</v>
      </c>
      <c r="B669">
        <v>556</v>
      </c>
      <c r="C669">
        <v>23</v>
      </c>
      <c r="D669">
        <v>261</v>
      </c>
      <c r="E669">
        <v>2</v>
      </c>
      <c r="F669">
        <v>2</v>
      </c>
      <c r="G669">
        <v>3</v>
      </c>
      <c r="H669">
        <v>3</v>
      </c>
      <c r="I669">
        <v>2</v>
      </c>
      <c r="J669">
        <v>1</v>
      </c>
      <c r="K669">
        <v>15.345132743362832</v>
      </c>
      <c r="L669">
        <v>1</v>
      </c>
      <c r="M669">
        <v>3</v>
      </c>
      <c r="N669" s="14">
        <v>1</v>
      </c>
      <c r="O669">
        <v>0</v>
      </c>
      <c r="P669" s="15">
        <f t="shared" si="131"/>
        <v>1</v>
      </c>
      <c r="Q669">
        <f t="shared" si="132"/>
        <v>1</v>
      </c>
      <c r="R669">
        <f t="shared" si="133"/>
        <v>0.46577106225804105</v>
      </c>
      <c r="S669" s="14">
        <f t="shared" si="134"/>
        <v>0.46577106225804105</v>
      </c>
      <c r="T669" s="15">
        <f t="shared" si="135"/>
        <v>0.5342289377419589</v>
      </c>
      <c r="U669" s="14">
        <f t="shared" si="136"/>
        <v>-0.7640610482834469</v>
      </c>
      <c r="V669" s="15">
        <f t="shared" si="137"/>
        <v>0</v>
      </c>
      <c r="W669">
        <f t="shared" si="138"/>
        <v>1.1469775197111571</v>
      </c>
      <c r="AZ669">
        <v>8.848934602890926E-2</v>
      </c>
      <c r="BA669">
        <v>1</v>
      </c>
      <c r="BB669">
        <v>0</v>
      </c>
      <c r="BC669">
        <f t="shared" si="142"/>
        <v>629</v>
      </c>
      <c r="BD669">
        <f t="shared" si="143"/>
        <v>36</v>
      </c>
      <c r="BE669">
        <f t="shared" si="139"/>
        <v>0.48986212489862124</v>
      </c>
      <c r="BF669">
        <f t="shared" si="140"/>
        <v>0.84810126582278478</v>
      </c>
      <c r="BG669">
        <f t="shared" si="141"/>
        <v>6.8783557649863944E-4</v>
      </c>
    </row>
    <row r="670" spans="1:59" x14ac:dyDescent="0.35">
      <c r="A670">
        <v>35</v>
      </c>
      <c r="B670">
        <v>583</v>
      </c>
      <c r="C670">
        <v>25</v>
      </c>
      <c r="D670">
        <v>1014</v>
      </c>
      <c r="E670">
        <v>3</v>
      </c>
      <c r="F670">
        <v>1</v>
      </c>
      <c r="G670">
        <v>7</v>
      </c>
      <c r="H670">
        <v>3</v>
      </c>
      <c r="I670">
        <v>3</v>
      </c>
      <c r="J670">
        <v>1</v>
      </c>
      <c r="K670">
        <v>15.69811320754717</v>
      </c>
      <c r="L670">
        <v>3</v>
      </c>
      <c r="M670">
        <v>2</v>
      </c>
      <c r="N670" s="14">
        <v>0</v>
      </c>
      <c r="O670">
        <v>1</v>
      </c>
      <c r="P670" s="15">
        <f t="shared" si="131"/>
        <v>1</v>
      </c>
      <c r="Q670">
        <f t="shared" si="132"/>
        <v>0</v>
      </c>
      <c r="R670">
        <f t="shared" si="133"/>
        <v>0.2529833877166941</v>
      </c>
      <c r="S670" s="14">
        <f t="shared" si="134"/>
        <v>0.2529833877166941</v>
      </c>
      <c r="T670" s="15">
        <f t="shared" si="135"/>
        <v>0.74701661228330596</v>
      </c>
      <c r="U670" s="14">
        <f t="shared" si="136"/>
        <v>-0.29166785543085766</v>
      </c>
      <c r="V670" s="15">
        <f t="shared" si="137"/>
        <v>100</v>
      </c>
      <c r="W670">
        <f t="shared" si="138"/>
        <v>0.33865831570121785</v>
      </c>
      <c r="AZ670">
        <v>8.8530637583088961E-2</v>
      </c>
      <c r="BA670">
        <v>1</v>
      </c>
      <c r="BB670">
        <v>0</v>
      </c>
      <c r="BC670">
        <f t="shared" si="142"/>
        <v>630</v>
      </c>
      <c r="BD670">
        <f t="shared" si="143"/>
        <v>36</v>
      </c>
      <c r="BE670">
        <f t="shared" si="139"/>
        <v>0.48905109489051091</v>
      </c>
      <c r="BF670">
        <f t="shared" si="140"/>
        <v>0.84810126582278478</v>
      </c>
      <c r="BG670">
        <f t="shared" si="141"/>
        <v>6.8783557649854533E-4</v>
      </c>
    </row>
    <row r="671" spans="1:59" x14ac:dyDescent="0.35">
      <c r="A671">
        <v>35</v>
      </c>
      <c r="B671">
        <v>607</v>
      </c>
      <c r="C671">
        <v>9</v>
      </c>
      <c r="D671">
        <v>880</v>
      </c>
      <c r="E671">
        <v>4</v>
      </c>
      <c r="F671">
        <v>1</v>
      </c>
      <c r="G671">
        <v>3</v>
      </c>
      <c r="H671">
        <v>3</v>
      </c>
      <c r="I671">
        <v>2</v>
      </c>
      <c r="J671">
        <v>1</v>
      </c>
      <c r="K671">
        <v>20</v>
      </c>
      <c r="L671">
        <v>2</v>
      </c>
      <c r="M671">
        <v>3</v>
      </c>
      <c r="N671" s="14">
        <v>0</v>
      </c>
      <c r="O671">
        <v>1</v>
      </c>
      <c r="P671" s="15">
        <f t="shared" si="131"/>
        <v>1</v>
      </c>
      <c r="Q671">
        <f t="shared" si="132"/>
        <v>0</v>
      </c>
      <c r="R671">
        <f t="shared" si="133"/>
        <v>0.12814450535751032</v>
      </c>
      <c r="S671" s="14">
        <f t="shared" si="134"/>
        <v>0.12814450535751032</v>
      </c>
      <c r="T671" s="15">
        <f t="shared" si="135"/>
        <v>0.87185549464248968</v>
      </c>
      <c r="U671" s="14">
        <f t="shared" si="136"/>
        <v>-0.13713158595887018</v>
      </c>
      <c r="V671" s="15">
        <f t="shared" si="137"/>
        <v>100</v>
      </c>
      <c r="W671">
        <f t="shared" si="138"/>
        <v>0.1469790649310031</v>
      </c>
      <c r="AZ671">
        <v>8.8533372378586786E-2</v>
      </c>
      <c r="BA671">
        <v>1</v>
      </c>
      <c r="BB671">
        <v>0</v>
      </c>
      <c r="BC671">
        <f t="shared" si="142"/>
        <v>631</v>
      </c>
      <c r="BD671">
        <f t="shared" si="143"/>
        <v>36</v>
      </c>
      <c r="BE671">
        <f t="shared" si="139"/>
        <v>0.48824006488240068</v>
      </c>
      <c r="BF671">
        <f t="shared" si="140"/>
        <v>0.84810126582278478</v>
      </c>
      <c r="BG671">
        <f t="shared" si="141"/>
        <v>6.8783557649863944E-4</v>
      </c>
    </row>
    <row r="672" spans="1:59" x14ac:dyDescent="0.35">
      <c r="A672">
        <v>35</v>
      </c>
      <c r="B672">
        <v>619</v>
      </c>
      <c r="C672">
        <v>1</v>
      </c>
      <c r="D672">
        <v>600</v>
      </c>
      <c r="E672">
        <v>2</v>
      </c>
      <c r="F672">
        <v>2</v>
      </c>
      <c r="G672">
        <v>8</v>
      </c>
      <c r="H672">
        <v>3</v>
      </c>
      <c r="I672">
        <v>2</v>
      </c>
      <c r="J672">
        <v>0</v>
      </c>
      <c r="K672">
        <v>11</v>
      </c>
      <c r="L672">
        <v>3</v>
      </c>
      <c r="M672">
        <v>3</v>
      </c>
      <c r="N672" s="14">
        <v>0</v>
      </c>
      <c r="O672">
        <v>1</v>
      </c>
      <c r="P672" s="15">
        <f t="shared" si="131"/>
        <v>1</v>
      </c>
      <c r="Q672">
        <f t="shared" si="132"/>
        <v>0</v>
      </c>
      <c r="R672">
        <f t="shared" si="133"/>
        <v>0.10515846652317332</v>
      </c>
      <c r="S672" s="14">
        <f t="shared" si="134"/>
        <v>0.10515846652317332</v>
      </c>
      <c r="T672" s="15">
        <f t="shared" si="135"/>
        <v>0.89484153347682671</v>
      </c>
      <c r="U672" s="14">
        <f t="shared" si="136"/>
        <v>-0.11110863395161469</v>
      </c>
      <c r="V672" s="15">
        <f t="shared" si="137"/>
        <v>100</v>
      </c>
      <c r="W672">
        <f t="shared" si="138"/>
        <v>0.11751630047231883</v>
      </c>
      <c r="AZ672">
        <v>8.8764588561598884E-2</v>
      </c>
      <c r="BA672">
        <v>1</v>
      </c>
      <c r="BB672">
        <v>0</v>
      </c>
      <c r="BC672">
        <f t="shared" si="142"/>
        <v>632</v>
      </c>
      <c r="BD672">
        <f t="shared" si="143"/>
        <v>36</v>
      </c>
      <c r="BE672">
        <f t="shared" si="139"/>
        <v>0.48742903487429035</v>
      </c>
      <c r="BF672">
        <f t="shared" si="140"/>
        <v>0.84810126582278478</v>
      </c>
      <c r="BG672">
        <f t="shared" si="141"/>
        <v>0</v>
      </c>
    </row>
    <row r="673" spans="1:59" x14ac:dyDescent="0.35">
      <c r="A673">
        <v>35</v>
      </c>
      <c r="B673">
        <v>622</v>
      </c>
      <c r="C673">
        <v>14</v>
      </c>
      <c r="D673">
        <v>1010</v>
      </c>
      <c r="E673">
        <v>3</v>
      </c>
      <c r="F673">
        <v>2</v>
      </c>
      <c r="G673">
        <v>5</v>
      </c>
      <c r="H673">
        <v>2</v>
      </c>
      <c r="I673">
        <v>3</v>
      </c>
      <c r="J673">
        <v>1</v>
      </c>
      <c r="K673">
        <v>24</v>
      </c>
      <c r="L673">
        <v>4</v>
      </c>
      <c r="M673">
        <v>1</v>
      </c>
      <c r="N673" s="14">
        <v>1</v>
      </c>
      <c r="O673">
        <v>0</v>
      </c>
      <c r="P673" s="15">
        <f t="shared" si="131"/>
        <v>1</v>
      </c>
      <c r="Q673">
        <f t="shared" si="132"/>
        <v>1</v>
      </c>
      <c r="R673">
        <f t="shared" si="133"/>
        <v>0.26151579396850261</v>
      </c>
      <c r="S673" s="14">
        <f t="shared" si="134"/>
        <v>0.26151579396850261</v>
      </c>
      <c r="T673" s="15">
        <f t="shared" si="135"/>
        <v>0.73848420603149734</v>
      </c>
      <c r="U673" s="14">
        <f t="shared" si="136"/>
        <v>-1.3412605997159242</v>
      </c>
      <c r="V673" s="15">
        <f t="shared" si="137"/>
        <v>0</v>
      </c>
      <c r="W673">
        <f t="shared" si="138"/>
        <v>2.823860826243028</v>
      </c>
      <c r="AZ673">
        <v>8.9345584221438581E-2</v>
      </c>
      <c r="BA673">
        <v>0</v>
      </c>
      <c r="BB673">
        <v>1</v>
      </c>
      <c r="BC673">
        <f t="shared" si="142"/>
        <v>632</v>
      </c>
      <c r="BD673">
        <f t="shared" si="143"/>
        <v>37</v>
      </c>
      <c r="BE673">
        <f t="shared" si="139"/>
        <v>0.48742903487429035</v>
      </c>
      <c r="BF673">
        <f t="shared" si="140"/>
        <v>0.84388185654008441</v>
      </c>
      <c r="BG673">
        <f t="shared" si="141"/>
        <v>6.8441350895387019E-4</v>
      </c>
    </row>
    <row r="674" spans="1:59" x14ac:dyDescent="0.35">
      <c r="A674">
        <v>35</v>
      </c>
      <c r="B674">
        <v>636</v>
      </c>
      <c r="C674">
        <v>4</v>
      </c>
      <c r="D674">
        <v>1185</v>
      </c>
      <c r="E674">
        <v>4</v>
      </c>
      <c r="F674">
        <v>2</v>
      </c>
      <c r="G674">
        <v>5</v>
      </c>
      <c r="H674">
        <v>4</v>
      </c>
      <c r="I674">
        <v>2</v>
      </c>
      <c r="J674">
        <v>0</v>
      </c>
      <c r="K674">
        <v>13</v>
      </c>
      <c r="L674">
        <v>2</v>
      </c>
      <c r="M674">
        <v>4</v>
      </c>
      <c r="N674" s="14">
        <v>0</v>
      </c>
      <c r="O674">
        <v>1</v>
      </c>
      <c r="P674" s="15">
        <f t="shared" si="131"/>
        <v>1</v>
      </c>
      <c r="Q674">
        <f t="shared" si="132"/>
        <v>0</v>
      </c>
      <c r="R674">
        <f t="shared" si="133"/>
        <v>2.4207465623934565E-2</v>
      </c>
      <c r="S674" s="14">
        <f t="shared" si="134"/>
        <v>2.4207465623934565E-2</v>
      </c>
      <c r="T674" s="15">
        <f t="shared" si="135"/>
        <v>0.97579253437606539</v>
      </c>
      <c r="U674" s="14">
        <f t="shared" si="136"/>
        <v>-2.450528240229986E-2</v>
      </c>
      <c r="V674" s="15">
        <f t="shared" si="137"/>
        <v>100</v>
      </c>
      <c r="W674">
        <f t="shared" si="138"/>
        <v>2.4808004541060705E-2</v>
      </c>
      <c r="AZ674">
        <v>8.9486559485144293E-2</v>
      </c>
      <c r="BA674">
        <v>1</v>
      </c>
      <c r="BB674">
        <v>0</v>
      </c>
      <c r="BC674">
        <f t="shared" si="142"/>
        <v>633</v>
      </c>
      <c r="BD674">
        <f t="shared" si="143"/>
        <v>37</v>
      </c>
      <c r="BE674">
        <f t="shared" si="139"/>
        <v>0.48661800486618001</v>
      </c>
      <c r="BF674">
        <f t="shared" si="140"/>
        <v>0.84388185654008441</v>
      </c>
      <c r="BG674">
        <f t="shared" si="141"/>
        <v>0</v>
      </c>
    </row>
    <row r="675" spans="1:59" x14ac:dyDescent="0.35">
      <c r="A675">
        <v>35</v>
      </c>
      <c r="B675">
        <v>660</v>
      </c>
      <c r="C675">
        <v>7</v>
      </c>
      <c r="D675">
        <v>1492</v>
      </c>
      <c r="E675">
        <v>4</v>
      </c>
      <c r="F675">
        <v>2</v>
      </c>
      <c r="G675">
        <v>9</v>
      </c>
      <c r="H675">
        <v>3</v>
      </c>
      <c r="I675">
        <v>2</v>
      </c>
      <c r="J675">
        <v>0</v>
      </c>
      <c r="K675">
        <v>13</v>
      </c>
      <c r="L675">
        <v>1</v>
      </c>
      <c r="M675">
        <v>3</v>
      </c>
      <c r="N675" s="14">
        <v>0</v>
      </c>
      <c r="O675">
        <v>1</v>
      </c>
      <c r="P675" s="15">
        <f t="shared" si="131"/>
        <v>1</v>
      </c>
      <c r="Q675">
        <f t="shared" si="132"/>
        <v>0</v>
      </c>
      <c r="R675">
        <f t="shared" si="133"/>
        <v>8.734706821709079E-2</v>
      </c>
      <c r="S675" s="14">
        <f t="shared" si="134"/>
        <v>8.734706821709079E-2</v>
      </c>
      <c r="T675" s="15">
        <f t="shared" si="135"/>
        <v>0.91265293178290918</v>
      </c>
      <c r="U675" s="14">
        <f t="shared" si="136"/>
        <v>-9.1399611093789593E-2</v>
      </c>
      <c r="V675" s="15">
        <f t="shared" si="137"/>
        <v>100</v>
      </c>
      <c r="W675">
        <f t="shared" si="138"/>
        <v>9.570677436652103E-2</v>
      </c>
      <c r="AZ675">
        <v>8.9855665247920255E-2</v>
      </c>
      <c r="BA675">
        <v>0</v>
      </c>
      <c r="BB675">
        <v>1</v>
      </c>
      <c r="BC675">
        <f t="shared" si="142"/>
        <v>633</v>
      </c>
      <c r="BD675">
        <f t="shared" si="143"/>
        <v>38</v>
      </c>
      <c r="BE675">
        <f t="shared" si="139"/>
        <v>0.48661800486618001</v>
      </c>
      <c r="BF675">
        <f t="shared" si="140"/>
        <v>0.83966244725738393</v>
      </c>
      <c r="BG675">
        <f t="shared" si="141"/>
        <v>6.8099144140900748E-4</v>
      </c>
    </row>
    <row r="676" spans="1:59" x14ac:dyDescent="0.35">
      <c r="A676">
        <v>35</v>
      </c>
      <c r="B676">
        <v>662</v>
      </c>
      <c r="C676">
        <v>1</v>
      </c>
      <c r="D676">
        <v>204</v>
      </c>
      <c r="E676">
        <v>3</v>
      </c>
      <c r="F676">
        <v>2</v>
      </c>
      <c r="G676">
        <v>8</v>
      </c>
      <c r="H676">
        <v>2</v>
      </c>
      <c r="I676">
        <v>2</v>
      </c>
      <c r="J676">
        <v>0</v>
      </c>
      <c r="K676">
        <v>13</v>
      </c>
      <c r="L676">
        <v>1</v>
      </c>
      <c r="M676">
        <v>3</v>
      </c>
      <c r="N676" s="14">
        <v>0</v>
      </c>
      <c r="O676">
        <v>1</v>
      </c>
      <c r="P676" s="15">
        <f t="shared" si="131"/>
        <v>1</v>
      </c>
      <c r="Q676">
        <f t="shared" si="132"/>
        <v>0</v>
      </c>
      <c r="R676">
        <f t="shared" si="133"/>
        <v>0.14126874950731788</v>
      </c>
      <c r="S676" s="14">
        <f t="shared" si="134"/>
        <v>0.14126874950731788</v>
      </c>
      <c r="T676" s="15">
        <f t="shared" si="135"/>
        <v>0.85873125049268206</v>
      </c>
      <c r="U676" s="14">
        <f t="shared" si="136"/>
        <v>-0.15229926917134737</v>
      </c>
      <c r="V676" s="15">
        <f t="shared" si="137"/>
        <v>100</v>
      </c>
      <c r="W676">
        <f t="shared" si="138"/>
        <v>0.16450868583886682</v>
      </c>
      <c r="AZ676">
        <v>8.9936575573190111E-2</v>
      </c>
      <c r="BA676">
        <v>1</v>
      </c>
      <c r="BB676">
        <v>0</v>
      </c>
      <c r="BC676">
        <f t="shared" si="142"/>
        <v>634</v>
      </c>
      <c r="BD676">
        <f t="shared" si="143"/>
        <v>38</v>
      </c>
      <c r="BE676">
        <f t="shared" si="139"/>
        <v>0.48580697485806978</v>
      </c>
      <c r="BF676">
        <f t="shared" si="140"/>
        <v>0.83966244725738393</v>
      </c>
      <c r="BG676">
        <f t="shared" si="141"/>
        <v>6.8099144140910072E-4</v>
      </c>
    </row>
    <row r="677" spans="1:59" x14ac:dyDescent="0.35">
      <c r="A677">
        <v>35</v>
      </c>
      <c r="B677">
        <v>664</v>
      </c>
      <c r="C677">
        <v>1</v>
      </c>
      <c r="D677">
        <v>88</v>
      </c>
      <c r="E677">
        <v>2</v>
      </c>
      <c r="F677">
        <v>2</v>
      </c>
      <c r="G677">
        <v>4</v>
      </c>
      <c r="H677">
        <v>1</v>
      </c>
      <c r="I677">
        <v>2</v>
      </c>
      <c r="J677">
        <v>0</v>
      </c>
      <c r="K677">
        <v>15.375527426160337</v>
      </c>
      <c r="L677">
        <v>4</v>
      </c>
      <c r="M677">
        <v>2</v>
      </c>
      <c r="N677" s="14">
        <v>0</v>
      </c>
      <c r="O677">
        <v>1</v>
      </c>
      <c r="P677" s="15">
        <f t="shared" si="131"/>
        <v>1</v>
      </c>
      <c r="Q677">
        <f t="shared" si="132"/>
        <v>0</v>
      </c>
      <c r="R677">
        <f t="shared" si="133"/>
        <v>0.1367564092770234</v>
      </c>
      <c r="S677" s="14">
        <f t="shared" si="134"/>
        <v>0.1367564092770234</v>
      </c>
      <c r="T677" s="15">
        <f t="shared" si="135"/>
        <v>0.86324359072297663</v>
      </c>
      <c r="U677" s="14">
        <f t="shared" si="136"/>
        <v>-0.14705836732925701</v>
      </c>
      <c r="V677" s="15">
        <f t="shared" si="137"/>
        <v>100</v>
      </c>
      <c r="W677">
        <f t="shared" si="138"/>
        <v>0.15842157503015841</v>
      </c>
      <c r="AZ677">
        <v>9.0409981956761559E-2</v>
      </c>
      <c r="BA677">
        <v>1</v>
      </c>
      <c r="BB677">
        <v>0</v>
      </c>
      <c r="BC677">
        <f t="shared" si="142"/>
        <v>635</v>
      </c>
      <c r="BD677">
        <f t="shared" si="143"/>
        <v>38</v>
      </c>
      <c r="BE677">
        <f t="shared" si="139"/>
        <v>0.48499594484995945</v>
      </c>
      <c r="BF677">
        <f t="shared" si="140"/>
        <v>0.83966244725738393</v>
      </c>
      <c r="BG677">
        <f t="shared" si="141"/>
        <v>6.8099144140910072E-4</v>
      </c>
    </row>
    <row r="678" spans="1:59" x14ac:dyDescent="0.35">
      <c r="A678">
        <v>35</v>
      </c>
      <c r="B678">
        <v>670</v>
      </c>
      <c r="C678">
        <v>10</v>
      </c>
      <c r="D678">
        <v>1587</v>
      </c>
      <c r="E678">
        <v>1</v>
      </c>
      <c r="F678">
        <v>1</v>
      </c>
      <c r="G678">
        <v>7</v>
      </c>
      <c r="H678">
        <v>3</v>
      </c>
      <c r="I678">
        <v>1</v>
      </c>
      <c r="J678">
        <v>1</v>
      </c>
      <c r="K678">
        <v>16</v>
      </c>
      <c r="L678">
        <v>3</v>
      </c>
      <c r="M678">
        <v>3</v>
      </c>
      <c r="N678" s="14">
        <v>0</v>
      </c>
      <c r="O678">
        <v>1</v>
      </c>
      <c r="P678" s="15">
        <f t="shared" si="131"/>
        <v>1</v>
      </c>
      <c r="Q678">
        <f t="shared" si="132"/>
        <v>0</v>
      </c>
      <c r="R678">
        <f t="shared" si="133"/>
        <v>0.53634373551903458</v>
      </c>
      <c r="S678" s="14">
        <f t="shared" si="134"/>
        <v>0.53634373551903458</v>
      </c>
      <c r="T678" s="15">
        <f t="shared" si="135"/>
        <v>0.46365626448096542</v>
      </c>
      <c r="U678" s="14">
        <f t="shared" si="136"/>
        <v>-0.76861181059895523</v>
      </c>
      <c r="V678" s="15">
        <f t="shared" si="137"/>
        <v>0</v>
      </c>
      <c r="W678">
        <f t="shared" si="138"/>
        <v>1.1567701692102408</v>
      </c>
      <c r="AZ678">
        <v>9.0459326269546586E-2</v>
      </c>
      <c r="BA678">
        <v>1</v>
      </c>
      <c r="BB678">
        <v>0</v>
      </c>
      <c r="BC678">
        <f t="shared" si="142"/>
        <v>636</v>
      </c>
      <c r="BD678">
        <f t="shared" si="143"/>
        <v>38</v>
      </c>
      <c r="BE678">
        <f t="shared" si="139"/>
        <v>0.48418491484184911</v>
      </c>
      <c r="BF678">
        <f t="shared" si="140"/>
        <v>0.83966244725738393</v>
      </c>
      <c r="BG678">
        <f t="shared" si="141"/>
        <v>6.8099144140900748E-4</v>
      </c>
    </row>
    <row r="679" spans="1:59" x14ac:dyDescent="0.35">
      <c r="A679">
        <v>35</v>
      </c>
      <c r="B679">
        <v>672</v>
      </c>
      <c r="C679">
        <v>25</v>
      </c>
      <c r="D679">
        <v>899</v>
      </c>
      <c r="E679">
        <v>4</v>
      </c>
      <c r="F679">
        <v>2</v>
      </c>
      <c r="G679">
        <v>3</v>
      </c>
      <c r="H679">
        <v>2</v>
      </c>
      <c r="I679">
        <v>2</v>
      </c>
      <c r="J679">
        <v>0</v>
      </c>
      <c r="K679">
        <v>15.345132743362832</v>
      </c>
      <c r="L679">
        <v>1</v>
      </c>
      <c r="M679">
        <v>3</v>
      </c>
      <c r="N679" s="14">
        <v>0</v>
      </c>
      <c r="O679">
        <v>1</v>
      </c>
      <c r="P679" s="15">
        <f t="shared" si="131"/>
        <v>1</v>
      </c>
      <c r="Q679">
        <f t="shared" si="132"/>
        <v>0</v>
      </c>
      <c r="R679">
        <f t="shared" si="133"/>
        <v>0.10207932389991196</v>
      </c>
      <c r="S679" s="14">
        <f t="shared" si="134"/>
        <v>0.10207932389991196</v>
      </c>
      <c r="T679" s="15">
        <f t="shared" si="135"/>
        <v>0.89792067610008808</v>
      </c>
      <c r="U679" s="14">
        <f t="shared" si="136"/>
        <v>-0.10767354854587902</v>
      </c>
      <c r="V679" s="15">
        <f t="shared" si="137"/>
        <v>100</v>
      </c>
      <c r="W679">
        <f t="shared" si="138"/>
        <v>0.11368412223590843</v>
      </c>
      <c r="AZ679">
        <v>9.0480328965001466E-2</v>
      </c>
      <c r="BA679">
        <v>1</v>
      </c>
      <c r="BB679">
        <v>0</v>
      </c>
      <c r="BC679">
        <f t="shared" si="142"/>
        <v>637</v>
      </c>
      <c r="BD679">
        <f t="shared" si="143"/>
        <v>38</v>
      </c>
      <c r="BE679">
        <f t="shared" si="139"/>
        <v>0.48337388483373889</v>
      </c>
      <c r="BF679">
        <f t="shared" si="140"/>
        <v>0.83966244725738393</v>
      </c>
      <c r="BG679">
        <f t="shared" si="141"/>
        <v>6.8099144140910072E-4</v>
      </c>
    </row>
    <row r="680" spans="1:59" x14ac:dyDescent="0.35">
      <c r="A680">
        <v>35</v>
      </c>
      <c r="B680">
        <v>682</v>
      </c>
      <c r="C680">
        <v>18</v>
      </c>
      <c r="D680">
        <v>1945</v>
      </c>
      <c r="E680">
        <v>2</v>
      </c>
      <c r="F680">
        <v>2</v>
      </c>
      <c r="G680">
        <v>8</v>
      </c>
      <c r="H680">
        <v>1</v>
      </c>
      <c r="I680">
        <v>2</v>
      </c>
      <c r="J680">
        <v>0</v>
      </c>
      <c r="K680">
        <v>16</v>
      </c>
      <c r="L680">
        <v>4</v>
      </c>
      <c r="M680">
        <v>1</v>
      </c>
      <c r="N680" s="14">
        <v>0</v>
      </c>
      <c r="O680">
        <v>1</v>
      </c>
      <c r="P680" s="15">
        <f t="shared" si="131"/>
        <v>1</v>
      </c>
      <c r="Q680">
        <f t="shared" si="132"/>
        <v>0</v>
      </c>
      <c r="R680">
        <f t="shared" si="133"/>
        <v>0.3134192386967195</v>
      </c>
      <c r="S680" s="14">
        <f t="shared" si="134"/>
        <v>0.3134192386967195</v>
      </c>
      <c r="T680" s="15">
        <f t="shared" si="135"/>
        <v>0.6865807613032805</v>
      </c>
      <c r="U680" s="14">
        <f t="shared" si="136"/>
        <v>-0.37603141859102568</v>
      </c>
      <c r="V680" s="15">
        <f t="shared" si="137"/>
        <v>100</v>
      </c>
      <c r="W680">
        <f t="shared" si="138"/>
        <v>0.45649289400678983</v>
      </c>
      <c r="AZ680">
        <v>9.0669627204171627E-2</v>
      </c>
      <c r="BA680">
        <v>1</v>
      </c>
      <c r="BB680">
        <v>0</v>
      </c>
      <c r="BC680">
        <f t="shared" si="142"/>
        <v>638</v>
      </c>
      <c r="BD680">
        <f t="shared" si="143"/>
        <v>38</v>
      </c>
      <c r="BE680">
        <f t="shared" si="139"/>
        <v>0.48256285482562855</v>
      </c>
      <c r="BF680">
        <f t="shared" si="140"/>
        <v>0.83966244725738393</v>
      </c>
      <c r="BG680">
        <f t="shared" si="141"/>
        <v>6.8099144140910072E-4</v>
      </c>
    </row>
    <row r="681" spans="1:59" x14ac:dyDescent="0.35">
      <c r="A681">
        <v>35</v>
      </c>
      <c r="B681">
        <v>727</v>
      </c>
      <c r="C681">
        <v>3</v>
      </c>
      <c r="D681">
        <v>704</v>
      </c>
      <c r="E681">
        <v>3</v>
      </c>
      <c r="F681">
        <v>2</v>
      </c>
      <c r="G681">
        <v>5</v>
      </c>
      <c r="H681">
        <v>3</v>
      </c>
      <c r="I681">
        <v>2</v>
      </c>
      <c r="J681">
        <v>0</v>
      </c>
      <c r="K681">
        <v>18</v>
      </c>
      <c r="L681">
        <v>3</v>
      </c>
      <c r="M681">
        <v>3</v>
      </c>
      <c r="N681" s="14">
        <v>0</v>
      </c>
      <c r="O681">
        <v>1</v>
      </c>
      <c r="P681" s="15">
        <f t="shared" si="131"/>
        <v>1</v>
      </c>
      <c r="Q681">
        <f t="shared" si="132"/>
        <v>0</v>
      </c>
      <c r="R681">
        <f t="shared" si="133"/>
        <v>4.8725935950507129E-2</v>
      </c>
      <c r="S681" s="14">
        <f t="shared" si="134"/>
        <v>4.8725935950507129E-2</v>
      </c>
      <c r="T681" s="15">
        <f t="shared" si="135"/>
        <v>0.95127406404949288</v>
      </c>
      <c r="U681" s="14">
        <f t="shared" si="136"/>
        <v>-4.9953072833710192E-2</v>
      </c>
      <c r="V681" s="15">
        <f t="shared" si="137"/>
        <v>100</v>
      </c>
      <c r="W681">
        <f t="shared" si="138"/>
        <v>5.1221764359983657E-2</v>
      </c>
      <c r="AZ681">
        <v>9.1234540670513259E-2</v>
      </c>
      <c r="BA681">
        <v>1</v>
      </c>
      <c r="BB681">
        <v>0</v>
      </c>
      <c r="BC681">
        <f t="shared" si="142"/>
        <v>639</v>
      </c>
      <c r="BD681">
        <f t="shared" si="143"/>
        <v>38</v>
      </c>
      <c r="BE681">
        <f t="shared" si="139"/>
        <v>0.48175182481751821</v>
      </c>
      <c r="BF681">
        <f t="shared" si="140"/>
        <v>0.83966244725738393</v>
      </c>
      <c r="BG681">
        <f t="shared" si="141"/>
        <v>6.8099144140900748E-4</v>
      </c>
    </row>
    <row r="682" spans="1:59" x14ac:dyDescent="0.35">
      <c r="A682">
        <v>35</v>
      </c>
      <c r="B682">
        <v>735.95555555555552</v>
      </c>
      <c r="C682">
        <v>8</v>
      </c>
      <c r="D682">
        <v>1164</v>
      </c>
      <c r="E682">
        <v>3</v>
      </c>
      <c r="F682">
        <v>2</v>
      </c>
      <c r="G682">
        <v>2</v>
      </c>
      <c r="H682">
        <v>3</v>
      </c>
      <c r="I682">
        <v>1</v>
      </c>
      <c r="J682">
        <v>0</v>
      </c>
      <c r="K682">
        <v>17</v>
      </c>
      <c r="L682">
        <v>2</v>
      </c>
      <c r="M682">
        <v>1</v>
      </c>
      <c r="N682" s="14">
        <v>0</v>
      </c>
      <c r="O682">
        <v>1</v>
      </c>
      <c r="P682" s="15">
        <f t="shared" si="131"/>
        <v>1</v>
      </c>
      <c r="Q682">
        <f t="shared" si="132"/>
        <v>0</v>
      </c>
      <c r="R682">
        <f t="shared" si="133"/>
        <v>0.14515533356005692</v>
      </c>
      <c r="S682" s="14">
        <f t="shared" si="134"/>
        <v>0.14515533356005692</v>
      </c>
      <c r="T682" s="15">
        <f t="shared" si="135"/>
        <v>0.85484466643994306</v>
      </c>
      <c r="U682" s="14">
        <f t="shared" si="136"/>
        <v>-0.15683550322901285</v>
      </c>
      <c r="V682" s="15">
        <f t="shared" si="137"/>
        <v>100</v>
      </c>
      <c r="W682">
        <f t="shared" si="138"/>
        <v>0.16980316922905522</v>
      </c>
      <c r="AZ682">
        <v>9.1761969700026064E-2</v>
      </c>
      <c r="BA682">
        <v>1</v>
      </c>
      <c r="BB682">
        <v>0</v>
      </c>
      <c r="BC682">
        <f t="shared" si="142"/>
        <v>640</v>
      </c>
      <c r="BD682">
        <f t="shared" si="143"/>
        <v>38</v>
      </c>
      <c r="BE682">
        <f t="shared" si="139"/>
        <v>0.48094079480940799</v>
      </c>
      <c r="BF682">
        <f t="shared" si="140"/>
        <v>0.83966244725738393</v>
      </c>
      <c r="BG682">
        <f t="shared" si="141"/>
        <v>6.8099144140910072E-4</v>
      </c>
    </row>
    <row r="683" spans="1:59" x14ac:dyDescent="0.35">
      <c r="A683">
        <v>35</v>
      </c>
      <c r="B683">
        <v>737</v>
      </c>
      <c r="C683">
        <v>10</v>
      </c>
      <c r="D683">
        <v>1639</v>
      </c>
      <c r="E683">
        <v>4</v>
      </c>
      <c r="F683">
        <v>2</v>
      </c>
      <c r="G683">
        <v>8</v>
      </c>
      <c r="H683">
        <v>1</v>
      </c>
      <c r="I683">
        <v>2</v>
      </c>
      <c r="J683">
        <v>0</v>
      </c>
      <c r="K683">
        <v>17</v>
      </c>
      <c r="L683">
        <v>3</v>
      </c>
      <c r="M683">
        <v>3</v>
      </c>
      <c r="N683" s="14">
        <v>1</v>
      </c>
      <c r="O683">
        <v>0</v>
      </c>
      <c r="P683" s="15">
        <f t="shared" si="131"/>
        <v>1</v>
      </c>
      <c r="Q683">
        <f t="shared" si="132"/>
        <v>1</v>
      </c>
      <c r="R683">
        <f t="shared" si="133"/>
        <v>0.10610735843038847</v>
      </c>
      <c r="S683" s="14">
        <f t="shared" si="134"/>
        <v>0.10610735843038847</v>
      </c>
      <c r="T683" s="15">
        <f t="shared" si="135"/>
        <v>0.89389264156961157</v>
      </c>
      <c r="U683" s="14">
        <f t="shared" si="136"/>
        <v>-2.2433038820404936</v>
      </c>
      <c r="V683" s="15">
        <f t="shared" si="137"/>
        <v>0</v>
      </c>
      <c r="W683">
        <f t="shared" si="138"/>
        <v>8.4244170695856884</v>
      </c>
      <c r="AZ683">
        <v>9.1769409945188118E-2</v>
      </c>
      <c r="BA683">
        <v>1</v>
      </c>
      <c r="BB683">
        <v>0</v>
      </c>
      <c r="BC683">
        <f t="shared" si="142"/>
        <v>641</v>
      </c>
      <c r="BD683">
        <f t="shared" si="143"/>
        <v>38</v>
      </c>
      <c r="BE683">
        <f t="shared" si="139"/>
        <v>0.48012976480129765</v>
      </c>
      <c r="BF683">
        <f t="shared" si="140"/>
        <v>0.83966244725738393</v>
      </c>
      <c r="BG683">
        <f t="shared" si="141"/>
        <v>6.8099144140910072E-4</v>
      </c>
    </row>
    <row r="684" spans="1:59" x14ac:dyDescent="0.35">
      <c r="A684">
        <v>35</v>
      </c>
      <c r="B684">
        <v>750</v>
      </c>
      <c r="C684">
        <v>28</v>
      </c>
      <c r="D684">
        <v>1596</v>
      </c>
      <c r="E684">
        <v>2</v>
      </c>
      <c r="F684">
        <v>2</v>
      </c>
      <c r="G684">
        <v>5</v>
      </c>
      <c r="H684">
        <v>3</v>
      </c>
      <c r="I684">
        <v>2</v>
      </c>
      <c r="J684">
        <v>0</v>
      </c>
      <c r="K684">
        <v>17</v>
      </c>
      <c r="L684">
        <v>4</v>
      </c>
      <c r="M684">
        <v>2</v>
      </c>
      <c r="N684" s="14">
        <v>0</v>
      </c>
      <c r="O684">
        <v>1</v>
      </c>
      <c r="P684" s="15">
        <f t="shared" si="131"/>
        <v>1</v>
      </c>
      <c r="Q684">
        <f t="shared" si="132"/>
        <v>0</v>
      </c>
      <c r="R684">
        <f t="shared" si="133"/>
        <v>0.13736495925970535</v>
      </c>
      <c r="S684" s="14">
        <f t="shared" si="134"/>
        <v>0.13736495925970535</v>
      </c>
      <c r="T684" s="15">
        <f t="shared" si="135"/>
        <v>0.86263504074029462</v>
      </c>
      <c r="U684" s="14">
        <f t="shared" si="136"/>
        <v>-0.14776357335801021</v>
      </c>
      <c r="V684" s="15">
        <f t="shared" si="137"/>
        <v>100</v>
      </c>
      <c r="W684">
        <f t="shared" si="138"/>
        <v>0.15923878902695829</v>
      </c>
      <c r="AZ684">
        <v>9.1842222868997597E-2</v>
      </c>
      <c r="BA684">
        <v>1</v>
      </c>
      <c r="BB684">
        <v>0</v>
      </c>
      <c r="BC684">
        <f t="shared" si="142"/>
        <v>642</v>
      </c>
      <c r="BD684">
        <f t="shared" si="143"/>
        <v>38</v>
      </c>
      <c r="BE684">
        <f t="shared" si="139"/>
        <v>0.47931873479318732</v>
      </c>
      <c r="BF684">
        <f t="shared" si="140"/>
        <v>0.83966244725738393</v>
      </c>
      <c r="BG684">
        <f t="shared" si="141"/>
        <v>6.8099144140900748E-4</v>
      </c>
    </row>
    <row r="685" spans="1:59" x14ac:dyDescent="0.35">
      <c r="A685">
        <v>35</v>
      </c>
      <c r="B685">
        <v>755</v>
      </c>
      <c r="C685">
        <v>9</v>
      </c>
      <c r="D685">
        <v>496</v>
      </c>
      <c r="E685">
        <v>3</v>
      </c>
      <c r="F685">
        <v>2</v>
      </c>
      <c r="G685">
        <v>7</v>
      </c>
      <c r="H685">
        <v>2</v>
      </c>
      <c r="I685">
        <v>1</v>
      </c>
      <c r="J685">
        <v>0</v>
      </c>
      <c r="K685">
        <v>19</v>
      </c>
      <c r="L685">
        <v>3</v>
      </c>
      <c r="M685">
        <v>3</v>
      </c>
      <c r="N685" s="14">
        <v>0</v>
      </c>
      <c r="O685">
        <v>1</v>
      </c>
      <c r="P685" s="15">
        <f t="shared" si="131"/>
        <v>1</v>
      </c>
      <c r="Q685">
        <f t="shared" si="132"/>
        <v>0</v>
      </c>
      <c r="R685">
        <f t="shared" si="133"/>
        <v>0.17938107475804721</v>
      </c>
      <c r="S685" s="14">
        <f t="shared" si="134"/>
        <v>0.17938107475804721</v>
      </c>
      <c r="T685" s="15">
        <f t="shared" si="135"/>
        <v>0.82061892524195279</v>
      </c>
      <c r="U685" s="14">
        <f t="shared" si="136"/>
        <v>-0.19769643655177171</v>
      </c>
      <c r="V685" s="15">
        <f t="shared" si="137"/>
        <v>100</v>
      </c>
      <c r="W685">
        <f t="shared" si="138"/>
        <v>0.21859241755259076</v>
      </c>
      <c r="AZ685">
        <v>9.1868395518199364E-2</v>
      </c>
      <c r="BA685">
        <v>1</v>
      </c>
      <c r="BB685">
        <v>0</v>
      </c>
      <c r="BC685">
        <f t="shared" si="142"/>
        <v>643</v>
      </c>
      <c r="BD685">
        <f t="shared" si="143"/>
        <v>38</v>
      </c>
      <c r="BE685">
        <f t="shared" si="139"/>
        <v>0.47850770478507709</v>
      </c>
      <c r="BF685">
        <f t="shared" si="140"/>
        <v>0.83966244725738393</v>
      </c>
      <c r="BG685">
        <f t="shared" si="141"/>
        <v>6.8099144140910072E-4</v>
      </c>
    </row>
    <row r="686" spans="1:59" x14ac:dyDescent="0.35">
      <c r="A686">
        <v>35</v>
      </c>
      <c r="B686">
        <v>763</v>
      </c>
      <c r="C686">
        <v>15</v>
      </c>
      <c r="D686">
        <v>1645</v>
      </c>
      <c r="E686">
        <v>1</v>
      </c>
      <c r="F686">
        <v>2</v>
      </c>
      <c r="G686">
        <v>8</v>
      </c>
      <c r="H686">
        <v>4</v>
      </c>
      <c r="I686">
        <v>3</v>
      </c>
      <c r="J686">
        <v>1</v>
      </c>
      <c r="K686">
        <v>14</v>
      </c>
      <c r="L686">
        <v>4</v>
      </c>
      <c r="M686">
        <v>2</v>
      </c>
      <c r="N686" s="14">
        <v>1</v>
      </c>
      <c r="O686">
        <v>0</v>
      </c>
      <c r="P686" s="15">
        <f t="shared" si="131"/>
        <v>1</v>
      </c>
      <c r="Q686">
        <f t="shared" si="132"/>
        <v>1</v>
      </c>
      <c r="R686">
        <f t="shared" si="133"/>
        <v>0.3059385991136005</v>
      </c>
      <c r="S686" s="14">
        <f t="shared" si="134"/>
        <v>0.3059385991136005</v>
      </c>
      <c r="T686" s="15">
        <f t="shared" si="135"/>
        <v>0.69406140088639945</v>
      </c>
      <c r="U686" s="14">
        <f t="shared" si="136"/>
        <v>-1.1843708536554651</v>
      </c>
      <c r="V686" s="15">
        <f t="shared" si="137"/>
        <v>0</v>
      </c>
      <c r="W686">
        <f t="shared" si="138"/>
        <v>2.2686297279823848</v>
      </c>
      <c r="AZ686">
        <v>9.2139637019253734E-2</v>
      </c>
      <c r="BA686">
        <v>1</v>
      </c>
      <c r="BB686">
        <v>0</v>
      </c>
      <c r="BC686">
        <f t="shared" si="142"/>
        <v>644</v>
      </c>
      <c r="BD686">
        <f t="shared" si="143"/>
        <v>38</v>
      </c>
      <c r="BE686">
        <f t="shared" si="139"/>
        <v>0.47769667477696676</v>
      </c>
      <c r="BF686">
        <f t="shared" si="140"/>
        <v>0.83966244725738393</v>
      </c>
      <c r="BG686">
        <f t="shared" si="141"/>
        <v>6.8099144140910072E-4</v>
      </c>
    </row>
    <row r="687" spans="1:59" x14ac:dyDescent="0.35">
      <c r="A687">
        <v>35</v>
      </c>
      <c r="B687">
        <v>773.53418803418799</v>
      </c>
      <c r="C687">
        <v>1</v>
      </c>
      <c r="D687">
        <v>105</v>
      </c>
      <c r="E687">
        <v>2</v>
      </c>
      <c r="F687">
        <v>2</v>
      </c>
      <c r="G687">
        <v>4</v>
      </c>
      <c r="H687">
        <v>3</v>
      </c>
      <c r="I687">
        <v>1</v>
      </c>
      <c r="J687">
        <v>0</v>
      </c>
      <c r="K687">
        <v>18</v>
      </c>
      <c r="L687">
        <v>1</v>
      </c>
      <c r="M687">
        <v>3</v>
      </c>
      <c r="N687" s="14">
        <v>0</v>
      </c>
      <c r="O687">
        <v>1</v>
      </c>
      <c r="P687" s="15">
        <f t="shared" si="131"/>
        <v>1</v>
      </c>
      <c r="Q687">
        <f t="shared" si="132"/>
        <v>0</v>
      </c>
      <c r="R687">
        <f t="shared" si="133"/>
        <v>0.15108217069542845</v>
      </c>
      <c r="S687" s="14">
        <f t="shared" si="134"/>
        <v>0.15108217069542845</v>
      </c>
      <c r="T687" s="15">
        <f t="shared" si="135"/>
        <v>0.8489178293045716</v>
      </c>
      <c r="U687" s="14">
        <f t="shared" si="136"/>
        <v>-0.1637928826261979</v>
      </c>
      <c r="V687" s="15">
        <f t="shared" si="137"/>
        <v>100</v>
      </c>
      <c r="W687">
        <f t="shared" si="138"/>
        <v>0.1779703117075466</v>
      </c>
      <c r="AZ687">
        <v>9.2265408800853585E-2</v>
      </c>
      <c r="BA687">
        <v>1</v>
      </c>
      <c r="BB687">
        <v>0</v>
      </c>
      <c r="BC687">
        <f t="shared" si="142"/>
        <v>645</v>
      </c>
      <c r="BD687">
        <f t="shared" si="143"/>
        <v>38</v>
      </c>
      <c r="BE687">
        <f t="shared" si="139"/>
        <v>0.47688564476885642</v>
      </c>
      <c r="BF687">
        <f t="shared" si="140"/>
        <v>0.83966244725738393</v>
      </c>
      <c r="BG687">
        <f t="shared" si="141"/>
        <v>6.8099144140900748E-4</v>
      </c>
    </row>
    <row r="688" spans="1:59" x14ac:dyDescent="0.35">
      <c r="A688">
        <v>35</v>
      </c>
      <c r="B688">
        <v>773.53418803418799</v>
      </c>
      <c r="C688">
        <v>6</v>
      </c>
      <c r="D688">
        <v>1291</v>
      </c>
      <c r="E688">
        <v>3</v>
      </c>
      <c r="F688">
        <v>2</v>
      </c>
      <c r="G688">
        <v>4</v>
      </c>
      <c r="H688">
        <v>3</v>
      </c>
      <c r="I688">
        <v>2</v>
      </c>
      <c r="J688">
        <v>1</v>
      </c>
      <c r="K688">
        <v>14</v>
      </c>
      <c r="L688">
        <v>4</v>
      </c>
      <c r="M688">
        <v>3</v>
      </c>
      <c r="N688" s="14">
        <v>0</v>
      </c>
      <c r="O688">
        <v>1</v>
      </c>
      <c r="P688" s="15">
        <f t="shared" si="131"/>
        <v>1</v>
      </c>
      <c r="Q688">
        <f t="shared" si="132"/>
        <v>0</v>
      </c>
      <c r="R688">
        <f t="shared" si="133"/>
        <v>0.18457432184285003</v>
      </c>
      <c r="S688" s="14">
        <f t="shared" si="134"/>
        <v>0.18457432184285003</v>
      </c>
      <c r="T688" s="15">
        <f t="shared" si="135"/>
        <v>0.81542567815714995</v>
      </c>
      <c r="U688" s="14">
        <f t="shared" si="136"/>
        <v>-0.2040449976074859</v>
      </c>
      <c r="V688" s="15">
        <f t="shared" si="137"/>
        <v>100</v>
      </c>
      <c r="W688">
        <f t="shared" si="138"/>
        <v>0.22635333518069395</v>
      </c>
      <c r="AZ688">
        <v>9.2359329687161651E-2</v>
      </c>
      <c r="BA688">
        <v>1</v>
      </c>
      <c r="BB688">
        <v>0</v>
      </c>
      <c r="BC688">
        <f t="shared" si="142"/>
        <v>646</v>
      </c>
      <c r="BD688">
        <f t="shared" si="143"/>
        <v>38</v>
      </c>
      <c r="BE688">
        <f t="shared" si="139"/>
        <v>0.4760746147607462</v>
      </c>
      <c r="BF688">
        <f t="shared" si="140"/>
        <v>0.83966244725738393</v>
      </c>
      <c r="BG688">
        <f t="shared" si="141"/>
        <v>6.8099144140910072E-4</v>
      </c>
    </row>
    <row r="689" spans="1:59" x14ac:dyDescent="0.35">
      <c r="A689">
        <v>35</v>
      </c>
      <c r="B689">
        <v>773.53418803418799</v>
      </c>
      <c r="C689">
        <v>27</v>
      </c>
      <c r="D689">
        <v>856</v>
      </c>
      <c r="E689">
        <v>3</v>
      </c>
      <c r="F689">
        <v>1</v>
      </c>
      <c r="G689">
        <v>4</v>
      </c>
      <c r="H689">
        <v>1</v>
      </c>
      <c r="I689">
        <v>1</v>
      </c>
      <c r="J689">
        <v>0</v>
      </c>
      <c r="K689">
        <v>11</v>
      </c>
      <c r="L689">
        <v>4</v>
      </c>
      <c r="M689">
        <v>2</v>
      </c>
      <c r="N689" s="14">
        <v>0</v>
      </c>
      <c r="O689">
        <v>1</v>
      </c>
      <c r="P689" s="15">
        <f t="shared" si="131"/>
        <v>1</v>
      </c>
      <c r="Q689">
        <f t="shared" si="132"/>
        <v>0</v>
      </c>
      <c r="R689">
        <f t="shared" si="133"/>
        <v>0.2572075388481882</v>
      </c>
      <c r="S689" s="14">
        <f t="shared" si="134"/>
        <v>0.2572075388481882</v>
      </c>
      <c r="T689" s="15">
        <f t="shared" si="135"/>
        <v>0.74279246115181174</v>
      </c>
      <c r="U689" s="14">
        <f t="shared" si="136"/>
        <v>-0.29733859878528429</v>
      </c>
      <c r="V689" s="15">
        <f t="shared" si="137"/>
        <v>100</v>
      </c>
      <c r="W689">
        <f t="shared" si="138"/>
        <v>0.34627106803069746</v>
      </c>
      <c r="AZ689">
        <v>9.245799102957955E-2</v>
      </c>
      <c r="BA689">
        <v>1</v>
      </c>
      <c r="BB689">
        <v>0</v>
      </c>
      <c r="BC689">
        <f t="shared" si="142"/>
        <v>647</v>
      </c>
      <c r="BD689">
        <f t="shared" si="143"/>
        <v>38</v>
      </c>
      <c r="BE689">
        <f t="shared" si="139"/>
        <v>0.47526358475263586</v>
      </c>
      <c r="BF689">
        <f t="shared" si="140"/>
        <v>0.83966244725738393</v>
      </c>
      <c r="BG689">
        <f t="shared" si="141"/>
        <v>6.8099144140910072E-4</v>
      </c>
    </row>
    <row r="690" spans="1:59" x14ac:dyDescent="0.35">
      <c r="A690">
        <v>35</v>
      </c>
      <c r="B690">
        <v>776.33181818181822</v>
      </c>
      <c r="C690">
        <v>16</v>
      </c>
      <c r="D690">
        <v>14</v>
      </c>
      <c r="E690">
        <v>1</v>
      </c>
      <c r="F690">
        <v>2</v>
      </c>
      <c r="G690">
        <v>5</v>
      </c>
      <c r="H690">
        <v>2</v>
      </c>
      <c r="I690">
        <v>2</v>
      </c>
      <c r="J690">
        <v>0</v>
      </c>
      <c r="K690">
        <v>15.173076923076923</v>
      </c>
      <c r="L690">
        <v>3</v>
      </c>
      <c r="M690">
        <v>3</v>
      </c>
      <c r="N690" s="14">
        <v>0</v>
      </c>
      <c r="O690">
        <v>1</v>
      </c>
      <c r="P690" s="15">
        <f t="shared" si="131"/>
        <v>1</v>
      </c>
      <c r="Q690">
        <f t="shared" si="132"/>
        <v>0</v>
      </c>
      <c r="R690">
        <f t="shared" si="133"/>
        <v>0.19616609992433359</v>
      </c>
      <c r="S690" s="14">
        <f t="shared" si="134"/>
        <v>0.19616609992433359</v>
      </c>
      <c r="T690" s="15">
        <f t="shared" si="135"/>
        <v>0.80383390007566646</v>
      </c>
      <c r="U690" s="14">
        <f t="shared" si="136"/>
        <v>-0.21836262309191476</v>
      </c>
      <c r="V690" s="15">
        <f t="shared" si="137"/>
        <v>100</v>
      </c>
      <c r="W690">
        <f t="shared" si="138"/>
        <v>0.24403810277952706</v>
      </c>
      <c r="AZ690">
        <v>9.2690840675894406E-2</v>
      </c>
      <c r="BA690">
        <v>1</v>
      </c>
      <c r="BB690">
        <v>0</v>
      </c>
      <c r="BC690">
        <f t="shared" si="142"/>
        <v>648</v>
      </c>
      <c r="BD690">
        <f t="shared" si="143"/>
        <v>38</v>
      </c>
      <c r="BE690">
        <f t="shared" si="139"/>
        <v>0.47445255474452552</v>
      </c>
      <c r="BF690">
        <f t="shared" si="140"/>
        <v>0.83966244725738393</v>
      </c>
      <c r="BG690">
        <f t="shared" si="141"/>
        <v>6.8099144140900748E-4</v>
      </c>
    </row>
    <row r="691" spans="1:59" x14ac:dyDescent="0.35">
      <c r="A691">
        <v>35</v>
      </c>
      <c r="B691">
        <v>776.33181818181822</v>
      </c>
      <c r="C691">
        <v>23</v>
      </c>
      <c r="D691">
        <v>1826</v>
      </c>
      <c r="E691">
        <v>2</v>
      </c>
      <c r="F691">
        <v>2</v>
      </c>
      <c r="G691">
        <v>5</v>
      </c>
      <c r="H691">
        <v>3</v>
      </c>
      <c r="I691">
        <v>2</v>
      </c>
      <c r="J691">
        <v>0</v>
      </c>
      <c r="K691">
        <v>16</v>
      </c>
      <c r="L691">
        <v>2</v>
      </c>
      <c r="M691">
        <v>4</v>
      </c>
      <c r="N691" s="14">
        <v>0</v>
      </c>
      <c r="O691">
        <v>1</v>
      </c>
      <c r="P691" s="15">
        <f t="shared" si="131"/>
        <v>1</v>
      </c>
      <c r="Q691">
        <f t="shared" si="132"/>
        <v>0</v>
      </c>
      <c r="R691">
        <f t="shared" si="133"/>
        <v>9.5268245992965406E-2</v>
      </c>
      <c r="S691" s="14">
        <f t="shared" si="134"/>
        <v>9.5268245992965406E-2</v>
      </c>
      <c r="T691" s="15">
        <f t="shared" si="135"/>
        <v>0.90473175400703454</v>
      </c>
      <c r="U691" s="14">
        <f t="shared" si="136"/>
        <v>-0.10011678363079742</v>
      </c>
      <c r="V691" s="15">
        <f t="shared" si="137"/>
        <v>100</v>
      </c>
      <c r="W691">
        <f t="shared" si="138"/>
        <v>0.10529999148479614</v>
      </c>
      <c r="AZ691">
        <v>9.2726568476601837E-2</v>
      </c>
      <c r="BA691">
        <v>1</v>
      </c>
      <c r="BB691">
        <v>0</v>
      </c>
      <c r="BC691">
        <f t="shared" si="142"/>
        <v>649</v>
      </c>
      <c r="BD691">
        <f t="shared" si="143"/>
        <v>38</v>
      </c>
      <c r="BE691">
        <f t="shared" si="139"/>
        <v>0.4736415247364153</v>
      </c>
      <c r="BF691">
        <f t="shared" si="140"/>
        <v>0.83966244725738393</v>
      </c>
      <c r="BG691">
        <f t="shared" si="141"/>
        <v>6.8099144140910072E-4</v>
      </c>
    </row>
    <row r="692" spans="1:59" x14ac:dyDescent="0.35">
      <c r="A692">
        <v>35</v>
      </c>
      <c r="B692">
        <v>777.51162790697674</v>
      </c>
      <c r="C692">
        <v>22</v>
      </c>
      <c r="D692">
        <v>381</v>
      </c>
      <c r="E692">
        <v>2</v>
      </c>
      <c r="F692">
        <v>1</v>
      </c>
      <c r="G692">
        <v>6</v>
      </c>
      <c r="H692">
        <v>2</v>
      </c>
      <c r="I692">
        <v>3</v>
      </c>
      <c r="J692">
        <v>0</v>
      </c>
      <c r="K692">
        <v>18</v>
      </c>
      <c r="L692">
        <v>2</v>
      </c>
      <c r="M692">
        <v>2</v>
      </c>
      <c r="N692" s="14">
        <v>0</v>
      </c>
      <c r="O692">
        <v>1</v>
      </c>
      <c r="P692" s="15">
        <f t="shared" si="131"/>
        <v>1</v>
      </c>
      <c r="Q692">
        <f t="shared" si="132"/>
        <v>0</v>
      </c>
      <c r="R692">
        <f t="shared" si="133"/>
        <v>0.10869406576313789</v>
      </c>
      <c r="S692" s="14">
        <f t="shared" si="134"/>
        <v>0.10869406576313789</v>
      </c>
      <c r="T692" s="15">
        <f t="shared" si="135"/>
        <v>0.89130593423686211</v>
      </c>
      <c r="U692" s="14">
        <f t="shared" si="136"/>
        <v>-0.11506754991086734</v>
      </c>
      <c r="V692" s="15">
        <f t="shared" si="137"/>
        <v>100</v>
      </c>
      <c r="W692">
        <f t="shared" si="138"/>
        <v>0.12194922258225731</v>
      </c>
      <c r="AZ692">
        <v>9.290335407791564E-2</v>
      </c>
      <c r="BA692">
        <v>1</v>
      </c>
      <c r="BB692">
        <v>0</v>
      </c>
      <c r="BC692">
        <f t="shared" si="142"/>
        <v>650</v>
      </c>
      <c r="BD692">
        <f t="shared" si="143"/>
        <v>38</v>
      </c>
      <c r="BE692">
        <f t="shared" si="139"/>
        <v>0.47283049472830496</v>
      </c>
      <c r="BF692">
        <f t="shared" si="140"/>
        <v>0.83966244725738393</v>
      </c>
      <c r="BG692">
        <f t="shared" si="141"/>
        <v>6.8099144140910072E-4</v>
      </c>
    </row>
    <row r="693" spans="1:59" x14ac:dyDescent="0.35">
      <c r="A693">
        <v>35</v>
      </c>
      <c r="B693">
        <v>787.54826254826253</v>
      </c>
      <c r="C693">
        <v>1</v>
      </c>
      <c r="D693">
        <v>100</v>
      </c>
      <c r="E693">
        <v>3</v>
      </c>
      <c r="F693">
        <v>2</v>
      </c>
      <c r="G693">
        <v>8</v>
      </c>
      <c r="H693">
        <v>1</v>
      </c>
      <c r="I693">
        <v>1</v>
      </c>
      <c r="J693">
        <v>0</v>
      </c>
      <c r="K693">
        <v>14</v>
      </c>
      <c r="L693">
        <v>2</v>
      </c>
      <c r="M693">
        <v>3</v>
      </c>
      <c r="N693" s="14">
        <v>0</v>
      </c>
      <c r="O693">
        <v>1</v>
      </c>
      <c r="P693" s="15">
        <f t="shared" si="131"/>
        <v>1</v>
      </c>
      <c r="Q693">
        <f t="shared" si="132"/>
        <v>0</v>
      </c>
      <c r="R693">
        <f t="shared" si="133"/>
        <v>0.27552421517300035</v>
      </c>
      <c r="S693" s="14">
        <f t="shared" si="134"/>
        <v>0.27552421517300035</v>
      </c>
      <c r="T693" s="15">
        <f t="shared" si="135"/>
        <v>0.72447578482699959</v>
      </c>
      <c r="U693" s="14">
        <f t="shared" si="136"/>
        <v>-0.32230694106913604</v>
      </c>
      <c r="V693" s="15">
        <f t="shared" si="137"/>
        <v>100</v>
      </c>
      <c r="W693">
        <f t="shared" si="138"/>
        <v>0.38030838427373231</v>
      </c>
      <c r="AZ693">
        <v>9.3751641283983139E-2</v>
      </c>
      <c r="BA693">
        <v>1</v>
      </c>
      <c r="BB693">
        <v>0</v>
      </c>
      <c r="BC693">
        <f t="shared" si="142"/>
        <v>651</v>
      </c>
      <c r="BD693">
        <f t="shared" si="143"/>
        <v>38</v>
      </c>
      <c r="BE693">
        <f t="shared" si="139"/>
        <v>0.47201946472019463</v>
      </c>
      <c r="BF693">
        <f t="shared" si="140"/>
        <v>0.83966244725738393</v>
      </c>
      <c r="BG693">
        <f t="shared" si="141"/>
        <v>6.8099144140900748E-4</v>
      </c>
    </row>
    <row r="694" spans="1:59" x14ac:dyDescent="0.35">
      <c r="A694">
        <v>35</v>
      </c>
      <c r="B694">
        <v>787.54826254826253</v>
      </c>
      <c r="C694">
        <v>17</v>
      </c>
      <c r="D694">
        <v>1218</v>
      </c>
      <c r="E694">
        <v>3</v>
      </c>
      <c r="F694">
        <v>2</v>
      </c>
      <c r="G694">
        <v>8</v>
      </c>
      <c r="H694">
        <v>1</v>
      </c>
      <c r="I694">
        <v>2</v>
      </c>
      <c r="J694">
        <v>1</v>
      </c>
      <c r="K694">
        <v>14.945945945945946</v>
      </c>
      <c r="L694">
        <v>4</v>
      </c>
      <c r="M694">
        <v>3</v>
      </c>
      <c r="N694" s="14">
        <v>0</v>
      </c>
      <c r="O694">
        <v>1</v>
      </c>
      <c r="P694" s="15">
        <f t="shared" si="131"/>
        <v>1</v>
      </c>
      <c r="Q694">
        <f t="shared" si="132"/>
        <v>0</v>
      </c>
      <c r="R694">
        <f t="shared" si="133"/>
        <v>0.50268204806012795</v>
      </c>
      <c r="S694" s="14">
        <f t="shared" si="134"/>
        <v>0.50268204806012795</v>
      </c>
      <c r="T694" s="15">
        <f t="shared" si="135"/>
        <v>0.49731795193987205</v>
      </c>
      <c r="U694" s="14">
        <f t="shared" si="136"/>
        <v>-0.69852571509965455</v>
      </c>
      <c r="V694" s="15">
        <f t="shared" si="137"/>
        <v>0</v>
      </c>
      <c r="W694">
        <f t="shared" si="138"/>
        <v>1.0107860496475793</v>
      </c>
      <c r="AZ694">
        <v>9.3793008910626766E-2</v>
      </c>
      <c r="BA694">
        <v>1</v>
      </c>
      <c r="BB694">
        <v>0</v>
      </c>
      <c r="BC694">
        <f t="shared" si="142"/>
        <v>652</v>
      </c>
      <c r="BD694">
        <f t="shared" si="143"/>
        <v>38</v>
      </c>
      <c r="BE694">
        <f t="shared" si="139"/>
        <v>0.4712084347120844</v>
      </c>
      <c r="BF694">
        <f t="shared" si="140"/>
        <v>0.83966244725738393</v>
      </c>
      <c r="BG694">
        <f t="shared" si="141"/>
        <v>6.8099144140910072E-4</v>
      </c>
    </row>
    <row r="695" spans="1:59" x14ac:dyDescent="0.35">
      <c r="A695">
        <v>35</v>
      </c>
      <c r="B695">
        <v>787.54826254826253</v>
      </c>
      <c r="C695">
        <v>18</v>
      </c>
      <c r="D695">
        <v>1380</v>
      </c>
      <c r="E695">
        <v>4</v>
      </c>
      <c r="F695">
        <v>1</v>
      </c>
      <c r="G695">
        <v>8</v>
      </c>
      <c r="H695">
        <v>3</v>
      </c>
      <c r="I695">
        <v>2</v>
      </c>
      <c r="J695">
        <v>1</v>
      </c>
      <c r="K695">
        <v>18</v>
      </c>
      <c r="L695">
        <v>3</v>
      </c>
      <c r="M695">
        <v>2</v>
      </c>
      <c r="N695" s="14">
        <v>1</v>
      </c>
      <c r="O695">
        <v>0</v>
      </c>
      <c r="P695" s="15">
        <f t="shared" si="131"/>
        <v>1</v>
      </c>
      <c r="Q695">
        <f t="shared" si="132"/>
        <v>1</v>
      </c>
      <c r="R695">
        <f t="shared" si="133"/>
        <v>0.27872556812149901</v>
      </c>
      <c r="S695" s="14">
        <f t="shared" si="134"/>
        <v>0.27872556812149901</v>
      </c>
      <c r="T695" s="15">
        <f t="shared" si="135"/>
        <v>0.72127443187850093</v>
      </c>
      <c r="U695" s="14">
        <f t="shared" si="136"/>
        <v>-1.2775276080437408</v>
      </c>
      <c r="V695" s="15">
        <f t="shared" si="137"/>
        <v>0</v>
      </c>
      <c r="W695">
        <f t="shared" si="138"/>
        <v>2.5877584060178171</v>
      </c>
      <c r="AZ695">
        <v>9.3820909260660612E-2</v>
      </c>
      <c r="BA695">
        <v>1</v>
      </c>
      <c r="BB695">
        <v>0</v>
      </c>
      <c r="BC695">
        <f t="shared" si="142"/>
        <v>653</v>
      </c>
      <c r="BD695">
        <f t="shared" si="143"/>
        <v>38</v>
      </c>
      <c r="BE695">
        <f t="shared" si="139"/>
        <v>0.47039740470397406</v>
      </c>
      <c r="BF695">
        <f t="shared" si="140"/>
        <v>0.83966244725738393</v>
      </c>
      <c r="BG695">
        <f t="shared" si="141"/>
        <v>6.8099144140910072E-4</v>
      </c>
    </row>
    <row r="696" spans="1:59" x14ac:dyDescent="0.35">
      <c r="A696">
        <v>35</v>
      </c>
      <c r="B696">
        <v>802</v>
      </c>
      <c r="C696">
        <v>10</v>
      </c>
      <c r="D696">
        <v>1028</v>
      </c>
      <c r="E696">
        <v>2</v>
      </c>
      <c r="F696">
        <v>2</v>
      </c>
      <c r="G696">
        <v>5</v>
      </c>
      <c r="H696">
        <v>4</v>
      </c>
      <c r="I696">
        <v>3</v>
      </c>
      <c r="J696">
        <v>0</v>
      </c>
      <c r="K696">
        <v>20</v>
      </c>
      <c r="L696">
        <v>1</v>
      </c>
      <c r="M696">
        <v>2</v>
      </c>
      <c r="N696" s="14">
        <v>0</v>
      </c>
      <c r="O696">
        <v>1</v>
      </c>
      <c r="P696" s="15">
        <f t="shared" si="131"/>
        <v>1</v>
      </c>
      <c r="Q696">
        <f t="shared" si="132"/>
        <v>0</v>
      </c>
      <c r="R696">
        <f t="shared" si="133"/>
        <v>5.1680346456927963E-2</v>
      </c>
      <c r="S696" s="14">
        <f t="shared" si="134"/>
        <v>5.1680346456927963E-2</v>
      </c>
      <c r="T696" s="15">
        <f t="shared" si="135"/>
        <v>0.94831965354307202</v>
      </c>
      <c r="U696" s="14">
        <f t="shared" si="136"/>
        <v>-5.3063646280249552E-2</v>
      </c>
      <c r="V696" s="15">
        <f t="shared" si="137"/>
        <v>100</v>
      </c>
      <c r="W696">
        <f t="shared" si="138"/>
        <v>5.4496757779765523E-2</v>
      </c>
      <c r="AZ696">
        <v>9.3957366615078919E-2</v>
      </c>
      <c r="BA696">
        <v>1</v>
      </c>
      <c r="BB696">
        <v>0</v>
      </c>
      <c r="BC696">
        <f t="shared" si="142"/>
        <v>654</v>
      </c>
      <c r="BD696">
        <f t="shared" si="143"/>
        <v>38</v>
      </c>
      <c r="BE696">
        <f t="shared" si="139"/>
        <v>0.46958637469586373</v>
      </c>
      <c r="BF696">
        <f t="shared" si="140"/>
        <v>0.83966244725738393</v>
      </c>
      <c r="BG696">
        <f t="shared" si="141"/>
        <v>6.8099144140910072E-4</v>
      </c>
    </row>
    <row r="697" spans="1:59" x14ac:dyDescent="0.35">
      <c r="A697">
        <v>35</v>
      </c>
      <c r="B697">
        <v>803.12121212121212</v>
      </c>
      <c r="C697">
        <v>8</v>
      </c>
      <c r="D697">
        <v>805</v>
      </c>
      <c r="E697">
        <v>1</v>
      </c>
      <c r="F697">
        <v>1</v>
      </c>
      <c r="G697">
        <v>9</v>
      </c>
      <c r="H697">
        <v>4</v>
      </c>
      <c r="I697">
        <v>2</v>
      </c>
      <c r="J697">
        <v>0</v>
      </c>
      <c r="K697">
        <v>16</v>
      </c>
      <c r="L697">
        <v>2</v>
      </c>
      <c r="M697">
        <v>2</v>
      </c>
      <c r="N697" s="14">
        <v>0</v>
      </c>
      <c r="O697">
        <v>1</v>
      </c>
      <c r="P697" s="15">
        <f t="shared" si="131"/>
        <v>1</v>
      </c>
      <c r="Q697">
        <f t="shared" si="132"/>
        <v>0</v>
      </c>
      <c r="R697">
        <f t="shared" si="133"/>
        <v>0.13750548598704679</v>
      </c>
      <c r="S697" s="14">
        <f t="shared" si="134"/>
        <v>0.13750548598704679</v>
      </c>
      <c r="T697" s="15">
        <f t="shared" si="135"/>
        <v>0.86249451401295318</v>
      </c>
      <c r="U697" s="14">
        <f t="shared" si="136"/>
        <v>-0.14792649066154268</v>
      </c>
      <c r="V697" s="15">
        <f t="shared" si="137"/>
        <v>100</v>
      </c>
      <c r="W697">
        <f t="shared" si="138"/>
        <v>0.15942766446973794</v>
      </c>
      <c r="AZ697">
        <v>9.4275112070244527E-2</v>
      </c>
      <c r="BA697">
        <v>1</v>
      </c>
      <c r="BB697">
        <v>0</v>
      </c>
      <c r="BC697">
        <f t="shared" si="142"/>
        <v>655</v>
      </c>
      <c r="BD697">
        <f t="shared" si="143"/>
        <v>38</v>
      </c>
      <c r="BE697">
        <f t="shared" si="139"/>
        <v>0.46877534468775339</v>
      </c>
      <c r="BF697">
        <f t="shared" si="140"/>
        <v>0.83966244725738393</v>
      </c>
      <c r="BG697">
        <f t="shared" si="141"/>
        <v>6.8099144140900748E-4</v>
      </c>
    </row>
    <row r="698" spans="1:59" x14ac:dyDescent="0.35">
      <c r="A698">
        <v>35</v>
      </c>
      <c r="B698">
        <v>805.3360655737705</v>
      </c>
      <c r="C698">
        <v>27</v>
      </c>
      <c r="D698">
        <v>1728</v>
      </c>
      <c r="E698">
        <v>4</v>
      </c>
      <c r="F698">
        <v>2</v>
      </c>
      <c r="G698">
        <v>3</v>
      </c>
      <c r="H698">
        <v>3</v>
      </c>
      <c r="I698">
        <v>2</v>
      </c>
      <c r="J698">
        <v>0</v>
      </c>
      <c r="K698">
        <v>16</v>
      </c>
      <c r="L698">
        <v>2</v>
      </c>
      <c r="M698">
        <v>3</v>
      </c>
      <c r="N698" s="14">
        <v>0</v>
      </c>
      <c r="O698">
        <v>1</v>
      </c>
      <c r="P698" s="15">
        <f t="shared" si="131"/>
        <v>1</v>
      </c>
      <c r="Q698">
        <f t="shared" si="132"/>
        <v>0</v>
      </c>
      <c r="R698">
        <f t="shared" si="133"/>
        <v>5.958479140680762E-2</v>
      </c>
      <c r="S698" s="14">
        <f t="shared" si="134"/>
        <v>5.958479140680762E-2</v>
      </c>
      <c r="T698" s="15">
        <f t="shared" si="135"/>
        <v>0.94041520859319239</v>
      </c>
      <c r="U698" s="14">
        <f t="shared" si="136"/>
        <v>-6.1433789974438859E-2</v>
      </c>
      <c r="V698" s="15">
        <f t="shared" si="137"/>
        <v>100</v>
      </c>
      <c r="W698">
        <f t="shared" si="138"/>
        <v>6.3360089099306544E-2</v>
      </c>
      <c r="AZ698">
        <v>9.4454215290851254E-2</v>
      </c>
      <c r="BA698">
        <v>1</v>
      </c>
      <c r="BB698">
        <v>0</v>
      </c>
      <c r="BC698">
        <f t="shared" si="142"/>
        <v>656</v>
      </c>
      <c r="BD698">
        <f t="shared" si="143"/>
        <v>38</v>
      </c>
      <c r="BE698">
        <f t="shared" si="139"/>
        <v>0.46796431467964317</v>
      </c>
      <c r="BF698">
        <f t="shared" si="140"/>
        <v>0.83966244725738393</v>
      </c>
      <c r="BG698">
        <f t="shared" si="141"/>
        <v>6.8099144140910072E-4</v>
      </c>
    </row>
    <row r="699" spans="1:59" x14ac:dyDescent="0.35">
      <c r="A699">
        <v>35</v>
      </c>
      <c r="B699">
        <v>817</v>
      </c>
      <c r="C699">
        <v>1</v>
      </c>
      <c r="D699">
        <v>1369</v>
      </c>
      <c r="E699">
        <v>4</v>
      </c>
      <c r="F699">
        <v>1</v>
      </c>
      <c r="G699">
        <v>5</v>
      </c>
      <c r="H699">
        <v>4</v>
      </c>
      <c r="I699">
        <v>2</v>
      </c>
      <c r="J699">
        <v>0</v>
      </c>
      <c r="K699">
        <v>15.173076923076923</v>
      </c>
      <c r="L699">
        <v>2</v>
      </c>
      <c r="M699">
        <v>3</v>
      </c>
      <c r="N699" s="14">
        <v>0</v>
      </c>
      <c r="O699">
        <v>1</v>
      </c>
      <c r="P699" s="15">
        <f t="shared" si="131"/>
        <v>1</v>
      </c>
      <c r="Q699">
        <f t="shared" si="132"/>
        <v>0</v>
      </c>
      <c r="R699">
        <f t="shared" si="133"/>
        <v>1.970274065271016E-2</v>
      </c>
      <c r="S699" s="14">
        <f t="shared" si="134"/>
        <v>1.970274065271016E-2</v>
      </c>
      <c r="T699" s="15">
        <f t="shared" si="135"/>
        <v>0.98029725934728984</v>
      </c>
      <c r="U699" s="14">
        <f t="shared" si="136"/>
        <v>-1.9899427446927499E-2</v>
      </c>
      <c r="V699" s="15">
        <f t="shared" si="137"/>
        <v>100</v>
      </c>
      <c r="W699">
        <f t="shared" si="138"/>
        <v>2.0098740932754225E-2</v>
      </c>
      <c r="AZ699">
        <v>9.4501882060672018E-2</v>
      </c>
      <c r="BA699">
        <v>1</v>
      </c>
      <c r="BB699">
        <v>0</v>
      </c>
      <c r="BC699">
        <f t="shared" si="142"/>
        <v>657</v>
      </c>
      <c r="BD699">
        <f t="shared" si="143"/>
        <v>38</v>
      </c>
      <c r="BE699">
        <f t="shared" si="139"/>
        <v>0.46715328467153283</v>
      </c>
      <c r="BF699">
        <f t="shared" si="140"/>
        <v>0.83966244725738393</v>
      </c>
      <c r="BG699">
        <f t="shared" si="141"/>
        <v>6.8099144140910072E-4</v>
      </c>
    </row>
    <row r="700" spans="1:59" x14ac:dyDescent="0.35">
      <c r="A700">
        <v>35</v>
      </c>
      <c r="B700">
        <v>819</v>
      </c>
      <c r="C700">
        <v>2</v>
      </c>
      <c r="D700">
        <v>1182</v>
      </c>
      <c r="E700">
        <v>3</v>
      </c>
      <c r="F700">
        <v>2</v>
      </c>
      <c r="G700">
        <v>3</v>
      </c>
      <c r="H700">
        <v>2</v>
      </c>
      <c r="I700">
        <v>3</v>
      </c>
      <c r="J700">
        <v>0</v>
      </c>
      <c r="K700">
        <v>18</v>
      </c>
      <c r="L700">
        <v>2</v>
      </c>
      <c r="M700">
        <v>4</v>
      </c>
      <c r="N700" s="14">
        <v>0</v>
      </c>
      <c r="O700">
        <v>1</v>
      </c>
      <c r="P700" s="15">
        <f t="shared" si="131"/>
        <v>1</v>
      </c>
      <c r="Q700">
        <f t="shared" si="132"/>
        <v>0</v>
      </c>
      <c r="R700">
        <f t="shared" si="133"/>
        <v>2.2491426874639748E-2</v>
      </c>
      <c r="S700" s="14">
        <f t="shared" si="134"/>
        <v>2.2491426874639748E-2</v>
      </c>
      <c r="T700" s="15">
        <f t="shared" si="135"/>
        <v>0.97750857312536021</v>
      </c>
      <c r="U700" s="14">
        <f t="shared" si="136"/>
        <v>-2.2748216700349919E-2</v>
      </c>
      <c r="V700" s="15">
        <f t="shared" si="137"/>
        <v>100</v>
      </c>
      <c r="W700">
        <f t="shared" si="138"/>
        <v>2.3008930553650851E-2</v>
      </c>
      <c r="AZ700">
        <v>9.4639855451079072E-2</v>
      </c>
      <c r="BA700">
        <v>1</v>
      </c>
      <c r="BB700">
        <v>0</v>
      </c>
      <c r="BC700">
        <f t="shared" si="142"/>
        <v>658</v>
      </c>
      <c r="BD700">
        <f t="shared" si="143"/>
        <v>38</v>
      </c>
      <c r="BE700">
        <f t="shared" si="139"/>
        <v>0.4663422546634225</v>
      </c>
      <c r="BF700">
        <f t="shared" si="140"/>
        <v>0.83966244725738393</v>
      </c>
      <c r="BG700">
        <f t="shared" si="141"/>
        <v>6.8099144140900748E-4</v>
      </c>
    </row>
    <row r="701" spans="1:59" x14ac:dyDescent="0.35">
      <c r="A701">
        <v>35</v>
      </c>
      <c r="B701">
        <v>819</v>
      </c>
      <c r="C701">
        <v>18</v>
      </c>
      <c r="D701">
        <v>1621</v>
      </c>
      <c r="E701">
        <v>2</v>
      </c>
      <c r="F701">
        <v>2</v>
      </c>
      <c r="G701">
        <v>4</v>
      </c>
      <c r="H701">
        <v>1</v>
      </c>
      <c r="I701">
        <v>2</v>
      </c>
      <c r="J701">
        <v>0</v>
      </c>
      <c r="K701">
        <v>11</v>
      </c>
      <c r="L701">
        <v>4</v>
      </c>
      <c r="M701">
        <v>3</v>
      </c>
      <c r="N701" s="14">
        <v>0</v>
      </c>
      <c r="O701">
        <v>1</v>
      </c>
      <c r="P701" s="15">
        <f t="shared" si="131"/>
        <v>1</v>
      </c>
      <c r="Q701">
        <f t="shared" si="132"/>
        <v>0</v>
      </c>
      <c r="R701">
        <f t="shared" si="133"/>
        <v>0.15045913216408185</v>
      </c>
      <c r="S701" s="14">
        <f t="shared" si="134"/>
        <v>0.15045913216408185</v>
      </c>
      <c r="T701" s="15">
        <f t="shared" si="135"/>
        <v>0.8495408678359182</v>
      </c>
      <c r="U701" s="14">
        <f t="shared" si="136"/>
        <v>-0.16305923092145977</v>
      </c>
      <c r="V701" s="15">
        <f t="shared" si="137"/>
        <v>100</v>
      </c>
      <c r="W701">
        <f t="shared" si="138"/>
        <v>0.17710640872093017</v>
      </c>
      <c r="AZ701">
        <v>9.4737390897473364E-2</v>
      </c>
      <c r="BA701">
        <v>1</v>
      </c>
      <c r="BB701">
        <v>0</v>
      </c>
      <c r="BC701">
        <f t="shared" si="142"/>
        <v>659</v>
      </c>
      <c r="BD701">
        <f t="shared" si="143"/>
        <v>38</v>
      </c>
      <c r="BE701">
        <f t="shared" si="139"/>
        <v>0.46553122465531227</v>
      </c>
      <c r="BF701">
        <f t="shared" si="140"/>
        <v>0.83966244725738393</v>
      </c>
      <c r="BG701">
        <f t="shared" si="141"/>
        <v>6.8099144140910072E-4</v>
      </c>
    </row>
    <row r="702" spans="1:59" x14ac:dyDescent="0.35">
      <c r="A702">
        <v>35</v>
      </c>
      <c r="B702">
        <v>853</v>
      </c>
      <c r="C702">
        <v>18</v>
      </c>
      <c r="D702">
        <v>74</v>
      </c>
      <c r="E702">
        <v>2</v>
      </c>
      <c r="F702">
        <v>2</v>
      </c>
      <c r="G702">
        <v>8</v>
      </c>
      <c r="H702">
        <v>1</v>
      </c>
      <c r="I702">
        <v>2</v>
      </c>
      <c r="J702">
        <v>0</v>
      </c>
      <c r="K702">
        <v>22</v>
      </c>
      <c r="L702">
        <v>4</v>
      </c>
      <c r="M702">
        <v>2</v>
      </c>
      <c r="N702" s="14">
        <v>0</v>
      </c>
      <c r="O702">
        <v>1</v>
      </c>
      <c r="P702" s="15">
        <f t="shared" si="131"/>
        <v>1</v>
      </c>
      <c r="Q702">
        <f t="shared" si="132"/>
        <v>0</v>
      </c>
      <c r="R702">
        <f t="shared" si="133"/>
        <v>0.26448745504079085</v>
      </c>
      <c r="S702" s="14">
        <f t="shared" si="134"/>
        <v>0.26448745504079085</v>
      </c>
      <c r="T702" s="15">
        <f t="shared" si="135"/>
        <v>0.73551254495920915</v>
      </c>
      <c r="U702" s="14">
        <f t="shared" si="136"/>
        <v>-0.30718768271736185</v>
      </c>
      <c r="V702" s="15">
        <f t="shared" si="137"/>
        <v>100</v>
      </c>
      <c r="W702">
        <f t="shared" si="138"/>
        <v>0.35959611682144604</v>
      </c>
      <c r="AZ702">
        <v>9.4758539677250481E-2</v>
      </c>
      <c r="BA702">
        <v>1</v>
      </c>
      <c r="BB702">
        <v>0</v>
      </c>
      <c r="BC702">
        <f t="shared" si="142"/>
        <v>660</v>
      </c>
      <c r="BD702">
        <f t="shared" si="143"/>
        <v>38</v>
      </c>
      <c r="BE702">
        <f t="shared" si="139"/>
        <v>0.46472019464720193</v>
      </c>
      <c r="BF702">
        <f t="shared" si="140"/>
        <v>0.83966244725738393</v>
      </c>
      <c r="BG702">
        <f t="shared" si="141"/>
        <v>6.8099144140910072E-4</v>
      </c>
    </row>
    <row r="703" spans="1:59" x14ac:dyDescent="0.35">
      <c r="A703">
        <v>35</v>
      </c>
      <c r="B703">
        <v>880</v>
      </c>
      <c r="C703">
        <v>12</v>
      </c>
      <c r="D703">
        <v>1667</v>
      </c>
      <c r="E703">
        <v>4</v>
      </c>
      <c r="F703">
        <v>2</v>
      </c>
      <c r="G703">
        <v>8</v>
      </c>
      <c r="H703">
        <v>4</v>
      </c>
      <c r="I703">
        <v>1</v>
      </c>
      <c r="J703">
        <v>1</v>
      </c>
      <c r="K703">
        <v>24</v>
      </c>
      <c r="L703">
        <v>1</v>
      </c>
      <c r="M703">
        <v>4</v>
      </c>
      <c r="N703" s="14">
        <v>1</v>
      </c>
      <c r="O703">
        <v>0</v>
      </c>
      <c r="P703" s="15">
        <f t="shared" si="131"/>
        <v>1</v>
      </c>
      <c r="Q703">
        <f t="shared" si="132"/>
        <v>1</v>
      </c>
      <c r="R703">
        <f t="shared" si="133"/>
        <v>0.287678865569714</v>
      </c>
      <c r="S703" s="14">
        <f t="shared" si="134"/>
        <v>0.287678865569714</v>
      </c>
      <c r="T703" s="15">
        <f t="shared" si="135"/>
        <v>0.712321134430286</v>
      </c>
      <c r="U703" s="14">
        <f t="shared" si="136"/>
        <v>-1.2459104710822337</v>
      </c>
      <c r="V703" s="15">
        <f t="shared" si="137"/>
        <v>0</v>
      </c>
      <c r="W703">
        <f t="shared" si="138"/>
        <v>2.4760982459368996</v>
      </c>
      <c r="AZ703">
        <v>9.4965015492326207E-2</v>
      </c>
      <c r="BA703">
        <v>1</v>
      </c>
      <c r="BB703">
        <v>0</v>
      </c>
      <c r="BC703">
        <f t="shared" si="142"/>
        <v>661</v>
      </c>
      <c r="BD703">
        <f t="shared" si="143"/>
        <v>38</v>
      </c>
      <c r="BE703">
        <f t="shared" si="139"/>
        <v>0.4639091646390916</v>
      </c>
      <c r="BF703">
        <f t="shared" si="140"/>
        <v>0.83966244725738393</v>
      </c>
      <c r="BG703">
        <f t="shared" si="141"/>
        <v>6.8099144140900748E-4</v>
      </c>
    </row>
    <row r="704" spans="1:59" x14ac:dyDescent="0.35">
      <c r="A704">
        <v>35</v>
      </c>
      <c r="B704">
        <v>882</v>
      </c>
      <c r="C704">
        <v>3</v>
      </c>
      <c r="D704">
        <v>984</v>
      </c>
      <c r="E704">
        <v>4</v>
      </c>
      <c r="F704">
        <v>2</v>
      </c>
      <c r="G704">
        <v>8</v>
      </c>
      <c r="H704">
        <v>4</v>
      </c>
      <c r="I704">
        <v>3</v>
      </c>
      <c r="J704">
        <v>0</v>
      </c>
      <c r="K704">
        <v>13</v>
      </c>
      <c r="L704">
        <v>2</v>
      </c>
      <c r="M704">
        <v>3</v>
      </c>
      <c r="N704" s="14">
        <v>0</v>
      </c>
      <c r="O704">
        <v>1</v>
      </c>
      <c r="P704" s="15">
        <f t="shared" si="131"/>
        <v>1</v>
      </c>
      <c r="Q704">
        <f t="shared" si="132"/>
        <v>0</v>
      </c>
      <c r="R704">
        <f t="shared" si="133"/>
        <v>2.2817900531971396E-2</v>
      </c>
      <c r="S704" s="14">
        <f t="shared" si="134"/>
        <v>2.2817900531971396E-2</v>
      </c>
      <c r="T704" s="15">
        <f t="shared" si="135"/>
        <v>0.97718209946802859</v>
      </c>
      <c r="U704" s="14">
        <f t="shared" si="136"/>
        <v>-2.3082257952958176E-2</v>
      </c>
      <c r="V704" s="15">
        <f t="shared" si="137"/>
        <v>100</v>
      </c>
      <c r="W704">
        <f t="shared" si="138"/>
        <v>2.3350714820086563E-2</v>
      </c>
      <c r="AZ704">
        <v>9.5268245992965406E-2</v>
      </c>
      <c r="BA704">
        <v>1</v>
      </c>
      <c r="BB704">
        <v>0</v>
      </c>
      <c r="BC704">
        <f t="shared" si="142"/>
        <v>662</v>
      </c>
      <c r="BD704">
        <f t="shared" si="143"/>
        <v>38</v>
      </c>
      <c r="BE704">
        <f t="shared" si="139"/>
        <v>0.46309813463098137</v>
      </c>
      <c r="BF704">
        <f t="shared" si="140"/>
        <v>0.83966244725738393</v>
      </c>
      <c r="BG704">
        <f t="shared" si="141"/>
        <v>6.8099144140910072E-4</v>
      </c>
    </row>
    <row r="705" spans="1:59" x14ac:dyDescent="0.35">
      <c r="A705">
        <v>35</v>
      </c>
      <c r="B705">
        <v>890</v>
      </c>
      <c r="C705">
        <v>2</v>
      </c>
      <c r="D705">
        <v>49</v>
      </c>
      <c r="E705">
        <v>4</v>
      </c>
      <c r="F705">
        <v>1</v>
      </c>
      <c r="G705">
        <v>9</v>
      </c>
      <c r="H705">
        <v>4</v>
      </c>
      <c r="I705">
        <v>2</v>
      </c>
      <c r="J705">
        <v>0</v>
      </c>
      <c r="K705">
        <v>13</v>
      </c>
      <c r="L705">
        <v>1</v>
      </c>
      <c r="M705">
        <v>3</v>
      </c>
      <c r="N705" s="14">
        <v>0</v>
      </c>
      <c r="O705">
        <v>1</v>
      </c>
      <c r="P705" s="15">
        <f t="shared" si="131"/>
        <v>1</v>
      </c>
      <c r="Q705">
        <f t="shared" si="132"/>
        <v>0</v>
      </c>
      <c r="R705">
        <f t="shared" si="133"/>
        <v>4.5889910156566599E-2</v>
      </c>
      <c r="S705" s="14">
        <f t="shared" si="134"/>
        <v>4.5889910156566599E-2</v>
      </c>
      <c r="T705" s="15">
        <f t="shared" si="135"/>
        <v>0.95411008984343337</v>
      </c>
      <c r="U705" s="14">
        <f t="shared" si="136"/>
        <v>-4.6976216032970655E-2</v>
      </c>
      <c r="V705" s="15">
        <f t="shared" si="137"/>
        <v>100</v>
      </c>
      <c r="W705">
        <f t="shared" si="138"/>
        <v>4.8097080876795879E-2</v>
      </c>
      <c r="AZ705">
        <v>9.5520447523867319E-2</v>
      </c>
      <c r="BA705">
        <v>1</v>
      </c>
      <c r="BB705">
        <v>0</v>
      </c>
      <c r="BC705">
        <f t="shared" si="142"/>
        <v>663</v>
      </c>
      <c r="BD705">
        <f t="shared" si="143"/>
        <v>38</v>
      </c>
      <c r="BE705">
        <f t="shared" si="139"/>
        <v>0.46228710462287104</v>
      </c>
      <c r="BF705">
        <f t="shared" si="140"/>
        <v>0.83966244725738393</v>
      </c>
      <c r="BG705">
        <f t="shared" si="141"/>
        <v>6.8099144140910072E-4</v>
      </c>
    </row>
    <row r="706" spans="1:59" x14ac:dyDescent="0.35">
      <c r="A706">
        <v>35</v>
      </c>
      <c r="B706">
        <v>944</v>
      </c>
      <c r="C706">
        <v>1</v>
      </c>
      <c r="D706">
        <v>314</v>
      </c>
      <c r="E706">
        <v>3</v>
      </c>
      <c r="F706">
        <v>1</v>
      </c>
      <c r="G706">
        <v>8</v>
      </c>
      <c r="H706">
        <v>3</v>
      </c>
      <c r="I706">
        <v>1</v>
      </c>
      <c r="J706">
        <v>0</v>
      </c>
      <c r="K706">
        <v>14</v>
      </c>
      <c r="L706">
        <v>1</v>
      </c>
      <c r="M706">
        <v>4</v>
      </c>
      <c r="N706" s="14">
        <v>0</v>
      </c>
      <c r="O706">
        <v>1</v>
      </c>
      <c r="P706" s="15">
        <f t="shared" si="131"/>
        <v>1</v>
      </c>
      <c r="Q706">
        <f t="shared" si="132"/>
        <v>0</v>
      </c>
      <c r="R706">
        <f t="shared" si="133"/>
        <v>0.10295949444116417</v>
      </c>
      <c r="S706" s="14">
        <f t="shared" si="134"/>
        <v>0.10295949444116417</v>
      </c>
      <c r="T706" s="15">
        <f t="shared" si="135"/>
        <v>0.89704050555883585</v>
      </c>
      <c r="U706" s="14">
        <f t="shared" si="136"/>
        <v>-0.1086542612440603</v>
      </c>
      <c r="V706" s="15">
        <f t="shared" si="137"/>
        <v>100</v>
      </c>
      <c r="W706">
        <f t="shared" si="138"/>
        <v>0.11477686214071542</v>
      </c>
      <c r="AZ706">
        <v>9.5605827656165987E-2</v>
      </c>
      <c r="BA706">
        <v>1</v>
      </c>
      <c r="BB706">
        <v>0</v>
      </c>
      <c r="BC706">
        <f t="shared" si="142"/>
        <v>664</v>
      </c>
      <c r="BD706">
        <f t="shared" si="143"/>
        <v>38</v>
      </c>
      <c r="BE706">
        <f t="shared" si="139"/>
        <v>0.4614760746147607</v>
      </c>
      <c r="BF706">
        <f t="shared" si="140"/>
        <v>0.83966244725738393</v>
      </c>
      <c r="BG706">
        <f t="shared" si="141"/>
        <v>6.8099144140900748E-4</v>
      </c>
    </row>
    <row r="707" spans="1:59" x14ac:dyDescent="0.35">
      <c r="A707">
        <v>35</v>
      </c>
      <c r="B707">
        <v>950</v>
      </c>
      <c r="C707">
        <v>7</v>
      </c>
      <c r="D707">
        <v>845</v>
      </c>
      <c r="E707">
        <v>3</v>
      </c>
      <c r="F707">
        <v>2</v>
      </c>
      <c r="G707">
        <v>3</v>
      </c>
      <c r="H707">
        <v>3</v>
      </c>
      <c r="I707">
        <v>1</v>
      </c>
      <c r="J707">
        <v>0</v>
      </c>
      <c r="K707">
        <v>21</v>
      </c>
      <c r="L707">
        <v>2</v>
      </c>
      <c r="M707">
        <v>4</v>
      </c>
      <c r="N707" s="14">
        <v>0</v>
      </c>
      <c r="O707">
        <v>1</v>
      </c>
      <c r="P707" s="15">
        <f t="shared" si="131"/>
        <v>1</v>
      </c>
      <c r="Q707">
        <f t="shared" si="132"/>
        <v>0</v>
      </c>
      <c r="R707">
        <f t="shared" si="133"/>
        <v>6.58467773624105E-2</v>
      </c>
      <c r="S707" s="14">
        <f t="shared" si="134"/>
        <v>6.58467773624105E-2</v>
      </c>
      <c r="T707" s="15">
        <f t="shared" si="135"/>
        <v>0.93415322263758949</v>
      </c>
      <c r="U707" s="14">
        <f t="shared" si="136"/>
        <v>-6.8114804274833921E-2</v>
      </c>
      <c r="V707" s="15">
        <f t="shared" si="137"/>
        <v>100</v>
      </c>
      <c r="W707">
        <f t="shared" si="138"/>
        <v>7.0488198045810482E-2</v>
      </c>
      <c r="AZ707">
        <v>9.5643837925730238E-2</v>
      </c>
      <c r="BA707">
        <v>1</v>
      </c>
      <c r="BB707">
        <v>0</v>
      </c>
      <c r="BC707">
        <f t="shared" si="142"/>
        <v>665</v>
      </c>
      <c r="BD707">
        <f t="shared" si="143"/>
        <v>38</v>
      </c>
      <c r="BE707">
        <f t="shared" si="139"/>
        <v>0.46066504460665048</v>
      </c>
      <c r="BF707">
        <f t="shared" si="140"/>
        <v>0.83966244725738393</v>
      </c>
      <c r="BG707">
        <f t="shared" si="141"/>
        <v>6.8099144140910072E-4</v>
      </c>
    </row>
    <row r="708" spans="1:59" x14ac:dyDescent="0.35">
      <c r="A708">
        <v>35</v>
      </c>
      <c r="B708">
        <v>982</v>
      </c>
      <c r="C708">
        <v>1</v>
      </c>
      <c r="D708">
        <v>1172</v>
      </c>
      <c r="E708">
        <v>4</v>
      </c>
      <c r="F708">
        <v>2</v>
      </c>
      <c r="G708">
        <v>5</v>
      </c>
      <c r="H708">
        <v>3</v>
      </c>
      <c r="I708">
        <v>2</v>
      </c>
      <c r="J708">
        <v>0</v>
      </c>
      <c r="K708">
        <v>15.173076923076923</v>
      </c>
      <c r="L708">
        <v>2</v>
      </c>
      <c r="M708">
        <v>3</v>
      </c>
      <c r="N708" s="14">
        <v>0</v>
      </c>
      <c r="O708">
        <v>1</v>
      </c>
      <c r="P708" s="15">
        <f t="shared" si="131"/>
        <v>1</v>
      </c>
      <c r="Q708">
        <f t="shared" si="132"/>
        <v>0</v>
      </c>
      <c r="R708">
        <f t="shared" si="133"/>
        <v>3.8042237476487682E-2</v>
      </c>
      <c r="S708" s="14">
        <f t="shared" si="134"/>
        <v>3.8042237476487682E-2</v>
      </c>
      <c r="T708" s="15">
        <f t="shared" si="135"/>
        <v>0.96195776252351228</v>
      </c>
      <c r="U708" s="14">
        <f t="shared" si="136"/>
        <v>-3.878473518103772E-2</v>
      </c>
      <c r="V708" s="15">
        <f t="shared" si="137"/>
        <v>100</v>
      </c>
      <c r="W708">
        <f t="shared" si="138"/>
        <v>3.9546681734436186E-2</v>
      </c>
      <c r="AZ708">
        <v>9.5900799841463352E-2</v>
      </c>
      <c r="BA708">
        <v>1</v>
      </c>
      <c r="BB708">
        <v>0</v>
      </c>
      <c r="BC708">
        <f t="shared" si="142"/>
        <v>666</v>
      </c>
      <c r="BD708">
        <f t="shared" si="143"/>
        <v>38</v>
      </c>
      <c r="BE708">
        <f t="shared" si="139"/>
        <v>0.45985401459854014</v>
      </c>
      <c r="BF708">
        <f t="shared" si="140"/>
        <v>0.83966244725738393</v>
      </c>
      <c r="BG708">
        <f t="shared" si="141"/>
        <v>6.8099144140910072E-4</v>
      </c>
    </row>
    <row r="709" spans="1:59" x14ac:dyDescent="0.35">
      <c r="A709">
        <v>35</v>
      </c>
      <c r="B709">
        <v>992</v>
      </c>
      <c r="C709">
        <v>1</v>
      </c>
      <c r="D709">
        <v>1564</v>
      </c>
      <c r="E709">
        <v>4</v>
      </c>
      <c r="F709">
        <v>2</v>
      </c>
      <c r="G709">
        <v>5</v>
      </c>
      <c r="H709">
        <v>1</v>
      </c>
      <c r="I709">
        <v>1</v>
      </c>
      <c r="J709">
        <v>0</v>
      </c>
      <c r="K709">
        <v>19</v>
      </c>
      <c r="L709">
        <v>2</v>
      </c>
      <c r="M709">
        <v>3</v>
      </c>
      <c r="N709" s="14">
        <v>0</v>
      </c>
      <c r="O709">
        <v>1</v>
      </c>
      <c r="P709" s="15">
        <f t="shared" ref="P709:P772" si="144">N709+O709</f>
        <v>1</v>
      </c>
      <c r="Q709">
        <f t="shared" ref="Q709:Q772" si="145">IF(P709=0,"",N709/P709)</f>
        <v>0</v>
      </c>
      <c r="R709">
        <f t="shared" ref="R709:R772" si="146">1/(1+EXP(-$Y$5-MMULT(A709:M709,$Y$6:$Y$18)))</f>
        <v>0.1213429928203778</v>
      </c>
      <c r="S709" s="14">
        <f t="shared" ref="S709:S772" si="147">P709*R709</f>
        <v>0.1213429928203778</v>
      </c>
      <c r="T709" s="15">
        <f t="shared" ref="T709:T772" si="148">P709-S709</f>
        <v>0.87865700717962225</v>
      </c>
      <c r="U709" s="14">
        <f t="shared" ref="U709:U772" si="149">IFERROR(P709*(Q709*LN(R709)+(1-Q709)*LN(1-R709)),0)</f>
        <v>-0.12936066543468486</v>
      </c>
      <c r="V709" s="15">
        <f t="shared" ref="V709:V772" si="150">100*IF(R709&gt;=$AV$10,N709/P709,O709/P709)</f>
        <v>100</v>
      </c>
      <c r="W709">
        <f t="shared" ref="W709:W772" si="151">IFERROR((N709-S709)^2/S709+(O709-T709)^2/T709,0)</f>
        <v>0.13810052367291015</v>
      </c>
      <c r="AZ709">
        <v>9.6270071463304616E-2</v>
      </c>
      <c r="BA709">
        <v>1</v>
      </c>
      <c r="BB709">
        <v>0</v>
      </c>
      <c r="BC709">
        <f t="shared" si="142"/>
        <v>667</v>
      </c>
      <c r="BD709">
        <f t="shared" si="143"/>
        <v>38</v>
      </c>
      <c r="BE709">
        <f t="shared" ref="BE709:BE772" si="152">1-BC709/BC$1474</f>
        <v>0.4590429845904298</v>
      </c>
      <c r="BF709">
        <f t="shared" ref="BF709:BF772" si="153">1-BD709/BD$1474</f>
        <v>0.83966244725738393</v>
      </c>
      <c r="BG709">
        <f t="shared" ref="BG709:BG772" si="154">(BE709-BE710)*BF709</f>
        <v>6.8099144140900748E-4</v>
      </c>
    </row>
    <row r="710" spans="1:59" x14ac:dyDescent="0.35">
      <c r="A710">
        <v>35</v>
      </c>
      <c r="B710">
        <v>1017</v>
      </c>
      <c r="C710">
        <v>6</v>
      </c>
      <c r="D710">
        <v>691</v>
      </c>
      <c r="E710">
        <v>2</v>
      </c>
      <c r="F710">
        <v>2</v>
      </c>
      <c r="G710">
        <v>4</v>
      </c>
      <c r="H710">
        <v>4</v>
      </c>
      <c r="I710">
        <v>1</v>
      </c>
      <c r="J710">
        <v>0</v>
      </c>
      <c r="K710">
        <v>13</v>
      </c>
      <c r="L710">
        <v>2</v>
      </c>
      <c r="M710">
        <v>3</v>
      </c>
      <c r="N710" s="14">
        <v>0</v>
      </c>
      <c r="O710">
        <v>1</v>
      </c>
      <c r="P710" s="15">
        <f t="shared" si="144"/>
        <v>1</v>
      </c>
      <c r="Q710">
        <f t="shared" si="145"/>
        <v>0</v>
      </c>
      <c r="R710">
        <f t="shared" si="146"/>
        <v>0.11092254383084407</v>
      </c>
      <c r="S710" s="14">
        <f t="shared" si="147"/>
        <v>0.11092254383084407</v>
      </c>
      <c r="T710" s="15">
        <f t="shared" si="148"/>
        <v>0.8890774561691559</v>
      </c>
      <c r="U710" s="14">
        <f t="shared" si="149"/>
        <v>-0.11757091996420721</v>
      </c>
      <c r="V710" s="15">
        <f t="shared" si="150"/>
        <v>100</v>
      </c>
      <c r="W710">
        <f t="shared" si="151"/>
        <v>0.12476139515311245</v>
      </c>
      <c r="AZ710">
        <v>9.7182940088480468E-2</v>
      </c>
      <c r="BA710">
        <v>1</v>
      </c>
      <c r="BB710">
        <v>0</v>
      </c>
      <c r="BC710">
        <f t="shared" ref="BC710:BC773" si="155">BC709+BA710</f>
        <v>668</v>
      </c>
      <c r="BD710">
        <f t="shared" ref="BD710:BD773" si="156">BD709+BB710</f>
        <v>38</v>
      </c>
      <c r="BE710">
        <f t="shared" si="152"/>
        <v>0.45823195458231958</v>
      </c>
      <c r="BF710">
        <f t="shared" si="153"/>
        <v>0.83966244725738393</v>
      </c>
      <c r="BG710">
        <f t="shared" si="154"/>
        <v>6.8099144140910072E-4</v>
      </c>
    </row>
    <row r="711" spans="1:59" x14ac:dyDescent="0.35">
      <c r="A711">
        <v>35</v>
      </c>
      <c r="B711">
        <v>1029</v>
      </c>
      <c r="C711">
        <v>16</v>
      </c>
      <c r="D711">
        <v>1529</v>
      </c>
      <c r="E711">
        <v>4</v>
      </c>
      <c r="F711">
        <v>1</v>
      </c>
      <c r="G711">
        <v>7</v>
      </c>
      <c r="H711">
        <v>2</v>
      </c>
      <c r="I711">
        <v>1</v>
      </c>
      <c r="J711">
        <v>0</v>
      </c>
      <c r="K711">
        <v>19</v>
      </c>
      <c r="L711">
        <v>4</v>
      </c>
      <c r="M711">
        <v>1</v>
      </c>
      <c r="N711" s="14">
        <v>0</v>
      </c>
      <c r="O711">
        <v>1</v>
      </c>
      <c r="P711" s="15">
        <f t="shared" si="144"/>
        <v>1</v>
      </c>
      <c r="Q711">
        <f t="shared" si="145"/>
        <v>0</v>
      </c>
      <c r="R711">
        <f t="shared" si="146"/>
        <v>0.15319637475438599</v>
      </c>
      <c r="S711" s="14">
        <f t="shared" si="147"/>
        <v>0.15319637475438599</v>
      </c>
      <c r="T711" s="15">
        <f t="shared" si="148"/>
        <v>0.84680362524561403</v>
      </c>
      <c r="U711" s="14">
        <f t="shared" si="149"/>
        <v>-0.16628645861862346</v>
      </c>
      <c r="V711" s="15">
        <f t="shared" si="150"/>
        <v>100</v>
      </c>
      <c r="W711">
        <f t="shared" si="151"/>
        <v>0.18091133550585783</v>
      </c>
      <c r="AZ711">
        <v>9.7330633734740005E-2</v>
      </c>
      <c r="BA711">
        <v>1</v>
      </c>
      <c r="BB711">
        <v>0</v>
      </c>
      <c r="BC711">
        <f t="shared" si="155"/>
        <v>669</v>
      </c>
      <c r="BD711">
        <f t="shared" si="156"/>
        <v>38</v>
      </c>
      <c r="BE711">
        <f t="shared" si="152"/>
        <v>0.45742092457420924</v>
      </c>
      <c r="BF711">
        <f t="shared" si="153"/>
        <v>0.83966244725738393</v>
      </c>
      <c r="BG711">
        <f t="shared" si="154"/>
        <v>6.8099144140910072E-4</v>
      </c>
    </row>
    <row r="712" spans="1:59" x14ac:dyDescent="0.35">
      <c r="A712">
        <v>35</v>
      </c>
      <c r="B712">
        <v>1097</v>
      </c>
      <c r="C712">
        <v>11</v>
      </c>
      <c r="D712">
        <v>70</v>
      </c>
      <c r="E712">
        <v>3</v>
      </c>
      <c r="F712">
        <v>2</v>
      </c>
      <c r="G712">
        <v>7</v>
      </c>
      <c r="H712">
        <v>1</v>
      </c>
      <c r="I712">
        <v>2</v>
      </c>
      <c r="J712">
        <v>1</v>
      </c>
      <c r="K712">
        <v>13</v>
      </c>
      <c r="L712">
        <v>3</v>
      </c>
      <c r="M712">
        <v>3</v>
      </c>
      <c r="N712" s="14">
        <v>0</v>
      </c>
      <c r="O712">
        <v>1</v>
      </c>
      <c r="P712" s="15">
        <f t="shared" si="144"/>
        <v>1</v>
      </c>
      <c r="Q712">
        <f t="shared" si="145"/>
        <v>0</v>
      </c>
      <c r="R712">
        <f t="shared" si="146"/>
        <v>0.50368279336152744</v>
      </c>
      <c r="S712" s="14">
        <f t="shared" si="147"/>
        <v>0.50368279336152744</v>
      </c>
      <c r="T712" s="15">
        <f t="shared" si="148"/>
        <v>0.49631720663847256</v>
      </c>
      <c r="U712" s="14">
        <f t="shared" si="149"/>
        <v>-0.70054002715601216</v>
      </c>
      <c r="V712" s="15">
        <f t="shared" si="150"/>
        <v>0</v>
      </c>
      <c r="W712">
        <f t="shared" si="151"/>
        <v>1.0148404823055432</v>
      </c>
      <c r="AZ712">
        <v>9.7462228763545461E-2</v>
      </c>
      <c r="BA712">
        <v>1</v>
      </c>
      <c r="BB712">
        <v>0</v>
      </c>
      <c r="BC712">
        <f t="shared" si="155"/>
        <v>670</v>
      </c>
      <c r="BD712">
        <f t="shared" si="156"/>
        <v>38</v>
      </c>
      <c r="BE712">
        <f t="shared" si="152"/>
        <v>0.45660989456609891</v>
      </c>
      <c r="BF712">
        <f t="shared" si="153"/>
        <v>0.83966244725738393</v>
      </c>
      <c r="BG712">
        <f t="shared" si="154"/>
        <v>6.8099144140900748E-4</v>
      </c>
    </row>
    <row r="713" spans="1:59" x14ac:dyDescent="0.35">
      <c r="A713">
        <v>35</v>
      </c>
      <c r="B713">
        <v>1137</v>
      </c>
      <c r="C713">
        <v>21</v>
      </c>
      <c r="D713">
        <v>942</v>
      </c>
      <c r="E713">
        <v>4</v>
      </c>
      <c r="F713">
        <v>1</v>
      </c>
      <c r="G713">
        <v>7</v>
      </c>
      <c r="H713">
        <v>4</v>
      </c>
      <c r="I713">
        <v>2</v>
      </c>
      <c r="J713">
        <v>1</v>
      </c>
      <c r="K713">
        <v>25</v>
      </c>
      <c r="L713">
        <v>4</v>
      </c>
      <c r="M713">
        <v>1</v>
      </c>
      <c r="N713" s="14">
        <v>0</v>
      </c>
      <c r="O713">
        <v>1</v>
      </c>
      <c r="P713" s="15">
        <f t="shared" si="144"/>
        <v>1</v>
      </c>
      <c r="Q713">
        <f t="shared" si="145"/>
        <v>0</v>
      </c>
      <c r="R713">
        <f t="shared" si="146"/>
        <v>0.20518808599441082</v>
      </c>
      <c r="S713" s="14">
        <f t="shared" si="147"/>
        <v>0.20518808599441082</v>
      </c>
      <c r="T713" s="15">
        <f t="shared" si="148"/>
        <v>0.79481191400558915</v>
      </c>
      <c r="U713" s="14">
        <f t="shared" si="149"/>
        <v>-0.22964977847521645</v>
      </c>
      <c r="V713" s="15">
        <f t="shared" si="150"/>
        <v>100</v>
      </c>
      <c r="W713">
        <f t="shared" si="151"/>
        <v>0.25815929829276307</v>
      </c>
      <c r="AZ713">
        <v>9.7511706952921884E-2</v>
      </c>
      <c r="BA713">
        <v>1</v>
      </c>
      <c r="BB713">
        <v>0</v>
      </c>
      <c r="BC713">
        <f t="shared" si="155"/>
        <v>671</v>
      </c>
      <c r="BD713">
        <f t="shared" si="156"/>
        <v>38</v>
      </c>
      <c r="BE713">
        <f t="shared" si="152"/>
        <v>0.45579886455798868</v>
      </c>
      <c r="BF713">
        <f t="shared" si="153"/>
        <v>0.83966244725738393</v>
      </c>
      <c r="BG713">
        <f t="shared" si="154"/>
        <v>6.8099144140910072E-4</v>
      </c>
    </row>
    <row r="714" spans="1:59" x14ac:dyDescent="0.35">
      <c r="A714">
        <v>35</v>
      </c>
      <c r="B714">
        <v>1142</v>
      </c>
      <c r="C714">
        <v>23</v>
      </c>
      <c r="D714">
        <v>75</v>
      </c>
      <c r="E714">
        <v>3</v>
      </c>
      <c r="F714">
        <v>1</v>
      </c>
      <c r="G714">
        <v>5</v>
      </c>
      <c r="H714">
        <v>1</v>
      </c>
      <c r="I714">
        <v>2</v>
      </c>
      <c r="J714">
        <v>1</v>
      </c>
      <c r="K714">
        <v>15</v>
      </c>
      <c r="L714">
        <v>3</v>
      </c>
      <c r="M714">
        <v>3</v>
      </c>
      <c r="N714" s="14">
        <v>0</v>
      </c>
      <c r="O714">
        <v>1</v>
      </c>
      <c r="P714" s="15">
        <f t="shared" si="144"/>
        <v>1</v>
      </c>
      <c r="Q714">
        <f t="shared" si="145"/>
        <v>0</v>
      </c>
      <c r="R714">
        <f t="shared" si="146"/>
        <v>0.43851923414281013</v>
      </c>
      <c r="S714" s="14">
        <f t="shared" si="147"/>
        <v>0.43851923414281013</v>
      </c>
      <c r="T714" s="15">
        <f t="shared" si="148"/>
        <v>0.56148076585718987</v>
      </c>
      <c r="U714" s="14">
        <f t="shared" si="149"/>
        <v>-0.57717776031966728</v>
      </c>
      <c r="V714" s="15">
        <f t="shared" si="150"/>
        <v>100</v>
      </c>
      <c r="W714">
        <f t="shared" si="151"/>
        <v>0.78100490846438997</v>
      </c>
      <c r="AZ714">
        <v>9.7627607694341298E-2</v>
      </c>
      <c r="BA714">
        <v>1</v>
      </c>
      <c r="BB714">
        <v>0</v>
      </c>
      <c r="BC714">
        <f t="shared" si="155"/>
        <v>672</v>
      </c>
      <c r="BD714">
        <f t="shared" si="156"/>
        <v>38</v>
      </c>
      <c r="BE714">
        <f t="shared" si="152"/>
        <v>0.45498783454987834</v>
      </c>
      <c r="BF714">
        <f t="shared" si="153"/>
        <v>0.83966244725738393</v>
      </c>
      <c r="BG714">
        <f t="shared" si="154"/>
        <v>6.8099144140910072E-4</v>
      </c>
    </row>
    <row r="715" spans="1:59" x14ac:dyDescent="0.35">
      <c r="A715">
        <v>35</v>
      </c>
      <c r="B715">
        <v>1146</v>
      </c>
      <c r="C715">
        <v>26</v>
      </c>
      <c r="D715">
        <v>2040</v>
      </c>
      <c r="E715">
        <v>3</v>
      </c>
      <c r="F715">
        <v>1</v>
      </c>
      <c r="G715">
        <v>2</v>
      </c>
      <c r="H715">
        <v>4</v>
      </c>
      <c r="I715">
        <v>1</v>
      </c>
      <c r="J715">
        <v>1</v>
      </c>
      <c r="K715">
        <v>16</v>
      </c>
      <c r="L715">
        <v>3</v>
      </c>
      <c r="M715">
        <v>3</v>
      </c>
      <c r="N715" s="14">
        <v>0</v>
      </c>
      <c r="O715">
        <v>1</v>
      </c>
      <c r="P715" s="15">
        <f t="shared" si="144"/>
        <v>1</v>
      </c>
      <c r="Q715">
        <f t="shared" si="145"/>
        <v>0</v>
      </c>
      <c r="R715">
        <f t="shared" si="146"/>
        <v>0.2432269696816014</v>
      </c>
      <c r="S715" s="14">
        <f t="shared" si="147"/>
        <v>0.2432269696816014</v>
      </c>
      <c r="T715" s="15">
        <f t="shared" si="148"/>
        <v>0.7567730303183986</v>
      </c>
      <c r="U715" s="14">
        <f t="shared" si="149"/>
        <v>-0.27869189835092328</v>
      </c>
      <c r="V715" s="15">
        <f t="shared" si="150"/>
        <v>100</v>
      </c>
      <c r="W715">
        <f t="shared" si="151"/>
        <v>0.32140015557804436</v>
      </c>
      <c r="AZ715">
        <v>9.7703454347258814E-2</v>
      </c>
      <c r="BA715">
        <v>1</v>
      </c>
      <c r="BB715">
        <v>0</v>
      </c>
      <c r="BC715">
        <f t="shared" si="155"/>
        <v>673</v>
      </c>
      <c r="BD715">
        <f t="shared" si="156"/>
        <v>38</v>
      </c>
      <c r="BE715">
        <f t="shared" si="152"/>
        <v>0.45417680454176801</v>
      </c>
      <c r="BF715">
        <f t="shared" si="153"/>
        <v>0.83966244725738393</v>
      </c>
      <c r="BG715">
        <f t="shared" si="154"/>
        <v>6.8099144140900748E-4</v>
      </c>
    </row>
    <row r="716" spans="1:59" x14ac:dyDescent="0.35">
      <c r="A716">
        <v>35</v>
      </c>
      <c r="B716">
        <v>1180</v>
      </c>
      <c r="C716">
        <v>2</v>
      </c>
      <c r="D716">
        <v>1804</v>
      </c>
      <c r="E716">
        <v>2</v>
      </c>
      <c r="F716">
        <v>2</v>
      </c>
      <c r="G716">
        <v>3</v>
      </c>
      <c r="H716">
        <v>4</v>
      </c>
      <c r="I716">
        <v>3</v>
      </c>
      <c r="J716">
        <v>0</v>
      </c>
      <c r="K716">
        <v>14</v>
      </c>
      <c r="L716">
        <v>3</v>
      </c>
      <c r="M716">
        <v>3</v>
      </c>
      <c r="N716" s="14">
        <v>0</v>
      </c>
      <c r="O716">
        <v>1</v>
      </c>
      <c r="P716" s="15">
        <f t="shared" si="144"/>
        <v>1</v>
      </c>
      <c r="Q716">
        <f t="shared" si="145"/>
        <v>0</v>
      </c>
      <c r="R716">
        <f t="shared" si="146"/>
        <v>1.7542577311574718E-2</v>
      </c>
      <c r="S716" s="14">
        <f t="shared" si="147"/>
        <v>1.7542577311574718E-2</v>
      </c>
      <c r="T716" s="15">
        <f t="shared" si="148"/>
        <v>0.98245742268842529</v>
      </c>
      <c r="U716" s="14">
        <f t="shared" si="149"/>
        <v>-1.7698271863819857E-2</v>
      </c>
      <c r="V716" s="15">
        <f t="shared" si="150"/>
        <v>100</v>
      </c>
      <c r="W716">
        <f t="shared" si="151"/>
        <v>1.7855814314650598E-2</v>
      </c>
      <c r="AZ716">
        <v>9.789668268540716E-2</v>
      </c>
      <c r="BA716">
        <v>1</v>
      </c>
      <c r="BB716">
        <v>0</v>
      </c>
      <c r="BC716">
        <f t="shared" si="155"/>
        <v>674</v>
      </c>
      <c r="BD716">
        <f t="shared" si="156"/>
        <v>38</v>
      </c>
      <c r="BE716">
        <f t="shared" si="152"/>
        <v>0.45336577453365778</v>
      </c>
      <c r="BF716">
        <f t="shared" si="153"/>
        <v>0.83966244725738393</v>
      </c>
      <c r="BG716">
        <f t="shared" si="154"/>
        <v>6.8099144140910072E-4</v>
      </c>
    </row>
    <row r="717" spans="1:59" x14ac:dyDescent="0.35">
      <c r="A717">
        <v>35</v>
      </c>
      <c r="B717">
        <v>1182</v>
      </c>
      <c r="C717">
        <v>11</v>
      </c>
      <c r="D717">
        <v>1137</v>
      </c>
      <c r="E717">
        <v>4</v>
      </c>
      <c r="F717">
        <v>2</v>
      </c>
      <c r="G717">
        <v>8</v>
      </c>
      <c r="H717">
        <v>4</v>
      </c>
      <c r="I717">
        <v>3</v>
      </c>
      <c r="J717">
        <v>0</v>
      </c>
      <c r="K717">
        <v>11</v>
      </c>
      <c r="L717">
        <v>4</v>
      </c>
      <c r="M717">
        <v>3</v>
      </c>
      <c r="N717" s="14">
        <v>0</v>
      </c>
      <c r="O717">
        <v>1</v>
      </c>
      <c r="P717" s="15">
        <f t="shared" si="144"/>
        <v>1</v>
      </c>
      <c r="Q717">
        <f t="shared" si="145"/>
        <v>0</v>
      </c>
      <c r="R717">
        <f t="shared" si="146"/>
        <v>2.0508403092157967E-2</v>
      </c>
      <c r="S717" s="14">
        <f t="shared" si="147"/>
        <v>2.0508403092157967E-2</v>
      </c>
      <c r="T717" s="15">
        <f t="shared" si="148"/>
        <v>0.97949159690784204</v>
      </c>
      <c r="U717" s="14">
        <f t="shared" si="149"/>
        <v>-2.0721620595196596E-2</v>
      </c>
      <c r="V717" s="15">
        <f t="shared" si="150"/>
        <v>100</v>
      </c>
      <c r="W717">
        <f t="shared" si="151"/>
        <v>2.0937804016799087E-2</v>
      </c>
      <c r="AZ717">
        <v>9.7909582512866328E-2</v>
      </c>
      <c r="BA717">
        <v>1</v>
      </c>
      <c r="BB717">
        <v>0</v>
      </c>
      <c r="BC717">
        <f t="shared" si="155"/>
        <v>675</v>
      </c>
      <c r="BD717">
        <f t="shared" si="156"/>
        <v>38</v>
      </c>
      <c r="BE717">
        <f t="shared" si="152"/>
        <v>0.45255474452554745</v>
      </c>
      <c r="BF717">
        <f t="shared" si="153"/>
        <v>0.83966244725738393</v>
      </c>
      <c r="BG717">
        <f t="shared" si="154"/>
        <v>6.8099144140910072E-4</v>
      </c>
    </row>
    <row r="718" spans="1:59" x14ac:dyDescent="0.35">
      <c r="A718">
        <v>35</v>
      </c>
      <c r="B718">
        <v>1199</v>
      </c>
      <c r="C718">
        <v>18</v>
      </c>
      <c r="D718">
        <v>2049</v>
      </c>
      <c r="E718">
        <v>3</v>
      </c>
      <c r="F718">
        <v>2</v>
      </c>
      <c r="G718">
        <v>7</v>
      </c>
      <c r="H718">
        <v>3</v>
      </c>
      <c r="I718">
        <v>2</v>
      </c>
      <c r="J718">
        <v>1</v>
      </c>
      <c r="K718">
        <v>14</v>
      </c>
      <c r="L718">
        <v>4</v>
      </c>
      <c r="M718">
        <v>4</v>
      </c>
      <c r="N718" s="14">
        <v>0</v>
      </c>
      <c r="O718">
        <v>1</v>
      </c>
      <c r="P718" s="15">
        <f t="shared" si="144"/>
        <v>1</v>
      </c>
      <c r="Q718">
        <f t="shared" si="145"/>
        <v>0</v>
      </c>
      <c r="R718">
        <f t="shared" si="146"/>
        <v>0.23095639391334949</v>
      </c>
      <c r="S718" s="14">
        <f t="shared" si="147"/>
        <v>0.23095639391334949</v>
      </c>
      <c r="T718" s="15">
        <f t="shared" si="148"/>
        <v>0.76904360608665057</v>
      </c>
      <c r="U718" s="14">
        <f t="shared" si="149"/>
        <v>-0.26260760616003354</v>
      </c>
      <c r="V718" s="15">
        <f t="shared" si="150"/>
        <v>100</v>
      </c>
      <c r="W718">
        <f t="shared" si="151"/>
        <v>0.30031638269329408</v>
      </c>
      <c r="AZ718">
        <v>9.797782224207624E-2</v>
      </c>
      <c r="BA718">
        <v>1</v>
      </c>
      <c r="BB718">
        <v>0</v>
      </c>
      <c r="BC718">
        <f t="shared" si="155"/>
        <v>676</v>
      </c>
      <c r="BD718">
        <f t="shared" si="156"/>
        <v>38</v>
      </c>
      <c r="BE718">
        <f t="shared" si="152"/>
        <v>0.45174371451743711</v>
      </c>
      <c r="BF718">
        <f t="shared" si="153"/>
        <v>0.83966244725738393</v>
      </c>
      <c r="BG718">
        <f t="shared" si="154"/>
        <v>6.8099144140900748E-4</v>
      </c>
    </row>
    <row r="719" spans="1:59" x14ac:dyDescent="0.35">
      <c r="A719">
        <v>35</v>
      </c>
      <c r="B719">
        <v>1204</v>
      </c>
      <c r="C719">
        <v>4</v>
      </c>
      <c r="D719">
        <v>1100</v>
      </c>
      <c r="E719">
        <v>4</v>
      </c>
      <c r="F719">
        <v>2</v>
      </c>
      <c r="G719">
        <v>8</v>
      </c>
      <c r="H719">
        <v>1</v>
      </c>
      <c r="I719">
        <v>1</v>
      </c>
      <c r="J719">
        <v>1</v>
      </c>
      <c r="K719">
        <v>22</v>
      </c>
      <c r="L719">
        <v>1</v>
      </c>
      <c r="M719">
        <v>3</v>
      </c>
      <c r="N719" s="14">
        <v>1</v>
      </c>
      <c r="O719">
        <v>0</v>
      </c>
      <c r="P719" s="15">
        <f t="shared" si="144"/>
        <v>1</v>
      </c>
      <c r="Q719">
        <f t="shared" si="145"/>
        <v>1</v>
      </c>
      <c r="R719">
        <f t="shared" si="146"/>
        <v>0.56699707325723603</v>
      </c>
      <c r="S719" s="14">
        <f t="shared" si="147"/>
        <v>0.56699707325723603</v>
      </c>
      <c r="T719" s="15">
        <f t="shared" si="148"/>
        <v>0.43300292674276397</v>
      </c>
      <c r="U719" s="14">
        <f t="shared" si="149"/>
        <v>-0.56740113707152362</v>
      </c>
      <c r="V719" s="15">
        <f t="shared" si="150"/>
        <v>100</v>
      </c>
      <c r="W719">
        <f t="shared" si="151"/>
        <v>0.7636775340925237</v>
      </c>
      <c r="AZ719">
        <v>9.8439916686227175E-2</v>
      </c>
      <c r="BA719">
        <v>1</v>
      </c>
      <c r="BB719">
        <v>0</v>
      </c>
      <c r="BC719">
        <f t="shared" si="155"/>
        <v>677</v>
      </c>
      <c r="BD719">
        <f t="shared" si="156"/>
        <v>38</v>
      </c>
      <c r="BE719">
        <f t="shared" si="152"/>
        <v>0.45093268450932689</v>
      </c>
      <c r="BF719">
        <f t="shared" si="153"/>
        <v>0.83966244725738393</v>
      </c>
      <c r="BG719">
        <f t="shared" si="154"/>
        <v>6.8099144140910072E-4</v>
      </c>
    </row>
    <row r="720" spans="1:59" x14ac:dyDescent="0.35">
      <c r="A720">
        <v>35</v>
      </c>
      <c r="B720">
        <v>1212</v>
      </c>
      <c r="C720">
        <v>8</v>
      </c>
      <c r="D720">
        <v>1243</v>
      </c>
      <c r="E720">
        <v>3</v>
      </c>
      <c r="F720">
        <v>1</v>
      </c>
      <c r="G720">
        <v>8</v>
      </c>
      <c r="H720">
        <v>4</v>
      </c>
      <c r="I720">
        <v>2</v>
      </c>
      <c r="J720">
        <v>1</v>
      </c>
      <c r="K720">
        <v>14.945945945945946</v>
      </c>
      <c r="L720">
        <v>2</v>
      </c>
      <c r="M720">
        <v>2</v>
      </c>
      <c r="N720" s="14">
        <v>0</v>
      </c>
      <c r="O720">
        <v>1</v>
      </c>
      <c r="P720" s="15">
        <f t="shared" si="144"/>
        <v>1</v>
      </c>
      <c r="Q720">
        <f t="shared" si="145"/>
        <v>0</v>
      </c>
      <c r="R720">
        <f t="shared" si="146"/>
        <v>0.2582261424858136</v>
      </c>
      <c r="S720" s="14">
        <f t="shared" si="147"/>
        <v>0.2582261424858136</v>
      </c>
      <c r="T720" s="15">
        <f t="shared" si="148"/>
        <v>0.74177385751418634</v>
      </c>
      <c r="U720" s="14">
        <f t="shared" si="149"/>
        <v>-0.29871085650750495</v>
      </c>
      <c r="V720" s="15">
        <f t="shared" si="150"/>
        <v>100</v>
      </c>
      <c r="W720">
        <f t="shared" si="151"/>
        <v>0.34811976705565562</v>
      </c>
      <c r="AZ720">
        <v>9.8647482175631823E-2</v>
      </c>
      <c r="BA720">
        <v>1</v>
      </c>
      <c r="BB720">
        <v>0</v>
      </c>
      <c r="BC720">
        <f t="shared" si="155"/>
        <v>678</v>
      </c>
      <c r="BD720">
        <f t="shared" si="156"/>
        <v>38</v>
      </c>
      <c r="BE720">
        <f t="shared" si="152"/>
        <v>0.45012165450121655</v>
      </c>
      <c r="BF720">
        <f t="shared" si="153"/>
        <v>0.83966244725738393</v>
      </c>
      <c r="BG720">
        <f t="shared" si="154"/>
        <v>6.8099144140910072E-4</v>
      </c>
    </row>
    <row r="721" spans="1:59" x14ac:dyDescent="0.35">
      <c r="A721">
        <v>35</v>
      </c>
      <c r="B721">
        <v>1219</v>
      </c>
      <c r="C721">
        <v>18</v>
      </c>
      <c r="D721">
        <v>975</v>
      </c>
      <c r="E721">
        <v>3</v>
      </c>
      <c r="F721">
        <v>1</v>
      </c>
      <c r="G721">
        <v>8</v>
      </c>
      <c r="H721">
        <v>3</v>
      </c>
      <c r="I721">
        <v>2</v>
      </c>
      <c r="J721">
        <v>0</v>
      </c>
      <c r="K721">
        <v>16</v>
      </c>
      <c r="L721">
        <v>2</v>
      </c>
      <c r="M721">
        <v>3</v>
      </c>
      <c r="N721" s="14">
        <v>0</v>
      </c>
      <c r="O721">
        <v>1</v>
      </c>
      <c r="P721" s="15">
        <f t="shared" si="144"/>
        <v>1</v>
      </c>
      <c r="Q721">
        <f t="shared" si="145"/>
        <v>0</v>
      </c>
      <c r="R721">
        <f t="shared" si="146"/>
        <v>8.5617387834146061E-2</v>
      </c>
      <c r="S721" s="14">
        <f t="shared" si="147"/>
        <v>8.5617387834146061E-2</v>
      </c>
      <c r="T721" s="15">
        <f t="shared" si="148"/>
        <v>0.91438261216585393</v>
      </c>
      <c r="U721" s="14">
        <f t="shared" si="149"/>
        <v>-8.9506182248985766E-2</v>
      </c>
      <c r="V721" s="15">
        <f t="shared" si="150"/>
        <v>100</v>
      </c>
      <c r="W721">
        <f t="shared" si="151"/>
        <v>9.3634094409722313E-2</v>
      </c>
      <c r="AZ721">
        <v>9.9173258274670287E-2</v>
      </c>
      <c r="BA721">
        <v>1</v>
      </c>
      <c r="BB721">
        <v>0</v>
      </c>
      <c r="BC721">
        <f t="shared" si="155"/>
        <v>679</v>
      </c>
      <c r="BD721">
        <f t="shared" si="156"/>
        <v>38</v>
      </c>
      <c r="BE721">
        <f t="shared" si="152"/>
        <v>0.44931062449310621</v>
      </c>
      <c r="BF721">
        <f t="shared" si="153"/>
        <v>0.83966244725738393</v>
      </c>
      <c r="BG721">
        <f t="shared" si="154"/>
        <v>6.8099144140900748E-4</v>
      </c>
    </row>
    <row r="722" spans="1:59" x14ac:dyDescent="0.35">
      <c r="A722">
        <v>35</v>
      </c>
      <c r="B722">
        <v>1224</v>
      </c>
      <c r="C722">
        <v>7</v>
      </c>
      <c r="D722">
        <v>1962</v>
      </c>
      <c r="E722">
        <v>3</v>
      </c>
      <c r="F722">
        <v>1</v>
      </c>
      <c r="G722">
        <v>8</v>
      </c>
      <c r="H722">
        <v>4</v>
      </c>
      <c r="I722">
        <v>2</v>
      </c>
      <c r="J722">
        <v>1</v>
      </c>
      <c r="K722">
        <v>14.945945945945946</v>
      </c>
      <c r="L722">
        <v>4</v>
      </c>
      <c r="M722">
        <v>3</v>
      </c>
      <c r="N722" s="14">
        <v>0</v>
      </c>
      <c r="O722">
        <v>1</v>
      </c>
      <c r="P722" s="15">
        <f t="shared" si="144"/>
        <v>1</v>
      </c>
      <c r="Q722">
        <f t="shared" si="145"/>
        <v>0</v>
      </c>
      <c r="R722">
        <f t="shared" si="146"/>
        <v>0.14164760317879277</v>
      </c>
      <c r="S722" s="14">
        <f t="shared" si="147"/>
        <v>0.14164760317879277</v>
      </c>
      <c r="T722" s="15">
        <f t="shared" si="148"/>
        <v>0.85835239682120723</v>
      </c>
      <c r="U722" s="14">
        <f t="shared" si="149"/>
        <v>-0.15274054491026104</v>
      </c>
      <c r="V722" s="15">
        <f t="shared" si="150"/>
        <v>100</v>
      </c>
      <c r="W722">
        <f t="shared" si="151"/>
        <v>0.16502266866541718</v>
      </c>
      <c r="AZ722">
        <v>9.9255861422898883E-2</v>
      </c>
      <c r="BA722">
        <v>1</v>
      </c>
      <c r="BB722">
        <v>0</v>
      </c>
      <c r="BC722">
        <f t="shared" si="155"/>
        <v>680</v>
      </c>
      <c r="BD722">
        <f t="shared" si="156"/>
        <v>38</v>
      </c>
      <c r="BE722">
        <f t="shared" si="152"/>
        <v>0.44849959448499599</v>
      </c>
      <c r="BF722">
        <f t="shared" si="153"/>
        <v>0.83966244725738393</v>
      </c>
      <c r="BG722">
        <f t="shared" si="154"/>
        <v>6.8099144140910072E-4</v>
      </c>
    </row>
    <row r="723" spans="1:59" x14ac:dyDescent="0.35">
      <c r="A723">
        <v>35</v>
      </c>
      <c r="B723">
        <v>1225</v>
      </c>
      <c r="C723">
        <v>2</v>
      </c>
      <c r="D723">
        <v>771</v>
      </c>
      <c r="E723">
        <v>4</v>
      </c>
      <c r="F723">
        <v>1</v>
      </c>
      <c r="G723">
        <v>7</v>
      </c>
      <c r="H723">
        <v>1</v>
      </c>
      <c r="I723">
        <v>3</v>
      </c>
      <c r="J723">
        <v>0</v>
      </c>
      <c r="K723">
        <v>11</v>
      </c>
      <c r="L723">
        <v>1</v>
      </c>
      <c r="M723">
        <v>4</v>
      </c>
      <c r="N723" s="14">
        <v>0</v>
      </c>
      <c r="O723">
        <v>1</v>
      </c>
      <c r="P723" s="15">
        <f t="shared" si="144"/>
        <v>1</v>
      </c>
      <c r="Q723">
        <f t="shared" si="145"/>
        <v>0</v>
      </c>
      <c r="R723">
        <f t="shared" si="146"/>
        <v>3.5988867888149409E-2</v>
      </c>
      <c r="S723" s="14">
        <f t="shared" si="147"/>
        <v>3.5988867888149409E-2</v>
      </c>
      <c r="T723" s="15">
        <f t="shared" si="148"/>
        <v>0.96401113211185063</v>
      </c>
      <c r="U723" s="14">
        <f t="shared" si="149"/>
        <v>-3.6652436604397209E-2</v>
      </c>
      <c r="V723" s="15">
        <f t="shared" si="150"/>
        <v>100</v>
      </c>
      <c r="W723">
        <f t="shared" si="151"/>
        <v>3.7332419397801887E-2</v>
      </c>
      <c r="AZ723">
        <v>9.9621868836897706E-2</v>
      </c>
      <c r="BA723">
        <v>1</v>
      </c>
      <c r="BB723">
        <v>0</v>
      </c>
      <c r="BC723">
        <f t="shared" si="155"/>
        <v>681</v>
      </c>
      <c r="BD723">
        <f t="shared" si="156"/>
        <v>38</v>
      </c>
      <c r="BE723">
        <f t="shared" si="152"/>
        <v>0.44768856447688565</v>
      </c>
      <c r="BF723">
        <f t="shared" si="153"/>
        <v>0.83966244725738393</v>
      </c>
      <c r="BG723">
        <f t="shared" si="154"/>
        <v>6.8099144140910072E-4</v>
      </c>
    </row>
    <row r="724" spans="1:59" x14ac:dyDescent="0.35">
      <c r="A724">
        <v>35</v>
      </c>
      <c r="B724">
        <v>1229</v>
      </c>
      <c r="C724">
        <v>8</v>
      </c>
      <c r="D724">
        <v>63</v>
      </c>
      <c r="E724">
        <v>4</v>
      </c>
      <c r="F724">
        <v>2</v>
      </c>
      <c r="G724">
        <v>5</v>
      </c>
      <c r="H724">
        <v>4</v>
      </c>
      <c r="I724">
        <v>2</v>
      </c>
      <c r="J724">
        <v>0</v>
      </c>
      <c r="K724">
        <v>19</v>
      </c>
      <c r="L724">
        <v>4</v>
      </c>
      <c r="M724">
        <v>3</v>
      </c>
      <c r="N724" s="14">
        <v>0</v>
      </c>
      <c r="O724">
        <v>1</v>
      </c>
      <c r="P724" s="15">
        <f t="shared" si="144"/>
        <v>1</v>
      </c>
      <c r="Q724">
        <f t="shared" si="145"/>
        <v>0</v>
      </c>
      <c r="R724">
        <f t="shared" si="146"/>
        <v>2.4177817544271167E-2</v>
      </c>
      <c r="S724" s="14">
        <f t="shared" si="147"/>
        <v>2.4177817544271167E-2</v>
      </c>
      <c r="T724" s="15">
        <f t="shared" si="148"/>
        <v>0.97582218245572883</v>
      </c>
      <c r="U724" s="14">
        <f t="shared" si="149"/>
        <v>-2.4474899274513399E-2</v>
      </c>
      <c r="V724" s="15">
        <f t="shared" si="150"/>
        <v>100</v>
      </c>
      <c r="W724">
        <f t="shared" si="151"/>
        <v>2.4776868141515185E-2</v>
      </c>
      <c r="AZ724">
        <v>9.9913758681811446E-2</v>
      </c>
      <c r="BA724">
        <v>1</v>
      </c>
      <c r="BB724">
        <v>0</v>
      </c>
      <c r="BC724">
        <f t="shared" si="155"/>
        <v>682</v>
      </c>
      <c r="BD724">
        <f t="shared" si="156"/>
        <v>38</v>
      </c>
      <c r="BE724">
        <f t="shared" si="152"/>
        <v>0.44687753446877532</v>
      </c>
      <c r="BF724">
        <f t="shared" si="153"/>
        <v>0.83966244725738393</v>
      </c>
      <c r="BG724">
        <f t="shared" si="154"/>
        <v>6.8099144140900748E-4</v>
      </c>
    </row>
    <row r="725" spans="1:59" x14ac:dyDescent="0.35">
      <c r="A725">
        <v>35</v>
      </c>
      <c r="B725">
        <v>1232</v>
      </c>
      <c r="C725">
        <v>16</v>
      </c>
      <c r="D725">
        <v>406</v>
      </c>
      <c r="E725">
        <v>3</v>
      </c>
      <c r="F725">
        <v>2</v>
      </c>
      <c r="G725">
        <v>8</v>
      </c>
      <c r="H725">
        <v>2</v>
      </c>
      <c r="I725">
        <v>2</v>
      </c>
      <c r="J725">
        <v>0</v>
      </c>
      <c r="K725">
        <v>14.945945945945946</v>
      </c>
      <c r="L725">
        <v>3</v>
      </c>
      <c r="M725">
        <v>2</v>
      </c>
      <c r="N725" s="14">
        <v>0</v>
      </c>
      <c r="O725">
        <v>1</v>
      </c>
      <c r="P725" s="15">
        <f t="shared" si="144"/>
        <v>1</v>
      </c>
      <c r="Q725">
        <f t="shared" si="145"/>
        <v>0</v>
      </c>
      <c r="R725">
        <f t="shared" si="146"/>
        <v>0.17699430721200843</v>
      </c>
      <c r="S725" s="14">
        <f t="shared" si="147"/>
        <v>0.17699430721200843</v>
      </c>
      <c r="T725" s="15">
        <f t="shared" si="148"/>
        <v>0.82300569278799163</v>
      </c>
      <c r="U725" s="14">
        <f t="shared" si="149"/>
        <v>-0.19479216121113907</v>
      </c>
      <c r="V725" s="15">
        <f t="shared" si="150"/>
        <v>100</v>
      </c>
      <c r="W725">
        <f t="shared" si="151"/>
        <v>0.21505842397326236</v>
      </c>
      <c r="AZ725">
        <v>0.10001257455767731</v>
      </c>
      <c r="BA725">
        <v>1</v>
      </c>
      <c r="BB725">
        <v>0</v>
      </c>
      <c r="BC725">
        <f t="shared" si="155"/>
        <v>683</v>
      </c>
      <c r="BD725">
        <f t="shared" si="156"/>
        <v>38</v>
      </c>
      <c r="BE725">
        <f t="shared" si="152"/>
        <v>0.44606650446066509</v>
      </c>
      <c r="BF725">
        <f t="shared" si="153"/>
        <v>0.83966244725738393</v>
      </c>
      <c r="BG725">
        <f t="shared" si="154"/>
        <v>6.8099144140910072E-4</v>
      </c>
    </row>
    <row r="726" spans="1:59" x14ac:dyDescent="0.35">
      <c r="A726">
        <v>35</v>
      </c>
      <c r="B726">
        <v>1258</v>
      </c>
      <c r="C726">
        <v>1</v>
      </c>
      <c r="D726">
        <v>826</v>
      </c>
      <c r="E726">
        <v>4</v>
      </c>
      <c r="F726">
        <v>1</v>
      </c>
      <c r="G726">
        <v>4</v>
      </c>
      <c r="H726">
        <v>3</v>
      </c>
      <c r="I726">
        <v>1</v>
      </c>
      <c r="J726">
        <v>0</v>
      </c>
      <c r="K726">
        <v>13</v>
      </c>
      <c r="L726">
        <v>3</v>
      </c>
      <c r="M726">
        <v>3</v>
      </c>
      <c r="N726" s="14">
        <v>0</v>
      </c>
      <c r="O726">
        <v>1</v>
      </c>
      <c r="P726" s="15">
        <f t="shared" si="144"/>
        <v>1</v>
      </c>
      <c r="Q726">
        <f t="shared" si="145"/>
        <v>0</v>
      </c>
      <c r="R726">
        <f t="shared" si="146"/>
        <v>4.2732280481533567E-2</v>
      </c>
      <c r="S726" s="14">
        <f t="shared" si="147"/>
        <v>4.2732280481533567E-2</v>
      </c>
      <c r="T726" s="15">
        <f t="shared" si="148"/>
        <v>0.95726771951846645</v>
      </c>
      <c r="U726" s="14">
        <f t="shared" si="149"/>
        <v>-4.3672177938426829E-2</v>
      </c>
      <c r="V726" s="15">
        <f t="shared" si="150"/>
        <v>100</v>
      </c>
      <c r="W726">
        <f t="shared" si="151"/>
        <v>4.4639842763139606E-2</v>
      </c>
      <c r="AZ726">
        <v>0.10018095286003952</v>
      </c>
      <c r="BA726">
        <v>1</v>
      </c>
      <c r="BB726">
        <v>0</v>
      </c>
      <c r="BC726">
        <f t="shared" si="155"/>
        <v>684</v>
      </c>
      <c r="BD726">
        <f t="shared" si="156"/>
        <v>38</v>
      </c>
      <c r="BE726">
        <f t="shared" si="152"/>
        <v>0.44525547445255476</v>
      </c>
      <c r="BF726">
        <f t="shared" si="153"/>
        <v>0.83966244725738393</v>
      </c>
      <c r="BG726">
        <f t="shared" si="154"/>
        <v>6.8099144140910072E-4</v>
      </c>
    </row>
    <row r="727" spans="1:59" x14ac:dyDescent="0.35">
      <c r="A727">
        <v>35</v>
      </c>
      <c r="B727">
        <v>1276</v>
      </c>
      <c r="C727">
        <v>16</v>
      </c>
      <c r="D727">
        <v>586</v>
      </c>
      <c r="E727">
        <v>4</v>
      </c>
      <c r="F727">
        <v>2</v>
      </c>
      <c r="G727">
        <v>7</v>
      </c>
      <c r="H727">
        <v>3</v>
      </c>
      <c r="I727">
        <v>2</v>
      </c>
      <c r="J727">
        <v>1</v>
      </c>
      <c r="K727">
        <v>12</v>
      </c>
      <c r="L727">
        <v>3</v>
      </c>
      <c r="M727">
        <v>3</v>
      </c>
      <c r="N727" s="14">
        <v>0</v>
      </c>
      <c r="O727">
        <v>1</v>
      </c>
      <c r="P727" s="15">
        <f t="shared" si="144"/>
        <v>1</v>
      </c>
      <c r="Q727">
        <f t="shared" si="145"/>
        <v>0</v>
      </c>
      <c r="R727">
        <f t="shared" si="146"/>
        <v>0.2809440255652505</v>
      </c>
      <c r="S727" s="14">
        <f t="shared" si="147"/>
        <v>0.2809440255652505</v>
      </c>
      <c r="T727" s="15">
        <f t="shared" si="148"/>
        <v>0.71905597443474956</v>
      </c>
      <c r="U727" s="14">
        <f t="shared" si="149"/>
        <v>-0.32981607389523965</v>
      </c>
      <c r="V727" s="15">
        <f t="shared" si="150"/>
        <v>100</v>
      </c>
      <c r="W727">
        <f t="shared" si="151"/>
        <v>0.39071231664002348</v>
      </c>
      <c r="AZ727">
        <v>0.10051054863971823</v>
      </c>
      <c r="BA727">
        <v>1</v>
      </c>
      <c r="BB727">
        <v>0</v>
      </c>
      <c r="BC727">
        <f t="shared" si="155"/>
        <v>685</v>
      </c>
      <c r="BD727">
        <f t="shared" si="156"/>
        <v>38</v>
      </c>
      <c r="BE727">
        <f t="shared" si="152"/>
        <v>0.44444444444444442</v>
      </c>
      <c r="BF727">
        <f t="shared" si="153"/>
        <v>0.83966244725738393</v>
      </c>
      <c r="BG727">
        <f t="shared" si="154"/>
        <v>6.8099144140900748E-4</v>
      </c>
    </row>
    <row r="728" spans="1:59" x14ac:dyDescent="0.35">
      <c r="A728">
        <v>35</v>
      </c>
      <c r="B728">
        <v>1296</v>
      </c>
      <c r="C728">
        <v>5</v>
      </c>
      <c r="D728">
        <v>464</v>
      </c>
      <c r="E728">
        <v>3</v>
      </c>
      <c r="F728">
        <v>2</v>
      </c>
      <c r="G728">
        <v>3</v>
      </c>
      <c r="H728">
        <v>2</v>
      </c>
      <c r="I728">
        <v>1</v>
      </c>
      <c r="J728">
        <v>0</v>
      </c>
      <c r="K728">
        <v>13</v>
      </c>
      <c r="L728">
        <v>4</v>
      </c>
      <c r="M728">
        <v>3</v>
      </c>
      <c r="N728" s="14">
        <v>0</v>
      </c>
      <c r="O728">
        <v>1</v>
      </c>
      <c r="P728" s="15">
        <f t="shared" si="144"/>
        <v>1</v>
      </c>
      <c r="Q728">
        <f t="shared" si="145"/>
        <v>0</v>
      </c>
      <c r="R728">
        <f t="shared" si="146"/>
        <v>9.7703454347258814E-2</v>
      </c>
      <c r="S728" s="14">
        <f t="shared" si="147"/>
        <v>9.7703454347258814E-2</v>
      </c>
      <c r="T728" s="15">
        <f t="shared" si="148"/>
        <v>0.9022965456527412</v>
      </c>
      <c r="U728" s="14">
        <f t="shared" si="149"/>
        <v>-0.10281204836899346</v>
      </c>
      <c r="V728" s="15">
        <f t="shared" si="150"/>
        <v>100</v>
      </c>
      <c r="W728">
        <f t="shared" si="151"/>
        <v>0.10828308588566965</v>
      </c>
      <c r="AZ728">
        <v>0.10070365045095532</v>
      </c>
      <c r="BA728">
        <v>1</v>
      </c>
      <c r="BB728">
        <v>0</v>
      </c>
      <c r="BC728">
        <f t="shared" si="155"/>
        <v>686</v>
      </c>
      <c r="BD728">
        <f t="shared" si="156"/>
        <v>38</v>
      </c>
      <c r="BE728">
        <f t="shared" si="152"/>
        <v>0.44363341443633419</v>
      </c>
      <c r="BF728">
        <f t="shared" si="153"/>
        <v>0.83966244725738393</v>
      </c>
      <c r="BG728">
        <f t="shared" si="154"/>
        <v>6.8099144140910072E-4</v>
      </c>
    </row>
    <row r="729" spans="1:59" x14ac:dyDescent="0.35">
      <c r="A729">
        <v>35</v>
      </c>
      <c r="B729">
        <v>1349</v>
      </c>
      <c r="C729">
        <v>7</v>
      </c>
      <c r="D729">
        <v>1601</v>
      </c>
      <c r="E729">
        <v>3</v>
      </c>
      <c r="F729">
        <v>2</v>
      </c>
      <c r="G729">
        <v>5</v>
      </c>
      <c r="H729">
        <v>4</v>
      </c>
      <c r="I729">
        <v>2</v>
      </c>
      <c r="J729">
        <v>0</v>
      </c>
      <c r="K729">
        <v>18</v>
      </c>
      <c r="L729">
        <v>4</v>
      </c>
      <c r="M729">
        <v>2</v>
      </c>
      <c r="N729" s="14">
        <v>0</v>
      </c>
      <c r="O729">
        <v>1</v>
      </c>
      <c r="P729" s="15">
        <f t="shared" si="144"/>
        <v>1</v>
      </c>
      <c r="Q729">
        <f t="shared" si="145"/>
        <v>0</v>
      </c>
      <c r="R729">
        <f t="shared" si="146"/>
        <v>3.7147744041702797E-2</v>
      </c>
      <c r="S729" s="14">
        <f t="shared" si="147"/>
        <v>3.7147744041702797E-2</v>
      </c>
      <c r="T729" s="15">
        <f t="shared" si="148"/>
        <v>0.96285225595829715</v>
      </c>
      <c r="U729" s="14">
        <f t="shared" si="149"/>
        <v>-3.7855299558209037E-2</v>
      </c>
      <c r="V729" s="15">
        <f t="shared" si="150"/>
        <v>100</v>
      </c>
      <c r="W729">
        <f t="shared" si="151"/>
        <v>3.8580938884264018E-2</v>
      </c>
      <c r="AZ729">
        <v>0.10075659594861661</v>
      </c>
      <c r="BA729">
        <v>1</v>
      </c>
      <c r="BB729">
        <v>0</v>
      </c>
      <c r="BC729">
        <f t="shared" si="155"/>
        <v>687</v>
      </c>
      <c r="BD729">
        <f t="shared" si="156"/>
        <v>38</v>
      </c>
      <c r="BE729">
        <f t="shared" si="152"/>
        <v>0.44282238442822386</v>
      </c>
      <c r="BF729">
        <f t="shared" si="153"/>
        <v>0.83966244725738393</v>
      </c>
      <c r="BG729">
        <f t="shared" si="154"/>
        <v>6.8099144140910072E-4</v>
      </c>
    </row>
    <row r="730" spans="1:59" x14ac:dyDescent="0.35">
      <c r="A730">
        <v>35</v>
      </c>
      <c r="B730">
        <v>1395</v>
      </c>
      <c r="C730">
        <v>9</v>
      </c>
      <c r="D730">
        <v>2008</v>
      </c>
      <c r="E730">
        <v>2</v>
      </c>
      <c r="F730">
        <v>2</v>
      </c>
      <c r="G730">
        <v>4</v>
      </c>
      <c r="H730">
        <v>3</v>
      </c>
      <c r="I730">
        <v>1</v>
      </c>
      <c r="J730">
        <v>0</v>
      </c>
      <c r="K730">
        <v>15.375527426160337</v>
      </c>
      <c r="L730">
        <v>2</v>
      </c>
      <c r="M730">
        <v>3</v>
      </c>
      <c r="N730" s="14">
        <v>0</v>
      </c>
      <c r="O730">
        <v>1</v>
      </c>
      <c r="P730" s="15">
        <f t="shared" si="144"/>
        <v>1</v>
      </c>
      <c r="Q730">
        <f t="shared" si="145"/>
        <v>0</v>
      </c>
      <c r="R730">
        <f t="shared" si="146"/>
        <v>0.13077269302599712</v>
      </c>
      <c r="S730" s="14">
        <f t="shared" si="147"/>
        <v>0.13077269302599712</v>
      </c>
      <c r="T730" s="15">
        <f t="shared" si="148"/>
        <v>0.86922730697400286</v>
      </c>
      <c r="U730" s="14">
        <f t="shared" si="149"/>
        <v>-0.14015061487842786</v>
      </c>
      <c r="V730" s="15">
        <f t="shared" si="150"/>
        <v>100</v>
      </c>
      <c r="W730">
        <f t="shared" si="151"/>
        <v>0.15044706025314541</v>
      </c>
      <c r="AZ730">
        <v>0.10093059836971788</v>
      </c>
      <c r="BA730">
        <v>1</v>
      </c>
      <c r="BB730">
        <v>0</v>
      </c>
      <c r="BC730">
        <f t="shared" si="155"/>
        <v>688</v>
      </c>
      <c r="BD730">
        <f t="shared" si="156"/>
        <v>38</v>
      </c>
      <c r="BE730">
        <f t="shared" si="152"/>
        <v>0.44201135442011352</v>
      </c>
      <c r="BF730">
        <f t="shared" si="153"/>
        <v>0.83966244725738393</v>
      </c>
      <c r="BG730">
        <f t="shared" si="154"/>
        <v>6.8099144140900748E-4</v>
      </c>
    </row>
    <row r="731" spans="1:59" x14ac:dyDescent="0.35">
      <c r="A731">
        <v>35</v>
      </c>
      <c r="B731">
        <v>1402</v>
      </c>
      <c r="C731">
        <v>28</v>
      </c>
      <c r="D731">
        <v>1554</v>
      </c>
      <c r="E731">
        <v>2</v>
      </c>
      <c r="F731">
        <v>1</v>
      </c>
      <c r="G731">
        <v>9</v>
      </c>
      <c r="H731">
        <v>3</v>
      </c>
      <c r="I731">
        <v>2</v>
      </c>
      <c r="J731">
        <v>0</v>
      </c>
      <c r="K731">
        <v>15.492537313432836</v>
      </c>
      <c r="L731">
        <v>1</v>
      </c>
      <c r="M731">
        <v>3</v>
      </c>
      <c r="N731" s="14">
        <v>0</v>
      </c>
      <c r="O731">
        <v>1</v>
      </c>
      <c r="P731" s="15">
        <f t="shared" si="144"/>
        <v>1</v>
      </c>
      <c r="Q731">
        <f t="shared" si="145"/>
        <v>0</v>
      </c>
      <c r="R731">
        <f t="shared" si="146"/>
        <v>0.18014858542700651</v>
      </c>
      <c r="S731" s="14">
        <f t="shared" si="147"/>
        <v>0.18014858542700651</v>
      </c>
      <c r="T731" s="15">
        <f t="shared" si="148"/>
        <v>0.81985141457299349</v>
      </c>
      <c r="U731" s="14">
        <f t="shared" si="149"/>
        <v>-0.1986321568831089</v>
      </c>
      <c r="V731" s="15">
        <f t="shared" si="150"/>
        <v>100</v>
      </c>
      <c r="W731">
        <f t="shared" si="151"/>
        <v>0.21973321290277217</v>
      </c>
      <c r="AZ731">
        <v>0.10117290055840317</v>
      </c>
      <c r="BA731">
        <v>1</v>
      </c>
      <c r="BB731">
        <v>0</v>
      </c>
      <c r="BC731">
        <f t="shared" si="155"/>
        <v>689</v>
      </c>
      <c r="BD731">
        <f t="shared" si="156"/>
        <v>38</v>
      </c>
      <c r="BE731">
        <f t="shared" si="152"/>
        <v>0.4412003244120033</v>
      </c>
      <c r="BF731">
        <f t="shared" si="153"/>
        <v>0.83966244725738393</v>
      </c>
      <c r="BG731">
        <f t="shared" si="154"/>
        <v>6.8099144140910072E-4</v>
      </c>
    </row>
    <row r="732" spans="1:59" x14ac:dyDescent="0.35">
      <c r="A732">
        <v>35</v>
      </c>
      <c r="B732">
        <v>1490</v>
      </c>
      <c r="C732">
        <v>11</v>
      </c>
      <c r="D732">
        <v>2003</v>
      </c>
      <c r="E732">
        <v>4</v>
      </c>
      <c r="F732">
        <v>2</v>
      </c>
      <c r="G732">
        <v>5</v>
      </c>
      <c r="H732">
        <v>3</v>
      </c>
      <c r="I732">
        <v>2</v>
      </c>
      <c r="J732">
        <v>1</v>
      </c>
      <c r="K732">
        <v>15.173076923076923</v>
      </c>
      <c r="L732">
        <v>3</v>
      </c>
      <c r="M732">
        <v>3</v>
      </c>
      <c r="N732" s="14">
        <v>0</v>
      </c>
      <c r="O732">
        <v>1</v>
      </c>
      <c r="P732" s="15">
        <f t="shared" si="144"/>
        <v>1</v>
      </c>
      <c r="Q732">
        <f t="shared" si="145"/>
        <v>0</v>
      </c>
      <c r="R732">
        <f t="shared" si="146"/>
        <v>0.16926447823547214</v>
      </c>
      <c r="S732" s="14">
        <f t="shared" si="147"/>
        <v>0.16926447823547214</v>
      </c>
      <c r="T732" s="15">
        <f t="shared" si="148"/>
        <v>0.83073552176452781</v>
      </c>
      <c r="U732" s="14">
        <f t="shared" si="149"/>
        <v>-0.18544379980838596</v>
      </c>
      <c r="V732" s="15">
        <f t="shared" si="150"/>
        <v>100</v>
      </c>
      <c r="W732">
        <f t="shared" si="151"/>
        <v>0.20375254675031243</v>
      </c>
      <c r="AZ732">
        <v>0.10174147301820863</v>
      </c>
      <c r="BA732">
        <v>1</v>
      </c>
      <c r="BB732">
        <v>0</v>
      </c>
      <c r="BC732">
        <f t="shared" si="155"/>
        <v>690</v>
      </c>
      <c r="BD732">
        <f t="shared" si="156"/>
        <v>38</v>
      </c>
      <c r="BE732">
        <f t="shared" si="152"/>
        <v>0.44038929440389296</v>
      </c>
      <c r="BF732">
        <f t="shared" si="153"/>
        <v>0.83966244725738393</v>
      </c>
      <c r="BG732">
        <f t="shared" si="154"/>
        <v>6.8099144140910072E-4</v>
      </c>
    </row>
    <row r="733" spans="1:59" x14ac:dyDescent="0.35">
      <c r="A733">
        <v>36</v>
      </c>
      <c r="B733">
        <v>132</v>
      </c>
      <c r="C733">
        <v>6</v>
      </c>
      <c r="D733">
        <v>97</v>
      </c>
      <c r="E733">
        <v>2</v>
      </c>
      <c r="F733">
        <v>1</v>
      </c>
      <c r="G733">
        <v>5</v>
      </c>
      <c r="H733">
        <v>4</v>
      </c>
      <c r="I733">
        <v>2</v>
      </c>
      <c r="J733">
        <v>0</v>
      </c>
      <c r="K733">
        <v>12</v>
      </c>
      <c r="L733">
        <v>2</v>
      </c>
      <c r="M733">
        <v>3</v>
      </c>
      <c r="N733" s="14">
        <v>0</v>
      </c>
      <c r="O733">
        <v>1</v>
      </c>
      <c r="P733" s="15">
        <f t="shared" si="144"/>
        <v>1</v>
      </c>
      <c r="Q733">
        <f t="shared" si="145"/>
        <v>0</v>
      </c>
      <c r="R733">
        <f t="shared" si="146"/>
        <v>5.6338952301695028E-2</v>
      </c>
      <c r="S733" s="14">
        <f t="shared" si="147"/>
        <v>5.6338952301695028E-2</v>
      </c>
      <c r="T733" s="15">
        <f t="shared" si="148"/>
        <v>0.94366104769830494</v>
      </c>
      <c r="U733" s="14">
        <f t="shared" si="149"/>
        <v>-5.7988236955610208E-2</v>
      </c>
      <c r="V733" s="15">
        <f t="shared" si="150"/>
        <v>100</v>
      </c>
      <c r="W733">
        <f t="shared" si="151"/>
        <v>5.9702530309068122E-2</v>
      </c>
      <c r="AZ733">
        <v>0.10191241567846773</v>
      </c>
      <c r="BA733">
        <v>1</v>
      </c>
      <c r="BB733">
        <v>0</v>
      </c>
      <c r="BC733">
        <f t="shared" si="155"/>
        <v>691</v>
      </c>
      <c r="BD733">
        <f t="shared" si="156"/>
        <v>38</v>
      </c>
      <c r="BE733">
        <f t="shared" si="152"/>
        <v>0.43957826439578263</v>
      </c>
      <c r="BF733">
        <f t="shared" si="153"/>
        <v>0.83966244725738393</v>
      </c>
      <c r="BG733">
        <f t="shared" si="154"/>
        <v>0</v>
      </c>
    </row>
    <row r="734" spans="1:59" x14ac:dyDescent="0.35">
      <c r="A734">
        <v>36</v>
      </c>
      <c r="B734">
        <v>164</v>
      </c>
      <c r="C734">
        <v>2</v>
      </c>
      <c r="D734">
        <v>513</v>
      </c>
      <c r="E734">
        <v>2</v>
      </c>
      <c r="F734">
        <v>2</v>
      </c>
      <c r="G734">
        <v>8</v>
      </c>
      <c r="H734">
        <v>3</v>
      </c>
      <c r="I734">
        <v>2</v>
      </c>
      <c r="J734">
        <v>0</v>
      </c>
      <c r="K734">
        <v>13</v>
      </c>
      <c r="L734">
        <v>2</v>
      </c>
      <c r="M734">
        <v>3</v>
      </c>
      <c r="N734" s="14">
        <v>0</v>
      </c>
      <c r="O734">
        <v>1</v>
      </c>
      <c r="P734" s="15">
        <f t="shared" si="144"/>
        <v>1</v>
      </c>
      <c r="Q734">
        <f t="shared" si="145"/>
        <v>0</v>
      </c>
      <c r="R734">
        <f t="shared" si="146"/>
        <v>0.12209709774197415</v>
      </c>
      <c r="S734" s="14">
        <f t="shared" si="147"/>
        <v>0.12209709774197415</v>
      </c>
      <c r="T734" s="15">
        <f t="shared" si="148"/>
        <v>0.87790290225802581</v>
      </c>
      <c r="U734" s="14">
        <f t="shared" si="149"/>
        <v>-0.13021928114585221</v>
      </c>
      <c r="V734" s="15">
        <f t="shared" si="150"/>
        <v>100</v>
      </c>
      <c r="W734">
        <f t="shared" si="151"/>
        <v>0.13907813429928542</v>
      </c>
      <c r="AZ734">
        <v>0.10206896913473817</v>
      </c>
      <c r="BA734">
        <v>0</v>
      </c>
      <c r="BB734">
        <v>1</v>
      </c>
      <c r="BC734">
        <f t="shared" si="155"/>
        <v>691</v>
      </c>
      <c r="BD734">
        <f t="shared" si="156"/>
        <v>39</v>
      </c>
      <c r="BE734">
        <f t="shared" si="152"/>
        <v>0.43957826439578263</v>
      </c>
      <c r="BF734">
        <f t="shared" si="153"/>
        <v>0.83544303797468356</v>
      </c>
      <c r="BG734">
        <f t="shared" si="154"/>
        <v>6.7756937386433146E-4</v>
      </c>
    </row>
    <row r="735" spans="1:59" x14ac:dyDescent="0.35">
      <c r="A735">
        <v>36</v>
      </c>
      <c r="B735">
        <v>172</v>
      </c>
      <c r="C735">
        <v>4</v>
      </c>
      <c r="D735">
        <v>1435</v>
      </c>
      <c r="E735">
        <v>1</v>
      </c>
      <c r="F735">
        <v>2</v>
      </c>
      <c r="G735">
        <v>5</v>
      </c>
      <c r="H735">
        <v>4</v>
      </c>
      <c r="I735">
        <v>1</v>
      </c>
      <c r="J735">
        <v>0</v>
      </c>
      <c r="K735">
        <v>15.173076923076923</v>
      </c>
      <c r="L735">
        <v>3</v>
      </c>
      <c r="M735">
        <v>2</v>
      </c>
      <c r="N735" s="14">
        <v>0</v>
      </c>
      <c r="O735">
        <v>1</v>
      </c>
      <c r="P735" s="15">
        <f t="shared" si="144"/>
        <v>1</v>
      </c>
      <c r="Q735">
        <f t="shared" si="145"/>
        <v>0</v>
      </c>
      <c r="R735">
        <f t="shared" si="146"/>
        <v>0.16449528344141776</v>
      </c>
      <c r="S735" s="14">
        <f t="shared" si="147"/>
        <v>0.16449528344141776</v>
      </c>
      <c r="T735" s="15">
        <f t="shared" si="148"/>
        <v>0.83550471655858227</v>
      </c>
      <c r="U735" s="14">
        <f t="shared" si="149"/>
        <v>-0.17971928576982524</v>
      </c>
      <c r="V735" s="15">
        <f t="shared" si="150"/>
        <v>100</v>
      </c>
      <c r="W735">
        <f t="shared" si="151"/>
        <v>0.19688133433760693</v>
      </c>
      <c r="AZ735">
        <v>0.10207932389991196</v>
      </c>
      <c r="BA735">
        <v>1</v>
      </c>
      <c r="BB735">
        <v>0</v>
      </c>
      <c r="BC735">
        <f t="shared" si="155"/>
        <v>692</v>
      </c>
      <c r="BD735">
        <f t="shared" si="156"/>
        <v>39</v>
      </c>
      <c r="BE735">
        <f t="shared" si="152"/>
        <v>0.43876723438767229</v>
      </c>
      <c r="BF735">
        <f t="shared" si="153"/>
        <v>0.83544303797468356</v>
      </c>
      <c r="BG735">
        <f t="shared" si="154"/>
        <v>6.7756937386423866E-4</v>
      </c>
    </row>
    <row r="736" spans="1:59" x14ac:dyDescent="0.35">
      <c r="A736">
        <v>36</v>
      </c>
      <c r="B736">
        <v>188</v>
      </c>
      <c r="C736">
        <v>7</v>
      </c>
      <c r="D736">
        <v>949</v>
      </c>
      <c r="E736">
        <v>2</v>
      </c>
      <c r="F736">
        <v>2</v>
      </c>
      <c r="G736">
        <v>4</v>
      </c>
      <c r="H736">
        <v>4</v>
      </c>
      <c r="I736">
        <v>1</v>
      </c>
      <c r="J736">
        <v>0</v>
      </c>
      <c r="K736">
        <v>18</v>
      </c>
      <c r="L736">
        <v>3</v>
      </c>
      <c r="M736">
        <v>3</v>
      </c>
      <c r="N736" s="14">
        <v>0</v>
      </c>
      <c r="O736">
        <v>1</v>
      </c>
      <c r="P736" s="15">
        <f t="shared" si="144"/>
        <v>1</v>
      </c>
      <c r="Q736">
        <f t="shared" si="145"/>
        <v>0</v>
      </c>
      <c r="R736">
        <f t="shared" si="146"/>
        <v>9.0459326269546586E-2</v>
      </c>
      <c r="S736" s="14">
        <f t="shared" si="147"/>
        <v>9.0459326269546586E-2</v>
      </c>
      <c r="T736" s="15">
        <f t="shared" si="148"/>
        <v>0.90954067373045344</v>
      </c>
      <c r="U736" s="14">
        <f t="shared" si="149"/>
        <v>-9.4815561044855071E-2</v>
      </c>
      <c r="V736" s="15">
        <f t="shared" si="150"/>
        <v>100</v>
      </c>
      <c r="W736">
        <f t="shared" si="151"/>
        <v>9.9456053898645785E-2</v>
      </c>
      <c r="AZ736">
        <v>0.10210045793576301</v>
      </c>
      <c r="BA736">
        <v>1</v>
      </c>
      <c r="BB736">
        <v>0</v>
      </c>
      <c r="BC736">
        <f t="shared" si="155"/>
        <v>693</v>
      </c>
      <c r="BD736">
        <f t="shared" si="156"/>
        <v>39</v>
      </c>
      <c r="BE736">
        <f t="shared" si="152"/>
        <v>0.43795620437956206</v>
      </c>
      <c r="BF736">
        <f t="shared" si="153"/>
        <v>0.83544303797468356</v>
      </c>
      <c r="BG736">
        <f t="shared" si="154"/>
        <v>6.7756937386433146E-4</v>
      </c>
    </row>
    <row r="737" spans="1:59" x14ac:dyDescent="0.35">
      <c r="A737">
        <v>36</v>
      </c>
      <c r="B737">
        <v>301</v>
      </c>
      <c r="C737">
        <v>15</v>
      </c>
      <c r="D737">
        <v>2036</v>
      </c>
      <c r="E737">
        <v>4</v>
      </c>
      <c r="F737">
        <v>2</v>
      </c>
      <c r="G737">
        <v>8</v>
      </c>
      <c r="H737">
        <v>4</v>
      </c>
      <c r="I737">
        <v>3</v>
      </c>
      <c r="J737">
        <v>0</v>
      </c>
      <c r="K737">
        <v>24</v>
      </c>
      <c r="L737">
        <v>1</v>
      </c>
      <c r="M737">
        <v>2</v>
      </c>
      <c r="N737" s="14">
        <v>0</v>
      </c>
      <c r="O737">
        <v>1</v>
      </c>
      <c r="P737" s="15">
        <f t="shared" si="144"/>
        <v>1</v>
      </c>
      <c r="Q737">
        <f t="shared" si="145"/>
        <v>0</v>
      </c>
      <c r="R737">
        <f t="shared" si="146"/>
        <v>3.6262796745816971E-2</v>
      </c>
      <c r="S737" s="14">
        <f t="shared" si="147"/>
        <v>3.6262796745816971E-2</v>
      </c>
      <c r="T737" s="15">
        <f t="shared" si="148"/>
        <v>0.96373720325418299</v>
      </c>
      <c r="U737" s="14">
        <f t="shared" si="149"/>
        <v>-3.6936632268826951E-2</v>
      </c>
      <c r="V737" s="15">
        <f t="shared" si="150"/>
        <v>100</v>
      </c>
      <c r="W737">
        <f t="shared" si="151"/>
        <v>3.7627266669140673E-2</v>
      </c>
      <c r="AZ737">
        <v>0.10250370940992271</v>
      </c>
      <c r="BA737">
        <v>1</v>
      </c>
      <c r="BB737">
        <v>0</v>
      </c>
      <c r="BC737">
        <f t="shared" si="155"/>
        <v>694</v>
      </c>
      <c r="BD737">
        <f t="shared" si="156"/>
        <v>39</v>
      </c>
      <c r="BE737">
        <f t="shared" si="152"/>
        <v>0.43714517437145173</v>
      </c>
      <c r="BF737">
        <f t="shared" si="153"/>
        <v>0.83544303797468356</v>
      </c>
      <c r="BG737">
        <f t="shared" si="154"/>
        <v>6.7756937386433146E-4</v>
      </c>
    </row>
    <row r="738" spans="1:59" x14ac:dyDescent="0.35">
      <c r="A738">
        <v>36</v>
      </c>
      <c r="B738">
        <v>311</v>
      </c>
      <c r="C738">
        <v>7</v>
      </c>
      <c r="D738">
        <v>1659</v>
      </c>
      <c r="E738">
        <v>1</v>
      </c>
      <c r="F738">
        <v>2</v>
      </c>
      <c r="G738">
        <v>5</v>
      </c>
      <c r="H738">
        <v>2</v>
      </c>
      <c r="I738">
        <v>1</v>
      </c>
      <c r="J738">
        <v>0</v>
      </c>
      <c r="K738">
        <v>11</v>
      </c>
      <c r="L738">
        <v>3</v>
      </c>
      <c r="M738">
        <v>3</v>
      </c>
      <c r="N738" s="14">
        <v>0</v>
      </c>
      <c r="O738">
        <v>1</v>
      </c>
      <c r="P738" s="15">
        <f t="shared" si="144"/>
        <v>1</v>
      </c>
      <c r="Q738">
        <f t="shared" si="145"/>
        <v>0</v>
      </c>
      <c r="R738">
        <f t="shared" si="146"/>
        <v>0.25284226860570458</v>
      </c>
      <c r="S738" s="14">
        <f t="shared" si="147"/>
        <v>0.25284226860570458</v>
      </c>
      <c r="T738" s="15">
        <f t="shared" si="148"/>
        <v>0.74715773139429542</v>
      </c>
      <c r="U738" s="14">
        <f t="shared" si="149"/>
        <v>-0.29147896300072568</v>
      </c>
      <c r="V738" s="15">
        <f t="shared" si="150"/>
        <v>100</v>
      </c>
      <c r="W738">
        <f t="shared" si="151"/>
        <v>0.33840547715924368</v>
      </c>
      <c r="AZ738">
        <v>0.10251170969146269</v>
      </c>
      <c r="BA738">
        <v>1</v>
      </c>
      <c r="BB738">
        <v>0</v>
      </c>
      <c r="BC738">
        <f t="shared" si="155"/>
        <v>695</v>
      </c>
      <c r="BD738">
        <f t="shared" si="156"/>
        <v>39</v>
      </c>
      <c r="BE738">
        <f t="shared" si="152"/>
        <v>0.43633414436334139</v>
      </c>
      <c r="BF738">
        <f t="shared" si="153"/>
        <v>0.83544303797468356</v>
      </c>
      <c r="BG738">
        <f t="shared" si="154"/>
        <v>6.7756937386423866E-4</v>
      </c>
    </row>
    <row r="739" spans="1:59" x14ac:dyDescent="0.35">
      <c r="A739">
        <v>36</v>
      </c>
      <c r="B739">
        <v>318</v>
      </c>
      <c r="C739">
        <v>9</v>
      </c>
      <c r="D739">
        <v>90</v>
      </c>
      <c r="E739">
        <v>4</v>
      </c>
      <c r="F739">
        <v>2</v>
      </c>
      <c r="G739">
        <v>4</v>
      </c>
      <c r="H739">
        <v>3</v>
      </c>
      <c r="I739">
        <v>2</v>
      </c>
      <c r="J739">
        <v>1</v>
      </c>
      <c r="K739">
        <v>15.375527426160337</v>
      </c>
      <c r="L739">
        <v>1</v>
      </c>
      <c r="M739">
        <v>2</v>
      </c>
      <c r="N739" s="14">
        <v>1</v>
      </c>
      <c r="O739">
        <v>0</v>
      </c>
      <c r="P739" s="15">
        <f t="shared" si="144"/>
        <v>1</v>
      </c>
      <c r="Q739">
        <f t="shared" si="145"/>
        <v>1</v>
      </c>
      <c r="R739">
        <f t="shared" si="146"/>
        <v>0.30409905708882345</v>
      </c>
      <c r="S739" s="14">
        <f t="shared" si="147"/>
        <v>0.30409905708882345</v>
      </c>
      <c r="T739" s="15">
        <f t="shared" si="148"/>
        <v>0.69590094291117655</v>
      </c>
      <c r="U739" s="14">
        <f t="shared" si="149"/>
        <v>-1.1904017849651725</v>
      </c>
      <c r="V739" s="15">
        <f t="shared" si="150"/>
        <v>0</v>
      </c>
      <c r="W739">
        <f t="shared" si="151"/>
        <v>2.2884021725457462</v>
      </c>
      <c r="AZ739">
        <v>0.10294255059622491</v>
      </c>
      <c r="BA739">
        <v>1</v>
      </c>
      <c r="BB739">
        <v>0</v>
      </c>
      <c r="BC739">
        <f t="shared" si="155"/>
        <v>696</v>
      </c>
      <c r="BD739">
        <f t="shared" si="156"/>
        <v>39</v>
      </c>
      <c r="BE739">
        <f t="shared" si="152"/>
        <v>0.43552311435523117</v>
      </c>
      <c r="BF739">
        <f t="shared" si="153"/>
        <v>0.83544303797468356</v>
      </c>
      <c r="BG739">
        <f t="shared" si="154"/>
        <v>6.7756937386433146E-4</v>
      </c>
    </row>
    <row r="740" spans="1:59" x14ac:dyDescent="0.35">
      <c r="A740">
        <v>36</v>
      </c>
      <c r="B740">
        <v>325</v>
      </c>
      <c r="C740">
        <v>10</v>
      </c>
      <c r="D740">
        <v>1312</v>
      </c>
      <c r="E740">
        <v>4</v>
      </c>
      <c r="F740">
        <v>1</v>
      </c>
      <c r="G740">
        <v>7</v>
      </c>
      <c r="H740">
        <v>3</v>
      </c>
      <c r="I740">
        <v>2</v>
      </c>
      <c r="J740">
        <v>0</v>
      </c>
      <c r="K740">
        <v>15.69811320754717</v>
      </c>
      <c r="L740">
        <v>1</v>
      </c>
      <c r="M740">
        <v>3</v>
      </c>
      <c r="N740" s="14">
        <v>0</v>
      </c>
      <c r="O740">
        <v>1</v>
      </c>
      <c r="P740" s="15">
        <f t="shared" si="144"/>
        <v>1</v>
      </c>
      <c r="Q740">
        <f t="shared" si="145"/>
        <v>0</v>
      </c>
      <c r="R740">
        <f t="shared" si="146"/>
        <v>5.3423611682103481E-2</v>
      </c>
      <c r="S740" s="14">
        <f t="shared" si="147"/>
        <v>5.3423611682103481E-2</v>
      </c>
      <c r="T740" s="15">
        <f t="shared" si="148"/>
        <v>0.94657638831789648</v>
      </c>
      <c r="U740" s="14">
        <f t="shared" si="149"/>
        <v>-5.4903605495399833E-2</v>
      </c>
      <c r="V740" s="15">
        <f t="shared" si="150"/>
        <v>100</v>
      </c>
      <c r="W740">
        <f t="shared" si="151"/>
        <v>5.6438774874830067E-2</v>
      </c>
      <c r="AZ740">
        <v>0.10295768613676805</v>
      </c>
      <c r="BA740">
        <v>1</v>
      </c>
      <c r="BB740">
        <v>0</v>
      </c>
      <c r="BC740">
        <f t="shared" si="155"/>
        <v>697</v>
      </c>
      <c r="BD740">
        <f t="shared" si="156"/>
        <v>39</v>
      </c>
      <c r="BE740">
        <f t="shared" si="152"/>
        <v>0.43471208434712083</v>
      </c>
      <c r="BF740">
        <f t="shared" si="153"/>
        <v>0.83544303797468356</v>
      </c>
      <c r="BG740">
        <f t="shared" si="154"/>
        <v>6.7756937386433146E-4</v>
      </c>
    </row>
    <row r="741" spans="1:59" x14ac:dyDescent="0.35">
      <c r="A741">
        <v>36</v>
      </c>
      <c r="B741">
        <v>329</v>
      </c>
      <c r="C741">
        <v>2</v>
      </c>
      <c r="D741">
        <v>501</v>
      </c>
      <c r="E741">
        <v>4</v>
      </c>
      <c r="F741">
        <v>1</v>
      </c>
      <c r="G741">
        <v>4</v>
      </c>
      <c r="H741">
        <v>3</v>
      </c>
      <c r="I741">
        <v>2</v>
      </c>
      <c r="J741">
        <v>0</v>
      </c>
      <c r="K741">
        <v>15.375527426160337</v>
      </c>
      <c r="L741">
        <v>2</v>
      </c>
      <c r="M741">
        <v>3</v>
      </c>
      <c r="N741" s="14">
        <v>0</v>
      </c>
      <c r="O741">
        <v>1</v>
      </c>
      <c r="P741" s="15">
        <f t="shared" si="144"/>
        <v>1</v>
      </c>
      <c r="Q741">
        <f t="shared" si="145"/>
        <v>0</v>
      </c>
      <c r="R741">
        <f t="shared" si="146"/>
        <v>2.80721919054297E-2</v>
      </c>
      <c r="S741" s="14">
        <f t="shared" si="147"/>
        <v>2.80721919054297E-2</v>
      </c>
      <c r="T741" s="15">
        <f t="shared" si="148"/>
        <v>0.97192780809457036</v>
      </c>
      <c r="U741" s="14">
        <f t="shared" si="149"/>
        <v>-2.8473748787606643E-2</v>
      </c>
      <c r="V741" s="15">
        <f t="shared" si="150"/>
        <v>100</v>
      </c>
      <c r="W741">
        <f t="shared" si="151"/>
        <v>2.8883001053817182E-2</v>
      </c>
      <c r="AZ741">
        <v>0.10295949444116417</v>
      </c>
      <c r="BA741">
        <v>1</v>
      </c>
      <c r="BB741">
        <v>0</v>
      </c>
      <c r="BC741">
        <f t="shared" si="155"/>
        <v>698</v>
      </c>
      <c r="BD741">
        <f t="shared" si="156"/>
        <v>39</v>
      </c>
      <c r="BE741">
        <f t="shared" si="152"/>
        <v>0.43390105433901049</v>
      </c>
      <c r="BF741">
        <f t="shared" si="153"/>
        <v>0.83544303797468356</v>
      </c>
      <c r="BG741">
        <f t="shared" si="154"/>
        <v>6.7756937386423866E-4</v>
      </c>
    </row>
    <row r="742" spans="1:59" x14ac:dyDescent="0.35">
      <c r="A742">
        <v>36</v>
      </c>
      <c r="B742">
        <v>329</v>
      </c>
      <c r="C742">
        <v>16</v>
      </c>
      <c r="D742">
        <v>1436</v>
      </c>
      <c r="E742">
        <v>3</v>
      </c>
      <c r="F742">
        <v>1</v>
      </c>
      <c r="G742">
        <v>8</v>
      </c>
      <c r="H742">
        <v>1</v>
      </c>
      <c r="I742">
        <v>2</v>
      </c>
      <c r="J742">
        <v>0</v>
      </c>
      <c r="K742">
        <v>14.945945945945946</v>
      </c>
      <c r="L742">
        <v>1</v>
      </c>
      <c r="M742">
        <v>2</v>
      </c>
      <c r="N742" s="14">
        <v>0</v>
      </c>
      <c r="O742">
        <v>1</v>
      </c>
      <c r="P742" s="15">
        <f t="shared" si="144"/>
        <v>1</v>
      </c>
      <c r="Q742">
        <f t="shared" si="145"/>
        <v>0</v>
      </c>
      <c r="R742">
        <f t="shared" si="146"/>
        <v>0.22579036362134122</v>
      </c>
      <c r="S742" s="14">
        <f t="shared" si="147"/>
        <v>0.22579036362134122</v>
      </c>
      <c r="T742" s="15">
        <f t="shared" si="148"/>
        <v>0.77420963637865881</v>
      </c>
      <c r="U742" s="14">
        <f t="shared" si="149"/>
        <v>-0.25591259403067423</v>
      </c>
      <c r="V742" s="15">
        <f t="shared" si="150"/>
        <v>100</v>
      </c>
      <c r="W742">
        <f t="shared" si="151"/>
        <v>0.29163982597461396</v>
      </c>
      <c r="AZ742">
        <v>0.10315662483270807</v>
      </c>
      <c r="BA742">
        <v>1</v>
      </c>
      <c r="BB742">
        <v>0</v>
      </c>
      <c r="BC742">
        <f t="shared" si="155"/>
        <v>699</v>
      </c>
      <c r="BD742">
        <f t="shared" si="156"/>
        <v>39</v>
      </c>
      <c r="BE742">
        <f t="shared" si="152"/>
        <v>0.43309002433090027</v>
      </c>
      <c r="BF742">
        <f t="shared" si="153"/>
        <v>0.83544303797468356</v>
      </c>
      <c r="BG742">
        <f t="shared" si="154"/>
        <v>6.7756937386433146E-4</v>
      </c>
    </row>
    <row r="743" spans="1:59" x14ac:dyDescent="0.35">
      <c r="A743">
        <v>36</v>
      </c>
      <c r="B743">
        <v>335</v>
      </c>
      <c r="C743">
        <v>17</v>
      </c>
      <c r="D743">
        <v>1908</v>
      </c>
      <c r="E743">
        <v>3</v>
      </c>
      <c r="F743">
        <v>2</v>
      </c>
      <c r="G743">
        <v>8</v>
      </c>
      <c r="H743">
        <v>2</v>
      </c>
      <c r="I743">
        <v>2</v>
      </c>
      <c r="J743">
        <v>0</v>
      </c>
      <c r="K743">
        <v>16</v>
      </c>
      <c r="L743">
        <v>3</v>
      </c>
      <c r="M743">
        <v>1</v>
      </c>
      <c r="N743" s="14">
        <v>0</v>
      </c>
      <c r="O743">
        <v>1</v>
      </c>
      <c r="P743" s="15">
        <f t="shared" si="144"/>
        <v>1</v>
      </c>
      <c r="Q743">
        <f t="shared" si="145"/>
        <v>0</v>
      </c>
      <c r="R743">
        <f t="shared" si="146"/>
        <v>0.20683222972162693</v>
      </c>
      <c r="S743" s="14">
        <f t="shared" si="147"/>
        <v>0.20683222972162693</v>
      </c>
      <c r="T743" s="15">
        <f t="shared" si="148"/>
        <v>0.79316777027837304</v>
      </c>
      <c r="U743" s="14">
        <f t="shared" si="149"/>
        <v>-0.23172051569054586</v>
      </c>
      <c r="V743" s="15">
        <f t="shared" si="150"/>
        <v>100</v>
      </c>
      <c r="W743">
        <f t="shared" si="151"/>
        <v>0.26076731490115435</v>
      </c>
      <c r="AZ743">
        <v>0.10323471839558263</v>
      </c>
      <c r="BA743">
        <v>1</v>
      </c>
      <c r="BB743">
        <v>0</v>
      </c>
      <c r="BC743">
        <f t="shared" si="155"/>
        <v>700</v>
      </c>
      <c r="BD743">
        <f t="shared" si="156"/>
        <v>39</v>
      </c>
      <c r="BE743">
        <f t="shared" si="152"/>
        <v>0.43227899432278993</v>
      </c>
      <c r="BF743">
        <f t="shared" si="153"/>
        <v>0.83544303797468356</v>
      </c>
      <c r="BG743">
        <f t="shared" si="154"/>
        <v>6.7756937386433146E-4</v>
      </c>
    </row>
    <row r="744" spans="1:59" x14ac:dyDescent="0.35">
      <c r="A744">
        <v>36</v>
      </c>
      <c r="B744">
        <v>363</v>
      </c>
      <c r="C744">
        <v>1</v>
      </c>
      <c r="D744">
        <v>1237</v>
      </c>
      <c r="E744">
        <v>3</v>
      </c>
      <c r="F744">
        <v>1</v>
      </c>
      <c r="G744">
        <v>3</v>
      </c>
      <c r="H744">
        <v>1</v>
      </c>
      <c r="I744">
        <v>3</v>
      </c>
      <c r="J744">
        <v>1</v>
      </c>
      <c r="K744">
        <v>21</v>
      </c>
      <c r="L744">
        <v>3</v>
      </c>
      <c r="M744">
        <v>3</v>
      </c>
      <c r="N744" s="14">
        <v>0</v>
      </c>
      <c r="O744">
        <v>1</v>
      </c>
      <c r="P744" s="15">
        <f t="shared" si="144"/>
        <v>1</v>
      </c>
      <c r="Q744">
        <f t="shared" si="145"/>
        <v>0</v>
      </c>
      <c r="R744">
        <f t="shared" si="146"/>
        <v>0.11435859565570236</v>
      </c>
      <c r="S744" s="14">
        <f t="shared" si="147"/>
        <v>0.11435859565570236</v>
      </c>
      <c r="T744" s="15">
        <f t="shared" si="148"/>
        <v>0.88564140434429761</v>
      </c>
      <c r="U744" s="14">
        <f t="shared" si="149"/>
        <v>-0.12144314580762665</v>
      </c>
      <c r="V744" s="15">
        <f t="shared" si="150"/>
        <v>100</v>
      </c>
      <c r="W744">
        <f t="shared" si="151"/>
        <v>0.12912516860068218</v>
      </c>
      <c r="AZ744">
        <v>0.10375816916865324</v>
      </c>
      <c r="BA744">
        <v>1</v>
      </c>
      <c r="BB744">
        <v>0</v>
      </c>
      <c r="BC744">
        <f t="shared" si="155"/>
        <v>701</v>
      </c>
      <c r="BD744">
        <f t="shared" si="156"/>
        <v>39</v>
      </c>
      <c r="BE744">
        <f t="shared" si="152"/>
        <v>0.4314679643146796</v>
      </c>
      <c r="BF744">
        <f t="shared" si="153"/>
        <v>0.83544303797468356</v>
      </c>
      <c r="BG744">
        <f t="shared" si="154"/>
        <v>6.7756937386423866E-4</v>
      </c>
    </row>
    <row r="745" spans="1:59" x14ac:dyDescent="0.35">
      <c r="A745">
        <v>36</v>
      </c>
      <c r="B745">
        <v>427</v>
      </c>
      <c r="C745">
        <v>8</v>
      </c>
      <c r="D745">
        <v>742</v>
      </c>
      <c r="E745">
        <v>1</v>
      </c>
      <c r="F745">
        <v>1</v>
      </c>
      <c r="G745">
        <v>1</v>
      </c>
      <c r="H745">
        <v>1</v>
      </c>
      <c r="I745">
        <v>2</v>
      </c>
      <c r="J745">
        <v>0</v>
      </c>
      <c r="K745">
        <v>14</v>
      </c>
      <c r="L745">
        <v>1</v>
      </c>
      <c r="M745">
        <v>3</v>
      </c>
      <c r="N745" s="14">
        <v>0</v>
      </c>
      <c r="O745">
        <v>1</v>
      </c>
      <c r="P745" s="15">
        <f t="shared" si="144"/>
        <v>1</v>
      </c>
      <c r="Q745">
        <f t="shared" si="145"/>
        <v>0</v>
      </c>
      <c r="R745">
        <f t="shared" si="146"/>
        <v>0.13731782836340925</v>
      </c>
      <c r="S745" s="14">
        <f t="shared" si="147"/>
        <v>0.13731782836340925</v>
      </c>
      <c r="T745" s="15">
        <f t="shared" si="148"/>
        <v>0.86268217163659078</v>
      </c>
      <c r="U745" s="14">
        <f t="shared" si="149"/>
        <v>-0.14770893888735198</v>
      </c>
      <c r="V745" s="15">
        <f t="shared" si="150"/>
        <v>100</v>
      </c>
      <c r="W745">
        <f t="shared" si="151"/>
        <v>0.1591754563594425</v>
      </c>
      <c r="AZ745">
        <v>0.10375828021883995</v>
      </c>
      <c r="BA745">
        <v>1</v>
      </c>
      <c r="BB745">
        <v>0</v>
      </c>
      <c r="BC745">
        <f t="shared" si="155"/>
        <v>702</v>
      </c>
      <c r="BD745">
        <f t="shared" si="156"/>
        <v>39</v>
      </c>
      <c r="BE745">
        <f t="shared" si="152"/>
        <v>0.43065693430656937</v>
      </c>
      <c r="BF745">
        <f t="shared" si="153"/>
        <v>0.83544303797468356</v>
      </c>
      <c r="BG745">
        <f t="shared" si="154"/>
        <v>6.7756937386433146E-4</v>
      </c>
    </row>
    <row r="746" spans="1:59" x14ac:dyDescent="0.35">
      <c r="A746">
        <v>36</v>
      </c>
      <c r="B746">
        <v>429</v>
      </c>
      <c r="C746">
        <v>2</v>
      </c>
      <c r="D746">
        <v>1294</v>
      </c>
      <c r="E746">
        <v>3</v>
      </c>
      <c r="F746">
        <v>1</v>
      </c>
      <c r="G746">
        <v>3</v>
      </c>
      <c r="H746">
        <v>2</v>
      </c>
      <c r="I746">
        <v>1</v>
      </c>
      <c r="J746">
        <v>1</v>
      </c>
      <c r="K746">
        <v>11</v>
      </c>
      <c r="L746">
        <v>4</v>
      </c>
      <c r="M746">
        <v>3</v>
      </c>
      <c r="N746" s="14">
        <v>0</v>
      </c>
      <c r="O746">
        <v>1</v>
      </c>
      <c r="P746" s="15">
        <f t="shared" si="144"/>
        <v>1</v>
      </c>
      <c r="Q746">
        <f t="shared" si="145"/>
        <v>0</v>
      </c>
      <c r="R746">
        <f t="shared" si="146"/>
        <v>0.27671419074899345</v>
      </c>
      <c r="S746" s="14">
        <f t="shared" si="147"/>
        <v>0.27671419074899345</v>
      </c>
      <c r="T746" s="15">
        <f t="shared" si="148"/>
        <v>0.72328580925100661</v>
      </c>
      <c r="U746" s="14">
        <f t="shared" si="149"/>
        <v>-0.32395082477048359</v>
      </c>
      <c r="V746" s="15">
        <f t="shared" si="150"/>
        <v>100</v>
      </c>
      <c r="W746">
        <f t="shared" si="151"/>
        <v>0.38257931679254542</v>
      </c>
      <c r="AZ746">
        <v>0.10377298903105894</v>
      </c>
      <c r="BA746">
        <v>1</v>
      </c>
      <c r="BB746">
        <v>0</v>
      </c>
      <c r="BC746">
        <f t="shared" si="155"/>
        <v>703</v>
      </c>
      <c r="BD746">
        <f t="shared" si="156"/>
        <v>39</v>
      </c>
      <c r="BE746">
        <f t="shared" si="152"/>
        <v>0.42984590429845904</v>
      </c>
      <c r="BF746">
        <f t="shared" si="153"/>
        <v>0.83544303797468356</v>
      </c>
      <c r="BG746">
        <f t="shared" si="154"/>
        <v>6.7756937386433146E-4</v>
      </c>
    </row>
    <row r="747" spans="1:59" x14ac:dyDescent="0.35">
      <c r="A747">
        <v>36</v>
      </c>
      <c r="B747">
        <v>430</v>
      </c>
      <c r="C747">
        <v>2</v>
      </c>
      <c r="D747">
        <v>1847</v>
      </c>
      <c r="E747">
        <v>4</v>
      </c>
      <c r="F747">
        <v>1</v>
      </c>
      <c r="G747">
        <v>4</v>
      </c>
      <c r="H747">
        <v>2</v>
      </c>
      <c r="I747">
        <v>2</v>
      </c>
      <c r="J747">
        <v>1</v>
      </c>
      <c r="K747">
        <v>22</v>
      </c>
      <c r="L747">
        <v>4</v>
      </c>
      <c r="M747">
        <v>3</v>
      </c>
      <c r="N747" s="14">
        <v>0</v>
      </c>
      <c r="O747">
        <v>1</v>
      </c>
      <c r="P747" s="15">
        <f t="shared" si="144"/>
        <v>1</v>
      </c>
      <c r="Q747">
        <f t="shared" si="145"/>
        <v>0</v>
      </c>
      <c r="R747">
        <f t="shared" si="146"/>
        <v>0.10191241567846773</v>
      </c>
      <c r="S747" s="14">
        <f t="shared" si="147"/>
        <v>0.10191241567846773</v>
      </c>
      <c r="T747" s="15">
        <f t="shared" si="148"/>
        <v>0.89808758432153224</v>
      </c>
      <c r="U747" s="14">
        <f t="shared" si="149"/>
        <v>-0.10748768278389696</v>
      </c>
      <c r="V747" s="15">
        <f t="shared" si="150"/>
        <v>100</v>
      </c>
      <c r="W747">
        <f t="shared" si="151"/>
        <v>0.11347714572344113</v>
      </c>
      <c r="AZ747">
        <v>0.10440132157700099</v>
      </c>
      <c r="BA747">
        <v>1</v>
      </c>
      <c r="BB747">
        <v>0</v>
      </c>
      <c r="BC747">
        <f t="shared" si="155"/>
        <v>704</v>
      </c>
      <c r="BD747">
        <f t="shared" si="156"/>
        <v>39</v>
      </c>
      <c r="BE747">
        <f t="shared" si="152"/>
        <v>0.4290348742903487</v>
      </c>
      <c r="BF747">
        <f t="shared" si="153"/>
        <v>0.83544303797468356</v>
      </c>
      <c r="BG747">
        <f t="shared" si="154"/>
        <v>6.7756937386423866E-4</v>
      </c>
    </row>
    <row r="748" spans="1:59" x14ac:dyDescent="0.35">
      <c r="A748">
        <v>36</v>
      </c>
      <c r="B748">
        <v>469</v>
      </c>
      <c r="C748">
        <v>3</v>
      </c>
      <c r="D748">
        <v>1257</v>
      </c>
      <c r="E748">
        <v>3</v>
      </c>
      <c r="F748">
        <v>2</v>
      </c>
      <c r="G748">
        <v>4</v>
      </c>
      <c r="H748">
        <v>2</v>
      </c>
      <c r="I748">
        <v>2</v>
      </c>
      <c r="J748">
        <v>0</v>
      </c>
      <c r="K748">
        <v>12</v>
      </c>
      <c r="L748">
        <v>3</v>
      </c>
      <c r="M748">
        <v>2</v>
      </c>
      <c r="N748" s="14">
        <v>0</v>
      </c>
      <c r="O748">
        <v>1</v>
      </c>
      <c r="P748" s="15">
        <f t="shared" si="144"/>
        <v>1</v>
      </c>
      <c r="Q748">
        <f t="shared" si="145"/>
        <v>0</v>
      </c>
      <c r="R748">
        <f t="shared" si="146"/>
        <v>8.3552565738386236E-2</v>
      </c>
      <c r="S748" s="14">
        <f t="shared" si="147"/>
        <v>8.3552565738386236E-2</v>
      </c>
      <c r="T748" s="15">
        <f t="shared" si="148"/>
        <v>0.91644743426161379</v>
      </c>
      <c r="U748" s="14">
        <f t="shared" si="149"/>
        <v>-8.7250568217264846E-2</v>
      </c>
      <c r="V748" s="15">
        <f t="shared" si="150"/>
        <v>100</v>
      </c>
      <c r="W748">
        <f t="shared" si="151"/>
        <v>9.1170058003059329E-2</v>
      </c>
      <c r="AZ748">
        <v>0.10450340037703139</v>
      </c>
      <c r="BA748">
        <v>1</v>
      </c>
      <c r="BB748">
        <v>0</v>
      </c>
      <c r="BC748">
        <f t="shared" si="155"/>
        <v>705</v>
      </c>
      <c r="BD748">
        <f t="shared" si="156"/>
        <v>39</v>
      </c>
      <c r="BE748">
        <f t="shared" si="152"/>
        <v>0.42822384428223847</v>
      </c>
      <c r="BF748">
        <f t="shared" si="153"/>
        <v>0.83544303797468356</v>
      </c>
      <c r="BG748">
        <f t="shared" si="154"/>
        <v>6.7756937386433146E-4</v>
      </c>
    </row>
    <row r="749" spans="1:59" x14ac:dyDescent="0.35">
      <c r="A749">
        <v>36</v>
      </c>
      <c r="B749">
        <v>506</v>
      </c>
      <c r="C749">
        <v>3</v>
      </c>
      <c r="D749">
        <v>397</v>
      </c>
      <c r="E749">
        <v>3</v>
      </c>
      <c r="F749">
        <v>2</v>
      </c>
      <c r="G749">
        <v>4</v>
      </c>
      <c r="H749">
        <v>2</v>
      </c>
      <c r="I749">
        <v>1</v>
      </c>
      <c r="J749">
        <v>0</v>
      </c>
      <c r="K749">
        <v>12</v>
      </c>
      <c r="L749">
        <v>4</v>
      </c>
      <c r="M749">
        <v>3</v>
      </c>
      <c r="N749" s="14">
        <v>0</v>
      </c>
      <c r="O749">
        <v>1</v>
      </c>
      <c r="P749" s="15">
        <f t="shared" si="144"/>
        <v>1</v>
      </c>
      <c r="Q749">
        <f t="shared" si="145"/>
        <v>0</v>
      </c>
      <c r="R749">
        <f t="shared" si="146"/>
        <v>0.11071447834646235</v>
      </c>
      <c r="S749" s="14">
        <f t="shared" si="147"/>
        <v>0.11071447834646235</v>
      </c>
      <c r="T749" s="15">
        <f t="shared" si="148"/>
        <v>0.88928552165353769</v>
      </c>
      <c r="U749" s="14">
        <f t="shared" si="149"/>
        <v>-0.11733692331906122</v>
      </c>
      <c r="V749" s="15">
        <f t="shared" si="150"/>
        <v>100</v>
      </c>
      <c r="W749">
        <f t="shared" si="151"/>
        <v>0.12449823555048982</v>
      </c>
      <c r="AZ749">
        <v>0.10454473828325808</v>
      </c>
      <c r="BA749">
        <v>1</v>
      </c>
      <c r="BB749">
        <v>0</v>
      </c>
      <c r="BC749">
        <f t="shared" si="155"/>
        <v>706</v>
      </c>
      <c r="BD749">
        <f t="shared" si="156"/>
        <v>39</v>
      </c>
      <c r="BE749">
        <f t="shared" si="152"/>
        <v>0.42741281427412814</v>
      </c>
      <c r="BF749">
        <f t="shared" si="153"/>
        <v>0.83544303797468356</v>
      </c>
      <c r="BG749">
        <f t="shared" si="154"/>
        <v>6.7756937386433146E-4</v>
      </c>
    </row>
    <row r="750" spans="1:59" x14ac:dyDescent="0.35">
      <c r="A750">
        <v>36</v>
      </c>
      <c r="B750">
        <v>530</v>
      </c>
      <c r="C750">
        <v>2</v>
      </c>
      <c r="D750">
        <v>1710</v>
      </c>
      <c r="E750">
        <v>3</v>
      </c>
      <c r="F750">
        <v>1</v>
      </c>
      <c r="G750">
        <v>9</v>
      </c>
      <c r="H750">
        <v>4</v>
      </c>
      <c r="I750">
        <v>1</v>
      </c>
      <c r="J750">
        <v>0</v>
      </c>
      <c r="K750">
        <v>15</v>
      </c>
      <c r="L750">
        <v>3</v>
      </c>
      <c r="M750">
        <v>2</v>
      </c>
      <c r="N750" s="14">
        <v>0</v>
      </c>
      <c r="O750">
        <v>1</v>
      </c>
      <c r="P750" s="15">
        <f t="shared" si="144"/>
        <v>1</v>
      </c>
      <c r="Q750">
        <f t="shared" si="145"/>
        <v>0</v>
      </c>
      <c r="R750">
        <f t="shared" si="146"/>
        <v>9.2139637019253734E-2</v>
      </c>
      <c r="S750" s="14">
        <f t="shared" si="147"/>
        <v>9.2139637019253734E-2</v>
      </c>
      <c r="T750" s="15">
        <f t="shared" si="148"/>
        <v>0.90786036298074624</v>
      </c>
      <c r="U750" s="14">
        <f t="shared" si="149"/>
        <v>-9.6664697470505198E-2</v>
      </c>
      <c r="V750" s="15">
        <f t="shared" si="150"/>
        <v>100</v>
      </c>
      <c r="W750">
        <f t="shared" si="151"/>
        <v>0.10149097898352437</v>
      </c>
      <c r="AZ750">
        <v>0.10515846652317332</v>
      </c>
      <c r="BA750">
        <v>1</v>
      </c>
      <c r="BB750">
        <v>0</v>
      </c>
      <c r="BC750">
        <f t="shared" si="155"/>
        <v>707</v>
      </c>
      <c r="BD750">
        <f t="shared" si="156"/>
        <v>39</v>
      </c>
      <c r="BE750">
        <f t="shared" si="152"/>
        <v>0.4266017842660178</v>
      </c>
      <c r="BF750">
        <f t="shared" si="153"/>
        <v>0.83544303797468356</v>
      </c>
      <c r="BG750">
        <f t="shared" si="154"/>
        <v>0</v>
      </c>
    </row>
    <row r="751" spans="1:59" x14ac:dyDescent="0.35">
      <c r="A751">
        <v>36</v>
      </c>
      <c r="B751">
        <v>530</v>
      </c>
      <c r="C751">
        <v>3</v>
      </c>
      <c r="D751">
        <v>967</v>
      </c>
      <c r="E751">
        <v>3</v>
      </c>
      <c r="F751">
        <v>2</v>
      </c>
      <c r="G751">
        <v>8</v>
      </c>
      <c r="H751">
        <v>4</v>
      </c>
      <c r="I751">
        <v>2</v>
      </c>
      <c r="J751">
        <v>1</v>
      </c>
      <c r="K751">
        <v>11</v>
      </c>
      <c r="L751">
        <v>1</v>
      </c>
      <c r="M751">
        <v>3</v>
      </c>
      <c r="N751" s="14">
        <v>1</v>
      </c>
      <c r="O751">
        <v>0</v>
      </c>
      <c r="P751" s="15">
        <f t="shared" si="144"/>
        <v>1</v>
      </c>
      <c r="Q751">
        <f t="shared" si="145"/>
        <v>1</v>
      </c>
      <c r="R751">
        <f t="shared" si="146"/>
        <v>0.29875991416046987</v>
      </c>
      <c r="S751" s="14">
        <f t="shared" si="147"/>
        <v>0.29875991416046987</v>
      </c>
      <c r="T751" s="15">
        <f t="shared" si="148"/>
        <v>0.70124008583953013</v>
      </c>
      <c r="U751" s="14">
        <f t="shared" si="149"/>
        <v>-1.208114990812666</v>
      </c>
      <c r="V751" s="15">
        <f t="shared" si="150"/>
        <v>0</v>
      </c>
      <c r="W751">
        <f t="shared" si="151"/>
        <v>2.347169257328412</v>
      </c>
      <c r="AZ751">
        <v>0.1054759725441103</v>
      </c>
      <c r="BA751">
        <v>0</v>
      </c>
      <c r="BB751">
        <v>1</v>
      </c>
      <c r="BC751">
        <f t="shared" si="155"/>
        <v>707</v>
      </c>
      <c r="BD751">
        <f t="shared" si="156"/>
        <v>40</v>
      </c>
      <c r="BE751">
        <f t="shared" si="152"/>
        <v>0.4266017842660178</v>
      </c>
      <c r="BF751">
        <f t="shared" si="153"/>
        <v>0.83122362869198319</v>
      </c>
      <c r="BG751">
        <f t="shared" si="154"/>
        <v>6.7414730631946984E-4</v>
      </c>
    </row>
    <row r="752" spans="1:59" x14ac:dyDescent="0.35">
      <c r="A752">
        <v>36</v>
      </c>
      <c r="B752">
        <v>557</v>
      </c>
      <c r="C752">
        <v>3</v>
      </c>
      <c r="D752">
        <v>2024</v>
      </c>
      <c r="E752">
        <v>1</v>
      </c>
      <c r="F752">
        <v>1</v>
      </c>
      <c r="G752">
        <v>8</v>
      </c>
      <c r="H752">
        <v>4</v>
      </c>
      <c r="I752">
        <v>2</v>
      </c>
      <c r="J752">
        <v>0</v>
      </c>
      <c r="K752">
        <v>19</v>
      </c>
      <c r="L752">
        <v>3</v>
      </c>
      <c r="M752">
        <v>3</v>
      </c>
      <c r="N752" s="14">
        <v>0</v>
      </c>
      <c r="O752">
        <v>1</v>
      </c>
      <c r="P752" s="15">
        <f t="shared" si="144"/>
        <v>1</v>
      </c>
      <c r="Q752">
        <f t="shared" si="145"/>
        <v>0</v>
      </c>
      <c r="R752">
        <f t="shared" si="146"/>
        <v>5.7407601844529546E-2</v>
      </c>
      <c r="S752" s="14">
        <f t="shared" si="147"/>
        <v>5.7407601844529546E-2</v>
      </c>
      <c r="T752" s="15">
        <f t="shared" si="148"/>
        <v>0.94259239815547047</v>
      </c>
      <c r="U752" s="14">
        <f t="shared" si="149"/>
        <v>-5.9121329286887257E-2</v>
      </c>
      <c r="V752" s="15">
        <f t="shared" si="150"/>
        <v>100</v>
      </c>
      <c r="W752">
        <f t="shared" si="151"/>
        <v>6.0903951651709351E-2</v>
      </c>
      <c r="AZ752">
        <v>0.10569944718003246</v>
      </c>
      <c r="BA752">
        <v>1</v>
      </c>
      <c r="BB752">
        <v>0</v>
      </c>
      <c r="BC752">
        <f t="shared" si="155"/>
        <v>708</v>
      </c>
      <c r="BD752">
        <f t="shared" si="156"/>
        <v>40</v>
      </c>
      <c r="BE752">
        <f t="shared" si="152"/>
        <v>0.42579075425790758</v>
      </c>
      <c r="BF752">
        <f t="shared" si="153"/>
        <v>0.83122362869198319</v>
      </c>
      <c r="BG752">
        <f t="shared" si="154"/>
        <v>6.741473063195621E-4</v>
      </c>
    </row>
    <row r="753" spans="1:59" x14ac:dyDescent="0.35">
      <c r="A753">
        <v>36</v>
      </c>
      <c r="B753">
        <v>559</v>
      </c>
      <c r="C753">
        <v>12</v>
      </c>
      <c r="D753">
        <v>1614</v>
      </c>
      <c r="E753">
        <v>3</v>
      </c>
      <c r="F753">
        <v>1</v>
      </c>
      <c r="G753">
        <v>3</v>
      </c>
      <c r="H753">
        <v>3</v>
      </c>
      <c r="I753">
        <v>2</v>
      </c>
      <c r="J753">
        <v>1</v>
      </c>
      <c r="K753">
        <v>12</v>
      </c>
      <c r="L753">
        <v>2</v>
      </c>
      <c r="M753">
        <v>3</v>
      </c>
      <c r="N753" s="14">
        <v>0</v>
      </c>
      <c r="O753">
        <v>1</v>
      </c>
      <c r="P753" s="15">
        <f t="shared" si="144"/>
        <v>1</v>
      </c>
      <c r="Q753">
        <f t="shared" si="145"/>
        <v>0</v>
      </c>
      <c r="R753">
        <f t="shared" si="146"/>
        <v>0.19229237994641926</v>
      </c>
      <c r="S753" s="14">
        <f t="shared" si="147"/>
        <v>0.19229237994641926</v>
      </c>
      <c r="T753" s="15">
        <f t="shared" si="148"/>
        <v>0.80770762005358077</v>
      </c>
      <c r="U753" s="14">
        <f t="shared" si="149"/>
        <v>-0.21355514231618652</v>
      </c>
      <c r="V753" s="15">
        <f t="shared" si="150"/>
        <v>100</v>
      </c>
      <c r="W753">
        <f t="shared" si="151"/>
        <v>0.2380717665306453</v>
      </c>
      <c r="AZ753">
        <v>0.1058329741997287</v>
      </c>
      <c r="BA753">
        <v>1</v>
      </c>
      <c r="BB753">
        <v>0</v>
      </c>
      <c r="BC753">
        <f t="shared" si="155"/>
        <v>709</v>
      </c>
      <c r="BD753">
        <f t="shared" si="156"/>
        <v>40</v>
      </c>
      <c r="BE753">
        <f t="shared" si="152"/>
        <v>0.42497972424979724</v>
      </c>
      <c r="BF753">
        <f t="shared" si="153"/>
        <v>0.83122362869198319</v>
      </c>
      <c r="BG753">
        <f t="shared" si="154"/>
        <v>6.741473063195621E-4</v>
      </c>
    </row>
    <row r="754" spans="1:59" x14ac:dyDescent="0.35">
      <c r="A754">
        <v>36</v>
      </c>
      <c r="B754">
        <v>566</v>
      </c>
      <c r="C754">
        <v>18</v>
      </c>
      <c r="D754">
        <v>407</v>
      </c>
      <c r="E754">
        <v>3</v>
      </c>
      <c r="F754">
        <v>2</v>
      </c>
      <c r="G754">
        <v>5</v>
      </c>
      <c r="H754">
        <v>4</v>
      </c>
      <c r="I754">
        <v>2</v>
      </c>
      <c r="J754">
        <v>0</v>
      </c>
      <c r="K754">
        <v>15.173076923076923</v>
      </c>
      <c r="L754">
        <v>4</v>
      </c>
      <c r="M754">
        <v>3</v>
      </c>
      <c r="N754" s="14">
        <v>0</v>
      </c>
      <c r="O754">
        <v>1</v>
      </c>
      <c r="P754" s="15">
        <f t="shared" si="144"/>
        <v>1</v>
      </c>
      <c r="Q754">
        <f t="shared" si="145"/>
        <v>0</v>
      </c>
      <c r="R754">
        <f t="shared" si="146"/>
        <v>4.8430964840685514E-2</v>
      </c>
      <c r="S754" s="14">
        <f t="shared" si="147"/>
        <v>4.8430964840685514E-2</v>
      </c>
      <c r="T754" s="15">
        <f t="shared" si="148"/>
        <v>0.95156903515931446</v>
      </c>
      <c r="U754" s="14">
        <f t="shared" si="149"/>
        <v>-4.9643040848091478E-2</v>
      </c>
      <c r="V754" s="15">
        <f t="shared" si="150"/>
        <v>100</v>
      </c>
      <c r="W754">
        <f t="shared" si="151"/>
        <v>5.0895902505462533E-2</v>
      </c>
      <c r="AZ754">
        <v>0.10593864708343248</v>
      </c>
      <c r="BA754">
        <v>1</v>
      </c>
      <c r="BB754">
        <v>0</v>
      </c>
      <c r="BC754">
        <f t="shared" si="155"/>
        <v>710</v>
      </c>
      <c r="BD754">
        <f t="shared" si="156"/>
        <v>40</v>
      </c>
      <c r="BE754">
        <f t="shared" si="152"/>
        <v>0.42416869424168691</v>
      </c>
      <c r="BF754">
        <f t="shared" si="153"/>
        <v>0.83122362869198319</v>
      </c>
      <c r="BG754">
        <f t="shared" si="154"/>
        <v>0</v>
      </c>
    </row>
    <row r="755" spans="1:59" x14ac:dyDescent="0.35">
      <c r="A755">
        <v>36</v>
      </c>
      <c r="B755">
        <v>607</v>
      </c>
      <c r="C755">
        <v>7</v>
      </c>
      <c r="D755">
        <v>1362</v>
      </c>
      <c r="E755">
        <v>1</v>
      </c>
      <c r="F755">
        <v>1</v>
      </c>
      <c r="G755">
        <v>8</v>
      </c>
      <c r="H755">
        <v>1</v>
      </c>
      <c r="I755">
        <v>2</v>
      </c>
      <c r="J755">
        <v>0</v>
      </c>
      <c r="K755">
        <v>16</v>
      </c>
      <c r="L755">
        <v>4</v>
      </c>
      <c r="M755">
        <v>2</v>
      </c>
      <c r="N755" s="14">
        <v>0</v>
      </c>
      <c r="O755">
        <v>1</v>
      </c>
      <c r="P755" s="15">
        <f t="shared" si="144"/>
        <v>1</v>
      </c>
      <c r="Q755">
        <f t="shared" si="145"/>
        <v>0</v>
      </c>
      <c r="R755">
        <f t="shared" si="146"/>
        <v>0.20336997209863655</v>
      </c>
      <c r="S755" s="14">
        <f t="shared" si="147"/>
        <v>0.20336997209863655</v>
      </c>
      <c r="T755" s="15">
        <f t="shared" si="148"/>
        <v>0.79663002790136339</v>
      </c>
      <c r="U755" s="14">
        <f t="shared" si="149"/>
        <v>-0.22736491386423727</v>
      </c>
      <c r="V755" s="15">
        <f t="shared" si="150"/>
        <v>100</v>
      </c>
      <c r="W755">
        <f t="shared" si="151"/>
        <v>0.25528785631442114</v>
      </c>
      <c r="AZ755">
        <v>0.10610735843038847</v>
      </c>
      <c r="BA755">
        <v>0</v>
      </c>
      <c r="BB755">
        <v>1</v>
      </c>
      <c r="BC755">
        <f t="shared" si="155"/>
        <v>710</v>
      </c>
      <c r="BD755">
        <f t="shared" si="156"/>
        <v>41</v>
      </c>
      <c r="BE755">
        <f t="shared" si="152"/>
        <v>0.42416869424168691</v>
      </c>
      <c r="BF755">
        <f t="shared" si="153"/>
        <v>0.8270042194092827</v>
      </c>
      <c r="BG755">
        <f t="shared" si="154"/>
        <v>0</v>
      </c>
    </row>
    <row r="756" spans="1:59" x14ac:dyDescent="0.35">
      <c r="A756">
        <v>36</v>
      </c>
      <c r="B756">
        <v>635</v>
      </c>
      <c r="C756">
        <v>10</v>
      </c>
      <c r="D756">
        <v>592</v>
      </c>
      <c r="E756">
        <v>2</v>
      </c>
      <c r="F756">
        <v>2</v>
      </c>
      <c r="G756">
        <v>8</v>
      </c>
      <c r="H756">
        <v>4</v>
      </c>
      <c r="I756">
        <v>1</v>
      </c>
      <c r="J756">
        <v>0</v>
      </c>
      <c r="K756">
        <v>14</v>
      </c>
      <c r="L756">
        <v>4</v>
      </c>
      <c r="M756">
        <v>2</v>
      </c>
      <c r="N756" s="14">
        <v>0</v>
      </c>
      <c r="O756">
        <v>1</v>
      </c>
      <c r="P756" s="15">
        <f t="shared" si="144"/>
        <v>1</v>
      </c>
      <c r="Q756">
        <f t="shared" si="145"/>
        <v>0</v>
      </c>
      <c r="R756">
        <f t="shared" si="146"/>
        <v>0.17769524290841091</v>
      </c>
      <c r="S756" s="14">
        <f t="shared" si="147"/>
        <v>0.17769524290841091</v>
      </c>
      <c r="T756" s="15">
        <f t="shared" si="148"/>
        <v>0.82230475709158912</v>
      </c>
      <c r="U756" s="14">
        <f t="shared" si="149"/>
        <v>-0.19564420191732781</v>
      </c>
      <c r="V756" s="15">
        <f t="shared" si="150"/>
        <v>100</v>
      </c>
      <c r="W756">
        <f t="shared" si="151"/>
        <v>0.21609414438620231</v>
      </c>
      <c r="AZ756">
        <v>0.10617096615227675</v>
      </c>
      <c r="BA756">
        <v>0</v>
      </c>
      <c r="BB756">
        <v>1</v>
      </c>
      <c r="BC756">
        <f t="shared" si="155"/>
        <v>710</v>
      </c>
      <c r="BD756">
        <f t="shared" si="156"/>
        <v>42</v>
      </c>
      <c r="BE756">
        <f t="shared" si="152"/>
        <v>0.42416869424168691</v>
      </c>
      <c r="BF756">
        <f t="shared" si="153"/>
        <v>0.82278481012658222</v>
      </c>
      <c r="BG756">
        <f t="shared" si="154"/>
        <v>6.6730317122993198E-4</v>
      </c>
    </row>
    <row r="757" spans="1:59" x14ac:dyDescent="0.35">
      <c r="A757">
        <v>36</v>
      </c>
      <c r="B757">
        <v>635</v>
      </c>
      <c r="C757">
        <v>18</v>
      </c>
      <c r="D757">
        <v>286</v>
      </c>
      <c r="E757">
        <v>2</v>
      </c>
      <c r="F757">
        <v>1</v>
      </c>
      <c r="G757">
        <v>5</v>
      </c>
      <c r="H757">
        <v>4</v>
      </c>
      <c r="I757">
        <v>1</v>
      </c>
      <c r="J757">
        <v>0</v>
      </c>
      <c r="K757">
        <v>15.173076923076923</v>
      </c>
      <c r="L757">
        <v>1</v>
      </c>
      <c r="M757">
        <v>3</v>
      </c>
      <c r="N757" s="14">
        <v>0</v>
      </c>
      <c r="O757">
        <v>1</v>
      </c>
      <c r="P757" s="15">
        <f t="shared" si="144"/>
        <v>1</v>
      </c>
      <c r="Q757">
        <f t="shared" si="145"/>
        <v>0</v>
      </c>
      <c r="R757">
        <f t="shared" si="146"/>
        <v>0.14592130385256194</v>
      </c>
      <c r="S757" s="14">
        <f t="shared" si="147"/>
        <v>0.14592130385256194</v>
      </c>
      <c r="T757" s="15">
        <f t="shared" si="148"/>
        <v>0.85407869614743803</v>
      </c>
      <c r="U757" s="14">
        <f t="shared" si="149"/>
        <v>-0.15773193938357469</v>
      </c>
      <c r="V757" s="15">
        <f t="shared" si="150"/>
        <v>100</v>
      </c>
      <c r="W757">
        <f t="shared" si="151"/>
        <v>0.17085229324976842</v>
      </c>
      <c r="AZ757">
        <v>0.10756509591729788</v>
      </c>
      <c r="BA757">
        <v>1</v>
      </c>
      <c r="BB757">
        <v>0</v>
      </c>
      <c r="BC757">
        <f t="shared" si="155"/>
        <v>711</v>
      </c>
      <c r="BD757">
        <f t="shared" si="156"/>
        <v>42</v>
      </c>
      <c r="BE757">
        <f t="shared" si="152"/>
        <v>0.42335766423357668</v>
      </c>
      <c r="BF757">
        <f t="shared" si="153"/>
        <v>0.82278481012658222</v>
      </c>
      <c r="BG757">
        <f t="shared" si="154"/>
        <v>6.6730317123002327E-4</v>
      </c>
    </row>
    <row r="758" spans="1:59" x14ac:dyDescent="0.35">
      <c r="A758">
        <v>36</v>
      </c>
      <c r="B758">
        <v>660</v>
      </c>
      <c r="C758">
        <v>15</v>
      </c>
      <c r="D758">
        <v>1052</v>
      </c>
      <c r="E758">
        <v>1</v>
      </c>
      <c r="F758">
        <v>2</v>
      </c>
      <c r="G758">
        <v>5</v>
      </c>
      <c r="H758">
        <v>3</v>
      </c>
      <c r="I758">
        <v>3</v>
      </c>
      <c r="J758">
        <v>0</v>
      </c>
      <c r="K758">
        <v>14</v>
      </c>
      <c r="L758">
        <v>2</v>
      </c>
      <c r="M758">
        <v>2</v>
      </c>
      <c r="N758" s="14">
        <v>1</v>
      </c>
      <c r="O758">
        <v>0</v>
      </c>
      <c r="P758" s="15">
        <f t="shared" si="144"/>
        <v>1</v>
      </c>
      <c r="Q758">
        <f t="shared" si="145"/>
        <v>1</v>
      </c>
      <c r="R758">
        <f t="shared" si="146"/>
        <v>0.1054759725441103</v>
      </c>
      <c r="S758" s="14">
        <f t="shared" si="147"/>
        <v>0.1054759725441103</v>
      </c>
      <c r="T758" s="15">
        <f t="shared" si="148"/>
        <v>0.89452402745588966</v>
      </c>
      <c r="U758" s="14">
        <f t="shared" si="149"/>
        <v>-2.2492721004016794</v>
      </c>
      <c r="V758" s="15">
        <f t="shared" si="150"/>
        <v>0</v>
      </c>
      <c r="W758">
        <f t="shared" si="151"/>
        <v>8.4808322301251842</v>
      </c>
      <c r="AZ758">
        <v>0.10869406576313789</v>
      </c>
      <c r="BA758">
        <v>1</v>
      </c>
      <c r="BB758">
        <v>0</v>
      </c>
      <c r="BC758">
        <f t="shared" si="155"/>
        <v>712</v>
      </c>
      <c r="BD758">
        <f t="shared" si="156"/>
        <v>42</v>
      </c>
      <c r="BE758">
        <f t="shared" si="152"/>
        <v>0.42254663422546634</v>
      </c>
      <c r="BF758">
        <f t="shared" si="153"/>
        <v>0.82278481012658222</v>
      </c>
      <c r="BG758">
        <f t="shared" si="154"/>
        <v>6.6730317123002327E-4</v>
      </c>
    </row>
    <row r="759" spans="1:59" x14ac:dyDescent="0.35">
      <c r="A759">
        <v>36</v>
      </c>
      <c r="B759">
        <v>688</v>
      </c>
      <c r="C759">
        <v>4</v>
      </c>
      <c r="D759">
        <v>2025</v>
      </c>
      <c r="E759">
        <v>4</v>
      </c>
      <c r="F759">
        <v>1</v>
      </c>
      <c r="G759">
        <v>3</v>
      </c>
      <c r="H759">
        <v>2</v>
      </c>
      <c r="I759">
        <v>3</v>
      </c>
      <c r="J759">
        <v>0</v>
      </c>
      <c r="K759">
        <v>13</v>
      </c>
      <c r="L759">
        <v>2</v>
      </c>
      <c r="M759">
        <v>3</v>
      </c>
      <c r="N759" s="14">
        <v>0</v>
      </c>
      <c r="O759">
        <v>1</v>
      </c>
      <c r="P759" s="15">
        <f t="shared" si="144"/>
        <v>1</v>
      </c>
      <c r="Q759">
        <f t="shared" si="145"/>
        <v>0</v>
      </c>
      <c r="R759">
        <f t="shared" si="146"/>
        <v>1.6205170516794199E-2</v>
      </c>
      <c r="S759" s="14">
        <f t="shared" si="147"/>
        <v>1.6205170516794199E-2</v>
      </c>
      <c r="T759" s="15">
        <f t="shared" si="148"/>
        <v>0.98379482948320585</v>
      </c>
      <c r="U759" s="14">
        <f t="shared" si="149"/>
        <v>-1.6337910293169864E-2</v>
      </c>
      <c r="V759" s="15">
        <f t="shared" si="150"/>
        <v>100</v>
      </c>
      <c r="W759">
        <f t="shared" si="151"/>
        <v>1.6472103767110551E-2</v>
      </c>
      <c r="AZ759">
        <v>0.10871588755689915</v>
      </c>
      <c r="BA759">
        <v>1</v>
      </c>
      <c r="BB759">
        <v>0</v>
      </c>
      <c r="BC759">
        <f t="shared" si="155"/>
        <v>713</v>
      </c>
      <c r="BD759">
        <f t="shared" si="156"/>
        <v>42</v>
      </c>
      <c r="BE759">
        <f t="shared" si="152"/>
        <v>0.42173560421735601</v>
      </c>
      <c r="BF759">
        <f t="shared" si="153"/>
        <v>0.82278481012658222</v>
      </c>
      <c r="BG759">
        <f t="shared" si="154"/>
        <v>0</v>
      </c>
    </row>
    <row r="760" spans="1:59" x14ac:dyDescent="0.35">
      <c r="A760">
        <v>36</v>
      </c>
      <c r="B760">
        <v>711</v>
      </c>
      <c r="C760">
        <v>5</v>
      </c>
      <c r="D760">
        <v>1651</v>
      </c>
      <c r="E760">
        <v>2</v>
      </c>
      <c r="F760">
        <v>1</v>
      </c>
      <c r="G760">
        <v>7</v>
      </c>
      <c r="H760">
        <v>1</v>
      </c>
      <c r="I760">
        <v>2</v>
      </c>
      <c r="J760">
        <v>0</v>
      </c>
      <c r="K760">
        <v>15.69811320754717</v>
      </c>
      <c r="L760">
        <v>3</v>
      </c>
      <c r="M760">
        <v>3</v>
      </c>
      <c r="N760" s="14">
        <v>0</v>
      </c>
      <c r="O760">
        <v>1</v>
      </c>
      <c r="P760" s="15">
        <f t="shared" si="144"/>
        <v>1</v>
      </c>
      <c r="Q760">
        <f t="shared" si="145"/>
        <v>0</v>
      </c>
      <c r="R760">
        <f t="shared" si="146"/>
        <v>0.11316614557472358</v>
      </c>
      <c r="S760" s="14">
        <f t="shared" si="147"/>
        <v>0.11316614557472358</v>
      </c>
      <c r="T760" s="15">
        <f t="shared" si="148"/>
        <v>0.8868338544252764</v>
      </c>
      <c r="U760" s="14">
        <f t="shared" si="149"/>
        <v>-0.12009762602676397</v>
      </c>
      <c r="V760" s="15">
        <f t="shared" si="150"/>
        <v>100</v>
      </c>
      <c r="W760">
        <f t="shared" si="151"/>
        <v>0.12760692999035575</v>
      </c>
      <c r="AZ760">
        <v>0.10875655101187404</v>
      </c>
      <c r="BA760">
        <v>0</v>
      </c>
      <c r="BB760">
        <v>1</v>
      </c>
      <c r="BC760">
        <f t="shared" si="155"/>
        <v>713</v>
      </c>
      <c r="BD760">
        <f t="shared" si="156"/>
        <v>43</v>
      </c>
      <c r="BE760">
        <f t="shared" si="152"/>
        <v>0.42173560421735601</v>
      </c>
      <c r="BF760">
        <f t="shared" si="153"/>
        <v>0.81856540084388185</v>
      </c>
      <c r="BG760">
        <f t="shared" si="154"/>
        <v>6.6388110368516317E-4</v>
      </c>
    </row>
    <row r="761" spans="1:59" x14ac:dyDescent="0.35">
      <c r="A761">
        <v>36</v>
      </c>
      <c r="B761">
        <v>776.33181818181822</v>
      </c>
      <c r="C761">
        <v>6</v>
      </c>
      <c r="D761">
        <v>1221</v>
      </c>
      <c r="E761">
        <v>3</v>
      </c>
      <c r="F761">
        <v>2</v>
      </c>
      <c r="G761">
        <v>5</v>
      </c>
      <c r="H761">
        <v>3</v>
      </c>
      <c r="I761">
        <v>3</v>
      </c>
      <c r="J761">
        <v>0</v>
      </c>
      <c r="K761">
        <v>14</v>
      </c>
      <c r="L761">
        <v>3</v>
      </c>
      <c r="M761">
        <v>3</v>
      </c>
      <c r="N761" s="14">
        <v>0</v>
      </c>
      <c r="O761">
        <v>1</v>
      </c>
      <c r="P761" s="15">
        <f t="shared" si="144"/>
        <v>1</v>
      </c>
      <c r="Q761">
        <f t="shared" si="145"/>
        <v>0</v>
      </c>
      <c r="R761">
        <f t="shared" si="146"/>
        <v>2.6764814681603633E-2</v>
      </c>
      <c r="S761" s="14">
        <f t="shared" si="147"/>
        <v>2.6764814681603633E-2</v>
      </c>
      <c r="T761" s="15">
        <f t="shared" si="148"/>
        <v>0.97323518531839637</v>
      </c>
      <c r="U761" s="14">
        <f t="shared" si="149"/>
        <v>-2.7129514473959129E-2</v>
      </c>
      <c r="V761" s="15">
        <f t="shared" si="150"/>
        <v>100</v>
      </c>
      <c r="W761">
        <f t="shared" si="151"/>
        <v>2.7500870380932081E-2</v>
      </c>
      <c r="AZ761">
        <v>0.10896484187853654</v>
      </c>
      <c r="BA761">
        <v>1</v>
      </c>
      <c r="BB761">
        <v>0</v>
      </c>
      <c r="BC761">
        <f t="shared" si="155"/>
        <v>714</v>
      </c>
      <c r="BD761">
        <f t="shared" si="156"/>
        <v>43</v>
      </c>
      <c r="BE761">
        <f t="shared" si="152"/>
        <v>0.42092457420924578</v>
      </c>
      <c r="BF761">
        <f t="shared" si="153"/>
        <v>0.81856540084388185</v>
      </c>
      <c r="BG761">
        <f t="shared" si="154"/>
        <v>0</v>
      </c>
    </row>
    <row r="762" spans="1:59" x14ac:dyDescent="0.35">
      <c r="A762">
        <v>36</v>
      </c>
      <c r="B762">
        <v>776.33181818181822</v>
      </c>
      <c r="C762">
        <v>6</v>
      </c>
      <c r="D762">
        <v>1594</v>
      </c>
      <c r="E762">
        <v>1</v>
      </c>
      <c r="F762">
        <v>2</v>
      </c>
      <c r="G762">
        <v>5</v>
      </c>
      <c r="H762">
        <v>1</v>
      </c>
      <c r="I762">
        <v>2</v>
      </c>
      <c r="J762">
        <v>1</v>
      </c>
      <c r="K762">
        <v>13</v>
      </c>
      <c r="L762">
        <v>4</v>
      </c>
      <c r="M762">
        <v>3</v>
      </c>
      <c r="N762" s="14">
        <v>0</v>
      </c>
      <c r="O762">
        <v>1</v>
      </c>
      <c r="P762" s="15">
        <f t="shared" si="144"/>
        <v>1</v>
      </c>
      <c r="Q762">
        <f t="shared" si="145"/>
        <v>0</v>
      </c>
      <c r="R762">
        <f t="shared" si="146"/>
        <v>0.48970770061974911</v>
      </c>
      <c r="S762" s="14">
        <f t="shared" si="147"/>
        <v>0.48970770061974911</v>
      </c>
      <c r="T762" s="15">
        <f t="shared" si="148"/>
        <v>0.51029229938025089</v>
      </c>
      <c r="U762" s="14">
        <f t="shared" si="149"/>
        <v>-0.67277158140378945</v>
      </c>
      <c r="V762" s="15">
        <f t="shared" si="150"/>
        <v>100</v>
      </c>
      <c r="W762">
        <f t="shared" si="151"/>
        <v>0.95966116128834056</v>
      </c>
      <c r="AZ762">
        <v>0.10946337381612128</v>
      </c>
      <c r="BA762">
        <v>0</v>
      </c>
      <c r="BB762">
        <v>1</v>
      </c>
      <c r="BC762">
        <f t="shared" si="155"/>
        <v>714</v>
      </c>
      <c r="BD762">
        <f t="shared" si="156"/>
        <v>44</v>
      </c>
      <c r="BE762">
        <f t="shared" si="152"/>
        <v>0.42092457420924578</v>
      </c>
      <c r="BF762">
        <f t="shared" si="153"/>
        <v>0.81434599156118148</v>
      </c>
      <c r="BG762">
        <f t="shared" si="154"/>
        <v>6.6045903614048466E-4</v>
      </c>
    </row>
    <row r="763" spans="1:59" x14ac:dyDescent="0.35">
      <c r="A763">
        <v>36</v>
      </c>
      <c r="B763">
        <v>776.33181818181822</v>
      </c>
      <c r="C763">
        <v>16</v>
      </c>
      <c r="D763">
        <v>1042</v>
      </c>
      <c r="E763">
        <v>3</v>
      </c>
      <c r="F763">
        <v>1</v>
      </c>
      <c r="G763">
        <v>5</v>
      </c>
      <c r="H763">
        <v>1</v>
      </c>
      <c r="I763">
        <v>1</v>
      </c>
      <c r="J763">
        <v>0</v>
      </c>
      <c r="K763">
        <v>16</v>
      </c>
      <c r="L763">
        <v>3</v>
      </c>
      <c r="M763">
        <v>3</v>
      </c>
      <c r="N763" s="14">
        <v>1</v>
      </c>
      <c r="O763">
        <v>0</v>
      </c>
      <c r="P763" s="15">
        <f t="shared" si="144"/>
        <v>1</v>
      </c>
      <c r="Q763">
        <f t="shared" si="145"/>
        <v>1</v>
      </c>
      <c r="R763">
        <f t="shared" si="146"/>
        <v>0.17065182326527781</v>
      </c>
      <c r="S763" s="14">
        <f t="shared" si="147"/>
        <v>0.17065182326527781</v>
      </c>
      <c r="T763" s="15">
        <f t="shared" si="148"/>
        <v>0.82934817673472216</v>
      </c>
      <c r="U763" s="14">
        <f t="shared" si="149"/>
        <v>-1.7681299194481273</v>
      </c>
      <c r="V763" s="15">
        <f t="shared" si="150"/>
        <v>0</v>
      </c>
      <c r="W763">
        <f t="shared" si="151"/>
        <v>4.859884652070213</v>
      </c>
      <c r="AZ763">
        <v>0.10953741244774319</v>
      </c>
      <c r="BA763">
        <v>1</v>
      </c>
      <c r="BB763">
        <v>0</v>
      </c>
      <c r="BC763">
        <f t="shared" si="155"/>
        <v>715</v>
      </c>
      <c r="BD763">
        <f t="shared" si="156"/>
        <v>44</v>
      </c>
      <c r="BE763">
        <f t="shared" si="152"/>
        <v>0.42011354420113545</v>
      </c>
      <c r="BF763">
        <f t="shared" si="153"/>
        <v>0.81434599156118148</v>
      </c>
      <c r="BG763">
        <f t="shared" si="154"/>
        <v>6.6045903614048466E-4</v>
      </c>
    </row>
    <row r="764" spans="1:59" x14ac:dyDescent="0.35">
      <c r="A764">
        <v>36</v>
      </c>
      <c r="B764">
        <v>787.54826254826253</v>
      </c>
      <c r="C764">
        <v>1</v>
      </c>
      <c r="D764">
        <v>479</v>
      </c>
      <c r="E764">
        <v>4</v>
      </c>
      <c r="F764">
        <v>1</v>
      </c>
      <c r="G764">
        <v>8</v>
      </c>
      <c r="H764">
        <v>4</v>
      </c>
      <c r="I764">
        <v>1</v>
      </c>
      <c r="J764">
        <v>0</v>
      </c>
      <c r="K764">
        <v>14.945945945945946</v>
      </c>
      <c r="L764">
        <v>2</v>
      </c>
      <c r="M764">
        <v>3</v>
      </c>
      <c r="N764" s="14">
        <v>0</v>
      </c>
      <c r="O764">
        <v>1</v>
      </c>
      <c r="P764" s="15">
        <f t="shared" si="144"/>
        <v>1</v>
      </c>
      <c r="Q764">
        <f t="shared" si="145"/>
        <v>0</v>
      </c>
      <c r="R764">
        <f t="shared" si="146"/>
        <v>5.7181190053055962E-2</v>
      </c>
      <c r="S764" s="14">
        <f t="shared" si="147"/>
        <v>5.7181190053055962E-2</v>
      </c>
      <c r="T764" s="15">
        <f t="shared" si="148"/>
        <v>0.942818809946944</v>
      </c>
      <c r="U764" s="14">
        <f t="shared" si="149"/>
        <v>-5.8881156966293341E-2</v>
      </c>
      <c r="V764" s="15">
        <f t="shared" si="150"/>
        <v>100</v>
      </c>
      <c r="W764">
        <f t="shared" si="151"/>
        <v>6.0649182483189706E-2</v>
      </c>
      <c r="AZ764">
        <v>0.11005408194955796</v>
      </c>
      <c r="BA764">
        <v>1</v>
      </c>
      <c r="BB764">
        <v>0</v>
      </c>
      <c r="BC764">
        <f t="shared" si="155"/>
        <v>716</v>
      </c>
      <c r="BD764">
        <f t="shared" si="156"/>
        <v>44</v>
      </c>
      <c r="BE764">
        <f t="shared" si="152"/>
        <v>0.41930251419302511</v>
      </c>
      <c r="BF764">
        <f t="shared" si="153"/>
        <v>0.81434599156118148</v>
      </c>
      <c r="BG764">
        <f t="shared" si="154"/>
        <v>6.6045903614039435E-4</v>
      </c>
    </row>
    <row r="765" spans="1:59" x14ac:dyDescent="0.35">
      <c r="A765">
        <v>36</v>
      </c>
      <c r="B765">
        <v>787.54826254826253</v>
      </c>
      <c r="C765">
        <v>3</v>
      </c>
      <c r="D765">
        <v>481</v>
      </c>
      <c r="E765">
        <v>1</v>
      </c>
      <c r="F765">
        <v>2</v>
      </c>
      <c r="G765">
        <v>8</v>
      </c>
      <c r="H765">
        <v>4</v>
      </c>
      <c r="I765">
        <v>2</v>
      </c>
      <c r="J765">
        <v>0</v>
      </c>
      <c r="K765">
        <v>11</v>
      </c>
      <c r="L765">
        <v>1</v>
      </c>
      <c r="M765">
        <v>3</v>
      </c>
      <c r="N765" s="14">
        <v>0</v>
      </c>
      <c r="O765">
        <v>1</v>
      </c>
      <c r="P765" s="15">
        <f t="shared" si="144"/>
        <v>1</v>
      </c>
      <c r="Q765">
        <f t="shared" si="145"/>
        <v>0</v>
      </c>
      <c r="R765">
        <f t="shared" si="146"/>
        <v>0.14054062180607321</v>
      </c>
      <c r="S765" s="14">
        <f t="shared" si="147"/>
        <v>0.14054062180607321</v>
      </c>
      <c r="T765" s="15">
        <f t="shared" si="148"/>
        <v>0.85945937819392682</v>
      </c>
      <c r="U765" s="14">
        <f t="shared" si="149"/>
        <v>-0.15145171741233385</v>
      </c>
      <c r="V765" s="15">
        <f t="shared" si="150"/>
        <v>100</v>
      </c>
      <c r="W765">
        <f t="shared" si="151"/>
        <v>0.16352212259456186</v>
      </c>
      <c r="AZ765">
        <v>0.11018293231206015</v>
      </c>
      <c r="BA765">
        <v>1</v>
      </c>
      <c r="BB765">
        <v>0</v>
      </c>
      <c r="BC765">
        <f t="shared" si="155"/>
        <v>717</v>
      </c>
      <c r="BD765">
        <f t="shared" si="156"/>
        <v>44</v>
      </c>
      <c r="BE765">
        <f t="shared" si="152"/>
        <v>0.41849148418491489</v>
      </c>
      <c r="BF765">
        <f t="shared" si="153"/>
        <v>0.81434599156118148</v>
      </c>
      <c r="BG765">
        <f t="shared" si="154"/>
        <v>6.6045903614048466E-4</v>
      </c>
    </row>
    <row r="766" spans="1:59" x14ac:dyDescent="0.35">
      <c r="A766">
        <v>36</v>
      </c>
      <c r="B766">
        <v>787.54826254826253</v>
      </c>
      <c r="C766">
        <v>11</v>
      </c>
      <c r="D766">
        <v>154</v>
      </c>
      <c r="E766">
        <v>2</v>
      </c>
      <c r="F766">
        <v>1</v>
      </c>
      <c r="G766">
        <v>8</v>
      </c>
      <c r="H766">
        <v>4</v>
      </c>
      <c r="I766">
        <v>2</v>
      </c>
      <c r="J766">
        <v>0</v>
      </c>
      <c r="K766">
        <v>14</v>
      </c>
      <c r="L766">
        <v>3</v>
      </c>
      <c r="M766">
        <v>3</v>
      </c>
      <c r="N766" s="14">
        <v>0</v>
      </c>
      <c r="O766">
        <v>1</v>
      </c>
      <c r="P766" s="15">
        <f t="shared" si="144"/>
        <v>1</v>
      </c>
      <c r="Q766">
        <f t="shared" si="145"/>
        <v>0</v>
      </c>
      <c r="R766">
        <f t="shared" si="146"/>
        <v>6.8578617058283803E-2</v>
      </c>
      <c r="S766" s="14">
        <f t="shared" si="147"/>
        <v>6.8578617058283803E-2</v>
      </c>
      <c r="T766" s="15">
        <f t="shared" si="148"/>
        <v>0.93142138294171617</v>
      </c>
      <c r="U766" s="14">
        <f t="shared" si="149"/>
        <v>-7.10434908471448E-2</v>
      </c>
      <c r="V766" s="15">
        <f t="shared" si="150"/>
        <v>100</v>
      </c>
      <c r="W766">
        <f t="shared" si="151"/>
        <v>7.3627917840678472E-2</v>
      </c>
      <c r="AZ766">
        <v>0.11046922042124818</v>
      </c>
      <c r="BA766">
        <v>1</v>
      </c>
      <c r="BB766">
        <v>0</v>
      </c>
      <c r="BC766">
        <f t="shared" si="155"/>
        <v>718</v>
      </c>
      <c r="BD766">
        <f t="shared" si="156"/>
        <v>44</v>
      </c>
      <c r="BE766">
        <f t="shared" si="152"/>
        <v>0.41768045417680455</v>
      </c>
      <c r="BF766">
        <f t="shared" si="153"/>
        <v>0.81434599156118148</v>
      </c>
      <c r="BG766">
        <f t="shared" si="154"/>
        <v>6.6045903614048466E-4</v>
      </c>
    </row>
    <row r="767" spans="1:59" x14ac:dyDescent="0.35">
      <c r="A767">
        <v>36</v>
      </c>
      <c r="B767">
        <v>787.54826254826253</v>
      </c>
      <c r="C767">
        <v>11</v>
      </c>
      <c r="D767">
        <v>2045</v>
      </c>
      <c r="E767">
        <v>2</v>
      </c>
      <c r="F767">
        <v>1</v>
      </c>
      <c r="G767">
        <v>8</v>
      </c>
      <c r="H767">
        <v>4</v>
      </c>
      <c r="I767">
        <v>2</v>
      </c>
      <c r="J767">
        <v>0</v>
      </c>
      <c r="K767">
        <v>13</v>
      </c>
      <c r="L767">
        <v>1</v>
      </c>
      <c r="M767">
        <v>2</v>
      </c>
      <c r="N767" s="14">
        <v>0</v>
      </c>
      <c r="O767">
        <v>1</v>
      </c>
      <c r="P767" s="15">
        <f t="shared" si="144"/>
        <v>1</v>
      </c>
      <c r="Q767">
        <f t="shared" si="145"/>
        <v>0</v>
      </c>
      <c r="R767">
        <f t="shared" si="146"/>
        <v>0.10250370940992271</v>
      </c>
      <c r="S767" s="14">
        <f t="shared" si="147"/>
        <v>0.10250370940992271</v>
      </c>
      <c r="T767" s="15">
        <f t="shared" si="148"/>
        <v>0.89749629059007729</v>
      </c>
      <c r="U767" s="14">
        <f t="shared" si="149"/>
        <v>-0.10814629167551182</v>
      </c>
      <c r="V767" s="15">
        <f t="shared" si="150"/>
        <v>100</v>
      </c>
      <c r="W767">
        <f t="shared" si="151"/>
        <v>0.11421073321933124</v>
      </c>
      <c r="AZ767">
        <v>0.11055713877356774</v>
      </c>
      <c r="BA767">
        <v>1</v>
      </c>
      <c r="BB767">
        <v>0</v>
      </c>
      <c r="BC767">
        <f t="shared" si="155"/>
        <v>719</v>
      </c>
      <c r="BD767">
        <f t="shared" si="156"/>
        <v>44</v>
      </c>
      <c r="BE767">
        <f t="shared" si="152"/>
        <v>0.41686942416869421</v>
      </c>
      <c r="BF767">
        <f t="shared" si="153"/>
        <v>0.81434599156118148</v>
      </c>
      <c r="BG767">
        <f t="shared" si="154"/>
        <v>6.6045903614039435E-4</v>
      </c>
    </row>
    <row r="768" spans="1:59" x14ac:dyDescent="0.35">
      <c r="A768">
        <v>36</v>
      </c>
      <c r="B768">
        <v>796</v>
      </c>
      <c r="C768">
        <v>12</v>
      </c>
      <c r="D768">
        <v>1073</v>
      </c>
      <c r="E768">
        <v>4</v>
      </c>
      <c r="F768">
        <v>1</v>
      </c>
      <c r="G768">
        <v>3</v>
      </c>
      <c r="H768">
        <v>4</v>
      </c>
      <c r="I768">
        <v>1</v>
      </c>
      <c r="J768">
        <v>0</v>
      </c>
      <c r="K768">
        <v>11</v>
      </c>
      <c r="L768">
        <v>2</v>
      </c>
      <c r="M768">
        <v>2</v>
      </c>
      <c r="N768" s="14">
        <v>0</v>
      </c>
      <c r="O768">
        <v>1</v>
      </c>
      <c r="P768" s="15">
        <f t="shared" si="144"/>
        <v>1</v>
      </c>
      <c r="Q768">
        <f t="shared" si="145"/>
        <v>0</v>
      </c>
      <c r="R768">
        <f t="shared" si="146"/>
        <v>5.9237298677948802E-2</v>
      </c>
      <c r="S768" s="14">
        <f t="shared" si="147"/>
        <v>5.9237298677948802E-2</v>
      </c>
      <c r="T768" s="15">
        <f t="shared" si="148"/>
        <v>0.9407627013220512</v>
      </c>
      <c r="U768" s="14">
        <f t="shared" si="149"/>
        <v>-6.1064348327288298E-2</v>
      </c>
      <c r="V768" s="15">
        <f t="shared" si="150"/>
        <v>100</v>
      </c>
      <c r="W768">
        <f t="shared" si="151"/>
        <v>6.2967312155023575E-2</v>
      </c>
      <c r="AZ768">
        <v>0.11071447834646235</v>
      </c>
      <c r="BA768">
        <v>1</v>
      </c>
      <c r="BB768">
        <v>0</v>
      </c>
      <c r="BC768">
        <f t="shared" si="155"/>
        <v>720</v>
      </c>
      <c r="BD768">
        <f t="shared" si="156"/>
        <v>44</v>
      </c>
      <c r="BE768">
        <f t="shared" si="152"/>
        <v>0.41605839416058399</v>
      </c>
      <c r="BF768">
        <f t="shared" si="153"/>
        <v>0.81434599156118148</v>
      </c>
      <c r="BG768">
        <f t="shared" si="154"/>
        <v>6.6045903614048466E-4</v>
      </c>
    </row>
    <row r="769" spans="1:59" x14ac:dyDescent="0.35">
      <c r="A769">
        <v>36</v>
      </c>
      <c r="B769">
        <v>805.3360655737705</v>
      </c>
      <c r="C769">
        <v>1</v>
      </c>
      <c r="D769">
        <v>823</v>
      </c>
      <c r="E769">
        <v>3</v>
      </c>
      <c r="F769">
        <v>1</v>
      </c>
      <c r="G769">
        <v>3</v>
      </c>
      <c r="H769">
        <v>2</v>
      </c>
      <c r="I769">
        <v>2</v>
      </c>
      <c r="J769">
        <v>0</v>
      </c>
      <c r="K769">
        <v>15</v>
      </c>
      <c r="L769">
        <v>1</v>
      </c>
      <c r="M769">
        <v>3</v>
      </c>
      <c r="N769" s="14">
        <v>0</v>
      </c>
      <c r="O769">
        <v>1</v>
      </c>
      <c r="P769" s="15">
        <f t="shared" si="144"/>
        <v>1</v>
      </c>
      <c r="Q769">
        <f t="shared" si="145"/>
        <v>0</v>
      </c>
      <c r="R769">
        <f t="shared" si="146"/>
        <v>5.1076524041496124E-2</v>
      </c>
      <c r="S769" s="14">
        <f t="shared" si="147"/>
        <v>5.1076524041496124E-2</v>
      </c>
      <c r="T769" s="15">
        <f t="shared" si="148"/>
        <v>0.9489234759585039</v>
      </c>
      <c r="U769" s="14">
        <f t="shared" si="149"/>
        <v>-5.2427120126663902E-2</v>
      </c>
      <c r="V769" s="15">
        <f t="shared" si="150"/>
        <v>100</v>
      </c>
      <c r="W769">
        <f t="shared" si="151"/>
        <v>5.3825756592125538E-2</v>
      </c>
      <c r="AZ769">
        <v>0.11092254383084407</v>
      </c>
      <c r="BA769">
        <v>1</v>
      </c>
      <c r="BB769">
        <v>0</v>
      </c>
      <c r="BC769">
        <f t="shared" si="155"/>
        <v>721</v>
      </c>
      <c r="BD769">
        <f t="shared" si="156"/>
        <v>44</v>
      </c>
      <c r="BE769">
        <f t="shared" si="152"/>
        <v>0.41524736415247365</v>
      </c>
      <c r="BF769">
        <f t="shared" si="153"/>
        <v>0.81434599156118148</v>
      </c>
      <c r="BG769">
        <f t="shared" si="154"/>
        <v>6.6045903614048466E-4</v>
      </c>
    </row>
    <row r="770" spans="1:59" x14ac:dyDescent="0.35">
      <c r="A770">
        <v>36</v>
      </c>
      <c r="B770">
        <v>805.3360655737705</v>
      </c>
      <c r="C770">
        <v>6</v>
      </c>
      <c r="D770">
        <v>178</v>
      </c>
      <c r="E770">
        <v>2</v>
      </c>
      <c r="F770">
        <v>2</v>
      </c>
      <c r="G770">
        <v>3</v>
      </c>
      <c r="H770">
        <v>2</v>
      </c>
      <c r="I770">
        <v>3</v>
      </c>
      <c r="J770">
        <v>0</v>
      </c>
      <c r="K770">
        <v>20</v>
      </c>
      <c r="L770">
        <v>4</v>
      </c>
      <c r="M770">
        <v>3</v>
      </c>
      <c r="N770" s="14">
        <v>0</v>
      </c>
      <c r="O770">
        <v>1</v>
      </c>
      <c r="P770" s="15">
        <f t="shared" si="144"/>
        <v>1</v>
      </c>
      <c r="Q770">
        <f t="shared" si="145"/>
        <v>0</v>
      </c>
      <c r="R770">
        <f t="shared" si="146"/>
        <v>3.461982764677924E-2</v>
      </c>
      <c r="S770" s="14">
        <f t="shared" si="147"/>
        <v>3.461982764677924E-2</v>
      </c>
      <c r="T770" s="15">
        <f t="shared" si="148"/>
        <v>0.96538017235322071</v>
      </c>
      <c r="U770" s="14">
        <f t="shared" si="149"/>
        <v>-3.5233294237612012E-2</v>
      </c>
      <c r="V770" s="15">
        <f t="shared" si="150"/>
        <v>100</v>
      </c>
      <c r="W770">
        <f t="shared" si="151"/>
        <v>3.5861341094658689E-2</v>
      </c>
      <c r="AZ770">
        <v>0.11115378628050478</v>
      </c>
      <c r="BA770">
        <v>1</v>
      </c>
      <c r="BB770">
        <v>0</v>
      </c>
      <c r="BC770">
        <f t="shared" si="155"/>
        <v>722</v>
      </c>
      <c r="BD770">
        <f t="shared" si="156"/>
        <v>44</v>
      </c>
      <c r="BE770">
        <f t="shared" si="152"/>
        <v>0.41443633414436332</v>
      </c>
      <c r="BF770">
        <f t="shared" si="153"/>
        <v>0.81434599156118148</v>
      </c>
      <c r="BG770">
        <f t="shared" si="154"/>
        <v>0</v>
      </c>
    </row>
    <row r="771" spans="1:59" x14ac:dyDescent="0.35">
      <c r="A771">
        <v>36</v>
      </c>
      <c r="B771">
        <v>805.3360655737705</v>
      </c>
      <c r="C771">
        <v>18</v>
      </c>
      <c r="D771">
        <v>1133</v>
      </c>
      <c r="E771">
        <v>1</v>
      </c>
      <c r="F771">
        <v>2</v>
      </c>
      <c r="G771">
        <v>3</v>
      </c>
      <c r="H771">
        <v>4</v>
      </c>
      <c r="I771">
        <v>1</v>
      </c>
      <c r="J771">
        <v>0</v>
      </c>
      <c r="K771">
        <v>20</v>
      </c>
      <c r="L771">
        <v>1</v>
      </c>
      <c r="M771">
        <v>3</v>
      </c>
      <c r="N771" s="14">
        <v>0</v>
      </c>
      <c r="O771">
        <v>1</v>
      </c>
      <c r="P771" s="15">
        <f t="shared" si="144"/>
        <v>1</v>
      </c>
      <c r="Q771">
        <f t="shared" si="145"/>
        <v>0</v>
      </c>
      <c r="R771">
        <f t="shared" si="146"/>
        <v>0.17287033195041424</v>
      </c>
      <c r="S771" s="14">
        <f t="shared" si="147"/>
        <v>0.17287033195041424</v>
      </c>
      <c r="T771" s="15">
        <f t="shared" si="148"/>
        <v>0.82712966804958576</v>
      </c>
      <c r="U771" s="14">
        <f t="shared" si="149"/>
        <v>-0.1897938029607332</v>
      </c>
      <c r="V771" s="15">
        <f t="shared" si="150"/>
        <v>100</v>
      </c>
      <c r="W771">
        <f t="shared" si="151"/>
        <v>0.20900027967567814</v>
      </c>
      <c r="AZ771">
        <v>0.11144816985559554</v>
      </c>
      <c r="BA771">
        <v>0</v>
      </c>
      <c r="BB771">
        <v>1</v>
      </c>
      <c r="BC771">
        <f t="shared" si="155"/>
        <v>722</v>
      </c>
      <c r="BD771">
        <f t="shared" si="156"/>
        <v>45</v>
      </c>
      <c r="BE771">
        <f t="shared" si="152"/>
        <v>0.41443633414436332</v>
      </c>
      <c r="BF771">
        <f t="shared" si="153"/>
        <v>0.810126582278481</v>
      </c>
      <c r="BG771">
        <f t="shared" si="154"/>
        <v>6.5703696859562542E-4</v>
      </c>
    </row>
    <row r="772" spans="1:59" x14ac:dyDescent="0.35">
      <c r="A772">
        <v>36</v>
      </c>
      <c r="B772">
        <v>852</v>
      </c>
      <c r="C772">
        <v>5</v>
      </c>
      <c r="D772">
        <v>51</v>
      </c>
      <c r="E772">
        <v>2</v>
      </c>
      <c r="F772">
        <v>1</v>
      </c>
      <c r="G772">
        <v>4</v>
      </c>
      <c r="H772">
        <v>1</v>
      </c>
      <c r="I772">
        <v>2</v>
      </c>
      <c r="J772">
        <v>1</v>
      </c>
      <c r="K772">
        <v>14</v>
      </c>
      <c r="L772">
        <v>4</v>
      </c>
      <c r="M772">
        <v>4</v>
      </c>
      <c r="N772" s="14">
        <v>0</v>
      </c>
      <c r="O772">
        <v>1</v>
      </c>
      <c r="P772" s="15">
        <f t="shared" si="144"/>
        <v>1</v>
      </c>
      <c r="Q772">
        <f t="shared" si="145"/>
        <v>0</v>
      </c>
      <c r="R772">
        <f t="shared" si="146"/>
        <v>0.26610748975926463</v>
      </c>
      <c r="S772" s="14">
        <f t="shared" si="147"/>
        <v>0.26610748975926463</v>
      </c>
      <c r="T772" s="15">
        <f t="shared" si="148"/>
        <v>0.73389251024073543</v>
      </c>
      <c r="U772" s="14">
        <f t="shared" si="149"/>
        <v>-0.30939270490527571</v>
      </c>
      <c r="V772" s="15">
        <f t="shared" si="150"/>
        <v>100</v>
      </c>
      <c r="W772">
        <f t="shared" si="151"/>
        <v>0.36259736411804311</v>
      </c>
      <c r="AZ772">
        <v>0.11220899730666929</v>
      </c>
      <c r="BA772">
        <v>1</v>
      </c>
      <c r="BB772">
        <v>0</v>
      </c>
      <c r="BC772">
        <f t="shared" si="155"/>
        <v>723</v>
      </c>
      <c r="BD772">
        <f t="shared" si="156"/>
        <v>45</v>
      </c>
      <c r="BE772">
        <f t="shared" si="152"/>
        <v>0.41362530413625309</v>
      </c>
      <c r="BF772">
        <f t="shared" si="153"/>
        <v>0.810126582278481</v>
      </c>
      <c r="BG772">
        <f t="shared" si="154"/>
        <v>6.570369685957153E-4</v>
      </c>
    </row>
    <row r="773" spans="1:59" x14ac:dyDescent="0.35">
      <c r="A773">
        <v>36</v>
      </c>
      <c r="B773">
        <v>884</v>
      </c>
      <c r="C773">
        <v>1</v>
      </c>
      <c r="D773">
        <v>1585</v>
      </c>
      <c r="E773">
        <v>2</v>
      </c>
      <c r="F773">
        <v>1</v>
      </c>
      <c r="G773">
        <v>8</v>
      </c>
      <c r="H773">
        <v>3</v>
      </c>
      <c r="I773">
        <v>1</v>
      </c>
      <c r="J773">
        <v>0</v>
      </c>
      <c r="K773">
        <v>13</v>
      </c>
      <c r="L773">
        <v>1</v>
      </c>
      <c r="M773">
        <v>3</v>
      </c>
      <c r="N773" s="14">
        <v>0</v>
      </c>
      <c r="O773">
        <v>1</v>
      </c>
      <c r="P773" s="15">
        <f t="shared" ref="P773:P836" si="157">N773+O773</f>
        <v>1</v>
      </c>
      <c r="Q773">
        <f t="shared" ref="Q773:Q836" si="158">IF(P773=0,"",N773/P773)</f>
        <v>0</v>
      </c>
      <c r="R773">
        <f t="shared" ref="R773:R836" si="159">1/(1+EXP(-$Y$5-MMULT(A773:M773,$Y$6:$Y$18)))</f>
        <v>0.15562620181660761</v>
      </c>
      <c r="S773" s="14">
        <f t="shared" ref="S773:S836" si="160">P773*R773</f>
        <v>0.15562620181660761</v>
      </c>
      <c r="T773" s="15">
        <f t="shared" ref="T773:T836" si="161">P773-S773</f>
        <v>0.84437379818339242</v>
      </c>
      <c r="U773" s="14">
        <f t="shared" ref="U773:U836" si="162">IFERROR(P773*(Q773*LN(R773)+(1-Q773)*LN(1-R773)),0)</f>
        <v>-0.16915999358961348</v>
      </c>
      <c r="V773" s="15">
        <f t="shared" ref="V773:V836" si="163">100*IF(R773&gt;=$AV$10,N773/P773,O773/P773)</f>
        <v>100</v>
      </c>
      <c r="W773">
        <f t="shared" ref="W773:W836" si="164">IFERROR((N773-S773)^2/S773+(O773-T773)^2/T773,0)</f>
        <v>0.18430960571186106</v>
      </c>
      <c r="AZ773">
        <v>0.11240354939718696</v>
      </c>
      <c r="BA773">
        <v>1</v>
      </c>
      <c r="BB773">
        <v>0</v>
      </c>
      <c r="BC773">
        <f t="shared" si="155"/>
        <v>724</v>
      </c>
      <c r="BD773">
        <f t="shared" si="156"/>
        <v>45</v>
      </c>
      <c r="BE773">
        <f t="shared" ref="BE773:BE836" si="165">1-BC773/BC$1474</f>
        <v>0.41281427412814276</v>
      </c>
      <c r="BF773">
        <f t="shared" ref="BF773:BF836" si="166">1-BD773/BD$1474</f>
        <v>0.810126582278481</v>
      </c>
      <c r="BG773">
        <f t="shared" ref="BG773:BG836" si="167">(BE773-BE774)*BF773</f>
        <v>6.570369685957153E-4</v>
      </c>
    </row>
    <row r="774" spans="1:59" x14ac:dyDescent="0.35">
      <c r="A774">
        <v>36</v>
      </c>
      <c r="B774">
        <v>884</v>
      </c>
      <c r="C774">
        <v>23</v>
      </c>
      <c r="D774">
        <v>2061</v>
      </c>
      <c r="E774">
        <v>3</v>
      </c>
      <c r="F774">
        <v>2</v>
      </c>
      <c r="G774">
        <v>5</v>
      </c>
      <c r="H774">
        <v>4</v>
      </c>
      <c r="I774">
        <v>2</v>
      </c>
      <c r="J774">
        <v>0</v>
      </c>
      <c r="K774">
        <v>15.173076923076923</v>
      </c>
      <c r="L774">
        <v>3</v>
      </c>
      <c r="M774">
        <v>3</v>
      </c>
      <c r="N774" s="14">
        <v>0</v>
      </c>
      <c r="O774">
        <v>1</v>
      </c>
      <c r="P774" s="15">
        <f t="shared" si="157"/>
        <v>1</v>
      </c>
      <c r="Q774">
        <f t="shared" si="158"/>
        <v>0</v>
      </c>
      <c r="R774">
        <f t="shared" si="159"/>
        <v>5.261346150639247E-2</v>
      </c>
      <c r="S774" s="14">
        <f t="shared" si="160"/>
        <v>5.261346150639247E-2</v>
      </c>
      <c r="T774" s="15">
        <f t="shared" si="161"/>
        <v>0.94738653849360754</v>
      </c>
      <c r="U774" s="14">
        <f t="shared" si="162"/>
        <v>-5.4048097487661838E-2</v>
      </c>
      <c r="V774" s="15">
        <f t="shared" si="163"/>
        <v>100</v>
      </c>
      <c r="W774">
        <f t="shared" si="164"/>
        <v>5.553536953359136E-2</v>
      </c>
      <c r="AZ774">
        <v>0.11277001531792918</v>
      </c>
      <c r="BA774">
        <v>1</v>
      </c>
      <c r="BB774">
        <v>0</v>
      </c>
      <c r="BC774">
        <f t="shared" ref="BC774:BC837" si="168">BC773+BA774</f>
        <v>725</v>
      </c>
      <c r="BD774">
        <f t="shared" ref="BD774:BD837" si="169">BD773+BB774</f>
        <v>45</v>
      </c>
      <c r="BE774">
        <f t="shared" si="165"/>
        <v>0.41200324412003242</v>
      </c>
      <c r="BF774">
        <f t="shared" si="166"/>
        <v>0.810126582278481</v>
      </c>
      <c r="BG774">
        <f t="shared" si="167"/>
        <v>0</v>
      </c>
    </row>
    <row r="775" spans="1:59" x14ac:dyDescent="0.35">
      <c r="A775">
        <v>36</v>
      </c>
      <c r="B775">
        <v>894</v>
      </c>
      <c r="C775">
        <v>1</v>
      </c>
      <c r="D775">
        <v>1662</v>
      </c>
      <c r="E775">
        <v>4</v>
      </c>
      <c r="F775">
        <v>1</v>
      </c>
      <c r="G775">
        <v>3</v>
      </c>
      <c r="H775">
        <v>3</v>
      </c>
      <c r="I775">
        <v>2</v>
      </c>
      <c r="J775">
        <v>0</v>
      </c>
      <c r="K775">
        <v>15</v>
      </c>
      <c r="L775">
        <v>3</v>
      </c>
      <c r="M775">
        <v>3</v>
      </c>
      <c r="N775" s="14">
        <v>0</v>
      </c>
      <c r="O775">
        <v>1</v>
      </c>
      <c r="P775" s="15">
        <f t="shared" si="157"/>
        <v>1</v>
      </c>
      <c r="Q775">
        <f t="shared" si="158"/>
        <v>0</v>
      </c>
      <c r="R775">
        <f t="shared" si="159"/>
        <v>1.6964680114157266E-2</v>
      </c>
      <c r="S775" s="14">
        <f t="shared" si="160"/>
        <v>1.6964680114157266E-2</v>
      </c>
      <c r="T775" s="15">
        <f t="shared" si="161"/>
        <v>0.9830353198858427</v>
      </c>
      <c r="U775" s="14">
        <f t="shared" si="162"/>
        <v>-1.7110228772586323E-2</v>
      </c>
      <c r="V775" s="15">
        <f t="shared" si="163"/>
        <v>100</v>
      </c>
      <c r="W775">
        <f t="shared" si="164"/>
        <v>1.7257447185241859E-2</v>
      </c>
      <c r="AZ775">
        <v>0.11283586177524858</v>
      </c>
      <c r="BA775">
        <v>0</v>
      </c>
      <c r="BB775">
        <v>1</v>
      </c>
      <c r="BC775">
        <f t="shared" si="168"/>
        <v>725</v>
      </c>
      <c r="BD775">
        <f t="shared" si="169"/>
        <v>46</v>
      </c>
      <c r="BE775">
        <f t="shared" si="165"/>
        <v>0.41200324412003242</v>
      </c>
      <c r="BF775">
        <f t="shared" si="166"/>
        <v>0.80590717299578063</v>
      </c>
      <c r="BG775">
        <f t="shared" si="167"/>
        <v>6.5361490105085649E-4</v>
      </c>
    </row>
    <row r="776" spans="1:59" x14ac:dyDescent="0.35">
      <c r="A776">
        <v>36</v>
      </c>
      <c r="B776">
        <v>913</v>
      </c>
      <c r="C776">
        <v>9</v>
      </c>
      <c r="D776">
        <v>699</v>
      </c>
      <c r="E776">
        <v>2</v>
      </c>
      <c r="F776">
        <v>2</v>
      </c>
      <c r="G776">
        <v>3</v>
      </c>
      <c r="H776">
        <v>2</v>
      </c>
      <c r="I776">
        <v>3</v>
      </c>
      <c r="J776">
        <v>1</v>
      </c>
      <c r="K776">
        <v>11</v>
      </c>
      <c r="L776">
        <v>3</v>
      </c>
      <c r="M776">
        <v>3</v>
      </c>
      <c r="N776" s="14">
        <v>0</v>
      </c>
      <c r="O776">
        <v>1</v>
      </c>
      <c r="P776" s="15">
        <f t="shared" si="157"/>
        <v>1</v>
      </c>
      <c r="Q776">
        <f t="shared" si="158"/>
        <v>0</v>
      </c>
      <c r="R776">
        <f t="shared" si="159"/>
        <v>0.21867155558821696</v>
      </c>
      <c r="S776" s="14">
        <f t="shared" si="160"/>
        <v>0.21867155558821696</v>
      </c>
      <c r="T776" s="15">
        <f t="shared" si="161"/>
        <v>0.78132844441178306</v>
      </c>
      <c r="U776" s="14">
        <f t="shared" si="162"/>
        <v>-0.24675967412507435</v>
      </c>
      <c r="V776" s="15">
        <f t="shared" si="163"/>
        <v>100</v>
      </c>
      <c r="W776">
        <f t="shared" si="164"/>
        <v>0.27987148957931784</v>
      </c>
      <c r="AZ776">
        <v>0.11316614557472358</v>
      </c>
      <c r="BA776">
        <v>1</v>
      </c>
      <c r="BB776">
        <v>0</v>
      </c>
      <c r="BC776">
        <f t="shared" si="168"/>
        <v>726</v>
      </c>
      <c r="BD776">
        <f t="shared" si="169"/>
        <v>46</v>
      </c>
      <c r="BE776">
        <f t="shared" si="165"/>
        <v>0.41119221411192219</v>
      </c>
      <c r="BF776">
        <f t="shared" si="166"/>
        <v>0.80590717299578063</v>
      </c>
      <c r="BG776">
        <f t="shared" si="167"/>
        <v>6.5361490105094605E-4</v>
      </c>
    </row>
    <row r="777" spans="1:59" x14ac:dyDescent="0.35">
      <c r="A777">
        <v>36</v>
      </c>
      <c r="B777">
        <v>922</v>
      </c>
      <c r="C777">
        <v>3</v>
      </c>
      <c r="D777">
        <v>155</v>
      </c>
      <c r="E777">
        <v>1</v>
      </c>
      <c r="F777">
        <v>1</v>
      </c>
      <c r="G777">
        <v>5</v>
      </c>
      <c r="H777">
        <v>4</v>
      </c>
      <c r="I777">
        <v>3</v>
      </c>
      <c r="J777">
        <v>0</v>
      </c>
      <c r="K777">
        <v>22</v>
      </c>
      <c r="L777">
        <v>1</v>
      </c>
      <c r="M777">
        <v>3</v>
      </c>
      <c r="N777" s="14">
        <v>0</v>
      </c>
      <c r="O777">
        <v>1</v>
      </c>
      <c r="P777" s="15">
        <f t="shared" si="157"/>
        <v>1</v>
      </c>
      <c r="Q777">
        <f t="shared" si="158"/>
        <v>0</v>
      </c>
      <c r="R777">
        <f t="shared" si="159"/>
        <v>3.2043714527259293E-2</v>
      </c>
      <c r="S777" s="14">
        <f t="shared" si="160"/>
        <v>3.2043714527259293E-2</v>
      </c>
      <c r="T777" s="15">
        <f t="shared" si="161"/>
        <v>0.96795628547274071</v>
      </c>
      <c r="U777" s="14">
        <f t="shared" si="162"/>
        <v>-3.2568352360885525E-2</v>
      </c>
      <c r="V777" s="15">
        <f t="shared" si="163"/>
        <v>100</v>
      </c>
      <c r="W777">
        <f t="shared" si="164"/>
        <v>3.3104505862689287E-2</v>
      </c>
      <c r="AZ777">
        <v>0.11336957632212827</v>
      </c>
      <c r="BA777">
        <v>1</v>
      </c>
      <c r="BB777">
        <v>0</v>
      </c>
      <c r="BC777">
        <f t="shared" si="168"/>
        <v>727</v>
      </c>
      <c r="BD777">
        <f t="shared" si="169"/>
        <v>46</v>
      </c>
      <c r="BE777">
        <f t="shared" si="165"/>
        <v>0.41038118410381186</v>
      </c>
      <c r="BF777">
        <f t="shared" si="166"/>
        <v>0.80590717299578063</v>
      </c>
      <c r="BG777">
        <f t="shared" si="167"/>
        <v>6.5361490105094605E-4</v>
      </c>
    </row>
    <row r="778" spans="1:59" x14ac:dyDescent="0.35">
      <c r="A778">
        <v>36</v>
      </c>
      <c r="B778">
        <v>928</v>
      </c>
      <c r="C778">
        <v>1</v>
      </c>
      <c r="D778">
        <v>857</v>
      </c>
      <c r="E778">
        <v>2</v>
      </c>
      <c r="F778">
        <v>2</v>
      </c>
      <c r="G778">
        <v>8</v>
      </c>
      <c r="H778">
        <v>4</v>
      </c>
      <c r="I778">
        <v>2</v>
      </c>
      <c r="J778">
        <v>1</v>
      </c>
      <c r="K778">
        <v>14</v>
      </c>
      <c r="L778">
        <v>4</v>
      </c>
      <c r="M778">
        <v>2</v>
      </c>
      <c r="N778" s="14">
        <v>0</v>
      </c>
      <c r="O778">
        <v>1</v>
      </c>
      <c r="P778" s="15">
        <f t="shared" si="157"/>
        <v>1</v>
      </c>
      <c r="Q778">
        <f t="shared" si="158"/>
        <v>0</v>
      </c>
      <c r="R778">
        <f t="shared" si="159"/>
        <v>0.29309086528828354</v>
      </c>
      <c r="S778" s="14">
        <f t="shared" si="160"/>
        <v>0.29309086528828354</v>
      </c>
      <c r="T778" s="15">
        <f t="shared" si="161"/>
        <v>0.70690913471171646</v>
      </c>
      <c r="U778" s="14">
        <f t="shared" si="162"/>
        <v>-0.34685314367664383</v>
      </c>
      <c r="V778" s="15">
        <f t="shared" si="163"/>
        <v>100</v>
      </c>
      <c r="W778">
        <f t="shared" si="164"/>
        <v>0.41460896584369145</v>
      </c>
      <c r="AZ778">
        <v>0.1134697920814695</v>
      </c>
      <c r="BA778">
        <v>1</v>
      </c>
      <c r="BB778">
        <v>0</v>
      </c>
      <c r="BC778">
        <f t="shared" si="168"/>
        <v>728</v>
      </c>
      <c r="BD778">
        <f t="shared" si="169"/>
        <v>46</v>
      </c>
      <c r="BE778">
        <f t="shared" si="165"/>
        <v>0.40957015409570152</v>
      </c>
      <c r="BF778">
        <f t="shared" si="166"/>
        <v>0.80590717299578063</v>
      </c>
      <c r="BG778">
        <f t="shared" si="167"/>
        <v>6.5361490105094605E-4</v>
      </c>
    </row>
    <row r="779" spans="1:59" x14ac:dyDescent="0.35">
      <c r="A779">
        <v>36</v>
      </c>
      <c r="B779">
        <v>938</v>
      </c>
      <c r="C779">
        <v>2</v>
      </c>
      <c r="D779">
        <v>958</v>
      </c>
      <c r="E779">
        <v>3</v>
      </c>
      <c r="F779">
        <v>2</v>
      </c>
      <c r="G779">
        <v>5</v>
      </c>
      <c r="H779">
        <v>3</v>
      </c>
      <c r="I779">
        <v>1</v>
      </c>
      <c r="J779">
        <v>0</v>
      </c>
      <c r="K779">
        <v>15.173076923076923</v>
      </c>
      <c r="L779">
        <v>3</v>
      </c>
      <c r="M779">
        <v>3</v>
      </c>
      <c r="N779" s="14">
        <v>0</v>
      </c>
      <c r="O779">
        <v>1</v>
      </c>
      <c r="P779" s="15">
        <f t="shared" si="157"/>
        <v>1</v>
      </c>
      <c r="Q779">
        <f t="shared" si="158"/>
        <v>0</v>
      </c>
      <c r="R779">
        <f t="shared" si="159"/>
        <v>8.5996146049809569E-2</v>
      </c>
      <c r="S779" s="14">
        <f t="shared" si="160"/>
        <v>8.5996146049809569E-2</v>
      </c>
      <c r="T779" s="15">
        <f t="shared" si="161"/>
        <v>0.91400385395019046</v>
      </c>
      <c r="U779" s="14">
        <f t="shared" si="162"/>
        <v>-8.9920490961176047E-2</v>
      </c>
      <c r="V779" s="15">
        <f t="shared" si="163"/>
        <v>100</v>
      </c>
      <c r="W779">
        <f t="shared" si="164"/>
        <v>9.4087290418029254E-2</v>
      </c>
      <c r="AZ779">
        <v>0.11400756562964091</v>
      </c>
      <c r="BA779">
        <v>1</v>
      </c>
      <c r="BB779">
        <v>0</v>
      </c>
      <c r="BC779">
        <f t="shared" si="168"/>
        <v>729</v>
      </c>
      <c r="BD779">
        <f t="shared" si="169"/>
        <v>46</v>
      </c>
      <c r="BE779">
        <f t="shared" si="165"/>
        <v>0.40875912408759119</v>
      </c>
      <c r="BF779">
        <f t="shared" si="166"/>
        <v>0.80590717299578063</v>
      </c>
      <c r="BG779">
        <f t="shared" si="167"/>
        <v>6.5361490105085649E-4</v>
      </c>
    </row>
    <row r="780" spans="1:59" x14ac:dyDescent="0.35">
      <c r="A780">
        <v>36</v>
      </c>
      <c r="B780">
        <v>1040</v>
      </c>
      <c r="C780">
        <v>3</v>
      </c>
      <c r="D780">
        <v>1664</v>
      </c>
      <c r="E780">
        <v>4</v>
      </c>
      <c r="F780">
        <v>2</v>
      </c>
      <c r="G780">
        <v>7</v>
      </c>
      <c r="H780">
        <v>1</v>
      </c>
      <c r="I780">
        <v>3</v>
      </c>
      <c r="J780">
        <v>0</v>
      </c>
      <c r="K780">
        <v>20</v>
      </c>
      <c r="L780">
        <v>1</v>
      </c>
      <c r="M780">
        <v>3</v>
      </c>
      <c r="N780" s="14">
        <v>0</v>
      </c>
      <c r="O780">
        <v>1</v>
      </c>
      <c r="P780" s="15">
        <f t="shared" si="157"/>
        <v>1</v>
      </c>
      <c r="Q780">
        <f t="shared" si="158"/>
        <v>0</v>
      </c>
      <c r="R780">
        <f t="shared" si="159"/>
        <v>4.8902232390037319E-2</v>
      </c>
      <c r="S780" s="14">
        <f t="shared" si="160"/>
        <v>4.8902232390037319E-2</v>
      </c>
      <c r="T780" s="15">
        <f t="shared" si="161"/>
        <v>0.95109776760996267</v>
      </c>
      <c r="U780" s="14">
        <f t="shared" si="162"/>
        <v>-5.0138416663029942E-2</v>
      </c>
      <c r="V780" s="15">
        <f t="shared" si="163"/>
        <v>100</v>
      </c>
      <c r="W780">
        <f t="shared" si="164"/>
        <v>5.1416619884331091E-2</v>
      </c>
      <c r="AZ780">
        <v>0.11410227049152891</v>
      </c>
      <c r="BA780">
        <v>1</v>
      </c>
      <c r="BB780">
        <v>0</v>
      </c>
      <c r="BC780">
        <f t="shared" si="168"/>
        <v>730</v>
      </c>
      <c r="BD780">
        <f t="shared" si="169"/>
        <v>46</v>
      </c>
      <c r="BE780">
        <f t="shared" si="165"/>
        <v>0.40794809407948096</v>
      </c>
      <c r="BF780">
        <f t="shared" si="166"/>
        <v>0.80590717299578063</v>
      </c>
      <c r="BG780">
        <f t="shared" si="167"/>
        <v>6.5361490105094605E-4</v>
      </c>
    </row>
    <row r="781" spans="1:59" x14ac:dyDescent="0.35">
      <c r="A781">
        <v>36</v>
      </c>
      <c r="B781">
        <v>1041</v>
      </c>
      <c r="C781">
        <v>13</v>
      </c>
      <c r="D781">
        <v>829</v>
      </c>
      <c r="E781">
        <v>3</v>
      </c>
      <c r="F781">
        <v>2</v>
      </c>
      <c r="G781">
        <v>2</v>
      </c>
      <c r="H781">
        <v>2</v>
      </c>
      <c r="I781">
        <v>2</v>
      </c>
      <c r="J781">
        <v>0</v>
      </c>
      <c r="K781">
        <v>13</v>
      </c>
      <c r="L781">
        <v>2</v>
      </c>
      <c r="M781">
        <v>3</v>
      </c>
      <c r="N781" s="14">
        <v>0</v>
      </c>
      <c r="O781">
        <v>1</v>
      </c>
      <c r="P781" s="15">
        <f t="shared" si="157"/>
        <v>1</v>
      </c>
      <c r="Q781">
        <f t="shared" si="158"/>
        <v>0</v>
      </c>
      <c r="R781">
        <f t="shared" si="159"/>
        <v>7.4839214603370369E-2</v>
      </c>
      <c r="S781" s="14">
        <f t="shared" si="160"/>
        <v>7.4839214603370369E-2</v>
      </c>
      <c r="T781" s="15">
        <f t="shared" si="161"/>
        <v>0.9251607853966296</v>
      </c>
      <c r="U781" s="14">
        <f t="shared" si="162"/>
        <v>-7.7787734524603677E-2</v>
      </c>
      <c r="V781" s="15">
        <f t="shared" si="163"/>
        <v>100</v>
      </c>
      <c r="W781">
        <f t="shared" si="164"/>
        <v>8.0893198009128475E-2</v>
      </c>
      <c r="AZ781">
        <v>0.11419445126788763</v>
      </c>
      <c r="BA781">
        <v>1</v>
      </c>
      <c r="BB781">
        <v>0</v>
      </c>
      <c r="BC781">
        <f t="shared" si="168"/>
        <v>731</v>
      </c>
      <c r="BD781">
        <f t="shared" si="169"/>
        <v>46</v>
      </c>
      <c r="BE781">
        <f t="shared" si="165"/>
        <v>0.40713706407137062</v>
      </c>
      <c r="BF781">
        <f t="shared" si="166"/>
        <v>0.80590717299578063</v>
      </c>
      <c r="BG781">
        <f t="shared" si="167"/>
        <v>6.5361490105094605E-4</v>
      </c>
    </row>
    <row r="782" spans="1:59" x14ac:dyDescent="0.35">
      <c r="A782">
        <v>36</v>
      </c>
      <c r="B782">
        <v>1105</v>
      </c>
      <c r="C782">
        <v>24</v>
      </c>
      <c r="D782">
        <v>419</v>
      </c>
      <c r="E782">
        <v>2</v>
      </c>
      <c r="F782">
        <v>1</v>
      </c>
      <c r="G782">
        <v>5</v>
      </c>
      <c r="H782">
        <v>2</v>
      </c>
      <c r="I782">
        <v>2</v>
      </c>
      <c r="J782">
        <v>0</v>
      </c>
      <c r="K782">
        <v>15</v>
      </c>
      <c r="L782">
        <v>3</v>
      </c>
      <c r="M782">
        <v>3</v>
      </c>
      <c r="N782" s="14">
        <v>0</v>
      </c>
      <c r="O782">
        <v>1</v>
      </c>
      <c r="P782" s="15">
        <f t="shared" si="157"/>
        <v>1</v>
      </c>
      <c r="Q782">
        <f t="shared" si="158"/>
        <v>0</v>
      </c>
      <c r="R782">
        <f t="shared" si="159"/>
        <v>0.12141369428215579</v>
      </c>
      <c r="S782" s="14">
        <f t="shared" si="160"/>
        <v>0.12141369428215579</v>
      </c>
      <c r="T782" s="15">
        <f t="shared" si="161"/>
        <v>0.87858630571784424</v>
      </c>
      <c r="U782" s="14">
        <f t="shared" si="162"/>
        <v>-0.12944113404287044</v>
      </c>
      <c r="V782" s="15">
        <f t="shared" si="163"/>
        <v>100</v>
      </c>
      <c r="W782">
        <f t="shared" si="164"/>
        <v>0.13819210872283672</v>
      </c>
      <c r="AZ782">
        <v>0.11420397826150655</v>
      </c>
      <c r="BA782">
        <v>1</v>
      </c>
      <c r="BB782">
        <v>0</v>
      </c>
      <c r="BC782">
        <f t="shared" si="168"/>
        <v>732</v>
      </c>
      <c r="BD782">
        <f t="shared" si="169"/>
        <v>46</v>
      </c>
      <c r="BE782">
        <f t="shared" si="165"/>
        <v>0.40632603406326029</v>
      </c>
      <c r="BF782">
        <f t="shared" si="166"/>
        <v>0.80590717299578063</v>
      </c>
      <c r="BG782">
        <f t="shared" si="167"/>
        <v>6.5361490105085649E-4</v>
      </c>
    </row>
    <row r="783" spans="1:59" x14ac:dyDescent="0.35">
      <c r="A783">
        <v>36</v>
      </c>
      <c r="B783">
        <v>1157</v>
      </c>
      <c r="C783">
        <v>2</v>
      </c>
      <c r="D783">
        <v>1556</v>
      </c>
      <c r="E783">
        <v>3</v>
      </c>
      <c r="F783">
        <v>2</v>
      </c>
      <c r="G783">
        <v>9</v>
      </c>
      <c r="H783">
        <v>4</v>
      </c>
      <c r="I783">
        <v>1</v>
      </c>
      <c r="J783">
        <v>1</v>
      </c>
      <c r="K783">
        <v>15.492537313432836</v>
      </c>
      <c r="L783">
        <v>4</v>
      </c>
      <c r="M783">
        <v>2</v>
      </c>
      <c r="N783" s="14">
        <v>0</v>
      </c>
      <c r="O783">
        <v>1</v>
      </c>
      <c r="P783" s="15">
        <f t="shared" si="157"/>
        <v>1</v>
      </c>
      <c r="Q783">
        <f t="shared" si="158"/>
        <v>0</v>
      </c>
      <c r="R783">
        <f t="shared" si="159"/>
        <v>0.36967049325514911</v>
      </c>
      <c r="S783" s="14">
        <f t="shared" si="160"/>
        <v>0.36967049325514911</v>
      </c>
      <c r="T783" s="15">
        <f t="shared" si="161"/>
        <v>0.63032950674485089</v>
      </c>
      <c r="U783" s="14">
        <f t="shared" si="162"/>
        <v>-0.46151256974815774</v>
      </c>
      <c r="V783" s="15">
        <f t="shared" si="163"/>
        <v>100</v>
      </c>
      <c r="W783">
        <f t="shared" si="164"/>
        <v>0.58647182037249423</v>
      </c>
      <c r="AZ783">
        <v>0.11434697295167434</v>
      </c>
      <c r="BA783">
        <v>1</v>
      </c>
      <c r="BB783">
        <v>0</v>
      </c>
      <c r="BC783">
        <f t="shared" si="168"/>
        <v>733</v>
      </c>
      <c r="BD783">
        <f t="shared" si="169"/>
        <v>46</v>
      </c>
      <c r="BE783">
        <f t="shared" si="165"/>
        <v>0.40551500405515006</v>
      </c>
      <c r="BF783">
        <f t="shared" si="166"/>
        <v>0.80590717299578063</v>
      </c>
      <c r="BG783">
        <f t="shared" si="167"/>
        <v>6.5361490105094605E-4</v>
      </c>
    </row>
    <row r="784" spans="1:59" x14ac:dyDescent="0.35">
      <c r="A784">
        <v>36</v>
      </c>
      <c r="B784">
        <v>1174</v>
      </c>
      <c r="C784">
        <v>3</v>
      </c>
      <c r="D784">
        <v>1425</v>
      </c>
      <c r="E784">
        <v>1</v>
      </c>
      <c r="F784">
        <v>1</v>
      </c>
      <c r="G784">
        <v>8</v>
      </c>
      <c r="H784">
        <v>2</v>
      </c>
      <c r="I784">
        <v>1</v>
      </c>
      <c r="J784">
        <v>1</v>
      </c>
      <c r="K784">
        <v>16</v>
      </c>
      <c r="L784">
        <v>4</v>
      </c>
      <c r="M784">
        <v>3</v>
      </c>
      <c r="N784" s="14">
        <v>0</v>
      </c>
      <c r="O784">
        <v>1</v>
      </c>
      <c r="P784" s="15">
        <f t="shared" si="157"/>
        <v>1</v>
      </c>
      <c r="Q784">
        <f t="shared" si="158"/>
        <v>0</v>
      </c>
      <c r="R784">
        <f t="shared" si="159"/>
        <v>0.5355425428746724</v>
      </c>
      <c r="S784" s="14">
        <f t="shared" si="160"/>
        <v>0.5355425428746724</v>
      </c>
      <c r="T784" s="15">
        <f t="shared" si="161"/>
        <v>0.4644574571253276</v>
      </c>
      <c r="U784" s="14">
        <f t="shared" si="162"/>
        <v>-0.76688531345808486</v>
      </c>
      <c r="V784" s="15">
        <f t="shared" si="163"/>
        <v>0</v>
      </c>
      <c r="W784">
        <f t="shared" si="164"/>
        <v>1.1530497242725151</v>
      </c>
      <c r="AZ784">
        <v>0.11435859565570236</v>
      </c>
      <c r="BA784">
        <v>1</v>
      </c>
      <c r="BB784">
        <v>0</v>
      </c>
      <c r="BC784">
        <f t="shared" si="168"/>
        <v>734</v>
      </c>
      <c r="BD784">
        <f t="shared" si="169"/>
        <v>46</v>
      </c>
      <c r="BE784">
        <f t="shared" si="165"/>
        <v>0.40470397404703973</v>
      </c>
      <c r="BF784">
        <f t="shared" si="166"/>
        <v>0.80590717299578063</v>
      </c>
      <c r="BG784">
        <f t="shared" si="167"/>
        <v>0</v>
      </c>
    </row>
    <row r="785" spans="1:59" x14ac:dyDescent="0.35">
      <c r="A785">
        <v>36</v>
      </c>
      <c r="B785">
        <v>1195</v>
      </c>
      <c r="C785">
        <v>11</v>
      </c>
      <c r="D785">
        <v>85</v>
      </c>
      <c r="E785">
        <v>2</v>
      </c>
      <c r="F785">
        <v>2</v>
      </c>
      <c r="G785">
        <v>3</v>
      </c>
      <c r="H785">
        <v>2</v>
      </c>
      <c r="I785">
        <v>1</v>
      </c>
      <c r="J785">
        <v>0</v>
      </c>
      <c r="K785">
        <v>15.345132743362832</v>
      </c>
      <c r="L785">
        <v>3</v>
      </c>
      <c r="M785">
        <v>3</v>
      </c>
      <c r="N785" s="14">
        <v>0</v>
      </c>
      <c r="O785">
        <v>1</v>
      </c>
      <c r="P785" s="15">
        <f t="shared" si="157"/>
        <v>1</v>
      </c>
      <c r="Q785">
        <f t="shared" si="158"/>
        <v>0</v>
      </c>
      <c r="R785">
        <f t="shared" si="159"/>
        <v>0.17071942932604728</v>
      </c>
      <c r="S785" s="14">
        <f t="shared" si="160"/>
        <v>0.17071942932604728</v>
      </c>
      <c r="T785" s="15">
        <f t="shared" si="161"/>
        <v>0.82928057067395278</v>
      </c>
      <c r="U785" s="14">
        <f t="shared" si="162"/>
        <v>-0.18719673638504361</v>
      </c>
      <c r="V785" s="15">
        <f t="shared" si="163"/>
        <v>100</v>
      </c>
      <c r="W785">
        <f t="shared" si="164"/>
        <v>0.20586449913725136</v>
      </c>
      <c r="AZ785">
        <v>0.11453147419203213</v>
      </c>
      <c r="BA785">
        <v>0</v>
      </c>
      <c r="BB785">
        <v>1</v>
      </c>
      <c r="BC785">
        <f t="shared" si="168"/>
        <v>734</v>
      </c>
      <c r="BD785">
        <f t="shared" si="169"/>
        <v>47</v>
      </c>
      <c r="BE785">
        <f t="shared" si="165"/>
        <v>0.40470397404703973</v>
      </c>
      <c r="BF785">
        <f t="shared" si="166"/>
        <v>0.80168776371308015</v>
      </c>
      <c r="BG785">
        <f t="shared" si="167"/>
        <v>0</v>
      </c>
    </row>
    <row r="786" spans="1:59" x14ac:dyDescent="0.35">
      <c r="A786">
        <v>36</v>
      </c>
      <c r="B786">
        <v>1213</v>
      </c>
      <c r="C786">
        <v>2</v>
      </c>
      <c r="D786">
        <v>1890</v>
      </c>
      <c r="E786">
        <v>2</v>
      </c>
      <c r="F786">
        <v>2</v>
      </c>
      <c r="G786">
        <v>2</v>
      </c>
      <c r="H786">
        <v>4</v>
      </c>
      <c r="I786">
        <v>1</v>
      </c>
      <c r="J786">
        <v>0</v>
      </c>
      <c r="K786">
        <v>21</v>
      </c>
      <c r="L786">
        <v>4</v>
      </c>
      <c r="M786">
        <v>2</v>
      </c>
      <c r="N786" s="14">
        <v>0</v>
      </c>
      <c r="O786">
        <v>1</v>
      </c>
      <c r="P786" s="15">
        <f t="shared" si="157"/>
        <v>1</v>
      </c>
      <c r="Q786">
        <f t="shared" si="158"/>
        <v>0</v>
      </c>
      <c r="R786">
        <f t="shared" si="159"/>
        <v>5.3408381134141952E-2</v>
      </c>
      <c r="S786" s="14">
        <f t="shared" si="160"/>
        <v>5.3408381134141952E-2</v>
      </c>
      <c r="T786" s="15">
        <f t="shared" si="161"/>
        <v>0.94659161886585808</v>
      </c>
      <c r="U786" s="14">
        <f t="shared" si="162"/>
        <v>-5.4887515483415542E-2</v>
      </c>
      <c r="V786" s="15">
        <f t="shared" si="163"/>
        <v>100</v>
      </c>
      <c r="W786">
        <f t="shared" si="164"/>
        <v>5.6421776899030919E-2</v>
      </c>
      <c r="AZ786">
        <v>0.11485798771279371</v>
      </c>
      <c r="BA786">
        <v>0</v>
      </c>
      <c r="BB786">
        <v>1</v>
      </c>
      <c r="BC786">
        <f t="shared" si="168"/>
        <v>734</v>
      </c>
      <c r="BD786">
        <f t="shared" si="169"/>
        <v>48</v>
      </c>
      <c r="BE786">
        <f t="shared" si="165"/>
        <v>0.40470397404703973</v>
      </c>
      <c r="BF786">
        <f t="shared" si="166"/>
        <v>0.79746835443037978</v>
      </c>
      <c r="BG786">
        <f t="shared" si="167"/>
        <v>6.4677076596140733E-4</v>
      </c>
    </row>
    <row r="787" spans="1:59" x14ac:dyDescent="0.35">
      <c r="A787">
        <v>36</v>
      </c>
      <c r="B787">
        <v>1218</v>
      </c>
      <c r="C787">
        <v>9</v>
      </c>
      <c r="D787">
        <v>27</v>
      </c>
      <c r="E787">
        <v>3</v>
      </c>
      <c r="F787">
        <v>2</v>
      </c>
      <c r="G787">
        <v>9</v>
      </c>
      <c r="H787">
        <v>1</v>
      </c>
      <c r="I787">
        <v>1</v>
      </c>
      <c r="J787">
        <v>0</v>
      </c>
      <c r="K787">
        <v>23</v>
      </c>
      <c r="L787">
        <v>2</v>
      </c>
      <c r="M787">
        <v>3</v>
      </c>
      <c r="N787" s="14">
        <v>1</v>
      </c>
      <c r="O787">
        <v>0</v>
      </c>
      <c r="P787" s="15">
        <f t="shared" si="157"/>
        <v>1</v>
      </c>
      <c r="Q787">
        <f t="shared" si="158"/>
        <v>1</v>
      </c>
      <c r="R787">
        <f t="shared" si="159"/>
        <v>0.28753444285338259</v>
      </c>
      <c r="S787" s="14">
        <f t="shared" si="160"/>
        <v>0.28753444285338259</v>
      </c>
      <c r="T787" s="15">
        <f t="shared" si="161"/>
        <v>0.71246555714661741</v>
      </c>
      <c r="U787" s="14">
        <f t="shared" si="162"/>
        <v>-1.2464126246911693</v>
      </c>
      <c r="V787" s="15">
        <f t="shared" si="163"/>
        <v>0</v>
      </c>
      <c r="W787">
        <f t="shared" si="164"/>
        <v>2.4778442195528987</v>
      </c>
      <c r="AZ787">
        <v>0.11502911253633434</v>
      </c>
      <c r="BA787">
        <v>1</v>
      </c>
      <c r="BB787">
        <v>0</v>
      </c>
      <c r="BC787">
        <f t="shared" si="168"/>
        <v>735</v>
      </c>
      <c r="BD787">
        <f t="shared" si="169"/>
        <v>48</v>
      </c>
      <c r="BE787">
        <f t="shared" si="165"/>
        <v>0.40389294403892939</v>
      </c>
      <c r="BF787">
        <f t="shared" si="166"/>
        <v>0.79746835443037978</v>
      </c>
      <c r="BG787">
        <f t="shared" si="167"/>
        <v>6.4677076596131875E-4</v>
      </c>
    </row>
    <row r="788" spans="1:59" x14ac:dyDescent="0.35">
      <c r="A788">
        <v>36</v>
      </c>
      <c r="B788">
        <v>1223</v>
      </c>
      <c r="C788">
        <v>8</v>
      </c>
      <c r="D788">
        <v>83</v>
      </c>
      <c r="E788">
        <v>3</v>
      </c>
      <c r="F788">
        <v>1</v>
      </c>
      <c r="G788">
        <v>7</v>
      </c>
      <c r="H788">
        <v>3</v>
      </c>
      <c r="I788">
        <v>3</v>
      </c>
      <c r="J788">
        <v>0</v>
      </c>
      <c r="K788">
        <v>15.69811320754717</v>
      </c>
      <c r="L788">
        <v>2</v>
      </c>
      <c r="M788">
        <v>3</v>
      </c>
      <c r="N788" s="14">
        <v>0</v>
      </c>
      <c r="O788">
        <v>1</v>
      </c>
      <c r="P788" s="15">
        <f t="shared" si="157"/>
        <v>1</v>
      </c>
      <c r="Q788">
        <f t="shared" si="158"/>
        <v>0</v>
      </c>
      <c r="R788">
        <f t="shared" si="159"/>
        <v>3.1867766755846544E-2</v>
      </c>
      <c r="S788" s="14">
        <f t="shared" si="160"/>
        <v>3.1867766755846544E-2</v>
      </c>
      <c r="T788" s="15">
        <f t="shared" si="161"/>
        <v>0.96813223324415343</v>
      </c>
      <c r="U788" s="14">
        <f t="shared" si="162"/>
        <v>-3.2386596444049967E-2</v>
      </c>
      <c r="V788" s="15">
        <f t="shared" si="163"/>
        <v>100</v>
      </c>
      <c r="W788">
        <f t="shared" si="164"/>
        <v>3.2916750069419298E-2</v>
      </c>
      <c r="AZ788">
        <v>0.11538437099748895</v>
      </c>
      <c r="BA788">
        <v>1</v>
      </c>
      <c r="BB788">
        <v>0</v>
      </c>
      <c r="BC788">
        <f t="shared" si="168"/>
        <v>736</v>
      </c>
      <c r="BD788">
        <f t="shared" si="169"/>
        <v>48</v>
      </c>
      <c r="BE788">
        <f t="shared" si="165"/>
        <v>0.40308191403081917</v>
      </c>
      <c r="BF788">
        <f t="shared" si="166"/>
        <v>0.79746835443037978</v>
      </c>
      <c r="BG788">
        <f t="shared" si="167"/>
        <v>6.4677076596140733E-4</v>
      </c>
    </row>
    <row r="789" spans="1:59" x14ac:dyDescent="0.35">
      <c r="A789">
        <v>36</v>
      </c>
      <c r="B789">
        <v>1229</v>
      </c>
      <c r="C789">
        <v>8</v>
      </c>
      <c r="D789">
        <v>990</v>
      </c>
      <c r="E789">
        <v>1</v>
      </c>
      <c r="F789">
        <v>2</v>
      </c>
      <c r="G789">
        <v>8</v>
      </c>
      <c r="H789">
        <v>4</v>
      </c>
      <c r="I789">
        <v>3</v>
      </c>
      <c r="J789">
        <v>0</v>
      </c>
      <c r="K789">
        <v>13</v>
      </c>
      <c r="L789">
        <v>4</v>
      </c>
      <c r="M789">
        <v>3</v>
      </c>
      <c r="N789" s="14">
        <v>0</v>
      </c>
      <c r="O789">
        <v>1</v>
      </c>
      <c r="P789" s="15">
        <f t="shared" si="157"/>
        <v>1</v>
      </c>
      <c r="Q789">
        <f t="shared" si="158"/>
        <v>0</v>
      </c>
      <c r="R789">
        <f t="shared" si="159"/>
        <v>4.7066296175862415E-2</v>
      </c>
      <c r="S789" s="14">
        <f t="shared" si="160"/>
        <v>4.7066296175862415E-2</v>
      </c>
      <c r="T789" s="15">
        <f t="shared" si="161"/>
        <v>0.95293370382413756</v>
      </c>
      <c r="U789" s="14">
        <f t="shared" si="162"/>
        <v>-4.8209943514652201E-2</v>
      </c>
      <c r="V789" s="15">
        <f t="shared" si="163"/>
        <v>100</v>
      </c>
      <c r="W789">
        <f t="shared" si="164"/>
        <v>4.9390945022706877E-2</v>
      </c>
      <c r="AZ789">
        <v>0.11556345608222479</v>
      </c>
      <c r="BA789">
        <v>1</v>
      </c>
      <c r="BB789">
        <v>0</v>
      </c>
      <c r="BC789">
        <f t="shared" si="168"/>
        <v>737</v>
      </c>
      <c r="BD789">
        <f t="shared" si="169"/>
        <v>48</v>
      </c>
      <c r="BE789">
        <f t="shared" si="165"/>
        <v>0.40227088402270883</v>
      </c>
      <c r="BF789">
        <f t="shared" si="166"/>
        <v>0.79746835443037978</v>
      </c>
      <c r="BG789">
        <f t="shared" si="167"/>
        <v>6.4677076596140733E-4</v>
      </c>
    </row>
    <row r="790" spans="1:59" x14ac:dyDescent="0.35">
      <c r="A790">
        <v>36</v>
      </c>
      <c r="B790">
        <v>1266</v>
      </c>
      <c r="C790">
        <v>10</v>
      </c>
      <c r="D790">
        <v>1880</v>
      </c>
      <c r="E790">
        <v>2</v>
      </c>
      <c r="F790">
        <v>1</v>
      </c>
      <c r="G790">
        <v>8</v>
      </c>
      <c r="H790">
        <v>3</v>
      </c>
      <c r="I790">
        <v>2</v>
      </c>
      <c r="J790">
        <v>1</v>
      </c>
      <c r="K790">
        <v>13</v>
      </c>
      <c r="L790">
        <v>1</v>
      </c>
      <c r="M790">
        <v>3</v>
      </c>
      <c r="N790" s="14">
        <v>0</v>
      </c>
      <c r="O790">
        <v>1</v>
      </c>
      <c r="P790" s="15">
        <f t="shared" si="157"/>
        <v>1</v>
      </c>
      <c r="Q790">
        <f t="shared" si="158"/>
        <v>0</v>
      </c>
      <c r="R790">
        <f t="shared" si="159"/>
        <v>0.37310759560515266</v>
      </c>
      <c r="S790" s="14">
        <f t="shared" si="160"/>
        <v>0.37310759560515266</v>
      </c>
      <c r="T790" s="15">
        <f t="shared" si="161"/>
        <v>0.62689240439484739</v>
      </c>
      <c r="U790" s="14">
        <f t="shared" si="162"/>
        <v>-0.46698035691080836</v>
      </c>
      <c r="V790" s="15">
        <f t="shared" si="163"/>
        <v>100</v>
      </c>
      <c r="W790">
        <f t="shared" si="164"/>
        <v>0.59517006904130754</v>
      </c>
      <c r="AZ790">
        <v>0.11559997587341007</v>
      </c>
      <c r="BA790">
        <v>1</v>
      </c>
      <c r="BB790">
        <v>0</v>
      </c>
      <c r="BC790">
        <f t="shared" si="168"/>
        <v>738</v>
      </c>
      <c r="BD790">
        <f t="shared" si="169"/>
        <v>48</v>
      </c>
      <c r="BE790">
        <f t="shared" si="165"/>
        <v>0.40145985401459849</v>
      </c>
      <c r="BF790">
        <f t="shared" si="166"/>
        <v>0.79746835443037978</v>
      </c>
      <c r="BG790">
        <f t="shared" si="167"/>
        <v>6.4677076596131875E-4</v>
      </c>
    </row>
    <row r="791" spans="1:59" x14ac:dyDescent="0.35">
      <c r="A791">
        <v>36</v>
      </c>
      <c r="B791">
        <v>1278</v>
      </c>
      <c r="C791">
        <v>8</v>
      </c>
      <c r="D791">
        <v>878</v>
      </c>
      <c r="E791">
        <v>1</v>
      </c>
      <c r="F791">
        <v>2</v>
      </c>
      <c r="G791">
        <v>2</v>
      </c>
      <c r="H791">
        <v>1</v>
      </c>
      <c r="I791">
        <v>2</v>
      </c>
      <c r="J791">
        <v>0</v>
      </c>
      <c r="K791">
        <v>21</v>
      </c>
      <c r="L791">
        <v>3</v>
      </c>
      <c r="M791">
        <v>3</v>
      </c>
      <c r="N791" s="14">
        <v>0</v>
      </c>
      <c r="O791">
        <v>1</v>
      </c>
      <c r="P791" s="15">
        <f t="shared" si="157"/>
        <v>1</v>
      </c>
      <c r="Q791">
        <f t="shared" si="158"/>
        <v>0</v>
      </c>
      <c r="R791">
        <f t="shared" si="159"/>
        <v>0.11846263730636351</v>
      </c>
      <c r="S791" s="14">
        <f t="shared" si="160"/>
        <v>0.11846263730636351</v>
      </c>
      <c r="T791" s="15">
        <f t="shared" si="161"/>
        <v>0.88153736269363647</v>
      </c>
      <c r="U791" s="14">
        <f t="shared" si="162"/>
        <v>-0.12608789268381138</v>
      </c>
      <c r="V791" s="15">
        <f t="shared" si="163"/>
        <v>100</v>
      </c>
      <c r="W791">
        <f t="shared" si="164"/>
        <v>0.13438186776835825</v>
      </c>
      <c r="AZ791">
        <v>0.11577546790251241</v>
      </c>
      <c r="BA791">
        <v>1</v>
      </c>
      <c r="BB791">
        <v>0</v>
      </c>
      <c r="BC791">
        <f t="shared" si="168"/>
        <v>739</v>
      </c>
      <c r="BD791">
        <f t="shared" si="169"/>
        <v>48</v>
      </c>
      <c r="BE791">
        <f t="shared" si="165"/>
        <v>0.40064882400648827</v>
      </c>
      <c r="BF791">
        <f t="shared" si="166"/>
        <v>0.79746835443037978</v>
      </c>
      <c r="BG791">
        <f t="shared" si="167"/>
        <v>6.4677076596140733E-4</v>
      </c>
    </row>
    <row r="792" spans="1:59" x14ac:dyDescent="0.35">
      <c r="A792">
        <v>36</v>
      </c>
      <c r="B792">
        <v>1299</v>
      </c>
      <c r="C792">
        <v>27</v>
      </c>
      <c r="D792">
        <v>13</v>
      </c>
      <c r="E792">
        <v>3</v>
      </c>
      <c r="F792">
        <v>2</v>
      </c>
      <c r="G792">
        <v>7</v>
      </c>
      <c r="H792">
        <v>3</v>
      </c>
      <c r="I792">
        <v>2</v>
      </c>
      <c r="J792">
        <v>0</v>
      </c>
      <c r="K792">
        <v>13</v>
      </c>
      <c r="L792">
        <v>2</v>
      </c>
      <c r="M792">
        <v>2</v>
      </c>
      <c r="N792" s="14">
        <v>0</v>
      </c>
      <c r="O792">
        <v>1</v>
      </c>
      <c r="P792" s="15">
        <f t="shared" si="157"/>
        <v>1</v>
      </c>
      <c r="Q792">
        <f t="shared" si="158"/>
        <v>0</v>
      </c>
      <c r="R792">
        <f t="shared" si="159"/>
        <v>0.18469905662359115</v>
      </c>
      <c r="S792" s="14">
        <f t="shared" si="160"/>
        <v>0.18469905662359115</v>
      </c>
      <c r="T792" s="15">
        <f t="shared" si="161"/>
        <v>0.8153009433764089</v>
      </c>
      <c r="U792" s="14">
        <f t="shared" si="162"/>
        <v>-0.20419797822279834</v>
      </c>
      <c r="V792" s="15">
        <f t="shared" si="163"/>
        <v>100</v>
      </c>
      <c r="W792">
        <f t="shared" si="164"/>
        <v>0.22654095781944789</v>
      </c>
      <c r="AZ792">
        <v>0.11625214608098568</v>
      </c>
      <c r="BA792">
        <v>1</v>
      </c>
      <c r="BB792">
        <v>0</v>
      </c>
      <c r="BC792">
        <f t="shared" si="168"/>
        <v>740</v>
      </c>
      <c r="BD792">
        <f t="shared" si="169"/>
        <v>48</v>
      </c>
      <c r="BE792">
        <f t="shared" si="165"/>
        <v>0.39983779399837793</v>
      </c>
      <c r="BF792">
        <f t="shared" si="166"/>
        <v>0.79746835443037978</v>
      </c>
      <c r="BG792">
        <f t="shared" si="167"/>
        <v>6.4677076596140733E-4</v>
      </c>
    </row>
    <row r="793" spans="1:59" x14ac:dyDescent="0.35">
      <c r="A793">
        <v>36</v>
      </c>
      <c r="B793">
        <v>1351</v>
      </c>
      <c r="C793">
        <v>9</v>
      </c>
      <c r="D793">
        <v>1949</v>
      </c>
      <c r="E793">
        <v>1</v>
      </c>
      <c r="F793">
        <v>2</v>
      </c>
      <c r="G793">
        <v>5</v>
      </c>
      <c r="H793">
        <v>2</v>
      </c>
      <c r="I793">
        <v>2</v>
      </c>
      <c r="J793">
        <v>0</v>
      </c>
      <c r="K793">
        <v>22</v>
      </c>
      <c r="L793">
        <v>2</v>
      </c>
      <c r="M793">
        <v>3</v>
      </c>
      <c r="N793" s="14">
        <v>0</v>
      </c>
      <c r="O793">
        <v>1</v>
      </c>
      <c r="P793" s="15">
        <f t="shared" si="157"/>
        <v>1</v>
      </c>
      <c r="Q793">
        <f t="shared" si="158"/>
        <v>0</v>
      </c>
      <c r="R793">
        <f t="shared" si="159"/>
        <v>0.12459256349879365</v>
      </c>
      <c r="S793" s="14">
        <f t="shared" si="160"/>
        <v>0.12459256349879365</v>
      </c>
      <c r="T793" s="15">
        <f t="shared" si="161"/>
        <v>0.87540743650120634</v>
      </c>
      <c r="U793" s="14">
        <f t="shared" si="162"/>
        <v>-0.13306585928631984</v>
      </c>
      <c r="V793" s="15">
        <f t="shared" si="163"/>
        <v>100</v>
      </c>
      <c r="W793">
        <f t="shared" si="164"/>
        <v>0.14232522857786115</v>
      </c>
      <c r="AZ793">
        <v>0.1172892341951523</v>
      </c>
      <c r="BA793">
        <v>1</v>
      </c>
      <c r="BB793">
        <v>0</v>
      </c>
      <c r="BC793">
        <f t="shared" si="168"/>
        <v>741</v>
      </c>
      <c r="BD793">
        <f t="shared" si="169"/>
        <v>48</v>
      </c>
      <c r="BE793">
        <f t="shared" si="165"/>
        <v>0.3990267639902676</v>
      </c>
      <c r="BF793">
        <f t="shared" si="166"/>
        <v>0.79746835443037978</v>
      </c>
      <c r="BG793">
        <f t="shared" si="167"/>
        <v>0</v>
      </c>
    </row>
    <row r="794" spans="1:59" x14ac:dyDescent="0.35">
      <c r="A794">
        <v>36</v>
      </c>
      <c r="B794">
        <v>1351</v>
      </c>
      <c r="C794">
        <v>26</v>
      </c>
      <c r="D794">
        <v>1682</v>
      </c>
      <c r="E794">
        <v>1</v>
      </c>
      <c r="F794">
        <v>2</v>
      </c>
      <c r="G794">
        <v>7</v>
      </c>
      <c r="H794">
        <v>3</v>
      </c>
      <c r="I794">
        <v>2</v>
      </c>
      <c r="J794">
        <v>0</v>
      </c>
      <c r="K794">
        <v>14</v>
      </c>
      <c r="L794">
        <v>2</v>
      </c>
      <c r="M794">
        <v>2</v>
      </c>
      <c r="N794" s="14">
        <v>0</v>
      </c>
      <c r="O794">
        <v>1</v>
      </c>
      <c r="P794" s="15">
        <f t="shared" si="157"/>
        <v>1</v>
      </c>
      <c r="Q794">
        <f t="shared" si="158"/>
        <v>0</v>
      </c>
      <c r="R794">
        <f t="shared" si="159"/>
        <v>0.26012216720209475</v>
      </c>
      <c r="S794" s="14">
        <f t="shared" si="160"/>
        <v>0.26012216720209475</v>
      </c>
      <c r="T794" s="15">
        <f t="shared" si="161"/>
        <v>0.7398778327979052</v>
      </c>
      <c r="U794" s="14">
        <f t="shared" si="162"/>
        <v>-0.30127019722655163</v>
      </c>
      <c r="V794" s="15">
        <f t="shared" si="163"/>
        <v>100</v>
      </c>
      <c r="W794">
        <f t="shared" si="164"/>
        <v>0.35157448388259271</v>
      </c>
      <c r="AZ794">
        <v>0.11774176943145684</v>
      </c>
      <c r="BA794">
        <v>0</v>
      </c>
      <c r="BB794">
        <v>1</v>
      </c>
      <c r="BC794">
        <f t="shared" si="168"/>
        <v>741</v>
      </c>
      <c r="BD794">
        <f t="shared" si="169"/>
        <v>49</v>
      </c>
      <c r="BE794">
        <f t="shared" si="165"/>
        <v>0.3990267639902676</v>
      </c>
      <c r="BF794">
        <f t="shared" si="166"/>
        <v>0.7932489451476793</v>
      </c>
      <c r="BG794">
        <f t="shared" si="167"/>
        <v>6.4334869841654982E-4</v>
      </c>
    </row>
    <row r="795" spans="1:59" x14ac:dyDescent="0.35">
      <c r="A795">
        <v>36</v>
      </c>
      <c r="B795">
        <v>1383</v>
      </c>
      <c r="C795">
        <v>10</v>
      </c>
      <c r="D795">
        <v>1790</v>
      </c>
      <c r="E795">
        <v>4</v>
      </c>
      <c r="F795">
        <v>2</v>
      </c>
      <c r="G795">
        <v>7</v>
      </c>
      <c r="H795">
        <v>1</v>
      </c>
      <c r="I795">
        <v>2</v>
      </c>
      <c r="J795">
        <v>1</v>
      </c>
      <c r="K795">
        <v>13</v>
      </c>
      <c r="L795">
        <v>4</v>
      </c>
      <c r="M795">
        <v>3</v>
      </c>
      <c r="N795" s="14">
        <v>0</v>
      </c>
      <c r="O795">
        <v>1</v>
      </c>
      <c r="P795" s="15">
        <f t="shared" si="157"/>
        <v>1</v>
      </c>
      <c r="Q795">
        <f t="shared" si="158"/>
        <v>0</v>
      </c>
      <c r="R795">
        <f t="shared" si="159"/>
        <v>0.30726215948384666</v>
      </c>
      <c r="S795" s="14">
        <f t="shared" si="160"/>
        <v>0.30726215948384666</v>
      </c>
      <c r="T795" s="15">
        <f t="shared" si="161"/>
        <v>0.69273784051615328</v>
      </c>
      <c r="U795" s="14">
        <f t="shared" si="162"/>
        <v>-0.36710364787789812</v>
      </c>
      <c r="V795" s="15">
        <f t="shared" si="163"/>
        <v>100</v>
      </c>
      <c r="W795">
        <f t="shared" si="164"/>
        <v>0.44354753199985175</v>
      </c>
      <c r="AZ795">
        <v>0.11785801210876234</v>
      </c>
      <c r="BA795">
        <v>1</v>
      </c>
      <c r="BB795">
        <v>0</v>
      </c>
      <c r="BC795">
        <f t="shared" si="168"/>
        <v>742</v>
      </c>
      <c r="BD795">
        <f t="shared" si="169"/>
        <v>49</v>
      </c>
      <c r="BE795">
        <f t="shared" si="165"/>
        <v>0.39821573398215737</v>
      </c>
      <c r="BF795">
        <f t="shared" si="166"/>
        <v>0.7932489451476793</v>
      </c>
      <c r="BG795">
        <f t="shared" si="167"/>
        <v>6.4334869841663786E-4</v>
      </c>
    </row>
    <row r="796" spans="1:59" x14ac:dyDescent="0.35">
      <c r="A796">
        <v>36</v>
      </c>
      <c r="B796">
        <v>1396</v>
      </c>
      <c r="C796">
        <v>5</v>
      </c>
      <c r="D796">
        <v>304</v>
      </c>
      <c r="E796">
        <v>4</v>
      </c>
      <c r="F796">
        <v>2</v>
      </c>
      <c r="G796">
        <v>5</v>
      </c>
      <c r="H796">
        <v>2</v>
      </c>
      <c r="I796">
        <v>1</v>
      </c>
      <c r="J796">
        <v>0</v>
      </c>
      <c r="K796">
        <v>16</v>
      </c>
      <c r="L796">
        <v>4</v>
      </c>
      <c r="M796">
        <v>4</v>
      </c>
      <c r="N796" s="14">
        <v>0</v>
      </c>
      <c r="O796">
        <v>1</v>
      </c>
      <c r="P796" s="15">
        <f t="shared" si="157"/>
        <v>1</v>
      </c>
      <c r="Q796">
        <f t="shared" si="158"/>
        <v>0</v>
      </c>
      <c r="R796">
        <f t="shared" si="159"/>
        <v>6.0888869269377109E-2</v>
      </c>
      <c r="S796" s="14">
        <f t="shared" si="160"/>
        <v>6.0888869269377109E-2</v>
      </c>
      <c r="T796" s="15">
        <f t="shared" si="161"/>
        <v>0.93911113073062291</v>
      </c>
      <c r="U796" s="14">
        <f t="shared" si="162"/>
        <v>-6.2821456690832639E-2</v>
      </c>
      <c r="V796" s="15">
        <f t="shared" si="163"/>
        <v>100</v>
      </c>
      <c r="W796">
        <f t="shared" si="164"/>
        <v>6.4836702789376935E-2</v>
      </c>
      <c r="AZ796">
        <v>0.11826259691970917</v>
      </c>
      <c r="BA796">
        <v>1</v>
      </c>
      <c r="BB796">
        <v>0</v>
      </c>
      <c r="BC796">
        <f t="shared" si="168"/>
        <v>743</v>
      </c>
      <c r="BD796">
        <f t="shared" si="169"/>
        <v>49</v>
      </c>
      <c r="BE796">
        <f t="shared" si="165"/>
        <v>0.39740470397404704</v>
      </c>
      <c r="BF796">
        <f t="shared" si="166"/>
        <v>0.7932489451476793</v>
      </c>
      <c r="BG796">
        <f t="shared" si="167"/>
        <v>6.4334869841663786E-4</v>
      </c>
    </row>
    <row r="797" spans="1:59" x14ac:dyDescent="0.35">
      <c r="A797">
        <v>36</v>
      </c>
      <c r="B797">
        <v>1403</v>
      </c>
      <c r="C797">
        <v>6</v>
      </c>
      <c r="D797">
        <v>373</v>
      </c>
      <c r="E797">
        <v>4</v>
      </c>
      <c r="F797">
        <v>2</v>
      </c>
      <c r="G797">
        <v>5</v>
      </c>
      <c r="H797">
        <v>4</v>
      </c>
      <c r="I797">
        <v>2</v>
      </c>
      <c r="J797">
        <v>0</v>
      </c>
      <c r="K797">
        <v>11</v>
      </c>
      <c r="L797">
        <v>3</v>
      </c>
      <c r="M797">
        <v>3</v>
      </c>
      <c r="N797" s="14">
        <v>0</v>
      </c>
      <c r="O797">
        <v>1</v>
      </c>
      <c r="P797" s="15">
        <f t="shared" si="157"/>
        <v>1</v>
      </c>
      <c r="Q797">
        <f t="shared" si="158"/>
        <v>0</v>
      </c>
      <c r="R797">
        <f t="shared" si="159"/>
        <v>2.8736969097196193E-2</v>
      </c>
      <c r="S797" s="14">
        <f t="shared" si="160"/>
        <v>2.8736969097196193E-2</v>
      </c>
      <c r="T797" s="15">
        <f t="shared" si="161"/>
        <v>0.97126303090280386</v>
      </c>
      <c r="U797" s="14">
        <f t="shared" si="162"/>
        <v>-2.9157960759338561E-2</v>
      </c>
      <c r="V797" s="15">
        <f t="shared" si="163"/>
        <v>100</v>
      </c>
      <c r="W797">
        <f t="shared" si="164"/>
        <v>2.9587216009328326E-2</v>
      </c>
      <c r="AZ797">
        <v>0.11843551107206202</v>
      </c>
      <c r="BA797">
        <v>1</v>
      </c>
      <c r="BB797">
        <v>0</v>
      </c>
      <c r="BC797">
        <f t="shared" si="168"/>
        <v>744</v>
      </c>
      <c r="BD797">
        <f t="shared" si="169"/>
        <v>49</v>
      </c>
      <c r="BE797">
        <f t="shared" si="165"/>
        <v>0.3965936739659367</v>
      </c>
      <c r="BF797">
        <f t="shared" si="166"/>
        <v>0.7932489451476793</v>
      </c>
      <c r="BG797">
        <f t="shared" si="167"/>
        <v>6.4334869841654982E-4</v>
      </c>
    </row>
    <row r="798" spans="1:59" x14ac:dyDescent="0.35">
      <c r="A798">
        <v>36</v>
      </c>
      <c r="B798">
        <v>1425</v>
      </c>
      <c r="C798">
        <v>14</v>
      </c>
      <c r="D798">
        <v>924</v>
      </c>
      <c r="E798">
        <v>3</v>
      </c>
      <c r="F798">
        <v>2</v>
      </c>
      <c r="G798">
        <v>7</v>
      </c>
      <c r="H798">
        <v>4</v>
      </c>
      <c r="I798">
        <v>2</v>
      </c>
      <c r="J798">
        <v>1</v>
      </c>
      <c r="K798">
        <v>17</v>
      </c>
      <c r="L798">
        <v>1</v>
      </c>
      <c r="M798">
        <v>2</v>
      </c>
      <c r="N798" s="14">
        <v>0</v>
      </c>
      <c r="O798">
        <v>1</v>
      </c>
      <c r="P798" s="15">
        <f t="shared" si="157"/>
        <v>1</v>
      </c>
      <c r="Q798">
        <f t="shared" si="158"/>
        <v>0</v>
      </c>
      <c r="R798">
        <f t="shared" si="159"/>
        <v>0.35594244010997189</v>
      </c>
      <c r="S798" s="14">
        <f t="shared" si="160"/>
        <v>0.35594244010997189</v>
      </c>
      <c r="T798" s="15">
        <f t="shared" si="161"/>
        <v>0.64405755989002811</v>
      </c>
      <c r="U798" s="14">
        <f t="shared" si="162"/>
        <v>-0.43996717816059872</v>
      </c>
      <c r="V798" s="15">
        <f t="shared" si="163"/>
        <v>100</v>
      </c>
      <c r="W798">
        <f t="shared" si="164"/>
        <v>0.5526562566407085</v>
      </c>
      <c r="AZ798">
        <v>0.11846263730636351</v>
      </c>
      <c r="BA798">
        <v>1</v>
      </c>
      <c r="BB798">
        <v>0</v>
      </c>
      <c r="BC798">
        <f t="shared" si="168"/>
        <v>745</v>
      </c>
      <c r="BD798">
        <f t="shared" si="169"/>
        <v>49</v>
      </c>
      <c r="BE798">
        <f t="shared" si="165"/>
        <v>0.39578264395782647</v>
      </c>
      <c r="BF798">
        <f t="shared" si="166"/>
        <v>0.7932489451476793</v>
      </c>
      <c r="BG798">
        <f t="shared" si="167"/>
        <v>6.4334869841663786E-4</v>
      </c>
    </row>
    <row r="799" spans="1:59" x14ac:dyDescent="0.35">
      <c r="A799">
        <v>36</v>
      </c>
      <c r="B799">
        <v>1434</v>
      </c>
      <c r="C799">
        <v>8</v>
      </c>
      <c r="D799">
        <v>789</v>
      </c>
      <c r="E799">
        <v>1</v>
      </c>
      <c r="F799">
        <v>2</v>
      </c>
      <c r="G799">
        <v>8</v>
      </c>
      <c r="H799">
        <v>1</v>
      </c>
      <c r="I799">
        <v>1</v>
      </c>
      <c r="J799">
        <v>0</v>
      </c>
      <c r="K799">
        <v>14.945945945945946</v>
      </c>
      <c r="L799">
        <v>2</v>
      </c>
      <c r="M799">
        <v>3</v>
      </c>
      <c r="N799" s="14">
        <v>0</v>
      </c>
      <c r="O799">
        <v>1</v>
      </c>
      <c r="P799" s="15">
        <f t="shared" si="157"/>
        <v>1</v>
      </c>
      <c r="Q799">
        <f t="shared" si="158"/>
        <v>0</v>
      </c>
      <c r="R799">
        <f t="shared" si="159"/>
        <v>0.42462527055774407</v>
      </c>
      <c r="S799" s="14">
        <f t="shared" si="160"/>
        <v>0.42462527055774407</v>
      </c>
      <c r="T799" s="15">
        <f t="shared" si="161"/>
        <v>0.57537472944225598</v>
      </c>
      <c r="U799" s="14">
        <f t="shared" si="162"/>
        <v>-0.5527337470733783</v>
      </c>
      <c r="V799" s="15">
        <f t="shared" si="163"/>
        <v>100</v>
      </c>
      <c r="W799">
        <f t="shared" si="164"/>
        <v>0.73799777576147263</v>
      </c>
      <c r="AZ799">
        <v>0.11892091203150278</v>
      </c>
      <c r="BA799">
        <v>1</v>
      </c>
      <c r="BB799">
        <v>0</v>
      </c>
      <c r="BC799">
        <f t="shared" si="168"/>
        <v>746</v>
      </c>
      <c r="BD799">
        <f t="shared" si="169"/>
        <v>49</v>
      </c>
      <c r="BE799">
        <f t="shared" si="165"/>
        <v>0.39497161394971614</v>
      </c>
      <c r="BF799">
        <f t="shared" si="166"/>
        <v>0.7932489451476793</v>
      </c>
      <c r="BG799">
        <f t="shared" si="167"/>
        <v>6.4334869841663786E-4</v>
      </c>
    </row>
    <row r="800" spans="1:59" x14ac:dyDescent="0.35">
      <c r="A800">
        <v>36</v>
      </c>
      <c r="B800">
        <v>1456</v>
      </c>
      <c r="C800">
        <v>13</v>
      </c>
      <c r="D800">
        <v>1733</v>
      </c>
      <c r="E800">
        <v>2</v>
      </c>
      <c r="F800">
        <v>2</v>
      </c>
      <c r="G800">
        <v>8</v>
      </c>
      <c r="H800">
        <v>1</v>
      </c>
      <c r="I800">
        <v>3</v>
      </c>
      <c r="J800">
        <v>1</v>
      </c>
      <c r="K800">
        <v>13</v>
      </c>
      <c r="L800">
        <v>2</v>
      </c>
      <c r="M800">
        <v>3</v>
      </c>
      <c r="N800" s="14">
        <v>1</v>
      </c>
      <c r="O800">
        <v>0</v>
      </c>
      <c r="P800" s="15">
        <f t="shared" si="157"/>
        <v>1</v>
      </c>
      <c r="Q800">
        <f t="shared" si="158"/>
        <v>1</v>
      </c>
      <c r="R800">
        <f t="shared" si="159"/>
        <v>0.4346350708260126</v>
      </c>
      <c r="S800" s="14">
        <f t="shared" si="160"/>
        <v>0.4346350708260126</v>
      </c>
      <c r="T800" s="15">
        <f t="shared" si="161"/>
        <v>0.5653649291739874</v>
      </c>
      <c r="U800" s="14">
        <f t="shared" si="162"/>
        <v>-0.83324851762313701</v>
      </c>
      <c r="V800" s="15">
        <f t="shared" si="163"/>
        <v>0</v>
      </c>
      <c r="W800">
        <f t="shared" si="164"/>
        <v>1.3007807402645306</v>
      </c>
      <c r="AZ800">
        <v>0.11899888818906164</v>
      </c>
      <c r="BA800">
        <v>1</v>
      </c>
      <c r="BB800">
        <v>0</v>
      </c>
      <c r="BC800">
        <f t="shared" si="168"/>
        <v>747</v>
      </c>
      <c r="BD800">
        <f t="shared" si="169"/>
        <v>49</v>
      </c>
      <c r="BE800">
        <f t="shared" si="165"/>
        <v>0.3941605839416058</v>
      </c>
      <c r="BF800">
        <f t="shared" si="166"/>
        <v>0.7932489451476793</v>
      </c>
      <c r="BG800">
        <f t="shared" si="167"/>
        <v>0</v>
      </c>
    </row>
    <row r="801" spans="1:59" x14ac:dyDescent="0.35">
      <c r="A801">
        <v>36</v>
      </c>
      <c r="B801">
        <v>1480</v>
      </c>
      <c r="C801">
        <v>3</v>
      </c>
      <c r="D801">
        <v>238</v>
      </c>
      <c r="E801">
        <v>4</v>
      </c>
      <c r="F801">
        <v>2</v>
      </c>
      <c r="G801">
        <v>5</v>
      </c>
      <c r="H801">
        <v>2</v>
      </c>
      <c r="I801">
        <v>1</v>
      </c>
      <c r="J801">
        <v>0</v>
      </c>
      <c r="K801">
        <v>12</v>
      </c>
      <c r="L801">
        <v>3</v>
      </c>
      <c r="M801">
        <v>2</v>
      </c>
      <c r="N801" s="14">
        <v>0</v>
      </c>
      <c r="O801">
        <v>1</v>
      </c>
      <c r="P801" s="15">
        <f t="shared" si="157"/>
        <v>1</v>
      </c>
      <c r="Q801">
        <f t="shared" si="158"/>
        <v>0</v>
      </c>
      <c r="R801">
        <f t="shared" si="159"/>
        <v>0.12484200757858954</v>
      </c>
      <c r="S801" s="14">
        <f t="shared" si="160"/>
        <v>0.12484200757858954</v>
      </c>
      <c r="T801" s="15">
        <f t="shared" si="161"/>
        <v>0.87515799242141046</v>
      </c>
      <c r="U801" s="14">
        <f t="shared" si="162"/>
        <v>-0.13335084615669082</v>
      </c>
      <c r="V801" s="15">
        <f t="shared" si="163"/>
        <v>100</v>
      </c>
      <c r="W801">
        <f t="shared" si="164"/>
        <v>0.1426508226625153</v>
      </c>
      <c r="AZ801">
        <v>0.12046962671534696</v>
      </c>
      <c r="BA801">
        <v>0</v>
      </c>
      <c r="BB801">
        <v>1</v>
      </c>
      <c r="BC801">
        <f t="shared" si="168"/>
        <v>747</v>
      </c>
      <c r="BD801">
        <f t="shared" si="169"/>
        <v>50</v>
      </c>
      <c r="BE801">
        <f t="shared" si="165"/>
        <v>0.3941605839416058</v>
      </c>
      <c r="BF801">
        <f t="shared" si="166"/>
        <v>0.78902953586497893</v>
      </c>
      <c r="BG801">
        <f t="shared" si="167"/>
        <v>6.39926630871781E-4</v>
      </c>
    </row>
    <row r="802" spans="1:59" x14ac:dyDescent="0.35">
      <c r="A802">
        <v>37</v>
      </c>
      <c r="B802">
        <v>124</v>
      </c>
      <c r="C802">
        <v>3</v>
      </c>
      <c r="D802">
        <v>1062</v>
      </c>
      <c r="E802">
        <v>4</v>
      </c>
      <c r="F802">
        <v>1</v>
      </c>
      <c r="G802">
        <v>7</v>
      </c>
      <c r="H802">
        <v>2</v>
      </c>
      <c r="I802">
        <v>1</v>
      </c>
      <c r="J802">
        <v>0</v>
      </c>
      <c r="K802">
        <v>15</v>
      </c>
      <c r="L802">
        <v>1</v>
      </c>
      <c r="M802">
        <v>2</v>
      </c>
      <c r="N802" s="14">
        <v>0</v>
      </c>
      <c r="O802">
        <v>1</v>
      </c>
      <c r="P802" s="15">
        <f t="shared" si="157"/>
        <v>1</v>
      </c>
      <c r="Q802">
        <f t="shared" si="158"/>
        <v>0</v>
      </c>
      <c r="R802">
        <f t="shared" si="159"/>
        <v>0.14980538376233571</v>
      </c>
      <c r="S802" s="14">
        <f t="shared" si="160"/>
        <v>0.14980538376233571</v>
      </c>
      <c r="T802" s="15">
        <f t="shared" si="161"/>
        <v>0.85019461623766435</v>
      </c>
      <c r="U802" s="14">
        <f t="shared" si="162"/>
        <v>-0.1622899954255744</v>
      </c>
      <c r="V802" s="15">
        <f t="shared" si="163"/>
        <v>100</v>
      </c>
      <c r="W802">
        <f t="shared" si="164"/>
        <v>0.17620128486024067</v>
      </c>
      <c r="AZ802">
        <v>0.12057312214020535</v>
      </c>
      <c r="BA802">
        <v>1</v>
      </c>
      <c r="BB802">
        <v>0</v>
      </c>
      <c r="BC802">
        <f t="shared" si="168"/>
        <v>748</v>
      </c>
      <c r="BD802">
        <f t="shared" si="169"/>
        <v>50</v>
      </c>
      <c r="BE802">
        <f t="shared" si="165"/>
        <v>0.39334955393349558</v>
      </c>
      <c r="BF802">
        <f t="shared" si="166"/>
        <v>0.78902953586497893</v>
      </c>
      <c r="BG802">
        <f t="shared" si="167"/>
        <v>6.3992663087186861E-4</v>
      </c>
    </row>
    <row r="803" spans="1:59" x14ac:dyDescent="0.35">
      <c r="A803">
        <v>37</v>
      </c>
      <c r="B803">
        <v>142</v>
      </c>
      <c r="C803">
        <v>9</v>
      </c>
      <c r="D803">
        <v>626</v>
      </c>
      <c r="E803">
        <v>1</v>
      </c>
      <c r="F803">
        <v>2</v>
      </c>
      <c r="G803">
        <v>8</v>
      </c>
      <c r="H803">
        <v>2</v>
      </c>
      <c r="I803">
        <v>3</v>
      </c>
      <c r="J803">
        <v>0</v>
      </c>
      <c r="K803">
        <v>14.945945945945946</v>
      </c>
      <c r="L803">
        <v>4</v>
      </c>
      <c r="M803">
        <v>3</v>
      </c>
      <c r="N803" s="14">
        <v>0</v>
      </c>
      <c r="O803">
        <v>1</v>
      </c>
      <c r="P803" s="15">
        <f t="shared" si="157"/>
        <v>1</v>
      </c>
      <c r="Q803">
        <f t="shared" si="158"/>
        <v>0</v>
      </c>
      <c r="R803">
        <f t="shared" si="159"/>
        <v>0.10018095286003952</v>
      </c>
      <c r="S803" s="14">
        <f t="shared" si="160"/>
        <v>0.10018095286003952</v>
      </c>
      <c r="T803" s="15">
        <f t="shared" si="161"/>
        <v>0.89981904713996053</v>
      </c>
      <c r="U803" s="14">
        <f t="shared" si="162"/>
        <v>-0.10556159460622028</v>
      </c>
      <c r="V803" s="15">
        <f t="shared" si="163"/>
        <v>100</v>
      </c>
      <c r="W803">
        <f t="shared" si="164"/>
        <v>0.11133455462902317</v>
      </c>
      <c r="AZ803">
        <v>0.12080542085990882</v>
      </c>
      <c r="BA803">
        <v>1</v>
      </c>
      <c r="BB803">
        <v>0</v>
      </c>
      <c r="BC803">
        <f t="shared" si="168"/>
        <v>749</v>
      </c>
      <c r="BD803">
        <f t="shared" si="169"/>
        <v>50</v>
      </c>
      <c r="BE803">
        <f t="shared" si="165"/>
        <v>0.39253852392538524</v>
      </c>
      <c r="BF803">
        <f t="shared" si="166"/>
        <v>0.78902953586497893</v>
      </c>
      <c r="BG803">
        <f t="shared" si="167"/>
        <v>6.3992663087186861E-4</v>
      </c>
    </row>
    <row r="804" spans="1:59" x14ac:dyDescent="0.35">
      <c r="A804">
        <v>37</v>
      </c>
      <c r="B804">
        <v>161</v>
      </c>
      <c r="C804">
        <v>10</v>
      </c>
      <c r="D804">
        <v>2017</v>
      </c>
      <c r="E804">
        <v>3</v>
      </c>
      <c r="F804">
        <v>1</v>
      </c>
      <c r="G804">
        <v>1</v>
      </c>
      <c r="H804">
        <v>4</v>
      </c>
      <c r="I804">
        <v>2</v>
      </c>
      <c r="J804">
        <v>1</v>
      </c>
      <c r="K804">
        <v>25</v>
      </c>
      <c r="L804">
        <v>1</v>
      </c>
      <c r="M804">
        <v>3</v>
      </c>
      <c r="N804" s="14">
        <v>0</v>
      </c>
      <c r="O804">
        <v>1</v>
      </c>
      <c r="P804" s="15">
        <f t="shared" si="157"/>
        <v>1</v>
      </c>
      <c r="Q804">
        <f t="shared" si="158"/>
        <v>0</v>
      </c>
      <c r="R804">
        <f t="shared" si="159"/>
        <v>9.4758539677250481E-2</v>
      </c>
      <c r="S804" s="14">
        <f t="shared" si="160"/>
        <v>9.4758539677250481E-2</v>
      </c>
      <c r="T804" s="15">
        <f t="shared" si="161"/>
        <v>0.90524146032274955</v>
      </c>
      <c r="U804" s="14">
        <f t="shared" si="162"/>
        <v>-9.9553563882401649E-2</v>
      </c>
      <c r="V804" s="15">
        <f t="shared" si="163"/>
        <v>100</v>
      </c>
      <c r="W804">
        <f t="shared" si="164"/>
        <v>0.1046776399784714</v>
      </c>
      <c r="AZ804">
        <v>0.12086517451216569</v>
      </c>
      <c r="BA804">
        <v>1</v>
      </c>
      <c r="BB804">
        <v>0</v>
      </c>
      <c r="BC804">
        <f t="shared" si="168"/>
        <v>750</v>
      </c>
      <c r="BD804">
        <f t="shared" si="169"/>
        <v>50</v>
      </c>
      <c r="BE804">
        <f t="shared" si="165"/>
        <v>0.3917274939172749</v>
      </c>
      <c r="BF804">
        <f t="shared" si="166"/>
        <v>0.78902953586497893</v>
      </c>
      <c r="BG804">
        <f t="shared" si="167"/>
        <v>6.39926630871781E-4</v>
      </c>
    </row>
    <row r="805" spans="1:59" x14ac:dyDescent="0.35">
      <c r="A805">
        <v>37</v>
      </c>
      <c r="B805">
        <v>228</v>
      </c>
      <c r="C805">
        <v>6</v>
      </c>
      <c r="D805">
        <v>378</v>
      </c>
      <c r="E805">
        <v>3</v>
      </c>
      <c r="F805">
        <v>2</v>
      </c>
      <c r="G805">
        <v>8</v>
      </c>
      <c r="H805">
        <v>4</v>
      </c>
      <c r="I805">
        <v>2</v>
      </c>
      <c r="J805">
        <v>0</v>
      </c>
      <c r="K805">
        <v>14</v>
      </c>
      <c r="L805">
        <v>2</v>
      </c>
      <c r="M805">
        <v>4</v>
      </c>
      <c r="N805" s="14">
        <v>0</v>
      </c>
      <c r="O805">
        <v>1</v>
      </c>
      <c r="P805" s="15">
        <f t="shared" si="157"/>
        <v>1</v>
      </c>
      <c r="Q805">
        <f t="shared" si="158"/>
        <v>0</v>
      </c>
      <c r="R805">
        <f t="shared" si="159"/>
        <v>5.1556450951784336E-2</v>
      </c>
      <c r="S805" s="14">
        <f t="shared" si="160"/>
        <v>5.1556450951784336E-2</v>
      </c>
      <c r="T805" s="15">
        <f t="shared" si="161"/>
        <v>0.94844354904821571</v>
      </c>
      <c r="U805" s="14">
        <f t="shared" si="162"/>
        <v>-5.293300740540146E-2</v>
      </c>
      <c r="V805" s="15">
        <f t="shared" si="163"/>
        <v>100</v>
      </c>
      <c r="W805">
        <f t="shared" si="164"/>
        <v>5.4359008507699147E-2</v>
      </c>
      <c r="AZ805">
        <v>0.12090001753408938</v>
      </c>
      <c r="BA805">
        <v>1</v>
      </c>
      <c r="BB805">
        <v>0</v>
      </c>
      <c r="BC805">
        <f t="shared" si="168"/>
        <v>751</v>
      </c>
      <c r="BD805">
        <f t="shared" si="169"/>
        <v>50</v>
      </c>
      <c r="BE805">
        <f t="shared" si="165"/>
        <v>0.39091646390916468</v>
      </c>
      <c r="BF805">
        <f t="shared" si="166"/>
        <v>0.78902953586497893</v>
      </c>
      <c r="BG805">
        <f t="shared" si="167"/>
        <v>6.3992663087186861E-4</v>
      </c>
    </row>
    <row r="806" spans="1:59" x14ac:dyDescent="0.35">
      <c r="A806">
        <v>37</v>
      </c>
      <c r="B806">
        <v>290</v>
      </c>
      <c r="C806">
        <v>21</v>
      </c>
      <c r="D806">
        <v>267</v>
      </c>
      <c r="E806">
        <v>2</v>
      </c>
      <c r="F806">
        <v>2</v>
      </c>
      <c r="G806">
        <v>4</v>
      </c>
      <c r="H806">
        <v>1</v>
      </c>
      <c r="I806">
        <v>2</v>
      </c>
      <c r="J806">
        <v>1</v>
      </c>
      <c r="K806">
        <v>15.375527426160337</v>
      </c>
      <c r="L806">
        <v>1</v>
      </c>
      <c r="M806">
        <v>2</v>
      </c>
      <c r="N806" s="14">
        <v>0</v>
      </c>
      <c r="O806">
        <v>1</v>
      </c>
      <c r="P806" s="15">
        <f t="shared" si="157"/>
        <v>1</v>
      </c>
      <c r="Q806">
        <f t="shared" si="158"/>
        <v>0</v>
      </c>
      <c r="R806">
        <f t="shared" si="159"/>
        <v>0.70022492436373707</v>
      </c>
      <c r="S806" s="14">
        <f t="shared" si="160"/>
        <v>0.70022492436373707</v>
      </c>
      <c r="T806" s="15">
        <f t="shared" si="161"/>
        <v>0.29977507563626293</v>
      </c>
      <c r="U806" s="14">
        <f t="shared" si="162"/>
        <v>-1.2047228334065629</v>
      </c>
      <c r="V806" s="15">
        <f t="shared" si="163"/>
        <v>0</v>
      </c>
      <c r="W806">
        <f t="shared" si="164"/>
        <v>2.3358343680759059</v>
      </c>
      <c r="AZ806">
        <v>0.12129131107926913</v>
      </c>
      <c r="BA806">
        <v>1</v>
      </c>
      <c r="BB806">
        <v>0</v>
      </c>
      <c r="BC806">
        <f t="shared" si="168"/>
        <v>752</v>
      </c>
      <c r="BD806">
        <f t="shared" si="169"/>
        <v>50</v>
      </c>
      <c r="BE806">
        <f t="shared" si="165"/>
        <v>0.39010543390105434</v>
      </c>
      <c r="BF806">
        <f t="shared" si="166"/>
        <v>0.78902953586497893</v>
      </c>
      <c r="BG806">
        <f t="shared" si="167"/>
        <v>6.3992663087186861E-4</v>
      </c>
    </row>
    <row r="807" spans="1:59" x14ac:dyDescent="0.35">
      <c r="A807">
        <v>37</v>
      </c>
      <c r="B807">
        <v>309</v>
      </c>
      <c r="C807">
        <v>10</v>
      </c>
      <c r="D807">
        <v>1105</v>
      </c>
      <c r="E807">
        <v>4</v>
      </c>
      <c r="F807">
        <v>1</v>
      </c>
      <c r="G807">
        <v>8</v>
      </c>
      <c r="H807">
        <v>4</v>
      </c>
      <c r="I807">
        <v>3</v>
      </c>
      <c r="J807">
        <v>1</v>
      </c>
      <c r="K807">
        <v>14</v>
      </c>
      <c r="L807">
        <v>3</v>
      </c>
      <c r="M807">
        <v>3</v>
      </c>
      <c r="N807" s="14">
        <v>0</v>
      </c>
      <c r="O807">
        <v>1</v>
      </c>
      <c r="P807" s="15">
        <f t="shared" si="157"/>
        <v>1</v>
      </c>
      <c r="Q807">
        <f t="shared" si="158"/>
        <v>0</v>
      </c>
      <c r="R807">
        <f t="shared" si="159"/>
        <v>8.0087392432843296E-2</v>
      </c>
      <c r="S807" s="14">
        <f t="shared" si="160"/>
        <v>8.0087392432843296E-2</v>
      </c>
      <c r="T807" s="15">
        <f t="shared" si="161"/>
        <v>0.91991260756715665</v>
      </c>
      <c r="U807" s="14">
        <f t="shared" si="162"/>
        <v>-8.3476605225885167E-2</v>
      </c>
      <c r="V807" s="15">
        <f t="shared" si="163"/>
        <v>100</v>
      </c>
      <c r="W807">
        <f t="shared" si="164"/>
        <v>8.7059783477308916E-2</v>
      </c>
      <c r="AZ807">
        <v>0.1213429928203778</v>
      </c>
      <c r="BA807">
        <v>1</v>
      </c>
      <c r="BB807">
        <v>0</v>
      </c>
      <c r="BC807">
        <f t="shared" si="168"/>
        <v>753</v>
      </c>
      <c r="BD807">
        <f t="shared" si="169"/>
        <v>50</v>
      </c>
      <c r="BE807">
        <f t="shared" si="165"/>
        <v>0.38929440389294401</v>
      </c>
      <c r="BF807">
        <f t="shared" si="166"/>
        <v>0.78902953586497893</v>
      </c>
      <c r="BG807">
        <f t="shared" si="167"/>
        <v>6.39926630871781E-4</v>
      </c>
    </row>
    <row r="808" spans="1:59" x14ac:dyDescent="0.35">
      <c r="A808">
        <v>37</v>
      </c>
      <c r="B808">
        <v>319</v>
      </c>
      <c r="C808">
        <v>4</v>
      </c>
      <c r="D808">
        <v>311</v>
      </c>
      <c r="E808">
        <v>1</v>
      </c>
      <c r="F808">
        <v>2</v>
      </c>
      <c r="G808">
        <v>9</v>
      </c>
      <c r="H808">
        <v>4</v>
      </c>
      <c r="I808">
        <v>3</v>
      </c>
      <c r="J808">
        <v>0</v>
      </c>
      <c r="K808">
        <v>17</v>
      </c>
      <c r="L808">
        <v>3</v>
      </c>
      <c r="M808">
        <v>3</v>
      </c>
      <c r="N808" s="14">
        <v>0</v>
      </c>
      <c r="O808">
        <v>1</v>
      </c>
      <c r="P808" s="15">
        <f t="shared" si="157"/>
        <v>1</v>
      </c>
      <c r="Q808">
        <f t="shared" si="158"/>
        <v>0</v>
      </c>
      <c r="R808">
        <f t="shared" si="159"/>
        <v>5.8066301320187384E-2</v>
      </c>
      <c r="S808" s="14">
        <f t="shared" si="160"/>
        <v>5.8066301320187384E-2</v>
      </c>
      <c r="T808" s="15">
        <f t="shared" si="161"/>
        <v>0.94193369867981258</v>
      </c>
      <c r="U808" s="14">
        <f t="shared" si="162"/>
        <v>-5.9820390449891417E-2</v>
      </c>
      <c r="V808" s="15">
        <f t="shared" si="163"/>
        <v>100</v>
      </c>
      <c r="W808">
        <f t="shared" si="164"/>
        <v>6.164584768712645E-2</v>
      </c>
      <c r="AZ808">
        <v>0.12141369428215579</v>
      </c>
      <c r="BA808">
        <v>1</v>
      </c>
      <c r="BB808">
        <v>0</v>
      </c>
      <c r="BC808">
        <f t="shared" si="168"/>
        <v>754</v>
      </c>
      <c r="BD808">
        <f t="shared" si="169"/>
        <v>50</v>
      </c>
      <c r="BE808">
        <f t="shared" si="165"/>
        <v>0.38848337388483378</v>
      </c>
      <c r="BF808">
        <f t="shared" si="166"/>
        <v>0.78902953586497893</v>
      </c>
      <c r="BG808">
        <f t="shared" si="167"/>
        <v>6.3992663087186861E-4</v>
      </c>
    </row>
    <row r="809" spans="1:59" x14ac:dyDescent="0.35">
      <c r="A809">
        <v>37</v>
      </c>
      <c r="B809">
        <v>367</v>
      </c>
      <c r="C809">
        <v>25</v>
      </c>
      <c r="D809">
        <v>1161</v>
      </c>
      <c r="E809">
        <v>3</v>
      </c>
      <c r="F809">
        <v>1</v>
      </c>
      <c r="G809">
        <v>7</v>
      </c>
      <c r="H809">
        <v>4</v>
      </c>
      <c r="I809">
        <v>3</v>
      </c>
      <c r="J809">
        <v>0</v>
      </c>
      <c r="K809">
        <v>13</v>
      </c>
      <c r="L809">
        <v>3</v>
      </c>
      <c r="M809">
        <v>3</v>
      </c>
      <c r="N809" s="14">
        <v>0</v>
      </c>
      <c r="O809">
        <v>1</v>
      </c>
      <c r="P809" s="15">
        <f t="shared" si="157"/>
        <v>1</v>
      </c>
      <c r="Q809">
        <f t="shared" si="158"/>
        <v>0</v>
      </c>
      <c r="R809">
        <f t="shared" si="159"/>
        <v>3.1290799441553295E-2</v>
      </c>
      <c r="S809" s="14">
        <f t="shared" si="160"/>
        <v>3.1290799441553295E-2</v>
      </c>
      <c r="T809" s="15">
        <f t="shared" si="161"/>
        <v>0.96870920055844667</v>
      </c>
      <c r="U809" s="14">
        <f t="shared" si="162"/>
        <v>-3.1790814754036265E-2</v>
      </c>
      <c r="V809" s="15">
        <f t="shared" si="163"/>
        <v>100</v>
      </c>
      <c r="W809">
        <f t="shared" si="164"/>
        <v>3.2301540465925802E-2</v>
      </c>
      <c r="AZ809">
        <v>0.12161515010406859</v>
      </c>
      <c r="BA809">
        <v>1</v>
      </c>
      <c r="BB809">
        <v>0</v>
      </c>
      <c r="BC809">
        <f t="shared" si="168"/>
        <v>755</v>
      </c>
      <c r="BD809">
        <f t="shared" si="169"/>
        <v>50</v>
      </c>
      <c r="BE809">
        <f t="shared" si="165"/>
        <v>0.38767234387672345</v>
      </c>
      <c r="BF809">
        <f t="shared" si="166"/>
        <v>0.78902953586497893</v>
      </c>
      <c r="BG809">
        <f t="shared" si="167"/>
        <v>6.3992663087186861E-4</v>
      </c>
    </row>
    <row r="810" spans="1:59" x14ac:dyDescent="0.35">
      <c r="A810">
        <v>37</v>
      </c>
      <c r="B810">
        <v>370</v>
      </c>
      <c r="C810">
        <v>10</v>
      </c>
      <c r="D810">
        <v>1809</v>
      </c>
      <c r="E810">
        <v>4</v>
      </c>
      <c r="F810">
        <v>2</v>
      </c>
      <c r="G810">
        <v>3</v>
      </c>
      <c r="H810">
        <v>1</v>
      </c>
      <c r="I810">
        <v>1</v>
      </c>
      <c r="J810">
        <v>0</v>
      </c>
      <c r="K810">
        <v>15</v>
      </c>
      <c r="L810">
        <v>2</v>
      </c>
      <c r="M810">
        <v>1</v>
      </c>
      <c r="N810" s="14">
        <v>1</v>
      </c>
      <c r="O810">
        <v>0</v>
      </c>
      <c r="P810" s="15">
        <f t="shared" si="157"/>
        <v>1</v>
      </c>
      <c r="Q810">
        <f t="shared" si="158"/>
        <v>1</v>
      </c>
      <c r="R810">
        <f t="shared" si="159"/>
        <v>0.20997442106453373</v>
      </c>
      <c r="S810" s="14">
        <f t="shared" si="160"/>
        <v>0.20997442106453373</v>
      </c>
      <c r="T810" s="15">
        <f t="shared" si="161"/>
        <v>0.79002557893546621</v>
      </c>
      <c r="U810" s="14">
        <f t="shared" si="162"/>
        <v>-1.5607695601380347</v>
      </c>
      <c r="V810" s="15">
        <f t="shared" si="163"/>
        <v>0</v>
      </c>
      <c r="W810">
        <f t="shared" si="164"/>
        <v>3.7624848537749225</v>
      </c>
      <c r="AZ810">
        <v>0.12166120683947183</v>
      </c>
      <c r="BA810">
        <v>1</v>
      </c>
      <c r="BB810">
        <v>0</v>
      </c>
      <c r="BC810">
        <f t="shared" si="168"/>
        <v>756</v>
      </c>
      <c r="BD810">
        <f t="shared" si="169"/>
        <v>50</v>
      </c>
      <c r="BE810">
        <f t="shared" si="165"/>
        <v>0.38686131386861311</v>
      </c>
      <c r="BF810">
        <f t="shared" si="166"/>
        <v>0.78902953586497893</v>
      </c>
      <c r="BG810">
        <f t="shared" si="167"/>
        <v>6.39926630871781E-4</v>
      </c>
    </row>
    <row r="811" spans="1:59" x14ac:dyDescent="0.35">
      <c r="A811">
        <v>37</v>
      </c>
      <c r="B811">
        <v>408</v>
      </c>
      <c r="C811">
        <v>19</v>
      </c>
      <c r="D811">
        <v>61</v>
      </c>
      <c r="E811">
        <v>2</v>
      </c>
      <c r="F811">
        <v>2</v>
      </c>
      <c r="G811">
        <v>4</v>
      </c>
      <c r="H811">
        <v>2</v>
      </c>
      <c r="I811">
        <v>2</v>
      </c>
      <c r="J811">
        <v>0</v>
      </c>
      <c r="K811">
        <v>21</v>
      </c>
      <c r="L811">
        <v>1</v>
      </c>
      <c r="M811">
        <v>3</v>
      </c>
      <c r="N811" s="14">
        <v>0</v>
      </c>
      <c r="O811">
        <v>1</v>
      </c>
      <c r="P811" s="15">
        <f t="shared" si="157"/>
        <v>1</v>
      </c>
      <c r="Q811">
        <f t="shared" si="158"/>
        <v>0</v>
      </c>
      <c r="R811">
        <f t="shared" si="159"/>
        <v>0.16188784659431407</v>
      </c>
      <c r="S811" s="14">
        <f t="shared" si="160"/>
        <v>0.16188784659431407</v>
      </c>
      <c r="T811" s="15">
        <f t="shared" si="161"/>
        <v>0.8381121534056859</v>
      </c>
      <c r="U811" s="14">
        <f t="shared" si="162"/>
        <v>-0.17660335284211651</v>
      </c>
      <c r="V811" s="15">
        <f t="shared" si="163"/>
        <v>100</v>
      </c>
      <c r="W811">
        <f t="shared" si="164"/>
        <v>0.19315773663044916</v>
      </c>
      <c r="AZ811">
        <v>0.12172717512836664</v>
      </c>
      <c r="BA811">
        <v>1</v>
      </c>
      <c r="BB811">
        <v>0</v>
      </c>
      <c r="BC811">
        <f t="shared" si="168"/>
        <v>757</v>
      </c>
      <c r="BD811">
        <f t="shared" si="169"/>
        <v>50</v>
      </c>
      <c r="BE811">
        <f t="shared" si="165"/>
        <v>0.38605028386050289</v>
      </c>
      <c r="BF811">
        <f t="shared" si="166"/>
        <v>0.78902953586497893</v>
      </c>
      <c r="BG811">
        <f t="shared" si="167"/>
        <v>6.3992663087186861E-4</v>
      </c>
    </row>
    <row r="812" spans="1:59" x14ac:dyDescent="0.35">
      <c r="A812">
        <v>37</v>
      </c>
      <c r="B812">
        <v>446</v>
      </c>
      <c r="C812">
        <v>1</v>
      </c>
      <c r="D812">
        <v>635</v>
      </c>
      <c r="E812">
        <v>2</v>
      </c>
      <c r="F812">
        <v>1</v>
      </c>
      <c r="G812">
        <v>3</v>
      </c>
      <c r="H812">
        <v>2</v>
      </c>
      <c r="I812">
        <v>2</v>
      </c>
      <c r="J812">
        <v>0</v>
      </c>
      <c r="K812">
        <v>12</v>
      </c>
      <c r="L812">
        <v>2</v>
      </c>
      <c r="M812">
        <v>2</v>
      </c>
      <c r="N812" s="14">
        <v>0</v>
      </c>
      <c r="O812">
        <v>1</v>
      </c>
      <c r="P812" s="15">
        <f t="shared" si="157"/>
        <v>1</v>
      </c>
      <c r="Q812">
        <f t="shared" si="158"/>
        <v>0</v>
      </c>
      <c r="R812">
        <f t="shared" si="159"/>
        <v>8.5731774932035876E-2</v>
      </c>
      <c r="S812" s="14">
        <f t="shared" si="160"/>
        <v>8.5731774932035876E-2</v>
      </c>
      <c r="T812" s="15">
        <f t="shared" si="161"/>
        <v>0.91426822506796412</v>
      </c>
      <c r="U812" s="14">
        <f t="shared" si="162"/>
        <v>-8.9631287704559803E-2</v>
      </c>
      <c r="V812" s="15">
        <f t="shared" si="163"/>
        <v>100</v>
      </c>
      <c r="W812">
        <f t="shared" si="164"/>
        <v>9.3770922560130338E-2</v>
      </c>
      <c r="AZ812">
        <v>0.12209709774197415</v>
      </c>
      <c r="BA812">
        <v>1</v>
      </c>
      <c r="BB812">
        <v>0</v>
      </c>
      <c r="BC812">
        <f t="shared" si="168"/>
        <v>758</v>
      </c>
      <c r="BD812">
        <f t="shared" si="169"/>
        <v>50</v>
      </c>
      <c r="BE812">
        <f t="shared" si="165"/>
        <v>0.38523925385239255</v>
      </c>
      <c r="BF812">
        <f t="shared" si="166"/>
        <v>0.78902953586497893</v>
      </c>
      <c r="BG812">
        <f t="shared" si="167"/>
        <v>6.3992663087186861E-4</v>
      </c>
    </row>
    <row r="813" spans="1:59" x14ac:dyDescent="0.35">
      <c r="A813">
        <v>37</v>
      </c>
      <c r="B813">
        <v>482</v>
      </c>
      <c r="C813">
        <v>3</v>
      </c>
      <c r="D813">
        <v>689</v>
      </c>
      <c r="E813">
        <v>3</v>
      </c>
      <c r="F813">
        <v>2</v>
      </c>
      <c r="G813">
        <v>3</v>
      </c>
      <c r="H813">
        <v>3</v>
      </c>
      <c r="I813">
        <v>2</v>
      </c>
      <c r="J813">
        <v>0</v>
      </c>
      <c r="K813">
        <v>15</v>
      </c>
      <c r="L813">
        <v>3</v>
      </c>
      <c r="M813">
        <v>3</v>
      </c>
      <c r="N813" s="14">
        <v>0</v>
      </c>
      <c r="O813">
        <v>1</v>
      </c>
      <c r="P813" s="15">
        <f t="shared" si="157"/>
        <v>1</v>
      </c>
      <c r="Q813">
        <f t="shared" si="158"/>
        <v>0</v>
      </c>
      <c r="R813">
        <f t="shared" si="159"/>
        <v>3.8468218737903043E-2</v>
      </c>
      <c r="S813" s="14">
        <f t="shared" si="160"/>
        <v>3.8468218737903043E-2</v>
      </c>
      <c r="T813" s="15">
        <f t="shared" si="161"/>
        <v>0.96153178126209693</v>
      </c>
      <c r="U813" s="14">
        <f t="shared" si="162"/>
        <v>-3.9227660664834393E-2</v>
      </c>
      <c r="V813" s="15">
        <f t="shared" si="163"/>
        <v>100</v>
      </c>
      <c r="W813">
        <f t="shared" si="164"/>
        <v>4.0007225437114567E-2</v>
      </c>
      <c r="AZ813">
        <v>0.12234789223221278</v>
      </c>
      <c r="BA813">
        <v>1</v>
      </c>
      <c r="BB813">
        <v>0</v>
      </c>
      <c r="BC813">
        <f t="shared" si="168"/>
        <v>759</v>
      </c>
      <c r="BD813">
        <f t="shared" si="169"/>
        <v>50</v>
      </c>
      <c r="BE813">
        <f t="shared" si="165"/>
        <v>0.38442822384428221</v>
      </c>
      <c r="BF813">
        <f t="shared" si="166"/>
        <v>0.78902953586497893</v>
      </c>
      <c r="BG813">
        <f t="shared" si="167"/>
        <v>6.39926630871781E-4</v>
      </c>
    </row>
    <row r="814" spans="1:59" x14ac:dyDescent="0.35">
      <c r="A814">
        <v>37</v>
      </c>
      <c r="B814">
        <v>558</v>
      </c>
      <c r="C814">
        <v>2</v>
      </c>
      <c r="D814">
        <v>656</v>
      </c>
      <c r="E814">
        <v>4</v>
      </c>
      <c r="F814">
        <v>2</v>
      </c>
      <c r="G814">
        <v>8</v>
      </c>
      <c r="H814">
        <v>3</v>
      </c>
      <c r="I814">
        <v>2</v>
      </c>
      <c r="J814">
        <v>1</v>
      </c>
      <c r="K814">
        <v>11</v>
      </c>
      <c r="L814">
        <v>3</v>
      </c>
      <c r="M814">
        <v>2</v>
      </c>
      <c r="N814" s="14">
        <v>0</v>
      </c>
      <c r="O814">
        <v>1</v>
      </c>
      <c r="P814" s="15">
        <f t="shared" si="157"/>
        <v>1</v>
      </c>
      <c r="Q814">
        <f t="shared" si="158"/>
        <v>0</v>
      </c>
      <c r="R814">
        <f t="shared" si="159"/>
        <v>0.28142139954659928</v>
      </c>
      <c r="S814" s="14">
        <f t="shared" si="160"/>
        <v>0.28142139954659928</v>
      </c>
      <c r="T814" s="15">
        <f t="shared" si="161"/>
        <v>0.71857860045340072</v>
      </c>
      <c r="U814" s="14">
        <f t="shared" si="162"/>
        <v>-0.33048018424321335</v>
      </c>
      <c r="V814" s="15">
        <f t="shared" si="163"/>
        <v>100</v>
      </c>
      <c r="W814">
        <f t="shared" si="164"/>
        <v>0.39163620983011621</v>
      </c>
      <c r="AZ814">
        <v>0.12282321431083906</v>
      </c>
      <c r="BA814">
        <v>1</v>
      </c>
      <c r="BB814">
        <v>0</v>
      </c>
      <c r="BC814">
        <f t="shared" si="168"/>
        <v>760</v>
      </c>
      <c r="BD814">
        <f t="shared" si="169"/>
        <v>50</v>
      </c>
      <c r="BE814">
        <f t="shared" si="165"/>
        <v>0.38361719383617199</v>
      </c>
      <c r="BF814">
        <f t="shared" si="166"/>
        <v>0.78902953586497893</v>
      </c>
      <c r="BG814">
        <f t="shared" si="167"/>
        <v>6.3992663087186861E-4</v>
      </c>
    </row>
    <row r="815" spans="1:59" x14ac:dyDescent="0.35">
      <c r="A815">
        <v>37</v>
      </c>
      <c r="B815">
        <v>571</v>
      </c>
      <c r="C815">
        <v>10</v>
      </c>
      <c r="D815">
        <v>802</v>
      </c>
      <c r="E815">
        <v>4</v>
      </c>
      <c r="F815">
        <v>1</v>
      </c>
      <c r="G815">
        <v>4</v>
      </c>
      <c r="H815">
        <v>1</v>
      </c>
      <c r="I815">
        <v>3</v>
      </c>
      <c r="J815">
        <v>1</v>
      </c>
      <c r="K815">
        <v>13</v>
      </c>
      <c r="L815">
        <v>2</v>
      </c>
      <c r="M815">
        <v>2</v>
      </c>
      <c r="N815" s="14">
        <v>0</v>
      </c>
      <c r="O815">
        <v>1</v>
      </c>
      <c r="P815" s="15">
        <f t="shared" si="157"/>
        <v>1</v>
      </c>
      <c r="Q815">
        <f t="shared" si="158"/>
        <v>0</v>
      </c>
      <c r="R815">
        <f t="shared" si="159"/>
        <v>0.19971813627407589</v>
      </c>
      <c r="S815" s="14">
        <f t="shared" si="160"/>
        <v>0.19971813627407589</v>
      </c>
      <c r="T815" s="15">
        <f t="shared" si="161"/>
        <v>0.80028186372592414</v>
      </c>
      <c r="U815" s="14">
        <f t="shared" si="162"/>
        <v>-0.22279128371032322</v>
      </c>
      <c r="V815" s="15">
        <f t="shared" si="163"/>
        <v>100</v>
      </c>
      <c r="W815">
        <f t="shared" si="164"/>
        <v>0.24955974304382608</v>
      </c>
      <c r="AZ815">
        <v>0.12283040624758003</v>
      </c>
      <c r="BA815">
        <v>1</v>
      </c>
      <c r="BB815">
        <v>0</v>
      </c>
      <c r="BC815">
        <f t="shared" si="168"/>
        <v>761</v>
      </c>
      <c r="BD815">
        <f t="shared" si="169"/>
        <v>50</v>
      </c>
      <c r="BE815">
        <f t="shared" si="165"/>
        <v>0.38280616382806165</v>
      </c>
      <c r="BF815">
        <f t="shared" si="166"/>
        <v>0.78902953586497893</v>
      </c>
      <c r="BG815">
        <f t="shared" si="167"/>
        <v>6.3992663087186861E-4</v>
      </c>
    </row>
    <row r="816" spans="1:59" x14ac:dyDescent="0.35">
      <c r="A816">
        <v>37</v>
      </c>
      <c r="B816">
        <v>589</v>
      </c>
      <c r="C816">
        <v>9</v>
      </c>
      <c r="D816">
        <v>1787</v>
      </c>
      <c r="E816">
        <v>2</v>
      </c>
      <c r="F816">
        <v>2</v>
      </c>
      <c r="G816">
        <v>8</v>
      </c>
      <c r="H816">
        <v>2</v>
      </c>
      <c r="I816">
        <v>2</v>
      </c>
      <c r="J816">
        <v>0</v>
      </c>
      <c r="K816">
        <v>14</v>
      </c>
      <c r="L816">
        <v>1</v>
      </c>
      <c r="M816">
        <v>3</v>
      </c>
      <c r="N816" s="14">
        <v>0</v>
      </c>
      <c r="O816">
        <v>1</v>
      </c>
      <c r="P816" s="15">
        <f t="shared" si="157"/>
        <v>1</v>
      </c>
      <c r="Q816">
        <f t="shared" si="158"/>
        <v>0</v>
      </c>
      <c r="R816">
        <f t="shared" si="159"/>
        <v>0.17929330769213581</v>
      </c>
      <c r="S816" s="14">
        <f t="shared" si="160"/>
        <v>0.17929330769213581</v>
      </c>
      <c r="T816" s="15">
        <f t="shared" si="161"/>
        <v>0.82070669230786419</v>
      </c>
      <c r="U816" s="14">
        <f t="shared" si="162"/>
        <v>-0.19758948998972867</v>
      </c>
      <c r="V816" s="15">
        <f t="shared" si="163"/>
        <v>100</v>
      </c>
      <c r="W816">
        <f t="shared" si="164"/>
        <v>0.21846210025161966</v>
      </c>
      <c r="AZ816">
        <v>0.12288367571701281</v>
      </c>
      <c r="BA816">
        <v>1</v>
      </c>
      <c r="BB816">
        <v>0</v>
      </c>
      <c r="BC816">
        <f t="shared" si="168"/>
        <v>762</v>
      </c>
      <c r="BD816">
        <f t="shared" si="169"/>
        <v>50</v>
      </c>
      <c r="BE816">
        <f t="shared" si="165"/>
        <v>0.38199513381995132</v>
      </c>
      <c r="BF816">
        <f t="shared" si="166"/>
        <v>0.78902953586497893</v>
      </c>
      <c r="BG816">
        <f t="shared" si="167"/>
        <v>6.39926630871781E-4</v>
      </c>
    </row>
    <row r="817" spans="1:59" x14ac:dyDescent="0.35">
      <c r="A817">
        <v>37</v>
      </c>
      <c r="B817">
        <v>625</v>
      </c>
      <c r="C817">
        <v>1</v>
      </c>
      <c r="D817">
        <v>970</v>
      </c>
      <c r="E817">
        <v>1</v>
      </c>
      <c r="F817">
        <v>2</v>
      </c>
      <c r="G817">
        <v>8</v>
      </c>
      <c r="H817">
        <v>3</v>
      </c>
      <c r="I817">
        <v>2</v>
      </c>
      <c r="J817">
        <v>0</v>
      </c>
      <c r="K817">
        <v>11</v>
      </c>
      <c r="L817">
        <v>3</v>
      </c>
      <c r="M817">
        <v>1</v>
      </c>
      <c r="N817" s="14">
        <v>1</v>
      </c>
      <c r="O817">
        <v>0</v>
      </c>
      <c r="P817" s="15">
        <f t="shared" si="157"/>
        <v>1</v>
      </c>
      <c r="Q817">
        <f t="shared" si="158"/>
        <v>1</v>
      </c>
      <c r="R817">
        <f t="shared" si="159"/>
        <v>0.20575568314227513</v>
      </c>
      <c r="S817" s="14">
        <f t="shared" si="160"/>
        <v>0.20575568314227513</v>
      </c>
      <c r="T817" s="15">
        <f t="shared" si="161"/>
        <v>0.7942443168577249</v>
      </c>
      <c r="U817" s="14">
        <f t="shared" si="162"/>
        <v>-1.5810658182157824</v>
      </c>
      <c r="V817" s="15">
        <f t="shared" si="163"/>
        <v>0</v>
      </c>
      <c r="W817">
        <f t="shared" si="164"/>
        <v>3.8601330700961682</v>
      </c>
      <c r="AZ817">
        <v>0.12330824825654514</v>
      </c>
      <c r="BA817">
        <v>1</v>
      </c>
      <c r="BB817">
        <v>0</v>
      </c>
      <c r="BC817">
        <f t="shared" si="168"/>
        <v>763</v>
      </c>
      <c r="BD817">
        <f t="shared" si="169"/>
        <v>50</v>
      </c>
      <c r="BE817">
        <f t="shared" si="165"/>
        <v>0.38118410381184109</v>
      </c>
      <c r="BF817">
        <f t="shared" si="166"/>
        <v>0.78902953586497893</v>
      </c>
      <c r="BG817">
        <f t="shared" si="167"/>
        <v>6.3992663087186861E-4</v>
      </c>
    </row>
    <row r="818" spans="1:59" x14ac:dyDescent="0.35">
      <c r="A818">
        <v>37</v>
      </c>
      <c r="B818">
        <v>663</v>
      </c>
      <c r="C818">
        <v>11</v>
      </c>
      <c r="D818">
        <v>306</v>
      </c>
      <c r="E818">
        <v>2</v>
      </c>
      <c r="F818">
        <v>2</v>
      </c>
      <c r="G818">
        <v>1</v>
      </c>
      <c r="H818">
        <v>4</v>
      </c>
      <c r="I818">
        <v>3</v>
      </c>
      <c r="J818">
        <v>1</v>
      </c>
      <c r="K818">
        <v>14</v>
      </c>
      <c r="L818">
        <v>3</v>
      </c>
      <c r="M818">
        <v>3</v>
      </c>
      <c r="N818" s="14">
        <v>0</v>
      </c>
      <c r="O818">
        <v>1</v>
      </c>
      <c r="P818" s="15">
        <f t="shared" si="157"/>
        <v>1</v>
      </c>
      <c r="Q818">
        <f t="shared" si="158"/>
        <v>0</v>
      </c>
      <c r="R818">
        <f t="shared" si="159"/>
        <v>9.9913758681811446E-2</v>
      </c>
      <c r="S818" s="14">
        <f t="shared" si="160"/>
        <v>9.9913758681811446E-2</v>
      </c>
      <c r="T818" s="15">
        <f t="shared" si="161"/>
        <v>0.9000862413181886</v>
      </c>
      <c r="U818" s="14">
        <f t="shared" si="162"/>
        <v>-0.10526469656174629</v>
      </c>
      <c r="V818" s="15">
        <f t="shared" si="163"/>
        <v>100</v>
      </c>
      <c r="W818">
        <f t="shared" si="164"/>
        <v>0.11100465054935889</v>
      </c>
      <c r="AZ818">
        <v>0.1234204991840625</v>
      </c>
      <c r="BA818">
        <v>1</v>
      </c>
      <c r="BB818">
        <v>0</v>
      </c>
      <c r="BC818">
        <f t="shared" si="168"/>
        <v>764</v>
      </c>
      <c r="BD818">
        <f t="shared" si="169"/>
        <v>50</v>
      </c>
      <c r="BE818">
        <f t="shared" si="165"/>
        <v>0.38037307380373075</v>
      </c>
      <c r="BF818">
        <f t="shared" si="166"/>
        <v>0.78902953586497893</v>
      </c>
      <c r="BG818">
        <f t="shared" si="167"/>
        <v>6.3992663087186861E-4</v>
      </c>
    </row>
    <row r="819" spans="1:59" x14ac:dyDescent="0.35">
      <c r="A819">
        <v>37</v>
      </c>
      <c r="B819">
        <v>671</v>
      </c>
      <c r="C819">
        <v>19</v>
      </c>
      <c r="D819">
        <v>1631</v>
      </c>
      <c r="E819">
        <v>3</v>
      </c>
      <c r="F819">
        <v>2</v>
      </c>
      <c r="G819">
        <v>3</v>
      </c>
      <c r="H819">
        <v>3</v>
      </c>
      <c r="I819">
        <v>2</v>
      </c>
      <c r="J819">
        <v>0</v>
      </c>
      <c r="K819">
        <v>17</v>
      </c>
      <c r="L819">
        <v>1</v>
      </c>
      <c r="M819">
        <v>2</v>
      </c>
      <c r="N819" s="14">
        <v>0</v>
      </c>
      <c r="O819">
        <v>1</v>
      </c>
      <c r="P819" s="15">
        <f t="shared" si="157"/>
        <v>1</v>
      </c>
      <c r="Q819">
        <f t="shared" si="158"/>
        <v>0</v>
      </c>
      <c r="R819">
        <f t="shared" si="159"/>
        <v>9.2265408800853585E-2</v>
      </c>
      <c r="S819" s="14">
        <f t="shared" si="160"/>
        <v>9.2265408800853585E-2</v>
      </c>
      <c r="T819" s="15">
        <f t="shared" si="161"/>
        <v>0.90773459119914646</v>
      </c>
      <c r="U819" s="14">
        <f t="shared" si="162"/>
        <v>-9.6803243550412962E-2</v>
      </c>
      <c r="V819" s="15">
        <f t="shared" si="163"/>
        <v>100</v>
      </c>
      <c r="W819">
        <f t="shared" si="164"/>
        <v>0.10164359681277323</v>
      </c>
      <c r="AZ819">
        <v>0.12353837967542171</v>
      </c>
      <c r="BA819">
        <v>1</v>
      </c>
      <c r="BB819">
        <v>0</v>
      </c>
      <c r="BC819">
        <f t="shared" si="168"/>
        <v>765</v>
      </c>
      <c r="BD819">
        <f t="shared" si="169"/>
        <v>50</v>
      </c>
      <c r="BE819">
        <f t="shared" si="165"/>
        <v>0.37956204379562042</v>
      </c>
      <c r="BF819">
        <f t="shared" si="166"/>
        <v>0.78902953586497893</v>
      </c>
      <c r="BG819">
        <f t="shared" si="167"/>
        <v>6.3992663087186861E-4</v>
      </c>
    </row>
    <row r="820" spans="1:59" x14ac:dyDescent="0.35">
      <c r="A820">
        <v>37</v>
      </c>
      <c r="B820">
        <v>674</v>
      </c>
      <c r="C820">
        <v>13</v>
      </c>
      <c r="D820">
        <v>1543</v>
      </c>
      <c r="E820">
        <v>1</v>
      </c>
      <c r="F820">
        <v>2</v>
      </c>
      <c r="G820">
        <v>4</v>
      </c>
      <c r="H820">
        <v>4</v>
      </c>
      <c r="I820">
        <v>2</v>
      </c>
      <c r="J820">
        <v>0</v>
      </c>
      <c r="K820">
        <v>17</v>
      </c>
      <c r="L820">
        <v>1</v>
      </c>
      <c r="M820">
        <v>3</v>
      </c>
      <c r="N820" s="14">
        <v>0</v>
      </c>
      <c r="O820">
        <v>1</v>
      </c>
      <c r="P820" s="15">
        <f t="shared" si="157"/>
        <v>1</v>
      </c>
      <c r="Q820">
        <f t="shared" si="158"/>
        <v>0</v>
      </c>
      <c r="R820">
        <f t="shared" si="159"/>
        <v>9.1842222868997597E-2</v>
      </c>
      <c r="S820" s="14">
        <f t="shared" si="160"/>
        <v>9.1842222868997597E-2</v>
      </c>
      <c r="T820" s="15">
        <f t="shared" si="161"/>
        <v>0.90815777713100243</v>
      </c>
      <c r="U820" s="14">
        <f t="shared" si="162"/>
        <v>-9.6337152115812966E-2</v>
      </c>
      <c r="V820" s="15">
        <f t="shared" si="163"/>
        <v>100</v>
      </c>
      <c r="W820">
        <f t="shared" si="164"/>
        <v>0.10113024981093047</v>
      </c>
      <c r="AZ820">
        <v>0.12378385984403144</v>
      </c>
      <c r="BA820">
        <v>1</v>
      </c>
      <c r="BB820">
        <v>0</v>
      </c>
      <c r="BC820">
        <f t="shared" si="168"/>
        <v>766</v>
      </c>
      <c r="BD820">
        <f t="shared" si="169"/>
        <v>50</v>
      </c>
      <c r="BE820">
        <f t="shared" si="165"/>
        <v>0.37875101378751008</v>
      </c>
      <c r="BF820">
        <f t="shared" si="166"/>
        <v>0.78902953586497893</v>
      </c>
      <c r="BG820">
        <f t="shared" si="167"/>
        <v>6.39926630871781E-4</v>
      </c>
    </row>
    <row r="821" spans="1:59" x14ac:dyDescent="0.35">
      <c r="A821">
        <v>37</v>
      </c>
      <c r="B821">
        <v>728</v>
      </c>
      <c r="C821">
        <v>1</v>
      </c>
      <c r="D821">
        <v>380</v>
      </c>
      <c r="E821">
        <v>1</v>
      </c>
      <c r="F821">
        <v>1</v>
      </c>
      <c r="G821">
        <v>1</v>
      </c>
      <c r="H821">
        <v>4</v>
      </c>
      <c r="I821">
        <v>3</v>
      </c>
      <c r="J821">
        <v>1</v>
      </c>
      <c r="K821">
        <v>18</v>
      </c>
      <c r="L821">
        <v>1</v>
      </c>
      <c r="M821">
        <v>3</v>
      </c>
      <c r="N821" s="14">
        <v>0</v>
      </c>
      <c r="O821">
        <v>1</v>
      </c>
      <c r="P821" s="15">
        <f t="shared" si="157"/>
        <v>1</v>
      </c>
      <c r="Q821">
        <f t="shared" si="158"/>
        <v>0</v>
      </c>
      <c r="R821">
        <f t="shared" si="159"/>
        <v>9.5643837925730238E-2</v>
      </c>
      <c r="S821" s="14">
        <f t="shared" si="160"/>
        <v>9.5643837925730238E-2</v>
      </c>
      <c r="T821" s="15">
        <f t="shared" si="161"/>
        <v>0.90435616207426972</v>
      </c>
      <c r="U821" s="14">
        <f t="shared" si="162"/>
        <v>-0.10053201158608092</v>
      </c>
      <c r="V821" s="15">
        <f t="shared" si="163"/>
        <v>100</v>
      </c>
      <c r="W821">
        <f t="shared" si="164"/>
        <v>0.10575903823816214</v>
      </c>
      <c r="AZ821">
        <v>0.12385867786893663</v>
      </c>
      <c r="BA821">
        <v>1</v>
      </c>
      <c r="BB821">
        <v>0</v>
      </c>
      <c r="BC821">
        <f t="shared" si="168"/>
        <v>767</v>
      </c>
      <c r="BD821">
        <f t="shared" si="169"/>
        <v>50</v>
      </c>
      <c r="BE821">
        <f t="shared" si="165"/>
        <v>0.37793998377939986</v>
      </c>
      <c r="BF821">
        <f t="shared" si="166"/>
        <v>0.78902953586497893</v>
      </c>
      <c r="BG821">
        <f t="shared" si="167"/>
        <v>6.3992663087186861E-4</v>
      </c>
    </row>
    <row r="822" spans="1:59" x14ac:dyDescent="0.35">
      <c r="A822">
        <v>37</v>
      </c>
      <c r="B822">
        <v>735.95555555555552</v>
      </c>
      <c r="C822">
        <v>6</v>
      </c>
      <c r="D822">
        <v>133</v>
      </c>
      <c r="E822">
        <v>3</v>
      </c>
      <c r="F822">
        <v>2</v>
      </c>
      <c r="G822">
        <v>2</v>
      </c>
      <c r="H822">
        <v>1</v>
      </c>
      <c r="I822">
        <v>3</v>
      </c>
      <c r="J822">
        <v>1</v>
      </c>
      <c r="K822">
        <v>22</v>
      </c>
      <c r="L822">
        <v>4</v>
      </c>
      <c r="M822">
        <v>3</v>
      </c>
      <c r="N822" s="14">
        <v>1</v>
      </c>
      <c r="O822">
        <v>0</v>
      </c>
      <c r="P822" s="15">
        <f t="shared" si="157"/>
        <v>1</v>
      </c>
      <c r="Q822">
        <f t="shared" si="158"/>
        <v>1</v>
      </c>
      <c r="R822">
        <f t="shared" si="159"/>
        <v>0.13498290224205103</v>
      </c>
      <c r="S822" s="14">
        <f t="shared" si="160"/>
        <v>0.13498290224205103</v>
      </c>
      <c r="T822" s="15">
        <f t="shared" si="161"/>
        <v>0.86501709775794899</v>
      </c>
      <c r="U822" s="14">
        <f t="shared" si="162"/>
        <v>-2.0026071586233849</v>
      </c>
      <c r="V822" s="15">
        <f t="shared" si="163"/>
        <v>0</v>
      </c>
      <c r="W822">
        <f t="shared" si="164"/>
        <v>6.4083456748233365</v>
      </c>
      <c r="AZ822">
        <v>0.1243840359194136</v>
      </c>
      <c r="BA822">
        <v>1</v>
      </c>
      <c r="BB822">
        <v>0</v>
      </c>
      <c r="BC822">
        <f t="shared" si="168"/>
        <v>768</v>
      </c>
      <c r="BD822">
        <f t="shared" si="169"/>
        <v>50</v>
      </c>
      <c r="BE822">
        <f t="shared" si="165"/>
        <v>0.37712895377128952</v>
      </c>
      <c r="BF822">
        <f t="shared" si="166"/>
        <v>0.78902953586497893</v>
      </c>
      <c r="BG822">
        <f t="shared" si="167"/>
        <v>6.3992663087186861E-4</v>
      </c>
    </row>
    <row r="823" spans="1:59" x14ac:dyDescent="0.35">
      <c r="A823">
        <v>37</v>
      </c>
      <c r="B823">
        <v>773.53418803418799</v>
      </c>
      <c r="C823">
        <v>1</v>
      </c>
      <c r="D823">
        <v>391</v>
      </c>
      <c r="E823">
        <v>4</v>
      </c>
      <c r="F823">
        <v>1</v>
      </c>
      <c r="G823">
        <v>4</v>
      </c>
      <c r="H823">
        <v>4</v>
      </c>
      <c r="I823">
        <v>1</v>
      </c>
      <c r="J823">
        <v>0</v>
      </c>
      <c r="K823">
        <v>12</v>
      </c>
      <c r="L823">
        <v>2</v>
      </c>
      <c r="M823">
        <v>3</v>
      </c>
      <c r="N823" s="14">
        <v>0</v>
      </c>
      <c r="O823">
        <v>1</v>
      </c>
      <c r="P823" s="15">
        <f t="shared" si="157"/>
        <v>1</v>
      </c>
      <c r="Q823">
        <f t="shared" si="158"/>
        <v>0</v>
      </c>
      <c r="R823">
        <f t="shared" si="159"/>
        <v>3.6904010220704185E-2</v>
      </c>
      <c r="S823" s="14">
        <f t="shared" si="160"/>
        <v>3.6904010220704185E-2</v>
      </c>
      <c r="T823" s="15">
        <f t="shared" si="161"/>
        <v>0.96309598977929578</v>
      </c>
      <c r="U823" s="14">
        <f t="shared" si="162"/>
        <v>-3.760219429139907E-2</v>
      </c>
      <c r="V823" s="15">
        <f t="shared" si="163"/>
        <v>100</v>
      </c>
      <c r="W823">
        <f t="shared" si="164"/>
        <v>3.83181018427469E-2</v>
      </c>
      <c r="AZ823">
        <v>0.12459256349879365</v>
      </c>
      <c r="BA823">
        <v>1</v>
      </c>
      <c r="BB823">
        <v>0</v>
      </c>
      <c r="BC823">
        <f t="shared" si="168"/>
        <v>769</v>
      </c>
      <c r="BD823">
        <f t="shared" si="169"/>
        <v>50</v>
      </c>
      <c r="BE823">
        <f t="shared" si="165"/>
        <v>0.37631792376317919</v>
      </c>
      <c r="BF823">
        <f t="shared" si="166"/>
        <v>0.78902953586497893</v>
      </c>
      <c r="BG823">
        <f t="shared" si="167"/>
        <v>6.39926630871781E-4</v>
      </c>
    </row>
    <row r="824" spans="1:59" x14ac:dyDescent="0.35">
      <c r="A824">
        <v>37</v>
      </c>
      <c r="B824">
        <v>776.33181818181822</v>
      </c>
      <c r="C824">
        <v>2</v>
      </c>
      <c r="D824">
        <v>4</v>
      </c>
      <c r="E824">
        <v>4</v>
      </c>
      <c r="F824">
        <v>2</v>
      </c>
      <c r="G824">
        <v>5</v>
      </c>
      <c r="H824">
        <v>3</v>
      </c>
      <c r="I824">
        <v>1</v>
      </c>
      <c r="J824">
        <v>1</v>
      </c>
      <c r="K824">
        <v>15</v>
      </c>
      <c r="L824">
        <v>2</v>
      </c>
      <c r="M824">
        <v>3</v>
      </c>
      <c r="N824" s="14">
        <v>1</v>
      </c>
      <c r="O824">
        <v>0</v>
      </c>
      <c r="P824" s="15">
        <f t="shared" si="157"/>
        <v>1</v>
      </c>
      <c r="Q824">
        <f t="shared" si="158"/>
        <v>1</v>
      </c>
      <c r="R824">
        <f t="shared" si="159"/>
        <v>0.31232365721313865</v>
      </c>
      <c r="S824" s="14">
        <f t="shared" si="160"/>
        <v>0.31232365721313865</v>
      </c>
      <c r="T824" s="15">
        <f t="shared" si="161"/>
        <v>0.68767634278686129</v>
      </c>
      <c r="U824" s="14">
        <f t="shared" si="162"/>
        <v>-1.1637152659990648</v>
      </c>
      <c r="V824" s="15">
        <f t="shared" si="163"/>
        <v>0</v>
      </c>
      <c r="W824">
        <f t="shared" si="164"/>
        <v>2.2018067696920287</v>
      </c>
      <c r="AZ824">
        <v>0.1246106728655485</v>
      </c>
      <c r="BA824">
        <v>1</v>
      </c>
      <c r="BB824">
        <v>0</v>
      </c>
      <c r="BC824">
        <f t="shared" si="168"/>
        <v>770</v>
      </c>
      <c r="BD824">
        <f t="shared" si="169"/>
        <v>50</v>
      </c>
      <c r="BE824">
        <f t="shared" si="165"/>
        <v>0.37550689375506896</v>
      </c>
      <c r="BF824">
        <f t="shared" si="166"/>
        <v>0.78902953586497893</v>
      </c>
      <c r="BG824">
        <f t="shared" si="167"/>
        <v>6.3992663087186861E-4</v>
      </c>
    </row>
    <row r="825" spans="1:59" x14ac:dyDescent="0.35">
      <c r="A825">
        <v>37</v>
      </c>
      <c r="B825">
        <v>776.57377049180332</v>
      </c>
      <c r="C825">
        <v>7</v>
      </c>
      <c r="D825">
        <v>102</v>
      </c>
      <c r="E825">
        <v>1</v>
      </c>
      <c r="F825">
        <v>2</v>
      </c>
      <c r="G825">
        <v>1</v>
      </c>
      <c r="H825">
        <v>3</v>
      </c>
      <c r="I825">
        <v>1</v>
      </c>
      <c r="J825">
        <v>0</v>
      </c>
      <c r="K825">
        <v>13</v>
      </c>
      <c r="L825">
        <v>1</v>
      </c>
      <c r="M825">
        <v>4</v>
      </c>
      <c r="N825" s="14">
        <v>0</v>
      </c>
      <c r="O825">
        <v>1</v>
      </c>
      <c r="P825" s="15">
        <f t="shared" si="157"/>
        <v>1</v>
      </c>
      <c r="Q825">
        <f t="shared" si="158"/>
        <v>0</v>
      </c>
      <c r="R825">
        <f t="shared" si="159"/>
        <v>0.13512305657994642</v>
      </c>
      <c r="S825" s="14">
        <f t="shared" si="160"/>
        <v>0.13512305657994642</v>
      </c>
      <c r="T825" s="15">
        <f t="shared" si="161"/>
        <v>0.86487694342005361</v>
      </c>
      <c r="U825" s="14">
        <f t="shared" si="162"/>
        <v>-0.14516804411258219</v>
      </c>
      <c r="V825" s="15">
        <f t="shared" si="163"/>
        <v>100</v>
      </c>
      <c r="W825">
        <f t="shared" si="164"/>
        <v>0.15623385223523045</v>
      </c>
      <c r="AZ825">
        <v>0.12484200757858954</v>
      </c>
      <c r="BA825">
        <v>1</v>
      </c>
      <c r="BB825">
        <v>0</v>
      </c>
      <c r="BC825">
        <f t="shared" si="168"/>
        <v>771</v>
      </c>
      <c r="BD825">
        <f t="shared" si="169"/>
        <v>50</v>
      </c>
      <c r="BE825">
        <f t="shared" si="165"/>
        <v>0.37469586374695862</v>
      </c>
      <c r="BF825">
        <f t="shared" si="166"/>
        <v>0.78902953586497893</v>
      </c>
      <c r="BG825">
        <f t="shared" si="167"/>
        <v>6.3992663087186861E-4</v>
      </c>
    </row>
    <row r="826" spans="1:59" x14ac:dyDescent="0.35">
      <c r="A826">
        <v>37</v>
      </c>
      <c r="B826">
        <v>783</v>
      </c>
      <c r="C826">
        <v>7</v>
      </c>
      <c r="D826">
        <v>1885</v>
      </c>
      <c r="E826">
        <v>4</v>
      </c>
      <c r="F826">
        <v>2</v>
      </c>
      <c r="G826">
        <v>4</v>
      </c>
      <c r="H826">
        <v>1</v>
      </c>
      <c r="I826">
        <v>2</v>
      </c>
      <c r="J826">
        <v>1</v>
      </c>
      <c r="K826">
        <v>22</v>
      </c>
      <c r="L826">
        <v>3</v>
      </c>
      <c r="M826">
        <v>3</v>
      </c>
      <c r="N826" s="14">
        <v>0</v>
      </c>
      <c r="O826">
        <v>1</v>
      </c>
      <c r="P826" s="15">
        <f t="shared" si="157"/>
        <v>1</v>
      </c>
      <c r="Q826">
        <f t="shared" si="158"/>
        <v>0</v>
      </c>
      <c r="R826">
        <f t="shared" si="159"/>
        <v>0.21659236827190359</v>
      </c>
      <c r="S826" s="14">
        <f t="shared" si="160"/>
        <v>0.21659236827190359</v>
      </c>
      <c r="T826" s="15">
        <f t="shared" si="161"/>
        <v>0.78340763172809647</v>
      </c>
      <c r="U826" s="14">
        <f t="shared" si="162"/>
        <v>-0.24410211599533424</v>
      </c>
      <c r="V826" s="15">
        <f t="shared" si="163"/>
        <v>100</v>
      </c>
      <c r="W826">
        <f t="shared" si="164"/>
        <v>0.27647467231603129</v>
      </c>
      <c r="AZ826">
        <v>0.12510150526057934</v>
      </c>
      <c r="BA826">
        <v>1</v>
      </c>
      <c r="BB826">
        <v>0</v>
      </c>
      <c r="BC826">
        <f t="shared" si="168"/>
        <v>772</v>
      </c>
      <c r="BD826">
        <f t="shared" si="169"/>
        <v>50</v>
      </c>
      <c r="BE826">
        <f t="shared" si="165"/>
        <v>0.37388483373884829</v>
      </c>
      <c r="BF826">
        <f t="shared" si="166"/>
        <v>0.78902953586497893</v>
      </c>
      <c r="BG826">
        <f t="shared" si="167"/>
        <v>0</v>
      </c>
    </row>
    <row r="827" spans="1:59" x14ac:dyDescent="0.35">
      <c r="A827">
        <v>37</v>
      </c>
      <c r="B827">
        <v>787.54826254826253</v>
      </c>
      <c r="C827">
        <v>16</v>
      </c>
      <c r="D827">
        <v>868</v>
      </c>
      <c r="E827">
        <v>4</v>
      </c>
      <c r="F827">
        <v>2</v>
      </c>
      <c r="G827">
        <v>8</v>
      </c>
      <c r="H827">
        <v>3</v>
      </c>
      <c r="I827">
        <v>3</v>
      </c>
      <c r="J827">
        <v>0</v>
      </c>
      <c r="K827">
        <v>19</v>
      </c>
      <c r="L827">
        <v>4</v>
      </c>
      <c r="M827">
        <v>3</v>
      </c>
      <c r="N827" s="14">
        <v>0</v>
      </c>
      <c r="O827">
        <v>1</v>
      </c>
      <c r="P827" s="15">
        <f t="shared" si="157"/>
        <v>1</v>
      </c>
      <c r="Q827">
        <f t="shared" si="158"/>
        <v>0</v>
      </c>
      <c r="R827">
        <f t="shared" si="159"/>
        <v>2.7373259268132964E-2</v>
      </c>
      <c r="S827" s="14">
        <f t="shared" si="160"/>
        <v>2.7373259268132964E-2</v>
      </c>
      <c r="T827" s="15">
        <f t="shared" si="161"/>
        <v>0.97262674073186706</v>
      </c>
      <c r="U827" s="14">
        <f t="shared" si="162"/>
        <v>-2.7754887321038899E-2</v>
      </c>
      <c r="V827" s="15">
        <f t="shared" si="163"/>
        <v>100</v>
      </c>
      <c r="W827">
        <f t="shared" si="164"/>
        <v>2.8143642490782803E-2</v>
      </c>
      <c r="AZ827">
        <v>0.12536771692463325</v>
      </c>
      <c r="BA827">
        <v>0</v>
      </c>
      <c r="BB827">
        <v>1</v>
      </c>
      <c r="BC827">
        <f t="shared" si="168"/>
        <v>772</v>
      </c>
      <c r="BD827">
        <f t="shared" si="169"/>
        <v>51</v>
      </c>
      <c r="BE827">
        <f t="shared" si="165"/>
        <v>0.37388483373884829</v>
      </c>
      <c r="BF827">
        <f t="shared" si="166"/>
        <v>0.78481012658227844</v>
      </c>
      <c r="BG827">
        <f t="shared" si="167"/>
        <v>0</v>
      </c>
    </row>
    <row r="828" spans="1:59" x14ac:dyDescent="0.35">
      <c r="A828">
        <v>37</v>
      </c>
      <c r="B828">
        <v>799</v>
      </c>
      <c r="C828">
        <v>1</v>
      </c>
      <c r="D828">
        <v>623</v>
      </c>
      <c r="E828">
        <v>2</v>
      </c>
      <c r="F828">
        <v>1</v>
      </c>
      <c r="G828">
        <v>3</v>
      </c>
      <c r="H828">
        <v>4</v>
      </c>
      <c r="I828">
        <v>1</v>
      </c>
      <c r="J828">
        <v>0</v>
      </c>
      <c r="K828">
        <v>15.345132743362832</v>
      </c>
      <c r="L828">
        <v>4</v>
      </c>
      <c r="M828">
        <v>4</v>
      </c>
      <c r="N828" s="14">
        <v>0</v>
      </c>
      <c r="O828">
        <v>1</v>
      </c>
      <c r="P828" s="15">
        <f t="shared" si="157"/>
        <v>1</v>
      </c>
      <c r="Q828">
        <f t="shared" si="158"/>
        <v>0</v>
      </c>
      <c r="R828">
        <f t="shared" si="159"/>
        <v>3.1329799643523226E-2</v>
      </c>
      <c r="S828" s="14">
        <f t="shared" si="160"/>
        <v>3.1329799643523226E-2</v>
      </c>
      <c r="T828" s="15">
        <f t="shared" si="161"/>
        <v>0.96867020035647677</v>
      </c>
      <c r="U828" s="14">
        <f t="shared" si="162"/>
        <v>-3.183107553306256E-2</v>
      </c>
      <c r="V828" s="15">
        <f t="shared" si="163"/>
        <v>100</v>
      </c>
      <c r="W828">
        <f t="shared" si="164"/>
        <v>3.2343102566790703E-2</v>
      </c>
      <c r="AZ828">
        <v>0.12540101103848697</v>
      </c>
      <c r="BA828">
        <v>0</v>
      </c>
      <c r="BB828">
        <v>1</v>
      </c>
      <c r="BC828">
        <f t="shared" si="168"/>
        <v>772</v>
      </c>
      <c r="BD828">
        <f t="shared" si="169"/>
        <v>52</v>
      </c>
      <c r="BE828">
        <f t="shared" si="165"/>
        <v>0.37388483373884829</v>
      </c>
      <c r="BF828">
        <f t="shared" si="166"/>
        <v>0.78059071729957807</v>
      </c>
      <c r="BG828">
        <f t="shared" si="167"/>
        <v>0</v>
      </c>
    </row>
    <row r="829" spans="1:59" x14ac:dyDescent="0.35">
      <c r="A829">
        <v>37</v>
      </c>
      <c r="B829">
        <v>805.3360655737705</v>
      </c>
      <c r="C829">
        <v>10</v>
      </c>
      <c r="D829">
        <v>342</v>
      </c>
      <c r="E829">
        <v>1</v>
      </c>
      <c r="F829">
        <v>2</v>
      </c>
      <c r="G829">
        <v>3</v>
      </c>
      <c r="H829">
        <v>3</v>
      </c>
      <c r="I829">
        <v>3</v>
      </c>
      <c r="J829">
        <v>0</v>
      </c>
      <c r="K829">
        <v>11</v>
      </c>
      <c r="L829">
        <v>2</v>
      </c>
      <c r="M829">
        <v>3</v>
      </c>
      <c r="N829" s="14">
        <v>1</v>
      </c>
      <c r="O829">
        <v>0</v>
      </c>
      <c r="P829" s="15">
        <f t="shared" si="157"/>
        <v>1</v>
      </c>
      <c r="Q829">
        <f t="shared" si="158"/>
        <v>1</v>
      </c>
      <c r="R829">
        <f t="shared" si="159"/>
        <v>6.0190610168221186E-2</v>
      </c>
      <c r="S829" s="14">
        <f t="shared" si="160"/>
        <v>6.0190610168221186E-2</v>
      </c>
      <c r="T829" s="15">
        <f t="shared" si="161"/>
        <v>0.93980938983177886</v>
      </c>
      <c r="U829" s="14">
        <f t="shared" si="162"/>
        <v>-2.8102389161051549</v>
      </c>
      <c r="V829" s="15">
        <f t="shared" si="163"/>
        <v>0</v>
      </c>
      <c r="W829">
        <f t="shared" si="164"/>
        <v>15.613887069846813</v>
      </c>
      <c r="AZ829">
        <v>0.12590830139722561</v>
      </c>
      <c r="BA829">
        <v>0</v>
      </c>
      <c r="BB829">
        <v>1</v>
      </c>
      <c r="BC829">
        <f t="shared" si="168"/>
        <v>772</v>
      </c>
      <c r="BD829">
        <f t="shared" si="169"/>
        <v>53</v>
      </c>
      <c r="BE829">
        <f t="shared" si="165"/>
        <v>0.37388483373884829</v>
      </c>
      <c r="BF829">
        <f t="shared" si="166"/>
        <v>0.7763713080168777</v>
      </c>
      <c r="BG829">
        <f t="shared" si="167"/>
        <v>6.2966042823747433E-4</v>
      </c>
    </row>
    <row r="830" spans="1:59" x14ac:dyDescent="0.35">
      <c r="A830">
        <v>37</v>
      </c>
      <c r="B830">
        <v>805.3360655737705</v>
      </c>
      <c r="C830">
        <v>10</v>
      </c>
      <c r="D830">
        <v>518</v>
      </c>
      <c r="E830">
        <v>3</v>
      </c>
      <c r="F830">
        <v>2</v>
      </c>
      <c r="G830">
        <v>3</v>
      </c>
      <c r="H830">
        <v>2</v>
      </c>
      <c r="I830">
        <v>1</v>
      </c>
      <c r="J830">
        <v>1</v>
      </c>
      <c r="K830">
        <v>12</v>
      </c>
      <c r="L830">
        <v>4</v>
      </c>
      <c r="M830">
        <v>2</v>
      </c>
      <c r="N830" s="14">
        <v>0</v>
      </c>
      <c r="O830">
        <v>1</v>
      </c>
      <c r="P830" s="15">
        <f t="shared" si="157"/>
        <v>1</v>
      </c>
      <c r="Q830">
        <f t="shared" si="158"/>
        <v>0</v>
      </c>
      <c r="R830">
        <f t="shared" si="159"/>
        <v>0.46651596861258277</v>
      </c>
      <c r="S830" s="14">
        <f t="shared" si="160"/>
        <v>0.46651596861258277</v>
      </c>
      <c r="T830" s="15">
        <f t="shared" si="161"/>
        <v>0.53348403138741718</v>
      </c>
      <c r="U830" s="14">
        <f t="shared" si="162"/>
        <v>-0.62832614048320101</v>
      </c>
      <c r="V830" s="15">
        <f t="shared" si="163"/>
        <v>100</v>
      </c>
      <c r="W830">
        <f t="shared" si="164"/>
        <v>0.87447035181039556</v>
      </c>
      <c r="AZ830">
        <v>0.12624995570727113</v>
      </c>
      <c r="BA830">
        <v>1</v>
      </c>
      <c r="BB830">
        <v>0</v>
      </c>
      <c r="BC830">
        <f t="shared" si="168"/>
        <v>773</v>
      </c>
      <c r="BD830">
        <f t="shared" si="169"/>
        <v>53</v>
      </c>
      <c r="BE830">
        <f t="shared" si="165"/>
        <v>0.37307380373073806</v>
      </c>
      <c r="BF830">
        <f t="shared" si="166"/>
        <v>0.7763713080168777</v>
      </c>
      <c r="BG830">
        <f t="shared" si="167"/>
        <v>6.2966042823756052E-4</v>
      </c>
    </row>
    <row r="831" spans="1:59" x14ac:dyDescent="0.35">
      <c r="A831">
        <v>37</v>
      </c>
      <c r="B831">
        <v>889</v>
      </c>
      <c r="C831">
        <v>9</v>
      </c>
      <c r="D831">
        <v>403</v>
      </c>
      <c r="E831">
        <v>2</v>
      </c>
      <c r="F831">
        <v>2</v>
      </c>
      <c r="G831">
        <v>4</v>
      </c>
      <c r="H831">
        <v>4</v>
      </c>
      <c r="I831">
        <v>2</v>
      </c>
      <c r="J831">
        <v>1</v>
      </c>
      <c r="K831">
        <v>12</v>
      </c>
      <c r="L831">
        <v>3</v>
      </c>
      <c r="M831">
        <v>2</v>
      </c>
      <c r="N831" s="14">
        <v>0</v>
      </c>
      <c r="O831">
        <v>1</v>
      </c>
      <c r="P831" s="15">
        <f t="shared" si="157"/>
        <v>1</v>
      </c>
      <c r="Q831">
        <f t="shared" si="158"/>
        <v>0</v>
      </c>
      <c r="R831">
        <f t="shared" si="159"/>
        <v>0.28705681005865424</v>
      </c>
      <c r="S831" s="14">
        <f t="shared" si="160"/>
        <v>0.28705681005865424</v>
      </c>
      <c r="T831" s="15">
        <f t="shared" si="161"/>
        <v>0.71294318994134576</v>
      </c>
      <c r="U831" s="14">
        <f t="shared" si="162"/>
        <v>-0.33835353924388073</v>
      </c>
      <c r="V831" s="15">
        <f t="shared" si="163"/>
        <v>100</v>
      </c>
      <c r="W831">
        <f t="shared" si="164"/>
        <v>0.40263630273580503</v>
      </c>
      <c r="AZ831">
        <v>0.12632138486585243</v>
      </c>
      <c r="BA831">
        <v>1</v>
      </c>
      <c r="BB831">
        <v>0</v>
      </c>
      <c r="BC831">
        <f t="shared" si="168"/>
        <v>774</v>
      </c>
      <c r="BD831">
        <f t="shared" si="169"/>
        <v>53</v>
      </c>
      <c r="BE831">
        <f t="shared" si="165"/>
        <v>0.37226277372262773</v>
      </c>
      <c r="BF831">
        <f t="shared" si="166"/>
        <v>0.7763713080168777</v>
      </c>
      <c r="BG831">
        <f t="shared" si="167"/>
        <v>6.2966042823756052E-4</v>
      </c>
    </row>
    <row r="832" spans="1:59" x14ac:dyDescent="0.35">
      <c r="A832">
        <v>37</v>
      </c>
      <c r="B832">
        <v>921</v>
      </c>
      <c r="C832">
        <v>10</v>
      </c>
      <c r="D832">
        <v>486</v>
      </c>
      <c r="E832">
        <v>3</v>
      </c>
      <c r="F832">
        <v>1</v>
      </c>
      <c r="G832">
        <v>5</v>
      </c>
      <c r="H832">
        <v>1</v>
      </c>
      <c r="I832">
        <v>2</v>
      </c>
      <c r="J832">
        <v>0</v>
      </c>
      <c r="K832">
        <v>20</v>
      </c>
      <c r="L832">
        <v>2</v>
      </c>
      <c r="M832">
        <v>3</v>
      </c>
      <c r="N832" s="14">
        <v>0</v>
      </c>
      <c r="O832">
        <v>1</v>
      </c>
      <c r="P832" s="15">
        <f t="shared" si="157"/>
        <v>1</v>
      </c>
      <c r="Q832">
        <f t="shared" si="158"/>
        <v>0</v>
      </c>
      <c r="R832">
        <f t="shared" si="159"/>
        <v>8.5437118203675999E-2</v>
      </c>
      <c r="S832" s="14">
        <f t="shared" si="160"/>
        <v>8.5437118203675999E-2</v>
      </c>
      <c r="T832" s="15">
        <f t="shared" si="161"/>
        <v>0.91456288179632406</v>
      </c>
      <c r="U832" s="14">
        <f t="shared" si="162"/>
        <v>-8.9309052666230002E-2</v>
      </c>
      <c r="V832" s="15">
        <f t="shared" si="163"/>
        <v>100</v>
      </c>
      <c r="W832">
        <f t="shared" si="164"/>
        <v>9.3418528024957717E-2</v>
      </c>
      <c r="AZ832">
        <v>0.12716395394050992</v>
      </c>
      <c r="BA832">
        <v>1</v>
      </c>
      <c r="BB832">
        <v>0</v>
      </c>
      <c r="BC832">
        <f t="shared" si="168"/>
        <v>775</v>
      </c>
      <c r="BD832">
        <f t="shared" si="169"/>
        <v>53</v>
      </c>
      <c r="BE832">
        <f t="shared" si="165"/>
        <v>0.37145174371451739</v>
      </c>
      <c r="BF832">
        <f t="shared" si="166"/>
        <v>0.7763713080168777</v>
      </c>
      <c r="BG832">
        <f t="shared" si="167"/>
        <v>6.2966042823747433E-4</v>
      </c>
    </row>
    <row r="833" spans="1:59" x14ac:dyDescent="0.35">
      <c r="A833">
        <v>37</v>
      </c>
      <c r="B833">
        <v>977</v>
      </c>
      <c r="C833">
        <v>1</v>
      </c>
      <c r="D833">
        <v>1196</v>
      </c>
      <c r="E833">
        <v>4</v>
      </c>
      <c r="F833">
        <v>1</v>
      </c>
      <c r="G833">
        <v>3</v>
      </c>
      <c r="H833">
        <v>4</v>
      </c>
      <c r="I833">
        <v>2</v>
      </c>
      <c r="J833">
        <v>0</v>
      </c>
      <c r="K833">
        <v>13</v>
      </c>
      <c r="L833">
        <v>2</v>
      </c>
      <c r="M833">
        <v>2</v>
      </c>
      <c r="N833" s="14">
        <v>0</v>
      </c>
      <c r="O833">
        <v>1</v>
      </c>
      <c r="P833" s="15">
        <f t="shared" si="157"/>
        <v>1</v>
      </c>
      <c r="Q833">
        <f t="shared" si="158"/>
        <v>0</v>
      </c>
      <c r="R833">
        <f t="shared" si="159"/>
        <v>1.9663324300249641E-2</v>
      </c>
      <c r="S833" s="14">
        <f t="shared" si="160"/>
        <v>1.9663324300249641E-2</v>
      </c>
      <c r="T833" s="15">
        <f t="shared" si="161"/>
        <v>0.98033667569975036</v>
      </c>
      <c r="U833" s="14">
        <f t="shared" si="162"/>
        <v>-1.9859219683753305E-2</v>
      </c>
      <c r="V833" s="15">
        <f t="shared" si="163"/>
        <v>100</v>
      </c>
      <c r="W833">
        <f t="shared" si="164"/>
        <v>2.0057725868732026E-2</v>
      </c>
      <c r="AZ833">
        <v>0.1271928763660945</v>
      </c>
      <c r="BA833">
        <v>1</v>
      </c>
      <c r="BB833">
        <v>0</v>
      </c>
      <c r="BC833">
        <f t="shared" si="168"/>
        <v>776</v>
      </c>
      <c r="BD833">
        <f t="shared" si="169"/>
        <v>53</v>
      </c>
      <c r="BE833">
        <f t="shared" si="165"/>
        <v>0.37064071370640717</v>
      </c>
      <c r="BF833">
        <f t="shared" si="166"/>
        <v>0.7763713080168777</v>
      </c>
      <c r="BG833">
        <f t="shared" si="167"/>
        <v>6.2966042823756052E-4</v>
      </c>
    </row>
    <row r="834" spans="1:59" x14ac:dyDescent="0.35">
      <c r="A834">
        <v>37</v>
      </c>
      <c r="B834">
        <v>1017</v>
      </c>
      <c r="C834">
        <v>1</v>
      </c>
      <c r="D834">
        <v>340</v>
      </c>
      <c r="E834">
        <v>3</v>
      </c>
      <c r="F834">
        <v>1</v>
      </c>
      <c r="G834">
        <v>4</v>
      </c>
      <c r="H834">
        <v>1</v>
      </c>
      <c r="I834">
        <v>2</v>
      </c>
      <c r="J834">
        <v>0</v>
      </c>
      <c r="K834">
        <v>14</v>
      </c>
      <c r="L834">
        <v>1</v>
      </c>
      <c r="M834">
        <v>2</v>
      </c>
      <c r="N834" s="14">
        <v>0</v>
      </c>
      <c r="O834">
        <v>1</v>
      </c>
      <c r="P834" s="15">
        <f t="shared" si="157"/>
        <v>1</v>
      </c>
      <c r="Q834">
        <f t="shared" si="158"/>
        <v>0</v>
      </c>
      <c r="R834">
        <f t="shared" si="159"/>
        <v>0.10377298903105894</v>
      </c>
      <c r="S834" s="14">
        <f t="shared" si="160"/>
        <v>0.10377298903105894</v>
      </c>
      <c r="T834" s="15">
        <f t="shared" si="161"/>
        <v>0.89622701096894108</v>
      </c>
      <c r="U834" s="14">
        <f t="shared" si="162"/>
        <v>-0.10956153764113939</v>
      </c>
      <c r="V834" s="15">
        <f t="shared" si="163"/>
        <v>100</v>
      </c>
      <c r="W834">
        <f t="shared" si="164"/>
        <v>0.11578873182907806</v>
      </c>
      <c r="AZ834">
        <v>0.12723162912271146</v>
      </c>
      <c r="BA834">
        <v>1</v>
      </c>
      <c r="BB834">
        <v>0</v>
      </c>
      <c r="BC834">
        <f t="shared" si="168"/>
        <v>777</v>
      </c>
      <c r="BD834">
        <f t="shared" si="169"/>
        <v>53</v>
      </c>
      <c r="BE834">
        <f t="shared" si="165"/>
        <v>0.36982968369829683</v>
      </c>
      <c r="BF834">
        <f t="shared" si="166"/>
        <v>0.7763713080168777</v>
      </c>
      <c r="BG834">
        <f t="shared" si="167"/>
        <v>0</v>
      </c>
    </row>
    <row r="835" spans="1:59" x14ac:dyDescent="0.35">
      <c r="A835">
        <v>37</v>
      </c>
      <c r="B835">
        <v>1040</v>
      </c>
      <c r="C835">
        <v>2</v>
      </c>
      <c r="D835">
        <v>139</v>
      </c>
      <c r="E835">
        <v>3</v>
      </c>
      <c r="F835">
        <v>2</v>
      </c>
      <c r="G835">
        <v>7</v>
      </c>
      <c r="H835">
        <v>4</v>
      </c>
      <c r="I835">
        <v>3</v>
      </c>
      <c r="J835">
        <v>0</v>
      </c>
      <c r="K835">
        <v>14</v>
      </c>
      <c r="L835">
        <v>4</v>
      </c>
      <c r="M835">
        <v>4</v>
      </c>
      <c r="N835" s="14">
        <v>0</v>
      </c>
      <c r="O835">
        <v>1</v>
      </c>
      <c r="P835" s="15">
        <f t="shared" si="157"/>
        <v>1</v>
      </c>
      <c r="Q835">
        <f t="shared" si="158"/>
        <v>0</v>
      </c>
      <c r="R835">
        <f t="shared" si="159"/>
        <v>1.4107522087942607E-2</v>
      </c>
      <c r="S835" s="14">
        <f t="shared" si="160"/>
        <v>1.4107522087942607E-2</v>
      </c>
      <c r="T835" s="15">
        <f t="shared" si="161"/>
        <v>0.98589247791205736</v>
      </c>
      <c r="U835" s="14">
        <f t="shared" si="162"/>
        <v>-1.4207979096484023E-2</v>
      </c>
      <c r="V835" s="15">
        <f t="shared" si="163"/>
        <v>100</v>
      </c>
      <c r="W835">
        <f t="shared" si="164"/>
        <v>1.4309392153817622E-2</v>
      </c>
      <c r="AZ835">
        <v>0.12734589624264514</v>
      </c>
      <c r="BA835">
        <v>0</v>
      </c>
      <c r="BB835">
        <v>1</v>
      </c>
      <c r="BC835">
        <f t="shared" si="168"/>
        <v>777</v>
      </c>
      <c r="BD835">
        <f t="shared" si="169"/>
        <v>54</v>
      </c>
      <c r="BE835">
        <f t="shared" si="165"/>
        <v>0.36982968369829683</v>
      </c>
      <c r="BF835">
        <f t="shared" si="166"/>
        <v>0.77215189873417722</v>
      </c>
      <c r="BG835">
        <f t="shared" si="167"/>
        <v>6.2623836069279116E-4</v>
      </c>
    </row>
    <row r="836" spans="1:59" x14ac:dyDescent="0.35">
      <c r="A836">
        <v>37</v>
      </c>
      <c r="B836">
        <v>1063</v>
      </c>
      <c r="C836">
        <v>25</v>
      </c>
      <c r="D836">
        <v>529</v>
      </c>
      <c r="E836">
        <v>2</v>
      </c>
      <c r="F836">
        <v>1</v>
      </c>
      <c r="G836">
        <v>4</v>
      </c>
      <c r="H836">
        <v>3</v>
      </c>
      <c r="I836">
        <v>2</v>
      </c>
      <c r="J836">
        <v>1</v>
      </c>
      <c r="K836">
        <v>15</v>
      </c>
      <c r="L836">
        <v>1</v>
      </c>
      <c r="M836">
        <v>3</v>
      </c>
      <c r="N836" s="14">
        <v>0</v>
      </c>
      <c r="O836">
        <v>1</v>
      </c>
      <c r="P836" s="15">
        <f t="shared" si="157"/>
        <v>1</v>
      </c>
      <c r="Q836">
        <f t="shared" si="158"/>
        <v>0</v>
      </c>
      <c r="R836">
        <f t="shared" si="159"/>
        <v>0.38365958053275412</v>
      </c>
      <c r="S836" s="14">
        <f t="shared" si="160"/>
        <v>0.38365958053275412</v>
      </c>
      <c r="T836" s="15">
        <f t="shared" si="161"/>
        <v>0.61634041946724594</v>
      </c>
      <c r="U836" s="14">
        <f t="shared" si="162"/>
        <v>-0.48395583908652251</v>
      </c>
      <c r="V836" s="15">
        <f t="shared" si="163"/>
        <v>100</v>
      </c>
      <c r="W836">
        <f t="shared" si="164"/>
        <v>0.62247999387154074</v>
      </c>
      <c r="AZ836">
        <v>0.12766788288490652</v>
      </c>
      <c r="BA836">
        <v>1</v>
      </c>
      <c r="BB836">
        <v>0</v>
      </c>
      <c r="BC836">
        <f t="shared" si="168"/>
        <v>778</v>
      </c>
      <c r="BD836">
        <f t="shared" si="169"/>
        <v>54</v>
      </c>
      <c r="BE836">
        <f t="shared" si="165"/>
        <v>0.36901865369018649</v>
      </c>
      <c r="BF836">
        <f t="shared" si="166"/>
        <v>0.77215189873417722</v>
      </c>
      <c r="BG836">
        <f t="shared" si="167"/>
        <v>6.262383606927054E-4</v>
      </c>
    </row>
    <row r="837" spans="1:59" x14ac:dyDescent="0.35">
      <c r="A837">
        <v>37</v>
      </c>
      <c r="B837">
        <v>1107</v>
      </c>
      <c r="C837">
        <v>14</v>
      </c>
      <c r="D837">
        <v>515</v>
      </c>
      <c r="E837">
        <v>4</v>
      </c>
      <c r="F837">
        <v>1</v>
      </c>
      <c r="G837">
        <v>5</v>
      </c>
      <c r="H837">
        <v>1</v>
      </c>
      <c r="I837">
        <v>3</v>
      </c>
      <c r="J837">
        <v>0</v>
      </c>
      <c r="K837">
        <v>12</v>
      </c>
      <c r="L837">
        <v>3</v>
      </c>
      <c r="M837">
        <v>2</v>
      </c>
      <c r="N837" s="14">
        <v>0</v>
      </c>
      <c r="O837">
        <v>1</v>
      </c>
      <c r="P837" s="15">
        <f t="shared" ref="P837:P900" si="170">N837+O837</f>
        <v>1</v>
      </c>
      <c r="Q837">
        <f t="shared" ref="Q837:Q900" si="171">IF(P837=0,"",N837/P837)</f>
        <v>0</v>
      </c>
      <c r="R837">
        <f t="shared" ref="R837:R900" si="172">1/(1+EXP(-$Y$5-MMULT(A837:M837,$Y$6:$Y$18)))</f>
        <v>4.7496428539265681E-2</v>
      </c>
      <c r="S837" s="14">
        <f t="shared" ref="S837:S900" si="173">P837*R837</f>
        <v>4.7496428539265681E-2</v>
      </c>
      <c r="T837" s="15">
        <f t="shared" ref="T837:T900" si="174">P837-S837</f>
        <v>0.95250357146073428</v>
      </c>
      <c r="U837" s="14">
        <f t="shared" ref="U837:U900" si="175">IFERROR(P837*(Q837*LN(R837)+(1-Q837)*LN(1-R837)),0)</f>
        <v>-4.8661422423235269E-2</v>
      </c>
      <c r="V837" s="15">
        <f t="shared" ref="V837:V900" si="176">100*IF(R837&gt;=$AV$10,N837/P837,O837/P837)</f>
        <v>100</v>
      </c>
      <c r="W837">
        <f t="shared" ref="W837:W900" si="177">IFERROR((N837-S837)^2/S837+(O837-T837)^2/T837,0)</f>
        <v>4.9864829867699516E-2</v>
      </c>
      <c r="AZ837">
        <v>0.12767556780842912</v>
      </c>
      <c r="BA837">
        <v>1</v>
      </c>
      <c r="BB837">
        <v>0</v>
      </c>
      <c r="BC837">
        <f t="shared" si="168"/>
        <v>779</v>
      </c>
      <c r="BD837">
        <f t="shared" si="169"/>
        <v>54</v>
      </c>
      <c r="BE837">
        <f t="shared" ref="BE837:BE900" si="178">1-BC837/BC$1474</f>
        <v>0.36820762368207627</v>
      </c>
      <c r="BF837">
        <f t="shared" ref="BF837:BF900" si="179">1-BD837/BD$1474</f>
        <v>0.77215189873417722</v>
      </c>
      <c r="BG837">
        <f t="shared" ref="BG837:BG900" si="180">(BE837-BE838)*BF837</f>
        <v>6.2623836069279116E-4</v>
      </c>
    </row>
    <row r="838" spans="1:59" x14ac:dyDescent="0.35">
      <c r="A838">
        <v>37</v>
      </c>
      <c r="B838">
        <v>1115</v>
      </c>
      <c r="C838">
        <v>1</v>
      </c>
      <c r="D838">
        <v>77</v>
      </c>
      <c r="E838">
        <v>1</v>
      </c>
      <c r="F838">
        <v>2</v>
      </c>
      <c r="G838">
        <v>3</v>
      </c>
      <c r="H838">
        <v>3</v>
      </c>
      <c r="I838">
        <v>3</v>
      </c>
      <c r="J838">
        <v>0</v>
      </c>
      <c r="K838">
        <v>18</v>
      </c>
      <c r="L838">
        <v>3</v>
      </c>
      <c r="M838">
        <v>4</v>
      </c>
      <c r="N838" s="14">
        <v>0</v>
      </c>
      <c r="O838">
        <v>1</v>
      </c>
      <c r="P838" s="15">
        <f t="shared" si="170"/>
        <v>1</v>
      </c>
      <c r="Q838">
        <f t="shared" si="171"/>
        <v>0</v>
      </c>
      <c r="R838">
        <f t="shared" si="172"/>
        <v>2.5429253341712286E-2</v>
      </c>
      <c r="S838" s="14">
        <f t="shared" si="173"/>
        <v>2.5429253341712286E-2</v>
      </c>
      <c r="T838" s="15">
        <f t="shared" si="174"/>
        <v>0.97457074665828769</v>
      </c>
      <c r="U838" s="14">
        <f t="shared" si="175"/>
        <v>-2.5758164764760248E-2</v>
      </c>
      <c r="V838" s="15">
        <f t="shared" si="176"/>
        <v>100</v>
      </c>
      <c r="W838">
        <f t="shared" si="177"/>
        <v>2.609277307871884E-2</v>
      </c>
      <c r="AZ838">
        <v>0.12789247012446947</v>
      </c>
      <c r="BA838">
        <v>1</v>
      </c>
      <c r="BB838">
        <v>0</v>
      </c>
      <c r="BC838">
        <f t="shared" ref="BC838:BC901" si="181">BC837+BA838</f>
        <v>780</v>
      </c>
      <c r="BD838">
        <f t="shared" ref="BD838:BD901" si="182">BD837+BB838</f>
        <v>54</v>
      </c>
      <c r="BE838">
        <f t="shared" si="178"/>
        <v>0.36739659367396593</v>
      </c>
      <c r="BF838">
        <f t="shared" si="179"/>
        <v>0.77215189873417722</v>
      </c>
      <c r="BG838">
        <f t="shared" si="180"/>
        <v>6.2623836069279116E-4</v>
      </c>
    </row>
    <row r="839" spans="1:59" x14ac:dyDescent="0.35">
      <c r="A839">
        <v>37</v>
      </c>
      <c r="B839">
        <v>1141</v>
      </c>
      <c r="C839">
        <v>11</v>
      </c>
      <c r="D839">
        <v>1033</v>
      </c>
      <c r="E839">
        <v>1</v>
      </c>
      <c r="F839">
        <v>1</v>
      </c>
      <c r="G839">
        <v>7</v>
      </c>
      <c r="H839">
        <v>2</v>
      </c>
      <c r="I839">
        <v>2</v>
      </c>
      <c r="J839">
        <v>0</v>
      </c>
      <c r="K839">
        <v>15</v>
      </c>
      <c r="L839">
        <v>1</v>
      </c>
      <c r="M839">
        <v>1</v>
      </c>
      <c r="N839" s="14">
        <v>1</v>
      </c>
      <c r="O839">
        <v>0</v>
      </c>
      <c r="P839" s="15">
        <f t="shared" si="170"/>
        <v>1</v>
      </c>
      <c r="Q839">
        <f t="shared" si="171"/>
        <v>1</v>
      </c>
      <c r="R839">
        <f t="shared" si="172"/>
        <v>0.27363227629563092</v>
      </c>
      <c r="S839" s="14">
        <f t="shared" si="173"/>
        <v>0.27363227629563092</v>
      </c>
      <c r="T839" s="15">
        <f t="shared" si="174"/>
        <v>0.72636772370436908</v>
      </c>
      <c r="U839" s="14">
        <f t="shared" si="175"/>
        <v>-1.2959701312747474</v>
      </c>
      <c r="V839" s="15">
        <f t="shared" si="176"/>
        <v>0</v>
      </c>
      <c r="W839">
        <f t="shared" si="177"/>
        <v>2.6545396381514772</v>
      </c>
      <c r="AZ839">
        <v>0.12814450535751032</v>
      </c>
      <c r="BA839">
        <v>1</v>
      </c>
      <c r="BB839">
        <v>0</v>
      </c>
      <c r="BC839">
        <f t="shared" si="181"/>
        <v>781</v>
      </c>
      <c r="BD839">
        <f t="shared" si="182"/>
        <v>54</v>
      </c>
      <c r="BE839">
        <f t="shared" si="178"/>
        <v>0.3665855636658556</v>
      </c>
      <c r="BF839">
        <f t="shared" si="179"/>
        <v>0.77215189873417722</v>
      </c>
      <c r="BG839">
        <f t="shared" si="180"/>
        <v>6.262383606927054E-4</v>
      </c>
    </row>
    <row r="840" spans="1:59" x14ac:dyDescent="0.35">
      <c r="A840">
        <v>37</v>
      </c>
      <c r="B840">
        <v>1189</v>
      </c>
      <c r="C840">
        <v>3</v>
      </c>
      <c r="D840">
        <v>152</v>
      </c>
      <c r="E840">
        <v>3</v>
      </c>
      <c r="F840">
        <v>2</v>
      </c>
      <c r="G840">
        <v>8</v>
      </c>
      <c r="H840">
        <v>4</v>
      </c>
      <c r="I840">
        <v>1</v>
      </c>
      <c r="J840">
        <v>0</v>
      </c>
      <c r="K840">
        <v>12</v>
      </c>
      <c r="L840">
        <v>1</v>
      </c>
      <c r="M840">
        <v>3</v>
      </c>
      <c r="N840" s="14">
        <v>0</v>
      </c>
      <c r="O840">
        <v>1</v>
      </c>
      <c r="P840" s="15">
        <f t="shared" si="170"/>
        <v>1</v>
      </c>
      <c r="Q840">
        <f t="shared" si="171"/>
        <v>0</v>
      </c>
      <c r="R840">
        <f t="shared" si="172"/>
        <v>0.12953753705252222</v>
      </c>
      <c r="S840" s="14">
        <f t="shared" si="173"/>
        <v>0.12953753705252222</v>
      </c>
      <c r="T840" s="15">
        <f t="shared" si="174"/>
        <v>0.87046246294747776</v>
      </c>
      <c r="U840" s="14">
        <f t="shared" si="175"/>
        <v>-0.13873064195869278</v>
      </c>
      <c r="V840" s="15">
        <f t="shared" si="176"/>
        <v>100</v>
      </c>
      <c r="W840">
        <f t="shared" si="177"/>
        <v>0.14881461586970041</v>
      </c>
      <c r="AZ840">
        <v>0.12824120151494539</v>
      </c>
      <c r="BA840">
        <v>1</v>
      </c>
      <c r="BB840">
        <v>0</v>
      </c>
      <c r="BC840">
        <f t="shared" si="181"/>
        <v>782</v>
      </c>
      <c r="BD840">
        <f t="shared" si="182"/>
        <v>54</v>
      </c>
      <c r="BE840">
        <f t="shared" si="178"/>
        <v>0.36577453365774537</v>
      </c>
      <c r="BF840">
        <f t="shared" si="179"/>
        <v>0.77215189873417722</v>
      </c>
      <c r="BG840">
        <f t="shared" si="180"/>
        <v>6.2623836069279116E-4</v>
      </c>
    </row>
    <row r="841" spans="1:59" x14ac:dyDescent="0.35">
      <c r="A841">
        <v>37</v>
      </c>
      <c r="B841">
        <v>1192</v>
      </c>
      <c r="C841">
        <v>5</v>
      </c>
      <c r="D841">
        <v>460</v>
      </c>
      <c r="E841">
        <v>4</v>
      </c>
      <c r="F841">
        <v>2</v>
      </c>
      <c r="G841">
        <v>3</v>
      </c>
      <c r="H841">
        <v>4</v>
      </c>
      <c r="I841">
        <v>3</v>
      </c>
      <c r="J841">
        <v>0</v>
      </c>
      <c r="K841">
        <v>16</v>
      </c>
      <c r="L841">
        <v>3</v>
      </c>
      <c r="M841">
        <v>2</v>
      </c>
      <c r="N841" s="14">
        <v>0</v>
      </c>
      <c r="O841">
        <v>1</v>
      </c>
      <c r="P841" s="15">
        <f t="shared" si="170"/>
        <v>1</v>
      </c>
      <c r="Q841">
        <f t="shared" si="171"/>
        <v>0</v>
      </c>
      <c r="R841">
        <f t="shared" si="172"/>
        <v>1.3053231816872216E-2</v>
      </c>
      <c r="S841" s="14">
        <f t="shared" si="173"/>
        <v>1.3053231816872216E-2</v>
      </c>
      <c r="T841" s="15">
        <f t="shared" si="174"/>
        <v>0.98694676818312777</v>
      </c>
      <c r="U841" s="14">
        <f t="shared" si="175"/>
        <v>-1.3139173948248357E-2</v>
      </c>
      <c r="V841" s="15">
        <f t="shared" si="176"/>
        <v>100</v>
      </c>
      <c r="W841">
        <f t="shared" si="177"/>
        <v>1.3225872192582318E-2</v>
      </c>
      <c r="AZ841">
        <v>0.1282839212414929</v>
      </c>
      <c r="BA841">
        <v>1</v>
      </c>
      <c r="BB841">
        <v>0</v>
      </c>
      <c r="BC841">
        <f t="shared" si="181"/>
        <v>783</v>
      </c>
      <c r="BD841">
        <f t="shared" si="182"/>
        <v>54</v>
      </c>
      <c r="BE841">
        <f t="shared" si="178"/>
        <v>0.36496350364963503</v>
      </c>
      <c r="BF841">
        <f t="shared" si="179"/>
        <v>0.77215189873417722</v>
      </c>
      <c r="BG841">
        <f t="shared" si="180"/>
        <v>6.2623836069279116E-4</v>
      </c>
    </row>
    <row r="842" spans="1:59" x14ac:dyDescent="0.35">
      <c r="A842">
        <v>37</v>
      </c>
      <c r="B842">
        <v>1225</v>
      </c>
      <c r="C842">
        <v>10</v>
      </c>
      <c r="D842">
        <v>715</v>
      </c>
      <c r="E842">
        <v>4</v>
      </c>
      <c r="F842">
        <v>2</v>
      </c>
      <c r="G842">
        <v>4</v>
      </c>
      <c r="H842">
        <v>4</v>
      </c>
      <c r="I842">
        <v>1</v>
      </c>
      <c r="J842">
        <v>0</v>
      </c>
      <c r="K842">
        <v>17</v>
      </c>
      <c r="L842">
        <v>1</v>
      </c>
      <c r="M842">
        <v>3</v>
      </c>
      <c r="N842" s="14">
        <v>0</v>
      </c>
      <c r="O842">
        <v>1</v>
      </c>
      <c r="P842" s="15">
        <f t="shared" si="170"/>
        <v>1</v>
      </c>
      <c r="Q842">
        <f t="shared" si="171"/>
        <v>0</v>
      </c>
      <c r="R842">
        <f t="shared" si="172"/>
        <v>6.2586712151530582E-2</v>
      </c>
      <c r="S842" s="14">
        <f t="shared" si="173"/>
        <v>6.2586712151530582E-2</v>
      </c>
      <c r="T842" s="15">
        <f t="shared" si="174"/>
        <v>0.93741328784846945</v>
      </c>
      <c r="U842" s="14">
        <f t="shared" si="175"/>
        <v>-6.4631018376941518E-2</v>
      </c>
      <c r="V842" s="15">
        <f t="shared" si="176"/>
        <v>100</v>
      </c>
      <c r="W842">
        <f t="shared" si="177"/>
        <v>6.6765334951863375E-2</v>
      </c>
      <c r="AZ842">
        <v>0.12830971228574409</v>
      </c>
      <c r="BA842">
        <v>1</v>
      </c>
      <c r="BB842">
        <v>0</v>
      </c>
      <c r="BC842">
        <f t="shared" si="181"/>
        <v>784</v>
      </c>
      <c r="BD842">
        <f t="shared" si="182"/>
        <v>54</v>
      </c>
      <c r="BE842">
        <f t="shared" si="178"/>
        <v>0.3641524736415247</v>
      </c>
      <c r="BF842">
        <f t="shared" si="179"/>
        <v>0.77215189873417722</v>
      </c>
      <c r="BG842">
        <f t="shared" si="180"/>
        <v>6.262383606927054E-4</v>
      </c>
    </row>
    <row r="843" spans="1:59" x14ac:dyDescent="0.35">
      <c r="A843">
        <v>37</v>
      </c>
      <c r="B843">
        <v>1231</v>
      </c>
      <c r="C843">
        <v>21</v>
      </c>
      <c r="D843">
        <v>900</v>
      </c>
      <c r="E843">
        <v>3</v>
      </c>
      <c r="F843">
        <v>1</v>
      </c>
      <c r="G843">
        <v>9</v>
      </c>
      <c r="H843">
        <v>4</v>
      </c>
      <c r="I843">
        <v>2</v>
      </c>
      <c r="J843">
        <v>0</v>
      </c>
      <c r="K843">
        <v>15.492537313432836</v>
      </c>
      <c r="L843">
        <v>2</v>
      </c>
      <c r="M843">
        <v>3</v>
      </c>
      <c r="N843" s="14">
        <v>0</v>
      </c>
      <c r="O843">
        <v>1</v>
      </c>
      <c r="P843" s="15">
        <f t="shared" si="170"/>
        <v>1</v>
      </c>
      <c r="Q843">
        <f t="shared" si="171"/>
        <v>0</v>
      </c>
      <c r="R843">
        <f t="shared" si="172"/>
        <v>6.9529258215626444E-2</v>
      </c>
      <c r="S843" s="14">
        <f t="shared" si="173"/>
        <v>6.9529258215626444E-2</v>
      </c>
      <c r="T843" s="15">
        <f t="shared" si="174"/>
        <v>0.93047074178437361</v>
      </c>
      <c r="U843" s="14">
        <f t="shared" si="175"/>
        <v>-7.2064646935970228E-2</v>
      </c>
      <c r="V843" s="15">
        <f t="shared" si="176"/>
        <v>100</v>
      </c>
      <c r="W843">
        <f t="shared" si="177"/>
        <v>7.4724819484693783E-2</v>
      </c>
      <c r="AZ843">
        <v>0.12845517499321796</v>
      </c>
      <c r="BA843">
        <v>1</v>
      </c>
      <c r="BB843">
        <v>0</v>
      </c>
      <c r="BC843">
        <f t="shared" si="181"/>
        <v>785</v>
      </c>
      <c r="BD843">
        <f t="shared" si="182"/>
        <v>54</v>
      </c>
      <c r="BE843">
        <f t="shared" si="178"/>
        <v>0.36334144363341447</v>
      </c>
      <c r="BF843">
        <f t="shared" si="179"/>
        <v>0.77215189873417722</v>
      </c>
      <c r="BG843">
        <f t="shared" si="180"/>
        <v>6.2623836069279116E-4</v>
      </c>
    </row>
    <row r="844" spans="1:59" x14ac:dyDescent="0.35">
      <c r="A844">
        <v>37</v>
      </c>
      <c r="B844">
        <v>1239</v>
      </c>
      <c r="C844">
        <v>8</v>
      </c>
      <c r="D844">
        <v>1794</v>
      </c>
      <c r="E844">
        <v>3</v>
      </c>
      <c r="F844">
        <v>2</v>
      </c>
      <c r="G844">
        <v>2</v>
      </c>
      <c r="H844">
        <v>2</v>
      </c>
      <c r="I844">
        <v>3</v>
      </c>
      <c r="J844">
        <v>0</v>
      </c>
      <c r="K844">
        <v>13</v>
      </c>
      <c r="L844">
        <v>3</v>
      </c>
      <c r="M844">
        <v>2</v>
      </c>
      <c r="N844" s="14">
        <v>0</v>
      </c>
      <c r="O844">
        <v>1</v>
      </c>
      <c r="P844" s="15">
        <f t="shared" si="170"/>
        <v>1</v>
      </c>
      <c r="Q844">
        <f t="shared" si="171"/>
        <v>0</v>
      </c>
      <c r="R844">
        <f t="shared" si="172"/>
        <v>3.2134220527133439E-2</v>
      </c>
      <c r="S844" s="14">
        <f t="shared" si="173"/>
        <v>3.2134220527133439E-2</v>
      </c>
      <c r="T844" s="15">
        <f t="shared" si="174"/>
        <v>0.96786577947286656</v>
      </c>
      <c r="U844" s="14">
        <f t="shared" si="175"/>
        <v>-3.2661858888762232E-2</v>
      </c>
      <c r="V844" s="15">
        <f t="shared" si="176"/>
        <v>100</v>
      </c>
      <c r="W844">
        <f t="shared" si="177"/>
        <v>3.3201112394566586E-2</v>
      </c>
      <c r="AZ844">
        <v>0.12948363041837538</v>
      </c>
      <c r="BA844">
        <v>1</v>
      </c>
      <c r="BB844">
        <v>0</v>
      </c>
      <c r="BC844">
        <f t="shared" si="181"/>
        <v>786</v>
      </c>
      <c r="BD844">
        <f t="shared" si="182"/>
        <v>54</v>
      </c>
      <c r="BE844">
        <f t="shared" si="178"/>
        <v>0.36253041362530414</v>
      </c>
      <c r="BF844">
        <f t="shared" si="179"/>
        <v>0.77215189873417722</v>
      </c>
      <c r="BG844">
        <f t="shared" si="180"/>
        <v>6.2623836069279116E-4</v>
      </c>
    </row>
    <row r="845" spans="1:59" x14ac:dyDescent="0.35">
      <c r="A845">
        <v>37</v>
      </c>
      <c r="B845">
        <v>1252</v>
      </c>
      <c r="C845">
        <v>19</v>
      </c>
      <c r="D845">
        <v>904</v>
      </c>
      <c r="E845">
        <v>1</v>
      </c>
      <c r="F845">
        <v>2</v>
      </c>
      <c r="G845">
        <v>8</v>
      </c>
      <c r="H845">
        <v>2</v>
      </c>
      <c r="I845">
        <v>1</v>
      </c>
      <c r="J845">
        <v>1</v>
      </c>
      <c r="K845">
        <v>13</v>
      </c>
      <c r="L845">
        <v>4</v>
      </c>
      <c r="M845">
        <v>3</v>
      </c>
      <c r="N845" s="14">
        <v>0</v>
      </c>
      <c r="O845">
        <v>1</v>
      </c>
      <c r="P845" s="15">
        <f t="shared" si="170"/>
        <v>1</v>
      </c>
      <c r="Q845">
        <f t="shared" si="171"/>
        <v>0</v>
      </c>
      <c r="R845">
        <f t="shared" si="172"/>
        <v>0.7326711578001831</v>
      </c>
      <c r="S845" s="14">
        <f t="shared" si="173"/>
        <v>0.7326711578001831</v>
      </c>
      <c r="T845" s="15">
        <f t="shared" si="174"/>
        <v>0.2673288421998169</v>
      </c>
      <c r="U845" s="14">
        <f t="shared" si="175"/>
        <v>-1.319275759676158</v>
      </c>
      <c r="V845" s="15">
        <f t="shared" si="176"/>
        <v>0</v>
      </c>
      <c r="W845">
        <f t="shared" si="177"/>
        <v>2.7407112220706162</v>
      </c>
      <c r="AZ845">
        <v>0.12953753705252222</v>
      </c>
      <c r="BA845">
        <v>1</v>
      </c>
      <c r="BB845">
        <v>0</v>
      </c>
      <c r="BC845">
        <f t="shared" si="181"/>
        <v>787</v>
      </c>
      <c r="BD845">
        <f t="shared" si="182"/>
        <v>54</v>
      </c>
      <c r="BE845">
        <f t="shared" si="178"/>
        <v>0.3617193836171938</v>
      </c>
      <c r="BF845">
        <f t="shared" si="179"/>
        <v>0.77215189873417722</v>
      </c>
      <c r="BG845">
        <f t="shared" si="180"/>
        <v>6.262383606927054E-4</v>
      </c>
    </row>
    <row r="846" spans="1:59" x14ac:dyDescent="0.35">
      <c r="A846">
        <v>37</v>
      </c>
      <c r="B846">
        <v>1278</v>
      </c>
      <c r="C846">
        <v>1</v>
      </c>
      <c r="D846">
        <v>1700</v>
      </c>
      <c r="E846">
        <v>3</v>
      </c>
      <c r="F846">
        <v>2</v>
      </c>
      <c r="G846">
        <v>8</v>
      </c>
      <c r="H846">
        <v>4</v>
      </c>
      <c r="I846">
        <v>3</v>
      </c>
      <c r="J846">
        <v>0</v>
      </c>
      <c r="K846">
        <v>14</v>
      </c>
      <c r="L846">
        <v>3</v>
      </c>
      <c r="M846">
        <v>2</v>
      </c>
      <c r="N846" s="14">
        <v>0</v>
      </c>
      <c r="O846">
        <v>1</v>
      </c>
      <c r="P846" s="15">
        <f t="shared" si="170"/>
        <v>1</v>
      </c>
      <c r="Q846">
        <f t="shared" si="171"/>
        <v>0</v>
      </c>
      <c r="R846">
        <f t="shared" si="172"/>
        <v>2.6534026554388437E-2</v>
      </c>
      <c r="S846" s="14">
        <f t="shared" si="173"/>
        <v>2.6534026554388437E-2</v>
      </c>
      <c r="T846" s="15">
        <f t="shared" si="174"/>
        <v>0.97346597344561159</v>
      </c>
      <c r="U846" s="14">
        <f t="shared" si="175"/>
        <v>-2.6892407584432246E-2</v>
      </c>
      <c r="V846" s="15">
        <f t="shared" si="176"/>
        <v>100</v>
      </c>
      <c r="W846">
        <f t="shared" si="177"/>
        <v>2.7257271726170835E-2</v>
      </c>
      <c r="AZ846">
        <v>0.12967970105857141</v>
      </c>
      <c r="BA846">
        <v>1</v>
      </c>
      <c r="BB846">
        <v>0</v>
      </c>
      <c r="BC846">
        <f t="shared" si="181"/>
        <v>788</v>
      </c>
      <c r="BD846">
        <f t="shared" si="182"/>
        <v>54</v>
      </c>
      <c r="BE846">
        <f t="shared" si="178"/>
        <v>0.36090835360908358</v>
      </c>
      <c r="BF846">
        <f t="shared" si="179"/>
        <v>0.77215189873417722</v>
      </c>
      <c r="BG846">
        <f t="shared" si="180"/>
        <v>6.2623836069279116E-4</v>
      </c>
    </row>
    <row r="847" spans="1:59" x14ac:dyDescent="0.35">
      <c r="A847">
        <v>37</v>
      </c>
      <c r="B847">
        <v>1319</v>
      </c>
      <c r="C847">
        <v>6</v>
      </c>
      <c r="D847">
        <v>474</v>
      </c>
      <c r="E847">
        <v>3</v>
      </c>
      <c r="F847">
        <v>2</v>
      </c>
      <c r="G847">
        <v>4</v>
      </c>
      <c r="H847">
        <v>1</v>
      </c>
      <c r="I847">
        <v>3</v>
      </c>
      <c r="J847">
        <v>1</v>
      </c>
      <c r="K847">
        <v>15.375527426160337</v>
      </c>
      <c r="L847">
        <v>1</v>
      </c>
      <c r="M847">
        <v>3</v>
      </c>
      <c r="N847" s="14">
        <v>0</v>
      </c>
      <c r="O847">
        <v>1</v>
      </c>
      <c r="P847" s="15">
        <f t="shared" si="170"/>
        <v>1</v>
      </c>
      <c r="Q847">
        <f t="shared" si="171"/>
        <v>0</v>
      </c>
      <c r="R847">
        <f t="shared" si="172"/>
        <v>0.25423408437056433</v>
      </c>
      <c r="S847" s="14">
        <f t="shared" si="173"/>
        <v>0.25423408437056433</v>
      </c>
      <c r="T847" s="15">
        <f t="shared" si="174"/>
        <v>0.74576591562943562</v>
      </c>
      <c r="U847" s="14">
        <f t="shared" si="175"/>
        <v>-0.29334351403903358</v>
      </c>
      <c r="V847" s="15">
        <f t="shared" si="176"/>
        <v>100</v>
      </c>
      <c r="W847">
        <f t="shared" si="177"/>
        <v>0.34090333044516741</v>
      </c>
      <c r="AZ847">
        <v>0.1296936141949174</v>
      </c>
      <c r="BA847">
        <v>1</v>
      </c>
      <c r="BB847">
        <v>0</v>
      </c>
      <c r="BC847">
        <f t="shared" si="181"/>
        <v>789</v>
      </c>
      <c r="BD847">
        <f t="shared" si="182"/>
        <v>54</v>
      </c>
      <c r="BE847">
        <f t="shared" si="178"/>
        <v>0.36009732360097324</v>
      </c>
      <c r="BF847">
        <f t="shared" si="179"/>
        <v>0.77215189873417722</v>
      </c>
      <c r="BG847">
        <f t="shared" si="180"/>
        <v>6.2623836069279116E-4</v>
      </c>
    </row>
    <row r="848" spans="1:59" x14ac:dyDescent="0.35">
      <c r="A848">
        <v>37</v>
      </c>
      <c r="B848">
        <v>1413</v>
      </c>
      <c r="C848">
        <v>5</v>
      </c>
      <c r="D848">
        <v>1440</v>
      </c>
      <c r="E848">
        <v>3</v>
      </c>
      <c r="F848">
        <v>2</v>
      </c>
      <c r="G848">
        <v>5</v>
      </c>
      <c r="H848">
        <v>3</v>
      </c>
      <c r="I848">
        <v>1</v>
      </c>
      <c r="J848">
        <v>0</v>
      </c>
      <c r="K848">
        <v>14</v>
      </c>
      <c r="L848">
        <v>1</v>
      </c>
      <c r="M848">
        <v>1</v>
      </c>
      <c r="N848" s="14">
        <v>0</v>
      </c>
      <c r="O848">
        <v>1</v>
      </c>
      <c r="P848" s="15">
        <f t="shared" si="170"/>
        <v>1</v>
      </c>
      <c r="Q848">
        <f t="shared" si="171"/>
        <v>0</v>
      </c>
      <c r="R848">
        <f t="shared" si="172"/>
        <v>0.18451960506859702</v>
      </c>
      <c r="S848" s="14">
        <f t="shared" si="173"/>
        <v>0.18451960506859702</v>
      </c>
      <c r="T848" s="15">
        <f t="shared" si="174"/>
        <v>0.81548039493140301</v>
      </c>
      <c r="U848" s="14">
        <f t="shared" si="175"/>
        <v>-0.20397789776013542</v>
      </c>
      <c r="V848" s="15">
        <f t="shared" si="176"/>
        <v>100</v>
      </c>
      <c r="W848">
        <f t="shared" si="177"/>
        <v>0.22627104981980412</v>
      </c>
      <c r="AZ848">
        <v>0.1300840707855993</v>
      </c>
      <c r="BA848">
        <v>1</v>
      </c>
      <c r="BB848">
        <v>0</v>
      </c>
      <c r="BC848">
        <f t="shared" si="181"/>
        <v>790</v>
      </c>
      <c r="BD848">
        <f t="shared" si="182"/>
        <v>54</v>
      </c>
      <c r="BE848">
        <f t="shared" si="178"/>
        <v>0.3592862935928629</v>
      </c>
      <c r="BF848">
        <f t="shared" si="179"/>
        <v>0.77215189873417722</v>
      </c>
      <c r="BG848">
        <f t="shared" si="180"/>
        <v>6.262383606927054E-4</v>
      </c>
    </row>
    <row r="849" spans="1:59" x14ac:dyDescent="0.35">
      <c r="A849">
        <v>37</v>
      </c>
      <c r="B849">
        <v>1439</v>
      </c>
      <c r="C849">
        <v>4</v>
      </c>
      <c r="D849">
        <v>1394</v>
      </c>
      <c r="E849">
        <v>3</v>
      </c>
      <c r="F849">
        <v>2</v>
      </c>
      <c r="G849">
        <v>4</v>
      </c>
      <c r="H849">
        <v>3</v>
      </c>
      <c r="I849">
        <v>2</v>
      </c>
      <c r="J849">
        <v>1</v>
      </c>
      <c r="K849">
        <v>15</v>
      </c>
      <c r="L849">
        <v>4</v>
      </c>
      <c r="M849">
        <v>3</v>
      </c>
      <c r="N849" s="14">
        <v>0</v>
      </c>
      <c r="O849">
        <v>1</v>
      </c>
      <c r="P849" s="15">
        <f t="shared" si="170"/>
        <v>1</v>
      </c>
      <c r="Q849">
        <f t="shared" si="171"/>
        <v>0</v>
      </c>
      <c r="R849">
        <f t="shared" si="172"/>
        <v>0.14574562612479419</v>
      </c>
      <c r="S849" s="14">
        <f t="shared" si="173"/>
        <v>0.14574562612479419</v>
      </c>
      <c r="T849" s="15">
        <f t="shared" si="174"/>
        <v>0.85425437387520575</v>
      </c>
      <c r="U849" s="14">
        <f t="shared" si="175"/>
        <v>-0.15752626786498181</v>
      </c>
      <c r="V849" s="15">
        <f t="shared" si="176"/>
        <v>100</v>
      </c>
      <c r="W849">
        <f t="shared" si="177"/>
        <v>0.17061150704284897</v>
      </c>
      <c r="AZ849">
        <v>0.13036925590265364</v>
      </c>
      <c r="BA849">
        <v>1</v>
      </c>
      <c r="BB849">
        <v>0</v>
      </c>
      <c r="BC849">
        <f t="shared" si="181"/>
        <v>791</v>
      </c>
      <c r="BD849">
        <f t="shared" si="182"/>
        <v>54</v>
      </c>
      <c r="BE849">
        <f t="shared" si="178"/>
        <v>0.35847526358475268</v>
      </c>
      <c r="BF849">
        <f t="shared" si="179"/>
        <v>0.77215189873417722</v>
      </c>
      <c r="BG849">
        <f t="shared" si="180"/>
        <v>6.2623836069279116E-4</v>
      </c>
    </row>
    <row r="850" spans="1:59" x14ac:dyDescent="0.35">
      <c r="A850">
        <v>37</v>
      </c>
      <c r="B850">
        <v>1462</v>
      </c>
      <c r="C850">
        <v>11</v>
      </c>
      <c r="D850">
        <v>1411</v>
      </c>
      <c r="E850">
        <v>1</v>
      </c>
      <c r="F850">
        <v>1</v>
      </c>
      <c r="G850">
        <v>5</v>
      </c>
      <c r="H850">
        <v>3</v>
      </c>
      <c r="I850">
        <v>1</v>
      </c>
      <c r="J850">
        <v>0</v>
      </c>
      <c r="K850">
        <v>18</v>
      </c>
      <c r="L850">
        <v>1</v>
      </c>
      <c r="M850">
        <v>3</v>
      </c>
      <c r="N850" s="14">
        <v>0</v>
      </c>
      <c r="O850">
        <v>1</v>
      </c>
      <c r="P850" s="15">
        <f t="shared" si="170"/>
        <v>1</v>
      </c>
      <c r="Q850">
        <f t="shared" si="171"/>
        <v>0</v>
      </c>
      <c r="R850">
        <f t="shared" si="172"/>
        <v>0.16382365331566379</v>
      </c>
      <c r="S850" s="14">
        <f t="shared" si="173"/>
        <v>0.16382365331566379</v>
      </c>
      <c r="T850" s="15">
        <f t="shared" si="174"/>
        <v>0.83617634668433616</v>
      </c>
      <c r="U850" s="14">
        <f t="shared" si="175"/>
        <v>-0.17891574713239061</v>
      </c>
      <c r="V850" s="15">
        <f t="shared" si="176"/>
        <v>100</v>
      </c>
      <c r="W850">
        <f t="shared" si="177"/>
        <v>0.19591998023535179</v>
      </c>
      <c r="AZ850">
        <v>0.13070332381596392</v>
      </c>
      <c r="BA850">
        <v>1</v>
      </c>
      <c r="BB850">
        <v>0</v>
      </c>
      <c r="BC850">
        <f t="shared" si="181"/>
        <v>792</v>
      </c>
      <c r="BD850">
        <f t="shared" si="182"/>
        <v>54</v>
      </c>
      <c r="BE850">
        <f t="shared" si="178"/>
        <v>0.35766423357664234</v>
      </c>
      <c r="BF850">
        <f t="shared" si="179"/>
        <v>0.77215189873417722</v>
      </c>
      <c r="BG850">
        <f t="shared" si="180"/>
        <v>6.2623836069279116E-4</v>
      </c>
    </row>
    <row r="851" spans="1:59" x14ac:dyDescent="0.35">
      <c r="A851">
        <v>37</v>
      </c>
      <c r="B851">
        <v>1470</v>
      </c>
      <c r="C851">
        <v>10</v>
      </c>
      <c r="D851">
        <v>1640</v>
      </c>
      <c r="E851">
        <v>2</v>
      </c>
      <c r="F851">
        <v>1</v>
      </c>
      <c r="G851">
        <v>4</v>
      </c>
      <c r="H851">
        <v>2</v>
      </c>
      <c r="I851">
        <v>2</v>
      </c>
      <c r="J851">
        <v>0</v>
      </c>
      <c r="K851">
        <v>11</v>
      </c>
      <c r="L851">
        <v>1</v>
      </c>
      <c r="M851">
        <v>1</v>
      </c>
      <c r="N851" s="14">
        <v>0</v>
      </c>
      <c r="O851">
        <v>1</v>
      </c>
      <c r="P851" s="15">
        <f t="shared" si="170"/>
        <v>1</v>
      </c>
      <c r="Q851">
        <f t="shared" si="171"/>
        <v>0</v>
      </c>
      <c r="R851">
        <f t="shared" si="172"/>
        <v>0.14985626389304035</v>
      </c>
      <c r="S851" s="14">
        <f t="shared" si="173"/>
        <v>0.14985626389304035</v>
      </c>
      <c r="T851" s="15">
        <f t="shared" si="174"/>
        <v>0.8501437361069597</v>
      </c>
      <c r="U851" s="14">
        <f t="shared" si="175"/>
        <v>-0.16234984249148299</v>
      </c>
      <c r="V851" s="15">
        <f t="shared" si="176"/>
        <v>100</v>
      </c>
      <c r="W851">
        <f t="shared" si="177"/>
        <v>0.17627167916248268</v>
      </c>
      <c r="AZ851">
        <v>0.13077269302599712</v>
      </c>
      <c r="BA851">
        <v>1</v>
      </c>
      <c r="BB851">
        <v>0</v>
      </c>
      <c r="BC851">
        <f t="shared" si="181"/>
        <v>793</v>
      </c>
      <c r="BD851">
        <f t="shared" si="182"/>
        <v>54</v>
      </c>
      <c r="BE851">
        <f t="shared" si="178"/>
        <v>0.35685320356853201</v>
      </c>
      <c r="BF851">
        <f t="shared" si="179"/>
        <v>0.77215189873417722</v>
      </c>
      <c r="BG851">
        <f t="shared" si="180"/>
        <v>6.262383606927054E-4</v>
      </c>
    </row>
    <row r="852" spans="1:59" x14ac:dyDescent="0.35">
      <c r="A852">
        <v>38</v>
      </c>
      <c r="B852">
        <v>119</v>
      </c>
      <c r="C852">
        <v>3</v>
      </c>
      <c r="D852">
        <v>307</v>
      </c>
      <c r="E852">
        <v>1</v>
      </c>
      <c r="F852">
        <v>2</v>
      </c>
      <c r="G852">
        <v>8</v>
      </c>
      <c r="H852">
        <v>3</v>
      </c>
      <c r="I852">
        <v>3</v>
      </c>
      <c r="J852">
        <v>0</v>
      </c>
      <c r="K852">
        <v>12</v>
      </c>
      <c r="L852">
        <v>3</v>
      </c>
      <c r="M852">
        <v>2</v>
      </c>
      <c r="N852" s="14">
        <v>0</v>
      </c>
      <c r="O852">
        <v>1</v>
      </c>
      <c r="P852" s="15">
        <f t="shared" si="170"/>
        <v>1</v>
      </c>
      <c r="Q852">
        <f t="shared" si="171"/>
        <v>0</v>
      </c>
      <c r="R852">
        <f t="shared" si="172"/>
        <v>9.9255861422898883E-2</v>
      </c>
      <c r="S852" s="14">
        <f t="shared" si="173"/>
        <v>9.9255861422898883E-2</v>
      </c>
      <c r="T852" s="15">
        <f t="shared" si="174"/>
        <v>0.90074413857710112</v>
      </c>
      <c r="U852" s="14">
        <f t="shared" si="175"/>
        <v>-0.10453403664449219</v>
      </c>
      <c r="V852" s="15">
        <f t="shared" si="176"/>
        <v>100</v>
      </c>
      <c r="W852">
        <f t="shared" si="177"/>
        <v>0.11019318047374989</v>
      </c>
      <c r="AZ852">
        <v>0.13101006537391893</v>
      </c>
      <c r="BA852">
        <v>1</v>
      </c>
      <c r="BB852">
        <v>0</v>
      </c>
      <c r="BC852">
        <f t="shared" si="181"/>
        <v>794</v>
      </c>
      <c r="BD852">
        <f t="shared" si="182"/>
        <v>54</v>
      </c>
      <c r="BE852">
        <f t="shared" si="178"/>
        <v>0.35604217356042178</v>
      </c>
      <c r="BF852">
        <f t="shared" si="179"/>
        <v>0.77215189873417722</v>
      </c>
      <c r="BG852">
        <f t="shared" si="180"/>
        <v>6.2623836069279116E-4</v>
      </c>
    </row>
    <row r="853" spans="1:59" x14ac:dyDescent="0.35">
      <c r="A853">
        <v>38</v>
      </c>
      <c r="B853">
        <v>130</v>
      </c>
      <c r="C853">
        <v>2</v>
      </c>
      <c r="D853">
        <v>1125</v>
      </c>
      <c r="E853">
        <v>4</v>
      </c>
      <c r="F853">
        <v>2</v>
      </c>
      <c r="G853">
        <v>8</v>
      </c>
      <c r="H853">
        <v>2</v>
      </c>
      <c r="I853">
        <v>1</v>
      </c>
      <c r="J853">
        <v>0</v>
      </c>
      <c r="K853">
        <v>16</v>
      </c>
      <c r="L853">
        <v>3</v>
      </c>
      <c r="M853">
        <v>3</v>
      </c>
      <c r="N853" s="14">
        <v>0</v>
      </c>
      <c r="O853">
        <v>1</v>
      </c>
      <c r="P853" s="15">
        <f t="shared" si="170"/>
        <v>1</v>
      </c>
      <c r="Q853">
        <f t="shared" si="171"/>
        <v>0</v>
      </c>
      <c r="R853">
        <f t="shared" si="172"/>
        <v>0.11559997587341007</v>
      </c>
      <c r="S853" s="14">
        <f t="shared" si="173"/>
        <v>0.11559997587341007</v>
      </c>
      <c r="T853" s="15">
        <f t="shared" si="174"/>
        <v>0.88440002412658991</v>
      </c>
      <c r="U853" s="14">
        <f t="shared" si="175"/>
        <v>-0.12284580271866764</v>
      </c>
      <c r="V853" s="15">
        <f t="shared" si="176"/>
        <v>100</v>
      </c>
      <c r="W853">
        <f t="shared" si="177"/>
        <v>0.13071005508799433</v>
      </c>
      <c r="AZ853">
        <v>0.13191966290046808</v>
      </c>
      <c r="BA853">
        <v>1</v>
      </c>
      <c r="BB853">
        <v>0</v>
      </c>
      <c r="BC853">
        <f t="shared" si="181"/>
        <v>795</v>
      </c>
      <c r="BD853">
        <f t="shared" si="182"/>
        <v>54</v>
      </c>
      <c r="BE853">
        <f t="shared" si="178"/>
        <v>0.35523114355231145</v>
      </c>
      <c r="BF853">
        <f t="shared" si="179"/>
        <v>0.77215189873417722</v>
      </c>
      <c r="BG853">
        <f t="shared" si="180"/>
        <v>6.2623836069279116E-4</v>
      </c>
    </row>
    <row r="854" spans="1:59" x14ac:dyDescent="0.35">
      <c r="A854">
        <v>38</v>
      </c>
      <c r="B854">
        <v>148</v>
      </c>
      <c r="C854">
        <v>2</v>
      </c>
      <c r="D854">
        <v>1675</v>
      </c>
      <c r="E854">
        <v>4</v>
      </c>
      <c r="F854">
        <v>1</v>
      </c>
      <c r="G854">
        <v>5</v>
      </c>
      <c r="H854">
        <v>2</v>
      </c>
      <c r="I854">
        <v>1</v>
      </c>
      <c r="J854">
        <v>0</v>
      </c>
      <c r="K854">
        <v>22</v>
      </c>
      <c r="L854">
        <v>2</v>
      </c>
      <c r="M854">
        <v>3</v>
      </c>
      <c r="N854" s="14">
        <v>0</v>
      </c>
      <c r="O854">
        <v>1</v>
      </c>
      <c r="P854" s="15">
        <f t="shared" si="170"/>
        <v>1</v>
      </c>
      <c r="Q854">
        <f t="shared" si="171"/>
        <v>0</v>
      </c>
      <c r="R854">
        <f t="shared" si="172"/>
        <v>5.9810142777089133E-2</v>
      </c>
      <c r="S854" s="14">
        <f t="shared" si="173"/>
        <v>5.9810142777089133E-2</v>
      </c>
      <c r="T854" s="15">
        <f t="shared" si="174"/>
        <v>0.94018985722291082</v>
      </c>
      <c r="U854" s="14">
        <f t="shared" si="175"/>
        <v>-6.1673448343392986E-2</v>
      </c>
      <c r="V854" s="15">
        <f t="shared" si="176"/>
        <v>100</v>
      </c>
      <c r="W854">
        <f t="shared" si="177"/>
        <v>6.3614962783956813E-2</v>
      </c>
      <c r="AZ854">
        <v>0.13197473543140878</v>
      </c>
      <c r="BA854">
        <v>1</v>
      </c>
      <c r="BB854">
        <v>0</v>
      </c>
      <c r="BC854">
        <f t="shared" si="181"/>
        <v>796</v>
      </c>
      <c r="BD854">
        <f t="shared" si="182"/>
        <v>54</v>
      </c>
      <c r="BE854">
        <f t="shared" si="178"/>
        <v>0.35442011354420111</v>
      </c>
      <c r="BF854">
        <f t="shared" si="179"/>
        <v>0.77215189873417722</v>
      </c>
      <c r="BG854">
        <f t="shared" si="180"/>
        <v>6.262383606927054E-4</v>
      </c>
    </row>
    <row r="855" spans="1:59" x14ac:dyDescent="0.35">
      <c r="A855">
        <v>38</v>
      </c>
      <c r="B855">
        <v>152</v>
      </c>
      <c r="C855">
        <v>10</v>
      </c>
      <c r="D855">
        <v>983</v>
      </c>
      <c r="E855">
        <v>3</v>
      </c>
      <c r="F855">
        <v>1</v>
      </c>
      <c r="G855">
        <v>8</v>
      </c>
      <c r="H855">
        <v>4</v>
      </c>
      <c r="I855">
        <v>1</v>
      </c>
      <c r="J855">
        <v>1</v>
      </c>
      <c r="K855">
        <v>13</v>
      </c>
      <c r="L855">
        <v>2</v>
      </c>
      <c r="M855">
        <v>3</v>
      </c>
      <c r="N855" s="14">
        <v>0</v>
      </c>
      <c r="O855">
        <v>1</v>
      </c>
      <c r="P855" s="15">
        <f t="shared" si="170"/>
        <v>1</v>
      </c>
      <c r="Q855">
        <f t="shared" si="171"/>
        <v>0</v>
      </c>
      <c r="R855">
        <f t="shared" si="172"/>
        <v>0.36375899859617999</v>
      </c>
      <c r="S855" s="14">
        <f t="shared" si="173"/>
        <v>0.36375899859617999</v>
      </c>
      <c r="T855" s="15">
        <f t="shared" si="174"/>
        <v>0.63624100140382001</v>
      </c>
      <c r="U855" s="14">
        <f t="shared" si="175"/>
        <v>-0.4521778543941275</v>
      </c>
      <c r="V855" s="15">
        <f t="shared" si="176"/>
        <v>100</v>
      </c>
      <c r="W855">
        <f t="shared" si="177"/>
        <v>0.57173146306756706</v>
      </c>
      <c r="AZ855">
        <v>0.13222313154968132</v>
      </c>
      <c r="BA855">
        <v>1</v>
      </c>
      <c r="BB855">
        <v>0</v>
      </c>
      <c r="BC855">
        <f t="shared" si="181"/>
        <v>797</v>
      </c>
      <c r="BD855">
        <f t="shared" si="182"/>
        <v>54</v>
      </c>
      <c r="BE855">
        <f t="shared" si="178"/>
        <v>0.35360908353609088</v>
      </c>
      <c r="BF855">
        <f t="shared" si="179"/>
        <v>0.77215189873417722</v>
      </c>
      <c r="BG855">
        <f t="shared" si="180"/>
        <v>0</v>
      </c>
    </row>
    <row r="856" spans="1:59" x14ac:dyDescent="0.35">
      <c r="A856">
        <v>38</v>
      </c>
      <c r="B856">
        <v>168</v>
      </c>
      <c r="C856">
        <v>1</v>
      </c>
      <c r="D856">
        <v>743</v>
      </c>
      <c r="E856">
        <v>3</v>
      </c>
      <c r="F856">
        <v>1</v>
      </c>
      <c r="G856">
        <v>3</v>
      </c>
      <c r="H856">
        <v>3</v>
      </c>
      <c r="I856">
        <v>1</v>
      </c>
      <c r="J856">
        <v>1</v>
      </c>
      <c r="K856">
        <v>14</v>
      </c>
      <c r="L856">
        <v>4</v>
      </c>
      <c r="M856">
        <v>4</v>
      </c>
      <c r="N856" s="14">
        <v>0</v>
      </c>
      <c r="O856">
        <v>1</v>
      </c>
      <c r="P856" s="15">
        <f t="shared" si="170"/>
        <v>1</v>
      </c>
      <c r="Q856">
        <f t="shared" si="171"/>
        <v>0</v>
      </c>
      <c r="R856">
        <f t="shared" si="172"/>
        <v>0.15282442501392191</v>
      </c>
      <c r="S856" s="14">
        <f t="shared" si="173"/>
        <v>0.15282442501392191</v>
      </c>
      <c r="T856" s="15">
        <f t="shared" si="174"/>
        <v>0.84717557498607809</v>
      </c>
      <c r="U856" s="14">
        <f t="shared" si="175"/>
        <v>-0.16584731539137409</v>
      </c>
      <c r="V856" s="15">
        <f t="shared" si="176"/>
        <v>100</v>
      </c>
      <c r="W856">
        <f t="shared" si="177"/>
        <v>0.18039286014169295</v>
      </c>
      <c r="AZ856">
        <v>0.13227022051550016</v>
      </c>
      <c r="BA856">
        <v>0</v>
      </c>
      <c r="BB856">
        <v>1</v>
      </c>
      <c r="BC856">
        <f t="shared" si="181"/>
        <v>797</v>
      </c>
      <c r="BD856">
        <f t="shared" si="182"/>
        <v>55</v>
      </c>
      <c r="BE856">
        <f t="shared" si="178"/>
        <v>0.35360908353609088</v>
      </c>
      <c r="BF856">
        <f t="shared" si="179"/>
        <v>0.76793248945147674</v>
      </c>
      <c r="BG856">
        <f t="shared" si="180"/>
        <v>6.228162931480218E-4</v>
      </c>
    </row>
    <row r="857" spans="1:59" x14ac:dyDescent="0.35">
      <c r="A857">
        <v>38</v>
      </c>
      <c r="B857">
        <v>201</v>
      </c>
      <c r="C857">
        <v>10</v>
      </c>
      <c r="D857">
        <v>2015</v>
      </c>
      <c r="E857">
        <v>2</v>
      </c>
      <c r="F857">
        <v>1</v>
      </c>
      <c r="G857">
        <v>1</v>
      </c>
      <c r="H857">
        <v>3</v>
      </c>
      <c r="I857">
        <v>2</v>
      </c>
      <c r="J857">
        <v>0</v>
      </c>
      <c r="K857">
        <v>12</v>
      </c>
      <c r="L857">
        <v>1</v>
      </c>
      <c r="M857">
        <v>3</v>
      </c>
      <c r="N857" s="14">
        <v>0</v>
      </c>
      <c r="O857">
        <v>1</v>
      </c>
      <c r="P857" s="15">
        <f t="shared" si="170"/>
        <v>1</v>
      </c>
      <c r="Q857">
        <f t="shared" si="171"/>
        <v>0</v>
      </c>
      <c r="R857">
        <f t="shared" si="172"/>
        <v>4.7470299918361533E-2</v>
      </c>
      <c r="S857" s="14">
        <f t="shared" si="173"/>
        <v>4.7470299918361533E-2</v>
      </c>
      <c r="T857" s="15">
        <f t="shared" si="174"/>
        <v>0.95252970008163851</v>
      </c>
      <c r="U857" s="14">
        <f t="shared" si="175"/>
        <v>-4.8633991279332239E-2</v>
      </c>
      <c r="V857" s="15">
        <f t="shared" si="176"/>
        <v>100</v>
      </c>
      <c r="W857">
        <f t="shared" si="177"/>
        <v>4.9836031269463822E-2</v>
      </c>
      <c r="AZ857">
        <v>0.13234162717963802</v>
      </c>
      <c r="BA857">
        <v>1</v>
      </c>
      <c r="BB857">
        <v>0</v>
      </c>
      <c r="BC857">
        <f t="shared" si="181"/>
        <v>798</v>
      </c>
      <c r="BD857">
        <f t="shared" si="182"/>
        <v>55</v>
      </c>
      <c r="BE857">
        <f t="shared" si="178"/>
        <v>0.35279805352798055</v>
      </c>
      <c r="BF857">
        <f t="shared" si="179"/>
        <v>0.76793248945147674</v>
      </c>
      <c r="BG857">
        <f t="shared" si="180"/>
        <v>6.228162931480218E-4</v>
      </c>
    </row>
    <row r="858" spans="1:59" x14ac:dyDescent="0.35">
      <c r="A858">
        <v>38</v>
      </c>
      <c r="B858">
        <v>216</v>
      </c>
      <c r="C858">
        <v>23</v>
      </c>
      <c r="D858">
        <v>12</v>
      </c>
      <c r="E858">
        <v>4</v>
      </c>
      <c r="F858">
        <v>2</v>
      </c>
      <c r="G858">
        <v>3</v>
      </c>
      <c r="H858">
        <v>3</v>
      </c>
      <c r="I858">
        <v>1</v>
      </c>
      <c r="J858">
        <v>0</v>
      </c>
      <c r="K858">
        <v>15.345132743362832</v>
      </c>
      <c r="L858">
        <v>2</v>
      </c>
      <c r="M858">
        <v>3</v>
      </c>
      <c r="N858" s="14">
        <v>0</v>
      </c>
      <c r="O858">
        <v>1</v>
      </c>
      <c r="P858" s="15">
        <f t="shared" si="170"/>
        <v>1</v>
      </c>
      <c r="Q858">
        <f t="shared" si="171"/>
        <v>0</v>
      </c>
      <c r="R858">
        <f t="shared" si="172"/>
        <v>0.11240354939718696</v>
      </c>
      <c r="S858" s="14">
        <f t="shared" si="173"/>
        <v>0.11240354939718696</v>
      </c>
      <c r="T858" s="15">
        <f t="shared" si="174"/>
        <v>0.887596450602813</v>
      </c>
      <c r="U858" s="14">
        <f t="shared" si="175"/>
        <v>-0.11923808680189085</v>
      </c>
      <c r="V858" s="15">
        <f t="shared" si="176"/>
        <v>100</v>
      </c>
      <c r="W858">
        <f t="shared" si="177"/>
        <v>0.12663812402680052</v>
      </c>
      <c r="AZ858">
        <v>0.13255778776327731</v>
      </c>
      <c r="BA858">
        <v>1</v>
      </c>
      <c r="BB858">
        <v>0</v>
      </c>
      <c r="BC858">
        <f t="shared" si="181"/>
        <v>799</v>
      </c>
      <c r="BD858">
        <f t="shared" si="182"/>
        <v>55</v>
      </c>
      <c r="BE858">
        <f t="shared" si="178"/>
        <v>0.35198702351987021</v>
      </c>
      <c r="BF858">
        <f t="shared" si="179"/>
        <v>0.76793248945147674</v>
      </c>
      <c r="BG858">
        <f t="shared" si="180"/>
        <v>6.2281629314793648E-4</v>
      </c>
    </row>
    <row r="859" spans="1:59" x14ac:dyDescent="0.35">
      <c r="A859">
        <v>38</v>
      </c>
      <c r="B859">
        <v>268</v>
      </c>
      <c r="C859">
        <v>2</v>
      </c>
      <c r="D859">
        <v>773</v>
      </c>
      <c r="E859">
        <v>4</v>
      </c>
      <c r="F859">
        <v>2</v>
      </c>
      <c r="G859">
        <v>4</v>
      </c>
      <c r="H859">
        <v>3</v>
      </c>
      <c r="I859">
        <v>2</v>
      </c>
      <c r="J859">
        <v>1</v>
      </c>
      <c r="K859">
        <v>13</v>
      </c>
      <c r="L859">
        <v>2</v>
      </c>
      <c r="M859">
        <v>1</v>
      </c>
      <c r="N859" s="14">
        <v>0</v>
      </c>
      <c r="O859">
        <v>1</v>
      </c>
      <c r="P859" s="15">
        <f t="shared" si="170"/>
        <v>1</v>
      </c>
      <c r="Q859">
        <f t="shared" si="171"/>
        <v>0</v>
      </c>
      <c r="R859">
        <f t="shared" si="172"/>
        <v>0.26296277678409596</v>
      </c>
      <c r="S859" s="14">
        <f t="shared" si="173"/>
        <v>0.26296277678409596</v>
      </c>
      <c r="T859" s="15">
        <f t="shared" si="174"/>
        <v>0.73703722321590404</v>
      </c>
      <c r="U859" s="14">
        <f t="shared" si="175"/>
        <v>-0.30511688166942136</v>
      </c>
      <c r="V859" s="15">
        <f t="shared" si="176"/>
        <v>100</v>
      </c>
      <c r="W859">
        <f t="shared" si="177"/>
        <v>0.35678357686836254</v>
      </c>
      <c r="AZ859">
        <v>0.13295202791654431</v>
      </c>
      <c r="BA859">
        <v>1</v>
      </c>
      <c r="BB859">
        <v>0</v>
      </c>
      <c r="BC859">
        <f t="shared" si="181"/>
        <v>800</v>
      </c>
      <c r="BD859">
        <f t="shared" si="182"/>
        <v>55</v>
      </c>
      <c r="BE859">
        <f t="shared" si="178"/>
        <v>0.35117599351175999</v>
      </c>
      <c r="BF859">
        <f t="shared" si="179"/>
        <v>0.76793248945147674</v>
      </c>
      <c r="BG859">
        <f t="shared" si="180"/>
        <v>6.228162931480218E-4</v>
      </c>
    </row>
    <row r="860" spans="1:59" x14ac:dyDescent="0.35">
      <c r="A860">
        <v>38</v>
      </c>
      <c r="B860">
        <v>322</v>
      </c>
      <c r="C860">
        <v>7</v>
      </c>
      <c r="D860">
        <v>382</v>
      </c>
      <c r="E860">
        <v>1</v>
      </c>
      <c r="F860">
        <v>1</v>
      </c>
      <c r="G860">
        <v>8</v>
      </c>
      <c r="H860">
        <v>1</v>
      </c>
      <c r="I860">
        <v>3</v>
      </c>
      <c r="J860">
        <v>1</v>
      </c>
      <c r="K860">
        <v>24</v>
      </c>
      <c r="L860">
        <v>3</v>
      </c>
      <c r="M860">
        <v>3</v>
      </c>
      <c r="N860" s="14">
        <v>0</v>
      </c>
      <c r="O860">
        <v>1</v>
      </c>
      <c r="P860" s="15">
        <f t="shared" si="170"/>
        <v>1</v>
      </c>
      <c r="Q860">
        <f t="shared" si="171"/>
        <v>0</v>
      </c>
      <c r="R860">
        <f t="shared" si="172"/>
        <v>0.34467368160131323</v>
      </c>
      <c r="S860" s="14">
        <f t="shared" si="173"/>
        <v>0.34467368160131323</v>
      </c>
      <c r="T860" s="15">
        <f t="shared" si="174"/>
        <v>0.65532631839868682</v>
      </c>
      <c r="U860" s="14">
        <f t="shared" si="175"/>
        <v>-0.42262197137679514</v>
      </c>
      <c r="V860" s="15">
        <f t="shared" si="176"/>
        <v>100</v>
      </c>
      <c r="W860">
        <f t="shared" si="177"/>
        <v>0.52595733136971456</v>
      </c>
      <c r="AZ860">
        <v>0.13326264164561724</v>
      </c>
      <c r="BA860">
        <v>1</v>
      </c>
      <c r="BB860">
        <v>0</v>
      </c>
      <c r="BC860">
        <f t="shared" si="181"/>
        <v>801</v>
      </c>
      <c r="BD860">
        <f t="shared" si="182"/>
        <v>55</v>
      </c>
      <c r="BE860">
        <f t="shared" si="178"/>
        <v>0.35036496350364965</v>
      </c>
      <c r="BF860">
        <f t="shared" si="179"/>
        <v>0.76793248945147674</v>
      </c>
      <c r="BG860">
        <f t="shared" si="180"/>
        <v>6.228162931480218E-4</v>
      </c>
    </row>
    <row r="861" spans="1:59" x14ac:dyDescent="0.35">
      <c r="A861">
        <v>38</v>
      </c>
      <c r="B861">
        <v>330</v>
      </c>
      <c r="C861">
        <v>17</v>
      </c>
      <c r="D861">
        <v>1088</v>
      </c>
      <c r="E861">
        <v>3</v>
      </c>
      <c r="F861">
        <v>1</v>
      </c>
      <c r="G861">
        <v>7</v>
      </c>
      <c r="H861">
        <v>3</v>
      </c>
      <c r="I861">
        <v>2</v>
      </c>
      <c r="J861">
        <v>0</v>
      </c>
      <c r="K861">
        <v>18</v>
      </c>
      <c r="L861">
        <v>1</v>
      </c>
      <c r="M861">
        <v>2</v>
      </c>
      <c r="N861" s="14">
        <v>0</v>
      </c>
      <c r="O861">
        <v>1</v>
      </c>
      <c r="P861" s="15">
        <f t="shared" si="170"/>
        <v>1</v>
      </c>
      <c r="Q861">
        <f t="shared" si="171"/>
        <v>0</v>
      </c>
      <c r="R861">
        <f t="shared" si="172"/>
        <v>0.10375828021883995</v>
      </c>
      <c r="S861" s="14">
        <f t="shared" si="173"/>
        <v>0.10375828021883995</v>
      </c>
      <c r="T861" s="15">
        <f t="shared" si="174"/>
        <v>0.89624171978116007</v>
      </c>
      <c r="U861" s="14">
        <f t="shared" si="175"/>
        <v>-0.10954512584888106</v>
      </c>
      <c r="V861" s="15">
        <f t="shared" si="176"/>
        <v>100</v>
      </c>
      <c r="W861">
        <f t="shared" si="177"/>
        <v>0.11577041988647342</v>
      </c>
      <c r="AZ861">
        <v>0.13339567256844206</v>
      </c>
      <c r="BA861">
        <v>1</v>
      </c>
      <c r="BB861">
        <v>0</v>
      </c>
      <c r="BC861">
        <f t="shared" si="181"/>
        <v>802</v>
      </c>
      <c r="BD861">
        <f t="shared" si="182"/>
        <v>55</v>
      </c>
      <c r="BE861">
        <f t="shared" si="178"/>
        <v>0.34955393349553932</v>
      </c>
      <c r="BF861">
        <f t="shared" si="179"/>
        <v>0.76793248945147674</v>
      </c>
      <c r="BG861">
        <f t="shared" si="180"/>
        <v>6.2281629314793648E-4</v>
      </c>
    </row>
    <row r="862" spans="1:59" x14ac:dyDescent="0.35">
      <c r="A862">
        <v>38</v>
      </c>
      <c r="B862">
        <v>343</v>
      </c>
      <c r="C862">
        <v>15</v>
      </c>
      <c r="D862">
        <v>461</v>
      </c>
      <c r="E862">
        <v>3</v>
      </c>
      <c r="F862">
        <v>2</v>
      </c>
      <c r="G862">
        <v>1</v>
      </c>
      <c r="H862">
        <v>4</v>
      </c>
      <c r="I862">
        <v>3</v>
      </c>
      <c r="J862">
        <v>1</v>
      </c>
      <c r="K862">
        <v>14</v>
      </c>
      <c r="L862">
        <v>2</v>
      </c>
      <c r="M862">
        <v>3</v>
      </c>
      <c r="N862" s="14">
        <v>0</v>
      </c>
      <c r="O862">
        <v>1</v>
      </c>
      <c r="P862" s="15">
        <f t="shared" si="170"/>
        <v>1</v>
      </c>
      <c r="Q862">
        <f t="shared" si="171"/>
        <v>0</v>
      </c>
      <c r="R862">
        <f t="shared" si="172"/>
        <v>9.2359329687161651E-2</v>
      </c>
      <c r="S862" s="14">
        <f t="shared" si="173"/>
        <v>9.2359329687161651E-2</v>
      </c>
      <c r="T862" s="15">
        <f t="shared" si="174"/>
        <v>0.90764067031283835</v>
      </c>
      <c r="U862" s="14">
        <f t="shared" si="175"/>
        <v>-9.6906716246536045E-2</v>
      </c>
      <c r="V862" s="15">
        <f t="shared" si="176"/>
        <v>100</v>
      </c>
      <c r="W862">
        <f t="shared" si="177"/>
        <v>0.1017575927435336</v>
      </c>
      <c r="AZ862">
        <v>0.13357462710895024</v>
      </c>
      <c r="BA862">
        <v>1</v>
      </c>
      <c r="BB862">
        <v>0</v>
      </c>
      <c r="BC862">
        <f t="shared" si="181"/>
        <v>803</v>
      </c>
      <c r="BD862">
        <f t="shared" si="182"/>
        <v>55</v>
      </c>
      <c r="BE862">
        <f t="shared" si="178"/>
        <v>0.34874290348742909</v>
      </c>
      <c r="BF862">
        <f t="shared" si="179"/>
        <v>0.76793248945147674</v>
      </c>
      <c r="BG862">
        <f t="shared" si="180"/>
        <v>6.228162931480218E-4</v>
      </c>
    </row>
    <row r="863" spans="1:59" x14ac:dyDescent="0.35">
      <c r="A863">
        <v>38</v>
      </c>
      <c r="B863">
        <v>362</v>
      </c>
      <c r="C863">
        <v>1</v>
      </c>
      <c r="D863">
        <v>662</v>
      </c>
      <c r="E863">
        <v>3</v>
      </c>
      <c r="F863">
        <v>1</v>
      </c>
      <c r="G863">
        <v>4</v>
      </c>
      <c r="H863">
        <v>1</v>
      </c>
      <c r="I863">
        <v>1</v>
      </c>
      <c r="J863">
        <v>0</v>
      </c>
      <c r="K863">
        <v>17</v>
      </c>
      <c r="L863">
        <v>4</v>
      </c>
      <c r="M863">
        <v>2</v>
      </c>
      <c r="N863" s="14">
        <v>0</v>
      </c>
      <c r="O863">
        <v>1</v>
      </c>
      <c r="P863" s="15">
        <f t="shared" si="170"/>
        <v>1</v>
      </c>
      <c r="Q863">
        <f t="shared" si="171"/>
        <v>0</v>
      </c>
      <c r="R863">
        <f t="shared" si="172"/>
        <v>0.11400756562964091</v>
      </c>
      <c r="S863" s="14">
        <f t="shared" si="173"/>
        <v>0.11400756562964091</v>
      </c>
      <c r="T863" s="15">
        <f t="shared" si="174"/>
        <v>0.88599243437035913</v>
      </c>
      <c r="U863" s="14">
        <f t="shared" si="175"/>
        <v>-0.12104686749888775</v>
      </c>
      <c r="V863" s="15">
        <f t="shared" si="176"/>
        <v>100</v>
      </c>
      <c r="W863">
        <f t="shared" si="177"/>
        <v>0.128677809433736</v>
      </c>
      <c r="AZ863">
        <v>0.13403422798154491</v>
      </c>
      <c r="BA863">
        <v>1</v>
      </c>
      <c r="BB863">
        <v>0</v>
      </c>
      <c r="BC863">
        <f t="shared" si="181"/>
        <v>804</v>
      </c>
      <c r="BD863">
        <f t="shared" si="182"/>
        <v>55</v>
      </c>
      <c r="BE863">
        <f t="shared" si="178"/>
        <v>0.34793187347931875</v>
      </c>
      <c r="BF863">
        <f t="shared" si="179"/>
        <v>0.76793248945147674</v>
      </c>
      <c r="BG863">
        <f t="shared" si="180"/>
        <v>6.228162931480218E-4</v>
      </c>
    </row>
    <row r="864" spans="1:59" x14ac:dyDescent="0.35">
      <c r="A864">
        <v>38</v>
      </c>
      <c r="B864">
        <v>364</v>
      </c>
      <c r="C864">
        <v>3</v>
      </c>
      <c r="D864">
        <v>193</v>
      </c>
      <c r="E864">
        <v>4</v>
      </c>
      <c r="F864">
        <v>1</v>
      </c>
      <c r="G864">
        <v>4</v>
      </c>
      <c r="H864">
        <v>3</v>
      </c>
      <c r="I864">
        <v>1</v>
      </c>
      <c r="J864">
        <v>1</v>
      </c>
      <c r="K864">
        <v>20</v>
      </c>
      <c r="L864">
        <v>2</v>
      </c>
      <c r="M864">
        <v>3</v>
      </c>
      <c r="N864" s="14">
        <v>0</v>
      </c>
      <c r="O864">
        <v>1</v>
      </c>
      <c r="P864" s="15">
        <f t="shared" si="170"/>
        <v>1</v>
      </c>
      <c r="Q864">
        <f t="shared" si="171"/>
        <v>0</v>
      </c>
      <c r="R864">
        <f t="shared" si="172"/>
        <v>0.20757831097229656</v>
      </c>
      <c r="S864" s="14">
        <f t="shared" si="173"/>
        <v>0.20757831097229656</v>
      </c>
      <c r="T864" s="15">
        <f t="shared" si="174"/>
        <v>0.79242168902770338</v>
      </c>
      <c r="U864" s="14">
        <f t="shared" si="175"/>
        <v>-0.23266159322023461</v>
      </c>
      <c r="V864" s="15">
        <f t="shared" si="176"/>
        <v>100</v>
      </c>
      <c r="W864">
        <f t="shared" si="177"/>
        <v>0.26195435315127974</v>
      </c>
      <c r="AZ864">
        <v>0.1341544898787935</v>
      </c>
      <c r="BA864">
        <v>1</v>
      </c>
      <c r="BB864">
        <v>0</v>
      </c>
      <c r="BC864">
        <f t="shared" si="181"/>
        <v>805</v>
      </c>
      <c r="BD864">
        <f t="shared" si="182"/>
        <v>55</v>
      </c>
      <c r="BE864">
        <f t="shared" si="178"/>
        <v>0.34712084347120842</v>
      </c>
      <c r="BF864">
        <f t="shared" si="179"/>
        <v>0.76793248945147674</v>
      </c>
      <c r="BG864">
        <f t="shared" si="180"/>
        <v>6.228162931480218E-4</v>
      </c>
    </row>
    <row r="865" spans="1:59" x14ac:dyDescent="0.35">
      <c r="A865">
        <v>38</v>
      </c>
      <c r="B865">
        <v>395</v>
      </c>
      <c r="C865">
        <v>9</v>
      </c>
      <c r="D865">
        <v>893</v>
      </c>
      <c r="E865">
        <v>2</v>
      </c>
      <c r="F865">
        <v>2</v>
      </c>
      <c r="G865">
        <v>9</v>
      </c>
      <c r="H865">
        <v>2</v>
      </c>
      <c r="I865">
        <v>2</v>
      </c>
      <c r="J865">
        <v>0</v>
      </c>
      <c r="K865">
        <v>15.492537313432836</v>
      </c>
      <c r="L865">
        <v>4</v>
      </c>
      <c r="M865">
        <v>3</v>
      </c>
      <c r="N865" s="14">
        <v>0</v>
      </c>
      <c r="O865">
        <v>1</v>
      </c>
      <c r="P865" s="15">
        <f t="shared" si="170"/>
        <v>1</v>
      </c>
      <c r="Q865">
        <f t="shared" si="171"/>
        <v>0</v>
      </c>
      <c r="R865">
        <f t="shared" si="172"/>
        <v>0.13435301618249801</v>
      </c>
      <c r="S865" s="14">
        <f t="shared" si="173"/>
        <v>0.13435301618249801</v>
      </c>
      <c r="T865" s="15">
        <f t="shared" si="174"/>
        <v>0.86564698381750205</v>
      </c>
      <c r="U865" s="14">
        <f t="shared" si="175"/>
        <v>-0.14427809346104617</v>
      </c>
      <c r="V865" s="15">
        <f t="shared" si="176"/>
        <v>100</v>
      </c>
      <c r="W865">
        <f t="shared" si="177"/>
        <v>0.15520531890494366</v>
      </c>
      <c r="AZ865">
        <v>0.13435301618249801</v>
      </c>
      <c r="BA865">
        <v>1</v>
      </c>
      <c r="BB865">
        <v>0</v>
      </c>
      <c r="BC865">
        <f t="shared" si="181"/>
        <v>806</v>
      </c>
      <c r="BD865">
        <f t="shared" si="182"/>
        <v>55</v>
      </c>
      <c r="BE865">
        <f t="shared" si="178"/>
        <v>0.34630981346309808</v>
      </c>
      <c r="BF865">
        <f t="shared" si="179"/>
        <v>0.76793248945147674</v>
      </c>
      <c r="BG865">
        <f t="shared" si="180"/>
        <v>6.2281629314793648E-4</v>
      </c>
    </row>
    <row r="866" spans="1:59" x14ac:dyDescent="0.35">
      <c r="A866">
        <v>38</v>
      </c>
      <c r="B866">
        <v>397</v>
      </c>
      <c r="C866">
        <v>2</v>
      </c>
      <c r="D866">
        <v>1638</v>
      </c>
      <c r="E866">
        <v>4</v>
      </c>
      <c r="F866">
        <v>1</v>
      </c>
      <c r="G866">
        <v>3</v>
      </c>
      <c r="H866">
        <v>3</v>
      </c>
      <c r="I866">
        <v>2</v>
      </c>
      <c r="J866">
        <v>1</v>
      </c>
      <c r="K866">
        <v>19</v>
      </c>
      <c r="L866">
        <v>4</v>
      </c>
      <c r="M866">
        <v>4</v>
      </c>
      <c r="N866" s="14">
        <v>0</v>
      </c>
      <c r="O866">
        <v>1</v>
      </c>
      <c r="P866" s="15">
        <f t="shared" si="170"/>
        <v>1</v>
      </c>
      <c r="Q866">
        <f t="shared" si="171"/>
        <v>0</v>
      </c>
      <c r="R866">
        <f t="shared" si="172"/>
        <v>4.9578977239221965E-2</v>
      </c>
      <c r="S866" s="14">
        <f t="shared" si="173"/>
        <v>4.9578977239221965E-2</v>
      </c>
      <c r="T866" s="15">
        <f t="shared" si="174"/>
        <v>0.950421022760778</v>
      </c>
      <c r="U866" s="14">
        <f t="shared" si="175"/>
        <v>-5.0850210710172122E-2</v>
      </c>
      <c r="V866" s="15">
        <f t="shared" si="176"/>
        <v>100</v>
      </c>
      <c r="W866">
        <f t="shared" si="177"/>
        <v>5.2165278389155592E-2</v>
      </c>
      <c r="AZ866">
        <v>0.1346113400954817</v>
      </c>
      <c r="BA866">
        <v>1</v>
      </c>
      <c r="BB866">
        <v>0</v>
      </c>
      <c r="BC866">
        <f t="shared" si="181"/>
        <v>807</v>
      </c>
      <c r="BD866">
        <f t="shared" si="182"/>
        <v>55</v>
      </c>
      <c r="BE866">
        <f t="shared" si="178"/>
        <v>0.34549878345498786</v>
      </c>
      <c r="BF866">
        <f t="shared" si="179"/>
        <v>0.76793248945147674</v>
      </c>
      <c r="BG866">
        <f t="shared" si="180"/>
        <v>0</v>
      </c>
    </row>
    <row r="867" spans="1:59" x14ac:dyDescent="0.35">
      <c r="A867">
        <v>38</v>
      </c>
      <c r="B867">
        <v>433</v>
      </c>
      <c r="C867">
        <v>1</v>
      </c>
      <c r="D867">
        <v>1152</v>
      </c>
      <c r="E867">
        <v>3</v>
      </c>
      <c r="F867">
        <v>2</v>
      </c>
      <c r="G867">
        <v>2</v>
      </c>
      <c r="H867">
        <v>3</v>
      </c>
      <c r="I867">
        <v>2</v>
      </c>
      <c r="J867">
        <v>0</v>
      </c>
      <c r="K867">
        <v>13</v>
      </c>
      <c r="L867">
        <v>4</v>
      </c>
      <c r="M867">
        <v>4</v>
      </c>
      <c r="N867" s="14">
        <v>0</v>
      </c>
      <c r="O867">
        <v>1</v>
      </c>
      <c r="P867" s="15">
        <f t="shared" si="170"/>
        <v>1</v>
      </c>
      <c r="Q867">
        <f t="shared" si="171"/>
        <v>0</v>
      </c>
      <c r="R867">
        <f t="shared" si="172"/>
        <v>1.9481731844632155E-2</v>
      </c>
      <c r="S867" s="14">
        <f t="shared" si="173"/>
        <v>1.9481731844632155E-2</v>
      </c>
      <c r="T867" s="15">
        <f t="shared" si="174"/>
        <v>0.9805182681553678</v>
      </c>
      <c r="U867" s="14">
        <f t="shared" si="175"/>
        <v>-1.9674002050286181E-2</v>
      </c>
      <c r="V867" s="15">
        <f t="shared" si="176"/>
        <v>100</v>
      </c>
      <c r="W867">
        <f t="shared" si="177"/>
        <v>1.9868810686498279E-2</v>
      </c>
      <c r="AZ867">
        <v>0.13498290224205103</v>
      </c>
      <c r="BA867">
        <v>0</v>
      </c>
      <c r="BB867">
        <v>1</v>
      </c>
      <c r="BC867">
        <f t="shared" si="181"/>
        <v>807</v>
      </c>
      <c r="BD867">
        <f t="shared" si="182"/>
        <v>56</v>
      </c>
      <c r="BE867">
        <f t="shared" si="178"/>
        <v>0.34549878345498786</v>
      </c>
      <c r="BF867">
        <f t="shared" si="179"/>
        <v>0.76371308016877637</v>
      </c>
      <c r="BG867">
        <f t="shared" si="180"/>
        <v>6.1939422560325244E-4</v>
      </c>
    </row>
    <row r="868" spans="1:59" x14ac:dyDescent="0.35">
      <c r="A868">
        <v>38</v>
      </c>
      <c r="B868">
        <v>437</v>
      </c>
      <c r="C868">
        <v>16</v>
      </c>
      <c r="D868">
        <v>1583</v>
      </c>
      <c r="E868">
        <v>2</v>
      </c>
      <c r="F868">
        <v>1</v>
      </c>
      <c r="G868">
        <v>8</v>
      </c>
      <c r="H868">
        <v>2</v>
      </c>
      <c r="I868">
        <v>1</v>
      </c>
      <c r="J868">
        <v>0</v>
      </c>
      <c r="K868">
        <v>12</v>
      </c>
      <c r="L868">
        <v>2</v>
      </c>
      <c r="M868">
        <v>4</v>
      </c>
      <c r="N868" s="14">
        <v>0</v>
      </c>
      <c r="O868">
        <v>1</v>
      </c>
      <c r="P868" s="15">
        <f t="shared" si="170"/>
        <v>1</v>
      </c>
      <c r="Q868">
        <f t="shared" si="171"/>
        <v>0</v>
      </c>
      <c r="R868">
        <f t="shared" si="172"/>
        <v>0.20009853531415098</v>
      </c>
      <c r="S868" s="14">
        <f t="shared" si="173"/>
        <v>0.20009853531415098</v>
      </c>
      <c r="T868" s="15">
        <f t="shared" si="174"/>
        <v>0.799901464685849</v>
      </c>
      <c r="U868" s="14">
        <f t="shared" si="175"/>
        <v>-0.22326672804284028</v>
      </c>
      <c r="V868" s="15">
        <f t="shared" si="176"/>
        <v>100</v>
      </c>
      <c r="W868">
        <f t="shared" si="177"/>
        <v>0.25015398039399406</v>
      </c>
      <c r="AZ868">
        <v>0.13511666643771317</v>
      </c>
      <c r="BA868">
        <v>1</v>
      </c>
      <c r="BB868">
        <v>0</v>
      </c>
      <c r="BC868">
        <f t="shared" si="181"/>
        <v>808</v>
      </c>
      <c r="BD868">
        <f t="shared" si="182"/>
        <v>56</v>
      </c>
      <c r="BE868">
        <f t="shared" si="178"/>
        <v>0.34468775344687752</v>
      </c>
      <c r="BF868">
        <f t="shared" si="179"/>
        <v>0.76371308016877637</v>
      </c>
      <c r="BG868">
        <f t="shared" si="180"/>
        <v>6.1939422560325244E-4</v>
      </c>
    </row>
    <row r="869" spans="1:59" x14ac:dyDescent="0.35">
      <c r="A869">
        <v>38</v>
      </c>
      <c r="B869">
        <v>508</v>
      </c>
      <c r="C869">
        <v>6</v>
      </c>
      <c r="D869">
        <v>1997</v>
      </c>
      <c r="E869">
        <v>1</v>
      </c>
      <c r="F869">
        <v>2</v>
      </c>
      <c r="G869">
        <v>3</v>
      </c>
      <c r="H869">
        <v>3</v>
      </c>
      <c r="I869">
        <v>2</v>
      </c>
      <c r="J869">
        <v>0</v>
      </c>
      <c r="K869">
        <v>11</v>
      </c>
      <c r="L869">
        <v>4</v>
      </c>
      <c r="M869">
        <v>3</v>
      </c>
      <c r="N869" s="14">
        <v>0</v>
      </c>
      <c r="O869">
        <v>1</v>
      </c>
      <c r="P869" s="15">
        <f t="shared" si="170"/>
        <v>1</v>
      </c>
      <c r="Q869">
        <f t="shared" si="171"/>
        <v>0</v>
      </c>
      <c r="R869">
        <f t="shared" si="172"/>
        <v>6.1552277097870825E-2</v>
      </c>
      <c r="S869" s="14">
        <f t="shared" si="173"/>
        <v>6.1552277097870825E-2</v>
      </c>
      <c r="T869" s="15">
        <f t="shared" si="174"/>
        <v>0.93844772290212919</v>
      </c>
      <c r="U869" s="14">
        <f t="shared" si="175"/>
        <v>-6.3528127328419365E-2</v>
      </c>
      <c r="V869" s="15">
        <f t="shared" si="176"/>
        <v>100</v>
      </c>
      <c r="W869">
        <f t="shared" si="177"/>
        <v>6.5589457564585216E-2</v>
      </c>
      <c r="AZ869">
        <v>0.13512305657994642</v>
      </c>
      <c r="BA869">
        <v>1</v>
      </c>
      <c r="BB869">
        <v>0</v>
      </c>
      <c r="BC869">
        <f t="shared" si="181"/>
        <v>809</v>
      </c>
      <c r="BD869">
        <f t="shared" si="182"/>
        <v>56</v>
      </c>
      <c r="BE869">
        <f t="shared" si="178"/>
        <v>0.34387672343876718</v>
      </c>
      <c r="BF869">
        <f t="shared" si="179"/>
        <v>0.76371308016877637</v>
      </c>
      <c r="BG869">
        <f t="shared" si="180"/>
        <v>6.1939422560316766E-4</v>
      </c>
    </row>
    <row r="870" spans="1:59" x14ac:dyDescent="0.35">
      <c r="A870">
        <v>38</v>
      </c>
      <c r="B870">
        <v>594</v>
      </c>
      <c r="C870">
        <v>2</v>
      </c>
      <c r="D870">
        <v>1760</v>
      </c>
      <c r="E870">
        <v>3</v>
      </c>
      <c r="F870">
        <v>1</v>
      </c>
      <c r="G870">
        <v>5</v>
      </c>
      <c r="H870">
        <v>2</v>
      </c>
      <c r="I870">
        <v>2</v>
      </c>
      <c r="J870">
        <v>0</v>
      </c>
      <c r="K870">
        <v>15.173076923076923</v>
      </c>
      <c r="L870">
        <v>2</v>
      </c>
      <c r="M870">
        <v>2</v>
      </c>
      <c r="N870" s="14">
        <v>0</v>
      </c>
      <c r="O870">
        <v>1</v>
      </c>
      <c r="P870" s="15">
        <f t="shared" si="170"/>
        <v>1</v>
      </c>
      <c r="Q870">
        <f t="shared" si="171"/>
        <v>0</v>
      </c>
      <c r="R870">
        <f t="shared" si="172"/>
        <v>6.2378982666581123E-2</v>
      </c>
      <c r="S870" s="14">
        <f t="shared" si="173"/>
        <v>6.2378982666581123E-2</v>
      </c>
      <c r="T870" s="15">
        <f t="shared" si="174"/>
        <v>0.93762101733341885</v>
      </c>
      <c r="U870" s="14">
        <f t="shared" si="175"/>
        <v>-6.4409444312696199E-2</v>
      </c>
      <c r="V870" s="15">
        <f t="shared" si="176"/>
        <v>100</v>
      </c>
      <c r="W870">
        <f t="shared" si="177"/>
        <v>6.6528993605525277E-2</v>
      </c>
      <c r="AZ870">
        <v>0.13546307141121061</v>
      </c>
      <c r="BA870">
        <v>1</v>
      </c>
      <c r="BB870">
        <v>0</v>
      </c>
      <c r="BC870">
        <f t="shared" si="181"/>
        <v>810</v>
      </c>
      <c r="BD870">
        <f t="shared" si="182"/>
        <v>56</v>
      </c>
      <c r="BE870">
        <f t="shared" si="178"/>
        <v>0.34306569343065696</v>
      </c>
      <c r="BF870">
        <f t="shared" si="179"/>
        <v>0.76371308016877637</v>
      </c>
      <c r="BG870">
        <f t="shared" si="180"/>
        <v>6.1939422560325244E-4</v>
      </c>
    </row>
    <row r="871" spans="1:59" x14ac:dyDescent="0.35">
      <c r="A871">
        <v>38</v>
      </c>
      <c r="B871">
        <v>688</v>
      </c>
      <c r="C871">
        <v>23</v>
      </c>
      <c r="D871">
        <v>393</v>
      </c>
      <c r="E871">
        <v>4</v>
      </c>
      <c r="F871">
        <v>2</v>
      </c>
      <c r="G871">
        <v>7</v>
      </c>
      <c r="H871">
        <v>4</v>
      </c>
      <c r="I871">
        <v>3</v>
      </c>
      <c r="J871">
        <v>0</v>
      </c>
      <c r="K871">
        <v>14</v>
      </c>
      <c r="L871">
        <v>2</v>
      </c>
      <c r="M871">
        <v>3</v>
      </c>
      <c r="N871" s="14">
        <v>0</v>
      </c>
      <c r="O871">
        <v>1</v>
      </c>
      <c r="P871" s="15">
        <f t="shared" si="170"/>
        <v>1</v>
      </c>
      <c r="Q871">
        <f t="shared" si="171"/>
        <v>0</v>
      </c>
      <c r="R871">
        <f t="shared" si="172"/>
        <v>3.3227566349312565E-2</v>
      </c>
      <c r="S871" s="14">
        <f t="shared" si="173"/>
        <v>3.3227566349312565E-2</v>
      </c>
      <c r="T871" s="15">
        <f t="shared" si="174"/>
        <v>0.96677243365068743</v>
      </c>
      <c r="U871" s="14">
        <f t="shared" si="175"/>
        <v>-3.3792143539568956E-2</v>
      </c>
      <c r="V871" s="15">
        <f t="shared" si="176"/>
        <v>100</v>
      </c>
      <c r="W871">
        <f t="shared" si="177"/>
        <v>3.4369583981454621E-2</v>
      </c>
      <c r="AZ871">
        <v>0.13546487921018044</v>
      </c>
      <c r="BA871">
        <v>1</v>
      </c>
      <c r="BB871">
        <v>0</v>
      </c>
      <c r="BC871">
        <f t="shared" si="181"/>
        <v>811</v>
      </c>
      <c r="BD871">
        <f t="shared" si="182"/>
        <v>56</v>
      </c>
      <c r="BE871">
        <f t="shared" si="178"/>
        <v>0.34225466342254662</v>
      </c>
      <c r="BF871">
        <f t="shared" si="179"/>
        <v>0.76371308016877637</v>
      </c>
      <c r="BG871">
        <f t="shared" si="180"/>
        <v>6.1939422560325244E-4</v>
      </c>
    </row>
    <row r="872" spans="1:59" x14ac:dyDescent="0.35">
      <c r="A872">
        <v>38</v>
      </c>
      <c r="B872">
        <v>702</v>
      </c>
      <c r="C872">
        <v>1</v>
      </c>
      <c r="D872">
        <v>230</v>
      </c>
      <c r="E872">
        <v>1</v>
      </c>
      <c r="F872">
        <v>1</v>
      </c>
      <c r="G872">
        <v>8</v>
      </c>
      <c r="H872">
        <v>4</v>
      </c>
      <c r="I872">
        <v>1</v>
      </c>
      <c r="J872">
        <v>0</v>
      </c>
      <c r="K872">
        <v>22</v>
      </c>
      <c r="L872">
        <v>3</v>
      </c>
      <c r="M872">
        <v>4</v>
      </c>
      <c r="N872" s="14">
        <v>0</v>
      </c>
      <c r="O872">
        <v>1</v>
      </c>
      <c r="P872" s="15">
        <f t="shared" si="170"/>
        <v>1</v>
      </c>
      <c r="Q872">
        <f t="shared" si="171"/>
        <v>0</v>
      </c>
      <c r="R872">
        <f t="shared" si="172"/>
        <v>7.8936317037079415E-2</v>
      </c>
      <c r="S872" s="14">
        <f t="shared" si="173"/>
        <v>7.8936317037079415E-2</v>
      </c>
      <c r="T872" s="15">
        <f t="shared" si="174"/>
        <v>0.92106368296292063</v>
      </c>
      <c r="U872" s="14">
        <f t="shared" si="175"/>
        <v>-8.2226099663498586E-2</v>
      </c>
      <c r="V872" s="15">
        <f t="shared" si="176"/>
        <v>100</v>
      </c>
      <c r="W872">
        <f t="shared" si="177"/>
        <v>8.5701258769809899E-2</v>
      </c>
      <c r="AZ872">
        <v>0.13662946445530394</v>
      </c>
      <c r="BA872">
        <v>1</v>
      </c>
      <c r="BB872">
        <v>0</v>
      </c>
      <c r="BC872">
        <f t="shared" si="181"/>
        <v>812</v>
      </c>
      <c r="BD872">
        <f t="shared" si="182"/>
        <v>56</v>
      </c>
      <c r="BE872">
        <f t="shared" si="178"/>
        <v>0.34144363341443629</v>
      </c>
      <c r="BF872">
        <f t="shared" si="179"/>
        <v>0.76371308016877637</v>
      </c>
      <c r="BG872">
        <f t="shared" si="180"/>
        <v>6.1939422560316766E-4</v>
      </c>
    </row>
    <row r="873" spans="1:59" x14ac:dyDescent="0.35">
      <c r="A873">
        <v>38</v>
      </c>
      <c r="B873">
        <v>723</v>
      </c>
      <c r="C873">
        <v>2</v>
      </c>
      <c r="D873">
        <v>1835</v>
      </c>
      <c r="E873">
        <v>2</v>
      </c>
      <c r="F873">
        <v>1</v>
      </c>
      <c r="G873">
        <v>9</v>
      </c>
      <c r="H873">
        <v>4</v>
      </c>
      <c r="I873">
        <v>2</v>
      </c>
      <c r="J873">
        <v>1</v>
      </c>
      <c r="K873">
        <v>20</v>
      </c>
      <c r="L873">
        <v>1</v>
      </c>
      <c r="M873">
        <v>2</v>
      </c>
      <c r="N873" s="14">
        <v>0</v>
      </c>
      <c r="O873">
        <v>1</v>
      </c>
      <c r="P873" s="15">
        <f t="shared" si="170"/>
        <v>1</v>
      </c>
      <c r="Q873">
        <f t="shared" si="171"/>
        <v>0</v>
      </c>
      <c r="R873">
        <f t="shared" si="172"/>
        <v>0.29410576411058365</v>
      </c>
      <c r="S873" s="14">
        <f t="shared" si="173"/>
        <v>0.29410576411058365</v>
      </c>
      <c r="T873" s="15">
        <f t="shared" si="174"/>
        <v>0.70589423588941635</v>
      </c>
      <c r="U873" s="14">
        <f t="shared" si="175"/>
        <v>-0.34828986023323577</v>
      </c>
      <c r="V873" s="15">
        <f t="shared" si="176"/>
        <v>100</v>
      </c>
      <c r="W873">
        <f t="shared" si="177"/>
        <v>0.4166428186511747</v>
      </c>
      <c r="AZ873">
        <v>0.13673220939218972</v>
      </c>
      <c r="BA873">
        <v>1</v>
      </c>
      <c r="BB873">
        <v>0</v>
      </c>
      <c r="BC873">
        <f t="shared" si="181"/>
        <v>813</v>
      </c>
      <c r="BD873">
        <f t="shared" si="182"/>
        <v>56</v>
      </c>
      <c r="BE873">
        <f t="shared" si="178"/>
        <v>0.34063260340632606</v>
      </c>
      <c r="BF873">
        <f t="shared" si="179"/>
        <v>0.76371308016877637</v>
      </c>
      <c r="BG873">
        <f t="shared" si="180"/>
        <v>6.1939422560325244E-4</v>
      </c>
    </row>
    <row r="874" spans="1:59" x14ac:dyDescent="0.35">
      <c r="A874">
        <v>38</v>
      </c>
      <c r="B874">
        <v>770</v>
      </c>
      <c r="C874">
        <v>10</v>
      </c>
      <c r="D874">
        <v>1119</v>
      </c>
      <c r="E874">
        <v>3</v>
      </c>
      <c r="F874">
        <v>2</v>
      </c>
      <c r="G874">
        <v>8</v>
      </c>
      <c r="H874">
        <v>3</v>
      </c>
      <c r="I874">
        <v>3</v>
      </c>
      <c r="J874">
        <v>1</v>
      </c>
      <c r="K874">
        <v>14</v>
      </c>
      <c r="L874">
        <v>2</v>
      </c>
      <c r="M874">
        <v>3</v>
      </c>
      <c r="N874" s="14">
        <v>0</v>
      </c>
      <c r="O874">
        <v>1</v>
      </c>
      <c r="P874" s="15">
        <f t="shared" si="170"/>
        <v>1</v>
      </c>
      <c r="Q874">
        <f t="shared" si="171"/>
        <v>0</v>
      </c>
      <c r="R874">
        <f t="shared" si="172"/>
        <v>0.20330420927638607</v>
      </c>
      <c r="S874" s="14">
        <f t="shared" si="173"/>
        <v>0.20330420927638607</v>
      </c>
      <c r="T874" s="15">
        <f t="shared" si="174"/>
        <v>0.79669579072361396</v>
      </c>
      <c r="U874" s="14">
        <f t="shared" si="175"/>
        <v>-0.22728236599923793</v>
      </c>
      <c r="V874" s="15">
        <f t="shared" si="176"/>
        <v>100</v>
      </c>
      <c r="W874">
        <f t="shared" si="177"/>
        <v>0.25518423925866507</v>
      </c>
      <c r="AZ874">
        <v>0.1367564092770234</v>
      </c>
      <c r="BA874">
        <v>1</v>
      </c>
      <c r="BB874">
        <v>0</v>
      </c>
      <c r="BC874">
        <f t="shared" si="181"/>
        <v>814</v>
      </c>
      <c r="BD874">
        <f t="shared" si="182"/>
        <v>56</v>
      </c>
      <c r="BE874">
        <f t="shared" si="178"/>
        <v>0.33982157339821573</v>
      </c>
      <c r="BF874">
        <f t="shared" si="179"/>
        <v>0.76371308016877637</v>
      </c>
      <c r="BG874">
        <f t="shared" si="180"/>
        <v>0</v>
      </c>
    </row>
    <row r="875" spans="1:59" x14ac:dyDescent="0.35">
      <c r="A875">
        <v>38</v>
      </c>
      <c r="B875">
        <v>773.53418803418799</v>
      </c>
      <c r="C875">
        <v>2</v>
      </c>
      <c r="D875">
        <v>24</v>
      </c>
      <c r="E875">
        <v>4</v>
      </c>
      <c r="F875">
        <v>2</v>
      </c>
      <c r="G875">
        <v>4</v>
      </c>
      <c r="H875">
        <v>4</v>
      </c>
      <c r="I875">
        <v>1</v>
      </c>
      <c r="J875">
        <v>1</v>
      </c>
      <c r="K875">
        <v>11</v>
      </c>
      <c r="L875">
        <v>3</v>
      </c>
      <c r="M875">
        <v>3</v>
      </c>
      <c r="N875" s="14">
        <v>0</v>
      </c>
      <c r="O875">
        <v>1</v>
      </c>
      <c r="P875" s="15">
        <f t="shared" si="170"/>
        <v>1</v>
      </c>
      <c r="Q875">
        <f t="shared" si="171"/>
        <v>0</v>
      </c>
      <c r="R875">
        <f t="shared" si="172"/>
        <v>0.1989264167619863</v>
      </c>
      <c r="S875" s="14">
        <f t="shared" si="173"/>
        <v>0.1989264167619863</v>
      </c>
      <c r="T875" s="15">
        <f t="shared" si="174"/>
        <v>0.8010735832380137</v>
      </c>
      <c r="U875" s="14">
        <f t="shared" si="175"/>
        <v>-0.22180247191579108</v>
      </c>
      <c r="V875" s="15">
        <f t="shared" si="176"/>
        <v>100</v>
      </c>
      <c r="W875">
        <f t="shared" si="177"/>
        <v>0.24832477430838162</v>
      </c>
      <c r="AZ875">
        <v>0.13694656584195086</v>
      </c>
      <c r="BA875">
        <v>0</v>
      </c>
      <c r="BB875">
        <v>1</v>
      </c>
      <c r="BC875">
        <f t="shared" si="181"/>
        <v>814</v>
      </c>
      <c r="BD875">
        <f t="shared" si="182"/>
        <v>57</v>
      </c>
      <c r="BE875">
        <f t="shared" si="178"/>
        <v>0.33982157339821573</v>
      </c>
      <c r="BF875">
        <f t="shared" si="179"/>
        <v>0.759493670886076</v>
      </c>
      <c r="BG875">
        <f t="shared" si="180"/>
        <v>6.1597215805848319E-4</v>
      </c>
    </row>
    <row r="876" spans="1:59" x14ac:dyDescent="0.35">
      <c r="A876">
        <v>38</v>
      </c>
      <c r="B876">
        <v>773.53418803418799</v>
      </c>
      <c r="C876">
        <v>6</v>
      </c>
      <c r="D876">
        <v>107</v>
      </c>
      <c r="E876">
        <v>2</v>
      </c>
      <c r="F876">
        <v>1</v>
      </c>
      <c r="G876">
        <v>4</v>
      </c>
      <c r="H876">
        <v>4</v>
      </c>
      <c r="I876">
        <v>3</v>
      </c>
      <c r="J876">
        <v>1</v>
      </c>
      <c r="K876">
        <v>12</v>
      </c>
      <c r="L876">
        <v>4</v>
      </c>
      <c r="M876">
        <v>3</v>
      </c>
      <c r="N876" s="14">
        <v>0</v>
      </c>
      <c r="O876">
        <v>1</v>
      </c>
      <c r="P876" s="15">
        <f t="shared" si="170"/>
        <v>1</v>
      </c>
      <c r="Q876">
        <f t="shared" si="171"/>
        <v>0</v>
      </c>
      <c r="R876">
        <f t="shared" si="172"/>
        <v>7.7553301130622143E-2</v>
      </c>
      <c r="S876" s="14">
        <f t="shared" si="173"/>
        <v>7.7553301130622143E-2</v>
      </c>
      <c r="T876" s="15">
        <f t="shared" si="174"/>
        <v>0.9224466988693778</v>
      </c>
      <c r="U876" s="14">
        <f t="shared" si="175"/>
        <v>-8.0725683740110216E-2</v>
      </c>
      <c r="V876" s="15">
        <f t="shared" si="176"/>
        <v>100</v>
      </c>
      <c r="W876">
        <f t="shared" si="177"/>
        <v>8.407347679348573E-2</v>
      </c>
      <c r="AZ876">
        <v>0.13731782836340925</v>
      </c>
      <c r="BA876">
        <v>1</v>
      </c>
      <c r="BB876">
        <v>0</v>
      </c>
      <c r="BC876">
        <f t="shared" si="181"/>
        <v>815</v>
      </c>
      <c r="BD876">
        <f t="shared" si="182"/>
        <v>57</v>
      </c>
      <c r="BE876">
        <f t="shared" si="178"/>
        <v>0.33901054339010539</v>
      </c>
      <c r="BF876">
        <f t="shared" si="179"/>
        <v>0.759493670886076</v>
      </c>
      <c r="BG876">
        <f t="shared" si="180"/>
        <v>6.1597215805839884E-4</v>
      </c>
    </row>
    <row r="877" spans="1:59" x14ac:dyDescent="0.35">
      <c r="A877">
        <v>38</v>
      </c>
      <c r="B877">
        <v>773.53418803418799</v>
      </c>
      <c r="C877">
        <v>7</v>
      </c>
      <c r="D877">
        <v>1382</v>
      </c>
      <c r="E877">
        <v>4</v>
      </c>
      <c r="F877">
        <v>2</v>
      </c>
      <c r="G877">
        <v>4</v>
      </c>
      <c r="H877">
        <v>3</v>
      </c>
      <c r="I877">
        <v>3</v>
      </c>
      <c r="J877">
        <v>0</v>
      </c>
      <c r="K877">
        <v>11</v>
      </c>
      <c r="L877">
        <v>4</v>
      </c>
      <c r="M877">
        <v>3</v>
      </c>
      <c r="N877" s="14">
        <v>0</v>
      </c>
      <c r="O877">
        <v>1</v>
      </c>
      <c r="P877" s="15">
        <f t="shared" si="170"/>
        <v>1</v>
      </c>
      <c r="Q877">
        <f t="shared" si="171"/>
        <v>0</v>
      </c>
      <c r="R877">
        <f t="shared" si="172"/>
        <v>1.4018957493404044E-2</v>
      </c>
      <c r="S877" s="14">
        <f t="shared" si="173"/>
        <v>1.4018957493404044E-2</v>
      </c>
      <c r="T877" s="15">
        <f t="shared" si="174"/>
        <v>0.98598104250659591</v>
      </c>
      <c r="U877" s="14">
        <f t="shared" si="175"/>
        <v>-1.4118151231074794E-2</v>
      </c>
      <c r="V877" s="15">
        <f t="shared" si="176"/>
        <v>100</v>
      </c>
      <c r="W877">
        <f t="shared" si="177"/>
        <v>1.4218282998387628E-2</v>
      </c>
      <c r="AZ877">
        <v>0.13736495925970535</v>
      </c>
      <c r="BA877">
        <v>1</v>
      </c>
      <c r="BB877">
        <v>0</v>
      </c>
      <c r="BC877">
        <f t="shared" si="181"/>
        <v>816</v>
      </c>
      <c r="BD877">
        <f t="shared" si="182"/>
        <v>57</v>
      </c>
      <c r="BE877">
        <f t="shared" si="178"/>
        <v>0.33819951338199516</v>
      </c>
      <c r="BF877">
        <f t="shared" si="179"/>
        <v>0.759493670886076</v>
      </c>
      <c r="BG877">
        <f t="shared" si="180"/>
        <v>6.1597215805848319E-4</v>
      </c>
    </row>
    <row r="878" spans="1:59" x14ac:dyDescent="0.35">
      <c r="A878">
        <v>38</v>
      </c>
      <c r="B878">
        <v>773.53418803418799</v>
      </c>
      <c r="C878">
        <v>8</v>
      </c>
      <c r="D878">
        <v>1937</v>
      </c>
      <c r="E878">
        <v>4</v>
      </c>
      <c r="F878">
        <v>1</v>
      </c>
      <c r="G878">
        <v>4</v>
      </c>
      <c r="H878">
        <v>2</v>
      </c>
      <c r="I878">
        <v>3</v>
      </c>
      <c r="J878">
        <v>1</v>
      </c>
      <c r="K878">
        <v>16</v>
      </c>
      <c r="L878">
        <v>3</v>
      </c>
      <c r="M878">
        <v>3</v>
      </c>
      <c r="N878" s="14">
        <v>0</v>
      </c>
      <c r="O878">
        <v>1</v>
      </c>
      <c r="P878" s="15">
        <f t="shared" si="170"/>
        <v>1</v>
      </c>
      <c r="Q878">
        <f t="shared" si="171"/>
        <v>0</v>
      </c>
      <c r="R878">
        <f t="shared" si="172"/>
        <v>7.3307059412287573E-2</v>
      </c>
      <c r="S878" s="14">
        <f t="shared" si="173"/>
        <v>7.3307059412287573E-2</v>
      </c>
      <c r="T878" s="15">
        <f t="shared" si="174"/>
        <v>0.92669294058771245</v>
      </c>
      <c r="U878" s="14">
        <f t="shared" si="175"/>
        <v>-7.6133008215299336E-2</v>
      </c>
      <c r="V878" s="15">
        <f t="shared" si="176"/>
        <v>100</v>
      </c>
      <c r="W878">
        <f t="shared" si="177"/>
        <v>7.9106094588133946E-2</v>
      </c>
      <c r="AZ878">
        <v>0.13739282599599242</v>
      </c>
      <c r="BA878">
        <v>1</v>
      </c>
      <c r="BB878">
        <v>0</v>
      </c>
      <c r="BC878">
        <f t="shared" si="181"/>
        <v>817</v>
      </c>
      <c r="BD878">
        <f t="shared" si="182"/>
        <v>57</v>
      </c>
      <c r="BE878">
        <f t="shared" si="178"/>
        <v>0.33738848337388483</v>
      </c>
      <c r="BF878">
        <f t="shared" si="179"/>
        <v>0.759493670886076</v>
      </c>
      <c r="BG878">
        <f t="shared" si="180"/>
        <v>6.1597215805848319E-4</v>
      </c>
    </row>
    <row r="879" spans="1:59" x14ac:dyDescent="0.35">
      <c r="A879">
        <v>38</v>
      </c>
      <c r="B879">
        <v>773.53418803418799</v>
      </c>
      <c r="C879">
        <v>10</v>
      </c>
      <c r="D879">
        <v>1006</v>
      </c>
      <c r="E879">
        <v>3</v>
      </c>
      <c r="F879">
        <v>2</v>
      </c>
      <c r="G879">
        <v>4</v>
      </c>
      <c r="H879">
        <v>3</v>
      </c>
      <c r="I879">
        <v>2</v>
      </c>
      <c r="J879">
        <v>0</v>
      </c>
      <c r="K879">
        <v>17</v>
      </c>
      <c r="L879">
        <v>2</v>
      </c>
      <c r="M879">
        <v>2</v>
      </c>
      <c r="N879" s="14">
        <v>0</v>
      </c>
      <c r="O879">
        <v>1</v>
      </c>
      <c r="P879" s="15">
        <f t="shared" si="170"/>
        <v>1</v>
      </c>
      <c r="Q879">
        <f t="shared" si="171"/>
        <v>0</v>
      </c>
      <c r="R879">
        <f t="shared" si="172"/>
        <v>6.9477581999064175E-2</v>
      </c>
      <c r="S879" s="14">
        <f t="shared" si="173"/>
        <v>6.9477581999064175E-2</v>
      </c>
      <c r="T879" s="15">
        <f t="shared" si="174"/>
        <v>0.93052241800093582</v>
      </c>
      <c r="U879" s="14">
        <f t="shared" si="175"/>
        <v>-7.2009110765615419E-2</v>
      </c>
      <c r="V879" s="15">
        <f t="shared" si="176"/>
        <v>100</v>
      </c>
      <c r="W879">
        <f t="shared" si="177"/>
        <v>7.4665135041372316E-2</v>
      </c>
      <c r="AZ879">
        <v>0.13741557609694302</v>
      </c>
      <c r="BA879">
        <v>1</v>
      </c>
      <c r="BB879">
        <v>0</v>
      </c>
      <c r="BC879">
        <f t="shared" si="181"/>
        <v>818</v>
      </c>
      <c r="BD879">
        <f t="shared" si="182"/>
        <v>57</v>
      </c>
      <c r="BE879">
        <f t="shared" si="178"/>
        <v>0.33657745336577449</v>
      </c>
      <c r="BF879">
        <f t="shared" si="179"/>
        <v>0.759493670886076</v>
      </c>
      <c r="BG879">
        <f t="shared" si="180"/>
        <v>6.1597215805839884E-4</v>
      </c>
    </row>
    <row r="880" spans="1:59" x14ac:dyDescent="0.35">
      <c r="A880">
        <v>38</v>
      </c>
      <c r="B880">
        <v>776.33181818181822</v>
      </c>
      <c r="C880">
        <v>2</v>
      </c>
      <c r="D880">
        <v>556</v>
      </c>
      <c r="E880">
        <v>4</v>
      </c>
      <c r="F880">
        <v>2</v>
      </c>
      <c r="G880">
        <v>5</v>
      </c>
      <c r="H880">
        <v>4</v>
      </c>
      <c r="I880">
        <v>2</v>
      </c>
      <c r="J880">
        <v>1</v>
      </c>
      <c r="K880">
        <v>23</v>
      </c>
      <c r="L880">
        <v>3</v>
      </c>
      <c r="M880">
        <v>3</v>
      </c>
      <c r="N880" s="14">
        <v>0</v>
      </c>
      <c r="O880">
        <v>1</v>
      </c>
      <c r="P880" s="15">
        <f t="shared" si="170"/>
        <v>1</v>
      </c>
      <c r="Q880">
        <f t="shared" si="171"/>
        <v>0</v>
      </c>
      <c r="R880">
        <f t="shared" si="172"/>
        <v>9.245799102957955E-2</v>
      </c>
      <c r="S880" s="14">
        <f t="shared" si="173"/>
        <v>9.245799102957955E-2</v>
      </c>
      <c r="T880" s="15">
        <f t="shared" si="174"/>
        <v>0.90754200897042048</v>
      </c>
      <c r="U880" s="14">
        <f t="shared" si="175"/>
        <v>-9.7015423038024379E-2</v>
      </c>
      <c r="V880" s="15">
        <f t="shared" si="176"/>
        <v>100</v>
      </c>
      <c r="W880">
        <f t="shared" si="177"/>
        <v>0.10187736778650103</v>
      </c>
      <c r="AZ880">
        <v>0.13744115868138404</v>
      </c>
      <c r="BA880">
        <v>1</v>
      </c>
      <c r="BB880">
        <v>0</v>
      </c>
      <c r="BC880">
        <f t="shared" si="181"/>
        <v>819</v>
      </c>
      <c r="BD880">
        <f t="shared" si="182"/>
        <v>57</v>
      </c>
      <c r="BE880">
        <f t="shared" si="178"/>
        <v>0.33576642335766427</v>
      </c>
      <c r="BF880">
        <f t="shared" si="179"/>
        <v>0.759493670886076</v>
      </c>
      <c r="BG880">
        <f t="shared" si="180"/>
        <v>6.1597215805848319E-4</v>
      </c>
    </row>
    <row r="881" spans="1:59" x14ac:dyDescent="0.35">
      <c r="A881">
        <v>38</v>
      </c>
      <c r="B881">
        <v>776.33181818181822</v>
      </c>
      <c r="C881">
        <v>29</v>
      </c>
      <c r="D881">
        <v>79</v>
      </c>
      <c r="E881">
        <v>4</v>
      </c>
      <c r="F881">
        <v>1</v>
      </c>
      <c r="G881">
        <v>5</v>
      </c>
      <c r="H881">
        <v>4</v>
      </c>
      <c r="I881">
        <v>1</v>
      </c>
      <c r="J881">
        <v>0</v>
      </c>
      <c r="K881">
        <v>11</v>
      </c>
      <c r="L881">
        <v>4</v>
      </c>
      <c r="M881">
        <v>3</v>
      </c>
      <c r="N881" s="14">
        <v>0</v>
      </c>
      <c r="O881">
        <v>1</v>
      </c>
      <c r="P881" s="15">
        <f t="shared" si="170"/>
        <v>1</v>
      </c>
      <c r="Q881">
        <f t="shared" si="171"/>
        <v>0</v>
      </c>
      <c r="R881">
        <f t="shared" si="172"/>
        <v>6.6685741301082513E-2</v>
      </c>
      <c r="S881" s="14">
        <f t="shared" si="173"/>
        <v>6.6685741301082513E-2</v>
      </c>
      <c r="T881" s="15">
        <f t="shared" si="174"/>
        <v>0.93331425869891749</v>
      </c>
      <c r="U881" s="14">
        <f t="shared" si="175"/>
        <v>-6.9013308804094689E-2</v>
      </c>
      <c r="V881" s="15">
        <f t="shared" si="176"/>
        <v>100</v>
      </c>
      <c r="W881">
        <f t="shared" si="177"/>
        <v>7.1450468777842807E-2</v>
      </c>
      <c r="AZ881">
        <v>0.13750548598704679</v>
      </c>
      <c r="BA881">
        <v>1</v>
      </c>
      <c r="BB881">
        <v>0</v>
      </c>
      <c r="BC881">
        <f t="shared" si="181"/>
        <v>820</v>
      </c>
      <c r="BD881">
        <f t="shared" si="182"/>
        <v>57</v>
      </c>
      <c r="BE881">
        <f t="shared" si="178"/>
        <v>0.33495539334955393</v>
      </c>
      <c r="BF881">
        <f t="shared" si="179"/>
        <v>0.759493670886076</v>
      </c>
      <c r="BG881">
        <f t="shared" si="180"/>
        <v>6.1597215805848319E-4</v>
      </c>
    </row>
    <row r="882" spans="1:59" x14ac:dyDescent="0.35">
      <c r="A882">
        <v>38</v>
      </c>
      <c r="B882">
        <v>787.54826254826253</v>
      </c>
      <c r="C882">
        <v>1</v>
      </c>
      <c r="D882">
        <v>1995</v>
      </c>
      <c r="E882">
        <v>4</v>
      </c>
      <c r="F882">
        <v>2</v>
      </c>
      <c r="G882">
        <v>8</v>
      </c>
      <c r="H882">
        <v>2</v>
      </c>
      <c r="I882">
        <v>2</v>
      </c>
      <c r="J882">
        <v>0</v>
      </c>
      <c r="K882">
        <v>15</v>
      </c>
      <c r="L882">
        <v>1</v>
      </c>
      <c r="M882">
        <v>3</v>
      </c>
      <c r="N882" s="14">
        <v>0</v>
      </c>
      <c r="O882">
        <v>1</v>
      </c>
      <c r="P882" s="15">
        <f t="shared" si="170"/>
        <v>1</v>
      </c>
      <c r="Q882">
        <f t="shared" si="171"/>
        <v>0</v>
      </c>
      <c r="R882">
        <f t="shared" si="172"/>
        <v>7.0975905112081128E-2</v>
      </c>
      <c r="S882" s="14">
        <f t="shared" si="173"/>
        <v>7.0975905112081128E-2</v>
      </c>
      <c r="T882" s="15">
        <f t="shared" si="174"/>
        <v>0.92902409488791893</v>
      </c>
      <c r="U882" s="14">
        <f t="shared" si="175"/>
        <v>-7.3620604134436995E-2</v>
      </c>
      <c r="V882" s="15">
        <f t="shared" si="176"/>
        <v>100</v>
      </c>
      <c r="W882">
        <f t="shared" si="177"/>
        <v>7.6398346934848801E-2</v>
      </c>
      <c r="AZ882">
        <v>0.13818847992567215</v>
      </c>
      <c r="BA882">
        <v>1</v>
      </c>
      <c r="BB882">
        <v>0</v>
      </c>
      <c r="BC882">
        <f t="shared" si="181"/>
        <v>821</v>
      </c>
      <c r="BD882">
        <f t="shared" si="182"/>
        <v>57</v>
      </c>
      <c r="BE882">
        <f t="shared" si="178"/>
        <v>0.3341443633414436</v>
      </c>
      <c r="BF882">
        <f t="shared" si="179"/>
        <v>0.759493670886076</v>
      </c>
      <c r="BG882">
        <f t="shared" si="180"/>
        <v>6.1597215805839884E-4</v>
      </c>
    </row>
    <row r="883" spans="1:59" x14ac:dyDescent="0.35">
      <c r="A883">
        <v>38</v>
      </c>
      <c r="B883">
        <v>787.54826254826253</v>
      </c>
      <c r="C883">
        <v>2</v>
      </c>
      <c r="D883">
        <v>361</v>
      </c>
      <c r="E883">
        <v>4</v>
      </c>
      <c r="F883">
        <v>2</v>
      </c>
      <c r="G883">
        <v>8</v>
      </c>
      <c r="H883">
        <v>4</v>
      </c>
      <c r="I883">
        <v>2</v>
      </c>
      <c r="J883">
        <v>0</v>
      </c>
      <c r="K883">
        <v>18</v>
      </c>
      <c r="L883">
        <v>4</v>
      </c>
      <c r="M883">
        <v>3</v>
      </c>
      <c r="N883" s="14">
        <v>0</v>
      </c>
      <c r="O883">
        <v>1</v>
      </c>
      <c r="P883" s="15">
        <f t="shared" si="170"/>
        <v>1</v>
      </c>
      <c r="Q883">
        <f t="shared" si="171"/>
        <v>0</v>
      </c>
      <c r="R883">
        <f t="shared" si="172"/>
        <v>2.594076430539043E-2</v>
      </c>
      <c r="S883" s="14">
        <f t="shared" si="173"/>
        <v>2.594076430539043E-2</v>
      </c>
      <c r="T883" s="15">
        <f t="shared" si="174"/>
        <v>0.97405923569460962</v>
      </c>
      <c r="U883" s="14">
        <f t="shared" si="175"/>
        <v>-2.6283160253959291E-2</v>
      </c>
      <c r="V883" s="15">
        <f t="shared" si="176"/>
        <v>100</v>
      </c>
      <c r="W883">
        <f t="shared" si="177"/>
        <v>2.663160858681439E-2</v>
      </c>
      <c r="AZ883">
        <v>0.13819376233494082</v>
      </c>
      <c r="BA883">
        <v>1</v>
      </c>
      <c r="BB883">
        <v>0</v>
      </c>
      <c r="BC883">
        <f t="shared" si="181"/>
        <v>822</v>
      </c>
      <c r="BD883">
        <f t="shared" si="182"/>
        <v>57</v>
      </c>
      <c r="BE883">
        <f t="shared" si="178"/>
        <v>0.33333333333333337</v>
      </c>
      <c r="BF883">
        <f t="shared" si="179"/>
        <v>0.759493670886076</v>
      </c>
      <c r="BG883">
        <f t="shared" si="180"/>
        <v>0</v>
      </c>
    </row>
    <row r="884" spans="1:59" x14ac:dyDescent="0.35">
      <c r="A884">
        <v>38</v>
      </c>
      <c r="B884">
        <v>787.54826254826253</v>
      </c>
      <c r="C884">
        <v>7</v>
      </c>
      <c r="D884">
        <v>709</v>
      </c>
      <c r="E884">
        <v>4</v>
      </c>
      <c r="F884">
        <v>1</v>
      </c>
      <c r="G884">
        <v>8</v>
      </c>
      <c r="H884">
        <v>4</v>
      </c>
      <c r="I884">
        <v>1</v>
      </c>
      <c r="J884">
        <v>0</v>
      </c>
      <c r="K884">
        <v>20</v>
      </c>
      <c r="L884">
        <v>1</v>
      </c>
      <c r="M884">
        <v>3</v>
      </c>
      <c r="N884" s="14">
        <v>0</v>
      </c>
      <c r="O884">
        <v>1</v>
      </c>
      <c r="P884" s="15">
        <f t="shared" si="170"/>
        <v>1</v>
      </c>
      <c r="Q884">
        <f t="shared" si="171"/>
        <v>0</v>
      </c>
      <c r="R884">
        <f t="shared" si="172"/>
        <v>6.2971052591375698E-2</v>
      </c>
      <c r="S884" s="14">
        <f t="shared" si="173"/>
        <v>6.2971052591375698E-2</v>
      </c>
      <c r="T884" s="15">
        <f t="shared" si="174"/>
        <v>0.9370289474086243</v>
      </c>
      <c r="U884" s="14">
        <f t="shared" si="175"/>
        <v>-6.5041103508403184E-2</v>
      </c>
      <c r="V884" s="15">
        <f t="shared" si="176"/>
        <v>100</v>
      </c>
      <c r="W884">
        <f t="shared" si="177"/>
        <v>6.7202889265613019E-2</v>
      </c>
      <c r="AZ884">
        <v>0.13843385653011955</v>
      </c>
      <c r="BA884">
        <v>0</v>
      </c>
      <c r="BB884">
        <v>1</v>
      </c>
      <c r="BC884">
        <f t="shared" si="181"/>
        <v>822</v>
      </c>
      <c r="BD884">
        <f t="shared" si="182"/>
        <v>58</v>
      </c>
      <c r="BE884">
        <f t="shared" si="178"/>
        <v>0.33333333333333337</v>
      </c>
      <c r="BF884">
        <f t="shared" si="179"/>
        <v>0.75527426160337552</v>
      </c>
      <c r="BG884">
        <f t="shared" si="180"/>
        <v>6.1255009051371372E-4</v>
      </c>
    </row>
    <row r="885" spans="1:59" x14ac:dyDescent="0.35">
      <c r="A885">
        <v>38</v>
      </c>
      <c r="B885">
        <v>787.54826254826253</v>
      </c>
      <c r="C885">
        <v>10</v>
      </c>
      <c r="D885">
        <v>2041</v>
      </c>
      <c r="E885">
        <v>1</v>
      </c>
      <c r="F885">
        <v>1</v>
      </c>
      <c r="G885">
        <v>8</v>
      </c>
      <c r="H885">
        <v>4</v>
      </c>
      <c r="I885">
        <v>2</v>
      </c>
      <c r="J885">
        <v>0</v>
      </c>
      <c r="K885">
        <v>11</v>
      </c>
      <c r="L885">
        <v>3</v>
      </c>
      <c r="M885">
        <v>3</v>
      </c>
      <c r="N885" s="14">
        <v>0</v>
      </c>
      <c r="O885">
        <v>1</v>
      </c>
      <c r="P885" s="15">
        <f t="shared" si="170"/>
        <v>1</v>
      </c>
      <c r="Q885">
        <f t="shared" si="171"/>
        <v>0</v>
      </c>
      <c r="R885">
        <f t="shared" si="172"/>
        <v>7.2600196988645352E-2</v>
      </c>
      <c r="S885" s="14">
        <f t="shared" si="173"/>
        <v>7.2600196988645352E-2</v>
      </c>
      <c r="T885" s="15">
        <f t="shared" si="174"/>
        <v>0.92739980301135461</v>
      </c>
      <c r="U885" s="14">
        <f t="shared" si="175"/>
        <v>-7.5370519434380126E-2</v>
      </c>
      <c r="V885" s="15">
        <f t="shared" si="176"/>
        <v>100</v>
      </c>
      <c r="W885">
        <f t="shared" si="177"/>
        <v>7.8283601908158348E-2</v>
      </c>
      <c r="AZ885">
        <v>0.13857267890706035</v>
      </c>
      <c r="BA885">
        <v>1</v>
      </c>
      <c r="BB885">
        <v>0</v>
      </c>
      <c r="BC885">
        <f t="shared" si="181"/>
        <v>823</v>
      </c>
      <c r="BD885">
        <f t="shared" si="182"/>
        <v>58</v>
      </c>
      <c r="BE885">
        <f t="shared" si="178"/>
        <v>0.33252230332522303</v>
      </c>
      <c r="BF885">
        <f t="shared" si="179"/>
        <v>0.75527426160337552</v>
      </c>
      <c r="BG885">
        <f t="shared" si="180"/>
        <v>6.1255009051371372E-4</v>
      </c>
    </row>
    <row r="886" spans="1:59" x14ac:dyDescent="0.35">
      <c r="A886">
        <v>38</v>
      </c>
      <c r="B886">
        <v>805.3360655737705</v>
      </c>
      <c r="C886">
        <v>2</v>
      </c>
      <c r="D886">
        <v>803</v>
      </c>
      <c r="E886">
        <v>1</v>
      </c>
      <c r="F886">
        <v>1</v>
      </c>
      <c r="G886">
        <v>3</v>
      </c>
      <c r="H886">
        <v>1</v>
      </c>
      <c r="I886">
        <v>1</v>
      </c>
      <c r="J886">
        <v>1</v>
      </c>
      <c r="K886">
        <v>12</v>
      </c>
      <c r="L886">
        <v>4</v>
      </c>
      <c r="M886">
        <v>3</v>
      </c>
      <c r="N886" s="14">
        <v>0</v>
      </c>
      <c r="O886">
        <v>1</v>
      </c>
      <c r="P886" s="15">
        <f t="shared" si="170"/>
        <v>1</v>
      </c>
      <c r="Q886">
        <f t="shared" si="171"/>
        <v>0</v>
      </c>
      <c r="R886">
        <f t="shared" si="172"/>
        <v>0.48982447063573753</v>
      </c>
      <c r="S886" s="14">
        <f t="shared" si="173"/>
        <v>0.48982447063573753</v>
      </c>
      <c r="T886" s="15">
        <f t="shared" si="174"/>
        <v>0.51017552936426247</v>
      </c>
      <c r="U886" s="14">
        <f t="shared" si="175"/>
        <v>-0.67300043725442749</v>
      </c>
      <c r="V886" s="15">
        <f t="shared" si="176"/>
        <v>100</v>
      </c>
      <c r="W886">
        <f t="shared" si="177"/>
        <v>0.96010969253291178</v>
      </c>
      <c r="AZ886">
        <v>0.13865556909931476</v>
      </c>
      <c r="BA886">
        <v>1</v>
      </c>
      <c r="BB886">
        <v>0</v>
      </c>
      <c r="BC886">
        <f t="shared" si="181"/>
        <v>824</v>
      </c>
      <c r="BD886">
        <f t="shared" si="182"/>
        <v>58</v>
      </c>
      <c r="BE886">
        <f t="shared" si="178"/>
        <v>0.3317112733171127</v>
      </c>
      <c r="BF886">
        <f t="shared" si="179"/>
        <v>0.75527426160337552</v>
      </c>
      <c r="BG886">
        <f t="shared" si="180"/>
        <v>0</v>
      </c>
    </row>
    <row r="887" spans="1:59" x14ac:dyDescent="0.35">
      <c r="A887">
        <v>38</v>
      </c>
      <c r="B887">
        <v>827</v>
      </c>
      <c r="C887">
        <v>1</v>
      </c>
      <c r="D887">
        <v>724</v>
      </c>
      <c r="E887">
        <v>2</v>
      </c>
      <c r="F887">
        <v>1</v>
      </c>
      <c r="G887">
        <v>7</v>
      </c>
      <c r="H887">
        <v>4</v>
      </c>
      <c r="I887">
        <v>1</v>
      </c>
      <c r="J887">
        <v>0</v>
      </c>
      <c r="K887">
        <v>15.69811320754717</v>
      </c>
      <c r="L887">
        <v>3</v>
      </c>
      <c r="M887">
        <v>2</v>
      </c>
      <c r="N887" s="14">
        <v>0</v>
      </c>
      <c r="O887">
        <v>1</v>
      </c>
      <c r="P887" s="15">
        <f t="shared" si="170"/>
        <v>1</v>
      </c>
      <c r="Q887">
        <f t="shared" si="171"/>
        <v>0</v>
      </c>
      <c r="R887">
        <f t="shared" si="172"/>
        <v>9.4454215290851254E-2</v>
      </c>
      <c r="S887" s="14">
        <f t="shared" si="173"/>
        <v>9.4454215290851254E-2</v>
      </c>
      <c r="T887" s="15">
        <f t="shared" si="174"/>
        <v>0.9055457847091487</v>
      </c>
      <c r="U887" s="14">
        <f t="shared" si="175"/>
        <v>-9.921744003339697E-2</v>
      </c>
      <c r="V887" s="15">
        <f t="shared" si="176"/>
        <v>100</v>
      </c>
      <c r="W887">
        <f t="shared" si="177"/>
        <v>0.10430639387404238</v>
      </c>
      <c r="AZ887">
        <v>0.13904174219798227</v>
      </c>
      <c r="BA887">
        <v>0</v>
      </c>
      <c r="BB887">
        <v>1</v>
      </c>
      <c r="BC887">
        <f t="shared" si="181"/>
        <v>824</v>
      </c>
      <c r="BD887">
        <f t="shared" si="182"/>
        <v>59</v>
      </c>
      <c r="BE887">
        <f t="shared" si="178"/>
        <v>0.3317112733171127</v>
      </c>
      <c r="BF887">
        <f t="shared" si="179"/>
        <v>0.75105485232067504</v>
      </c>
      <c r="BG887">
        <f t="shared" si="180"/>
        <v>6.0912802296886098E-4</v>
      </c>
    </row>
    <row r="888" spans="1:59" x14ac:dyDescent="0.35">
      <c r="A888">
        <v>38</v>
      </c>
      <c r="B888">
        <v>833</v>
      </c>
      <c r="C888">
        <v>18</v>
      </c>
      <c r="D888">
        <v>1766</v>
      </c>
      <c r="E888">
        <v>2</v>
      </c>
      <c r="F888">
        <v>2</v>
      </c>
      <c r="G888">
        <v>7</v>
      </c>
      <c r="H888">
        <v>4</v>
      </c>
      <c r="I888">
        <v>2</v>
      </c>
      <c r="J888">
        <v>1</v>
      </c>
      <c r="K888">
        <v>16</v>
      </c>
      <c r="L888">
        <v>3</v>
      </c>
      <c r="M888">
        <v>3</v>
      </c>
      <c r="N888" s="14">
        <v>0</v>
      </c>
      <c r="O888">
        <v>1</v>
      </c>
      <c r="P888" s="15">
        <f t="shared" si="170"/>
        <v>1</v>
      </c>
      <c r="Q888">
        <f t="shared" si="171"/>
        <v>0</v>
      </c>
      <c r="R888">
        <f t="shared" si="172"/>
        <v>0.29608411581822047</v>
      </c>
      <c r="S888" s="14">
        <f t="shared" si="173"/>
        <v>0.29608411581822047</v>
      </c>
      <c r="T888" s="15">
        <f t="shared" si="174"/>
        <v>0.70391588418177953</v>
      </c>
      <c r="U888" s="14">
        <f t="shared" si="175"/>
        <v>-0.35109641265905656</v>
      </c>
      <c r="V888" s="15">
        <f t="shared" si="176"/>
        <v>100</v>
      </c>
      <c r="W888">
        <f t="shared" si="177"/>
        <v>0.42062428547465425</v>
      </c>
      <c r="AZ888">
        <v>0.13912369117710391</v>
      </c>
      <c r="BA888">
        <v>1</v>
      </c>
      <c r="BB888">
        <v>0</v>
      </c>
      <c r="BC888">
        <f t="shared" si="181"/>
        <v>825</v>
      </c>
      <c r="BD888">
        <f t="shared" si="182"/>
        <v>59</v>
      </c>
      <c r="BE888">
        <f t="shared" si="178"/>
        <v>0.33090024330900247</v>
      </c>
      <c r="BF888">
        <f t="shared" si="179"/>
        <v>0.75105485232067504</v>
      </c>
      <c r="BG888">
        <f t="shared" si="180"/>
        <v>6.0912802296894436E-4</v>
      </c>
    </row>
    <row r="889" spans="1:59" x14ac:dyDescent="0.35">
      <c r="A889">
        <v>38</v>
      </c>
      <c r="B889">
        <v>843.5826086956522</v>
      </c>
      <c r="C889">
        <v>10</v>
      </c>
      <c r="D889">
        <v>634</v>
      </c>
      <c r="E889">
        <v>3</v>
      </c>
      <c r="F889">
        <v>1</v>
      </c>
      <c r="G889">
        <v>7</v>
      </c>
      <c r="H889">
        <v>3</v>
      </c>
      <c r="I889">
        <v>2</v>
      </c>
      <c r="J889">
        <v>0</v>
      </c>
      <c r="K889">
        <v>19</v>
      </c>
      <c r="L889">
        <v>3</v>
      </c>
      <c r="M889">
        <v>3</v>
      </c>
      <c r="N889" s="14">
        <v>0</v>
      </c>
      <c r="O889">
        <v>1</v>
      </c>
      <c r="P889" s="15">
        <f t="shared" si="170"/>
        <v>1</v>
      </c>
      <c r="Q889">
        <f t="shared" si="171"/>
        <v>0</v>
      </c>
      <c r="R889">
        <f t="shared" si="172"/>
        <v>4.5962801181565566E-2</v>
      </c>
      <c r="S889" s="14">
        <f t="shared" si="173"/>
        <v>4.5962801181565566E-2</v>
      </c>
      <c r="T889" s="15">
        <f t="shared" si="174"/>
        <v>0.95403719881843441</v>
      </c>
      <c r="U889" s="14">
        <f t="shared" si="175"/>
        <v>-4.7052615821883741E-2</v>
      </c>
      <c r="V889" s="15">
        <f t="shared" si="176"/>
        <v>100</v>
      </c>
      <c r="W889">
        <f t="shared" si="177"/>
        <v>4.8177158331446659E-2</v>
      </c>
      <c r="AZ889">
        <v>0.13935138700573846</v>
      </c>
      <c r="BA889">
        <v>1</v>
      </c>
      <c r="BB889">
        <v>0</v>
      </c>
      <c r="BC889">
        <f t="shared" si="181"/>
        <v>826</v>
      </c>
      <c r="BD889">
        <f t="shared" si="182"/>
        <v>59</v>
      </c>
      <c r="BE889">
        <f t="shared" si="178"/>
        <v>0.33008921330089214</v>
      </c>
      <c r="BF889">
        <f t="shared" si="179"/>
        <v>0.75105485232067504</v>
      </c>
      <c r="BG889">
        <f t="shared" si="180"/>
        <v>6.0912802296894436E-4</v>
      </c>
    </row>
    <row r="890" spans="1:59" x14ac:dyDescent="0.35">
      <c r="A890">
        <v>38</v>
      </c>
      <c r="B890">
        <v>843.5826086956522</v>
      </c>
      <c r="C890">
        <v>12</v>
      </c>
      <c r="D890">
        <v>837</v>
      </c>
      <c r="E890">
        <v>1</v>
      </c>
      <c r="F890">
        <v>2</v>
      </c>
      <c r="G890">
        <v>7</v>
      </c>
      <c r="H890">
        <v>1</v>
      </c>
      <c r="I890">
        <v>3</v>
      </c>
      <c r="J890">
        <v>0</v>
      </c>
      <c r="K890">
        <v>15.69811320754717</v>
      </c>
      <c r="L890">
        <v>3</v>
      </c>
      <c r="M890">
        <v>2</v>
      </c>
      <c r="N890" s="14">
        <v>0</v>
      </c>
      <c r="O890">
        <v>1</v>
      </c>
      <c r="P890" s="15">
        <f t="shared" si="170"/>
        <v>1</v>
      </c>
      <c r="Q890">
        <f t="shared" si="171"/>
        <v>0</v>
      </c>
      <c r="R890">
        <f t="shared" si="172"/>
        <v>0.16870231393203464</v>
      </c>
      <c r="S890" s="14">
        <f t="shared" si="173"/>
        <v>0.16870231393203464</v>
      </c>
      <c r="T890" s="15">
        <f t="shared" si="174"/>
        <v>0.83129768606796539</v>
      </c>
      <c r="U890" s="14">
        <f t="shared" si="175"/>
        <v>-0.18476732195917503</v>
      </c>
      <c r="V890" s="15">
        <f t="shared" si="176"/>
        <v>100</v>
      </c>
      <c r="W890">
        <f t="shared" si="177"/>
        <v>0.20293851018640011</v>
      </c>
      <c r="AZ890">
        <v>0.1399493597638517</v>
      </c>
      <c r="BA890">
        <v>1</v>
      </c>
      <c r="BB890">
        <v>0</v>
      </c>
      <c r="BC890">
        <f t="shared" si="181"/>
        <v>827</v>
      </c>
      <c r="BD890">
        <f t="shared" si="182"/>
        <v>59</v>
      </c>
      <c r="BE890">
        <f t="shared" si="178"/>
        <v>0.3292781832927818</v>
      </c>
      <c r="BF890">
        <f t="shared" si="179"/>
        <v>0.75105485232067504</v>
      </c>
      <c r="BG890">
        <f t="shared" si="180"/>
        <v>6.0912802296886098E-4</v>
      </c>
    </row>
    <row r="891" spans="1:59" x14ac:dyDescent="0.35">
      <c r="A891">
        <v>38</v>
      </c>
      <c r="B891">
        <v>849</v>
      </c>
      <c r="C891">
        <v>25</v>
      </c>
      <c r="D891">
        <v>421</v>
      </c>
      <c r="E891">
        <v>1</v>
      </c>
      <c r="F891">
        <v>1</v>
      </c>
      <c r="G891">
        <v>1</v>
      </c>
      <c r="H891">
        <v>2</v>
      </c>
      <c r="I891">
        <v>2</v>
      </c>
      <c r="J891">
        <v>0</v>
      </c>
      <c r="K891">
        <v>17</v>
      </c>
      <c r="L891">
        <v>3</v>
      </c>
      <c r="M891">
        <v>3</v>
      </c>
      <c r="N891" s="14">
        <v>0</v>
      </c>
      <c r="O891">
        <v>1</v>
      </c>
      <c r="P891" s="15">
        <f t="shared" si="170"/>
        <v>1</v>
      </c>
      <c r="Q891">
        <f t="shared" si="171"/>
        <v>0</v>
      </c>
      <c r="R891">
        <f t="shared" si="172"/>
        <v>9.9173258274670287E-2</v>
      </c>
      <c r="S891" s="14">
        <f t="shared" si="173"/>
        <v>9.9173258274670287E-2</v>
      </c>
      <c r="T891" s="15">
        <f t="shared" si="174"/>
        <v>0.90082674172532973</v>
      </c>
      <c r="U891" s="14">
        <f t="shared" si="175"/>
        <v>-0.10444233539733101</v>
      </c>
      <c r="V891" s="15">
        <f t="shared" si="176"/>
        <v>100</v>
      </c>
      <c r="W891">
        <f t="shared" si="177"/>
        <v>0.11009137904224109</v>
      </c>
      <c r="AZ891">
        <v>0.1401418525776883</v>
      </c>
      <c r="BA891">
        <v>1</v>
      </c>
      <c r="BB891">
        <v>0</v>
      </c>
      <c r="BC891">
        <f t="shared" si="181"/>
        <v>828</v>
      </c>
      <c r="BD891">
        <f t="shared" si="182"/>
        <v>59</v>
      </c>
      <c r="BE891">
        <f t="shared" si="178"/>
        <v>0.32846715328467158</v>
      </c>
      <c r="BF891">
        <f t="shared" si="179"/>
        <v>0.75105485232067504</v>
      </c>
      <c r="BG891">
        <f t="shared" si="180"/>
        <v>6.0912802296894436E-4</v>
      </c>
    </row>
    <row r="892" spans="1:59" x14ac:dyDescent="0.35">
      <c r="A892">
        <v>38</v>
      </c>
      <c r="B892">
        <v>888</v>
      </c>
      <c r="C892">
        <v>10</v>
      </c>
      <c r="D892">
        <v>1563</v>
      </c>
      <c r="E892">
        <v>3</v>
      </c>
      <c r="F892">
        <v>2</v>
      </c>
      <c r="G892">
        <v>2</v>
      </c>
      <c r="H892">
        <v>3</v>
      </c>
      <c r="I892">
        <v>2</v>
      </c>
      <c r="J892">
        <v>0</v>
      </c>
      <c r="K892">
        <v>11</v>
      </c>
      <c r="L892">
        <v>3</v>
      </c>
      <c r="M892">
        <v>3</v>
      </c>
      <c r="N892" s="14">
        <v>0</v>
      </c>
      <c r="O892">
        <v>1</v>
      </c>
      <c r="P892" s="15">
        <f t="shared" si="170"/>
        <v>1</v>
      </c>
      <c r="Q892">
        <f t="shared" si="171"/>
        <v>0</v>
      </c>
      <c r="R892">
        <f t="shared" si="172"/>
        <v>3.7467757997534309E-2</v>
      </c>
      <c r="S892" s="14">
        <f t="shared" si="173"/>
        <v>3.7467757997534309E-2</v>
      </c>
      <c r="T892" s="15">
        <f t="shared" si="174"/>
        <v>0.96253224200246568</v>
      </c>
      <c r="U892" s="14">
        <f t="shared" si="175"/>
        <v>-3.818771519686949E-2</v>
      </c>
      <c r="V892" s="15">
        <f t="shared" si="176"/>
        <v>100</v>
      </c>
      <c r="W892">
        <f t="shared" si="177"/>
        <v>3.8926236818400864E-2</v>
      </c>
      <c r="AZ892">
        <v>0.14022177048338122</v>
      </c>
      <c r="BA892">
        <v>1</v>
      </c>
      <c r="BB892">
        <v>0</v>
      </c>
      <c r="BC892">
        <f t="shared" si="181"/>
        <v>829</v>
      </c>
      <c r="BD892">
        <f t="shared" si="182"/>
        <v>59</v>
      </c>
      <c r="BE892">
        <f t="shared" si="178"/>
        <v>0.32765612327656124</v>
      </c>
      <c r="BF892">
        <f t="shared" si="179"/>
        <v>0.75105485232067504</v>
      </c>
      <c r="BG892">
        <f t="shared" si="180"/>
        <v>6.0912802296894436E-4</v>
      </c>
    </row>
    <row r="893" spans="1:59" x14ac:dyDescent="0.35">
      <c r="A893">
        <v>38</v>
      </c>
      <c r="B893">
        <v>903</v>
      </c>
      <c r="C893">
        <v>2</v>
      </c>
      <c r="D893">
        <v>1573</v>
      </c>
      <c r="E893">
        <v>3</v>
      </c>
      <c r="F893">
        <v>2</v>
      </c>
      <c r="G893">
        <v>3</v>
      </c>
      <c r="H893">
        <v>2</v>
      </c>
      <c r="I893">
        <v>2</v>
      </c>
      <c r="J893">
        <v>0</v>
      </c>
      <c r="K893">
        <v>11</v>
      </c>
      <c r="L893">
        <v>1</v>
      </c>
      <c r="M893">
        <v>3</v>
      </c>
      <c r="N893" s="14">
        <v>1</v>
      </c>
      <c r="O893">
        <v>0</v>
      </c>
      <c r="P893" s="15">
        <f t="shared" si="170"/>
        <v>1</v>
      </c>
      <c r="Q893">
        <f t="shared" si="171"/>
        <v>1</v>
      </c>
      <c r="R893">
        <f t="shared" si="172"/>
        <v>6.4153751724578059E-2</v>
      </c>
      <c r="S893" s="14">
        <f t="shared" si="173"/>
        <v>6.4153751724578059E-2</v>
      </c>
      <c r="T893" s="15">
        <f t="shared" si="174"/>
        <v>0.93584624827542195</v>
      </c>
      <c r="U893" s="14">
        <f t="shared" si="175"/>
        <v>-2.7464727060050573</v>
      </c>
      <c r="V893" s="15">
        <f t="shared" si="176"/>
        <v>0</v>
      </c>
      <c r="W893">
        <f t="shared" si="177"/>
        <v>14.587552919635224</v>
      </c>
      <c r="AZ893">
        <v>0.14054062180607321</v>
      </c>
      <c r="BA893">
        <v>1</v>
      </c>
      <c r="BB893">
        <v>0</v>
      </c>
      <c r="BC893">
        <f t="shared" si="181"/>
        <v>830</v>
      </c>
      <c r="BD893">
        <f t="shared" si="182"/>
        <v>59</v>
      </c>
      <c r="BE893">
        <f t="shared" si="178"/>
        <v>0.3268450932684509</v>
      </c>
      <c r="BF893">
        <f t="shared" si="179"/>
        <v>0.75105485232067504</v>
      </c>
      <c r="BG893">
        <f t="shared" si="180"/>
        <v>6.0912802296886098E-4</v>
      </c>
    </row>
    <row r="894" spans="1:59" x14ac:dyDescent="0.35">
      <c r="A894">
        <v>38</v>
      </c>
      <c r="B894">
        <v>1009</v>
      </c>
      <c r="C894">
        <v>2</v>
      </c>
      <c r="D894">
        <v>1355</v>
      </c>
      <c r="E894">
        <v>2</v>
      </c>
      <c r="F894">
        <v>1</v>
      </c>
      <c r="G894">
        <v>8</v>
      </c>
      <c r="H894">
        <v>1</v>
      </c>
      <c r="I894">
        <v>3</v>
      </c>
      <c r="J894">
        <v>0</v>
      </c>
      <c r="K894">
        <v>15</v>
      </c>
      <c r="L894">
        <v>4</v>
      </c>
      <c r="M894">
        <v>3</v>
      </c>
      <c r="N894" s="14">
        <v>0</v>
      </c>
      <c r="O894">
        <v>1</v>
      </c>
      <c r="P894" s="15">
        <f t="shared" si="170"/>
        <v>1</v>
      </c>
      <c r="Q894">
        <f t="shared" si="171"/>
        <v>0</v>
      </c>
      <c r="R894">
        <f t="shared" si="172"/>
        <v>4.876309909153146E-2</v>
      </c>
      <c r="S894" s="14">
        <f t="shared" si="173"/>
        <v>4.876309909153146E-2</v>
      </c>
      <c r="T894" s="15">
        <f t="shared" si="174"/>
        <v>0.95123690090846857</v>
      </c>
      <c r="U894" s="14">
        <f t="shared" si="175"/>
        <v>-4.9992140299510428E-2</v>
      </c>
      <c r="V894" s="15">
        <f t="shared" si="176"/>
        <v>100</v>
      </c>
      <c r="W894">
        <f t="shared" si="177"/>
        <v>5.1262833732544207E-2</v>
      </c>
      <c r="AZ894">
        <v>0.14112635839752541</v>
      </c>
      <c r="BA894">
        <v>1</v>
      </c>
      <c r="BB894">
        <v>0</v>
      </c>
      <c r="BC894">
        <f t="shared" si="181"/>
        <v>831</v>
      </c>
      <c r="BD894">
        <f t="shared" si="182"/>
        <v>59</v>
      </c>
      <c r="BE894">
        <f t="shared" si="178"/>
        <v>0.32603406326034068</v>
      </c>
      <c r="BF894">
        <f t="shared" si="179"/>
        <v>0.75105485232067504</v>
      </c>
      <c r="BG894">
        <f t="shared" si="180"/>
        <v>6.0912802296894436E-4</v>
      </c>
    </row>
    <row r="895" spans="1:59" x14ac:dyDescent="0.35">
      <c r="A895">
        <v>38</v>
      </c>
      <c r="B895">
        <v>1035</v>
      </c>
      <c r="C895">
        <v>3</v>
      </c>
      <c r="D895">
        <v>1036</v>
      </c>
      <c r="E895">
        <v>2</v>
      </c>
      <c r="F895">
        <v>2</v>
      </c>
      <c r="G895">
        <v>8</v>
      </c>
      <c r="H895">
        <v>4</v>
      </c>
      <c r="I895">
        <v>1</v>
      </c>
      <c r="J895">
        <v>1</v>
      </c>
      <c r="K895">
        <v>12</v>
      </c>
      <c r="L895">
        <v>3</v>
      </c>
      <c r="M895">
        <v>3</v>
      </c>
      <c r="N895" s="14">
        <v>0</v>
      </c>
      <c r="O895">
        <v>1</v>
      </c>
      <c r="P895" s="15">
        <f t="shared" si="170"/>
        <v>1</v>
      </c>
      <c r="Q895">
        <f t="shared" si="171"/>
        <v>0</v>
      </c>
      <c r="R895">
        <f t="shared" si="172"/>
        <v>0.41072526583182317</v>
      </c>
      <c r="S895" s="14">
        <f t="shared" si="173"/>
        <v>0.41072526583182317</v>
      </c>
      <c r="T895" s="15">
        <f t="shared" si="174"/>
        <v>0.58927473416817677</v>
      </c>
      <c r="U895" s="14">
        <f t="shared" si="175"/>
        <v>-0.52886276236899443</v>
      </c>
      <c r="V895" s="15">
        <f t="shared" si="176"/>
        <v>100</v>
      </c>
      <c r="W895">
        <f t="shared" si="177"/>
        <v>0.69700131707089918</v>
      </c>
      <c r="AZ895">
        <v>0.14123448018849188</v>
      </c>
      <c r="BA895">
        <v>1</v>
      </c>
      <c r="BB895">
        <v>0</v>
      </c>
      <c r="BC895">
        <f t="shared" si="181"/>
        <v>832</v>
      </c>
      <c r="BD895">
        <f t="shared" si="182"/>
        <v>59</v>
      </c>
      <c r="BE895">
        <f t="shared" si="178"/>
        <v>0.32522303325223034</v>
      </c>
      <c r="BF895">
        <f t="shared" si="179"/>
        <v>0.75105485232067504</v>
      </c>
      <c r="BG895">
        <f t="shared" si="180"/>
        <v>6.0912802296894436E-4</v>
      </c>
    </row>
    <row r="896" spans="1:59" x14ac:dyDescent="0.35">
      <c r="A896">
        <v>38</v>
      </c>
      <c r="B896">
        <v>1084</v>
      </c>
      <c r="C896">
        <v>29</v>
      </c>
      <c r="D896">
        <v>273</v>
      </c>
      <c r="E896">
        <v>4</v>
      </c>
      <c r="F896">
        <v>2</v>
      </c>
      <c r="G896">
        <v>3</v>
      </c>
      <c r="H896">
        <v>4</v>
      </c>
      <c r="I896">
        <v>2</v>
      </c>
      <c r="J896">
        <v>0</v>
      </c>
      <c r="K896">
        <v>15.345132743362832</v>
      </c>
      <c r="L896">
        <v>1</v>
      </c>
      <c r="M896">
        <v>1</v>
      </c>
      <c r="N896" s="14">
        <v>0</v>
      </c>
      <c r="O896">
        <v>1</v>
      </c>
      <c r="P896" s="15">
        <f t="shared" si="170"/>
        <v>1</v>
      </c>
      <c r="Q896">
        <f t="shared" si="171"/>
        <v>0</v>
      </c>
      <c r="R896">
        <f t="shared" si="172"/>
        <v>9.1234540670513259E-2</v>
      </c>
      <c r="S896" s="14">
        <f t="shared" si="173"/>
        <v>9.1234540670513259E-2</v>
      </c>
      <c r="T896" s="15">
        <f t="shared" si="174"/>
        <v>0.90876545932948671</v>
      </c>
      <c r="U896" s="14">
        <f t="shared" si="175"/>
        <v>-9.5668238637303213E-2</v>
      </c>
      <c r="V896" s="15">
        <f t="shared" si="176"/>
        <v>100</v>
      </c>
      <c r="W896">
        <f t="shared" si="177"/>
        <v>0.10039393523806321</v>
      </c>
      <c r="AZ896">
        <v>0.14126874950731788</v>
      </c>
      <c r="BA896">
        <v>1</v>
      </c>
      <c r="BB896">
        <v>0</v>
      </c>
      <c r="BC896">
        <f t="shared" si="181"/>
        <v>833</v>
      </c>
      <c r="BD896">
        <f t="shared" si="182"/>
        <v>59</v>
      </c>
      <c r="BE896">
        <f t="shared" si="178"/>
        <v>0.32441200324412001</v>
      </c>
      <c r="BF896">
        <f t="shared" si="179"/>
        <v>0.75105485232067504</v>
      </c>
      <c r="BG896">
        <f t="shared" si="180"/>
        <v>6.0912802296886098E-4</v>
      </c>
    </row>
    <row r="897" spans="1:59" x14ac:dyDescent="0.35">
      <c r="A897">
        <v>38</v>
      </c>
      <c r="B897">
        <v>1153</v>
      </c>
      <c r="C897">
        <v>6</v>
      </c>
      <c r="D897">
        <v>1782</v>
      </c>
      <c r="E897">
        <v>4</v>
      </c>
      <c r="F897">
        <v>1</v>
      </c>
      <c r="G897">
        <v>5</v>
      </c>
      <c r="H897">
        <v>3</v>
      </c>
      <c r="I897">
        <v>2</v>
      </c>
      <c r="J897">
        <v>0</v>
      </c>
      <c r="K897">
        <v>11</v>
      </c>
      <c r="L897">
        <v>2</v>
      </c>
      <c r="M897">
        <v>3</v>
      </c>
      <c r="N897" s="14">
        <v>0</v>
      </c>
      <c r="O897">
        <v>1</v>
      </c>
      <c r="P897" s="15">
        <f t="shared" si="170"/>
        <v>1</v>
      </c>
      <c r="Q897">
        <f t="shared" si="171"/>
        <v>0</v>
      </c>
      <c r="R897">
        <f t="shared" si="172"/>
        <v>2.7588073305881446E-2</v>
      </c>
      <c r="S897" s="14">
        <f t="shared" si="173"/>
        <v>2.7588073305881446E-2</v>
      </c>
      <c r="T897" s="15">
        <f t="shared" si="174"/>
        <v>0.97241192669411858</v>
      </c>
      <c r="U897" s="14">
        <f t="shared" si="175"/>
        <v>-2.7975771401360192E-2</v>
      </c>
      <c r="V897" s="15">
        <f t="shared" si="176"/>
        <v>100</v>
      </c>
      <c r="W897">
        <f t="shared" si="177"/>
        <v>2.8370768136988859E-2</v>
      </c>
      <c r="AZ897">
        <v>0.14164760317879277</v>
      </c>
      <c r="BA897">
        <v>1</v>
      </c>
      <c r="BB897">
        <v>0</v>
      </c>
      <c r="BC897">
        <f t="shared" si="181"/>
        <v>834</v>
      </c>
      <c r="BD897">
        <f t="shared" si="182"/>
        <v>59</v>
      </c>
      <c r="BE897">
        <f t="shared" si="178"/>
        <v>0.32360097323600978</v>
      </c>
      <c r="BF897">
        <f t="shared" si="179"/>
        <v>0.75105485232067504</v>
      </c>
      <c r="BG897">
        <f t="shared" si="180"/>
        <v>6.0912802296894436E-4</v>
      </c>
    </row>
    <row r="898" spans="1:59" x14ac:dyDescent="0.35">
      <c r="A898">
        <v>38</v>
      </c>
      <c r="B898">
        <v>1180</v>
      </c>
      <c r="C898">
        <v>29</v>
      </c>
      <c r="D898">
        <v>282</v>
      </c>
      <c r="E898">
        <v>2</v>
      </c>
      <c r="F898">
        <v>2</v>
      </c>
      <c r="G898">
        <v>7</v>
      </c>
      <c r="H898">
        <v>1</v>
      </c>
      <c r="I898">
        <v>2</v>
      </c>
      <c r="J898">
        <v>1</v>
      </c>
      <c r="K898">
        <v>19</v>
      </c>
      <c r="L898">
        <v>2</v>
      </c>
      <c r="M898">
        <v>3</v>
      </c>
      <c r="N898" s="14">
        <v>1</v>
      </c>
      <c r="O898">
        <v>0</v>
      </c>
      <c r="P898" s="15">
        <f t="shared" si="170"/>
        <v>1</v>
      </c>
      <c r="Q898">
        <f t="shared" si="171"/>
        <v>1</v>
      </c>
      <c r="R898">
        <f t="shared" si="172"/>
        <v>0.67630028436415002</v>
      </c>
      <c r="S898" s="14">
        <f t="shared" si="173"/>
        <v>0.67630028436415002</v>
      </c>
      <c r="T898" s="15">
        <f t="shared" si="174"/>
        <v>0.32369971563584998</v>
      </c>
      <c r="U898" s="14">
        <f t="shared" si="175"/>
        <v>-0.39111809393090385</v>
      </c>
      <c r="V898" s="15">
        <f t="shared" si="176"/>
        <v>100</v>
      </c>
      <c r="W898">
        <f t="shared" si="177"/>
        <v>0.4786331207005019</v>
      </c>
      <c r="AZ898">
        <v>0.14285641584248393</v>
      </c>
      <c r="BA898">
        <v>1</v>
      </c>
      <c r="BB898">
        <v>0</v>
      </c>
      <c r="BC898">
        <f t="shared" si="181"/>
        <v>835</v>
      </c>
      <c r="BD898">
        <f t="shared" si="182"/>
        <v>59</v>
      </c>
      <c r="BE898">
        <f t="shared" si="178"/>
        <v>0.32278994322789945</v>
      </c>
      <c r="BF898">
        <f t="shared" si="179"/>
        <v>0.75105485232067504</v>
      </c>
      <c r="BG898">
        <f t="shared" si="180"/>
        <v>6.0912802296894436E-4</v>
      </c>
    </row>
    <row r="899" spans="1:59" x14ac:dyDescent="0.35">
      <c r="A899">
        <v>38</v>
      </c>
      <c r="B899">
        <v>1186</v>
      </c>
      <c r="C899">
        <v>3</v>
      </c>
      <c r="D899">
        <v>1060</v>
      </c>
      <c r="E899">
        <v>3</v>
      </c>
      <c r="F899">
        <v>2</v>
      </c>
      <c r="G899">
        <v>4</v>
      </c>
      <c r="H899">
        <v>3</v>
      </c>
      <c r="I899">
        <v>2</v>
      </c>
      <c r="J899">
        <v>0</v>
      </c>
      <c r="K899">
        <v>16</v>
      </c>
      <c r="L899">
        <v>1</v>
      </c>
      <c r="M899">
        <v>3</v>
      </c>
      <c r="N899" s="14">
        <v>0</v>
      </c>
      <c r="O899">
        <v>1</v>
      </c>
      <c r="P899" s="15">
        <f t="shared" si="170"/>
        <v>1</v>
      </c>
      <c r="Q899">
        <f t="shared" si="171"/>
        <v>0</v>
      </c>
      <c r="R899">
        <f t="shared" si="172"/>
        <v>4.8898005344708007E-2</v>
      </c>
      <c r="S899" s="14">
        <f t="shared" si="173"/>
        <v>4.8898005344708007E-2</v>
      </c>
      <c r="T899" s="15">
        <f t="shared" si="174"/>
        <v>0.95110199465529199</v>
      </c>
      <c r="U899" s="14">
        <f t="shared" si="175"/>
        <v>-5.0133972287193941E-2</v>
      </c>
      <c r="V899" s="15">
        <f t="shared" si="176"/>
        <v>100</v>
      </c>
      <c r="W899">
        <f t="shared" si="177"/>
        <v>5.1411947004096147E-2</v>
      </c>
      <c r="AZ899">
        <v>0.14288500444155464</v>
      </c>
      <c r="BA899">
        <v>1</v>
      </c>
      <c r="BB899">
        <v>0</v>
      </c>
      <c r="BC899">
        <f t="shared" si="181"/>
        <v>836</v>
      </c>
      <c r="BD899">
        <f t="shared" si="182"/>
        <v>59</v>
      </c>
      <c r="BE899">
        <f t="shared" si="178"/>
        <v>0.32197891321978911</v>
      </c>
      <c r="BF899">
        <f t="shared" si="179"/>
        <v>0.75105485232067504</v>
      </c>
      <c r="BG899">
        <f t="shared" si="180"/>
        <v>6.0912802296886098E-4</v>
      </c>
    </row>
    <row r="900" spans="1:59" x14ac:dyDescent="0.35">
      <c r="A900">
        <v>38</v>
      </c>
      <c r="B900">
        <v>1189</v>
      </c>
      <c r="C900">
        <v>1</v>
      </c>
      <c r="D900">
        <v>1668</v>
      </c>
      <c r="E900">
        <v>4</v>
      </c>
      <c r="F900">
        <v>2</v>
      </c>
      <c r="G900">
        <v>4</v>
      </c>
      <c r="H900">
        <v>4</v>
      </c>
      <c r="I900">
        <v>2</v>
      </c>
      <c r="J900">
        <v>0</v>
      </c>
      <c r="K900">
        <v>15</v>
      </c>
      <c r="L900">
        <v>4</v>
      </c>
      <c r="M900">
        <v>4</v>
      </c>
      <c r="N900" s="14">
        <v>0</v>
      </c>
      <c r="O900">
        <v>1</v>
      </c>
      <c r="P900" s="15">
        <f t="shared" si="170"/>
        <v>1</v>
      </c>
      <c r="Q900">
        <f t="shared" si="171"/>
        <v>0</v>
      </c>
      <c r="R900">
        <f t="shared" si="172"/>
        <v>1.0250240684338427E-2</v>
      </c>
      <c r="S900" s="14">
        <f t="shared" si="173"/>
        <v>1.0250240684338427E-2</v>
      </c>
      <c r="T900" s="15">
        <f t="shared" si="174"/>
        <v>0.98974975931566156</v>
      </c>
      <c r="U900" s="14">
        <f t="shared" si="175"/>
        <v>-1.0303136172828303E-2</v>
      </c>
      <c r="V900" s="15">
        <f t="shared" si="176"/>
        <v>100</v>
      </c>
      <c r="W900">
        <f t="shared" si="177"/>
        <v>1.0356396238404449E-2</v>
      </c>
      <c r="AZ900">
        <v>0.14293308605292349</v>
      </c>
      <c r="BA900">
        <v>1</v>
      </c>
      <c r="BB900">
        <v>0</v>
      </c>
      <c r="BC900">
        <f t="shared" si="181"/>
        <v>837</v>
      </c>
      <c r="BD900">
        <f t="shared" si="182"/>
        <v>59</v>
      </c>
      <c r="BE900">
        <f t="shared" si="178"/>
        <v>0.32116788321167888</v>
      </c>
      <c r="BF900">
        <f t="shared" si="179"/>
        <v>0.75105485232067504</v>
      </c>
      <c r="BG900">
        <f t="shared" si="180"/>
        <v>6.0912802296894436E-4</v>
      </c>
    </row>
    <row r="901" spans="1:59" x14ac:dyDescent="0.35">
      <c r="A901">
        <v>38</v>
      </c>
      <c r="B901">
        <v>1206</v>
      </c>
      <c r="C901">
        <v>9</v>
      </c>
      <c r="D901">
        <v>1940</v>
      </c>
      <c r="E901">
        <v>2</v>
      </c>
      <c r="F901">
        <v>2</v>
      </c>
      <c r="G901">
        <v>4</v>
      </c>
      <c r="H901">
        <v>4</v>
      </c>
      <c r="I901">
        <v>3</v>
      </c>
      <c r="J901">
        <v>0</v>
      </c>
      <c r="K901">
        <v>19</v>
      </c>
      <c r="L901">
        <v>4</v>
      </c>
      <c r="M901">
        <v>4</v>
      </c>
      <c r="N901" s="14">
        <v>0</v>
      </c>
      <c r="O901">
        <v>1</v>
      </c>
      <c r="P901" s="15">
        <f t="shared" ref="P901:P964" si="183">N901+O901</f>
        <v>1</v>
      </c>
      <c r="Q901">
        <f t="shared" ref="Q901:Q964" si="184">IF(P901=0,"",N901/P901)</f>
        <v>0</v>
      </c>
      <c r="R901">
        <f t="shared" ref="R901:R964" si="185">1/(1+EXP(-$Y$5-MMULT(A901:M901,$Y$6:$Y$18)))</f>
        <v>1.155984101064228E-2</v>
      </c>
      <c r="S901" s="14">
        <f t="shared" ref="S901:S964" si="186">P901*R901</f>
        <v>1.155984101064228E-2</v>
      </c>
      <c r="T901" s="15">
        <f t="shared" ref="T901:T964" si="187">P901-S901</f>
        <v>0.98844015898935766</v>
      </c>
      <c r="U901" s="14">
        <f t="shared" ref="U901:U964" si="188">IFERROR(P901*(Q901*LN(R901)+(1-Q901)*LN(1-R901)),0)</f>
        <v>-1.1627175392222865E-2</v>
      </c>
      <c r="V901" s="15">
        <f t="shared" ref="V901:V964" si="189">100*IF(R901&gt;=$AV$10,N901/P901,O901/P901)</f>
        <v>100</v>
      </c>
      <c r="W901">
        <f t="shared" ref="W901:W964" si="190">IFERROR((N901-S901)^2/S901+(O901-T901)^2/T901,0)</f>
        <v>1.1695033741305875E-2</v>
      </c>
      <c r="AZ901">
        <v>0.14293386374155218</v>
      </c>
      <c r="BA901">
        <v>1</v>
      </c>
      <c r="BB901">
        <v>0</v>
      </c>
      <c r="BC901">
        <f t="shared" si="181"/>
        <v>838</v>
      </c>
      <c r="BD901">
        <f t="shared" si="182"/>
        <v>59</v>
      </c>
      <c r="BE901">
        <f t="shared" ref="BE901:BE964" si="191">1-BC901/BC$1474</f>
        <v>0.32035685320356855</v>
      </c>
      <c r="BF901">
        <f t="shared" ref="BF901:BF964" si="192">1-BD901/BD$1474</f>
        <v>0.75105485232067504</v>
      </c>
      <c r="BG901">
        <f t="shared" ref="BG901:BG964" si="193">(BE901-BE902)*BF901</f>
        <v>6.0912802296894436E-4</v>
      </c>
    </row>
    <row r="902" spans="1:59" x14ac:dyDescent="0.35">
      <c r="A902">
        <v>38</v>
      </c>
      <c r="B902">
        <v>1245</v>
      </c>
      <c r="C902">
        <v>14</v>
      </c>
      <c r="D902">
        <v>1582</v>
      </c>
      <c r="E902">
        <v>3</v>
      </c>
      <c r="F902">
        <v>2</v>
      </c>
      <c r="G902">
        <v>8</v>
      </c>
      <c r="H902">
        <v>2</v>
      </c>
      <c r="I902">
        <v>2</v>
      </c>
      <c r="J902">
        <v>0</v>
      </c>
      <c r="K902">
        <v>11</v>
      </c>
      <c r="L902">
        <v>4</v>
      </c>
      <c r="M902">
        <v>3</v>
      </c>
      <c r="N902" s="14">
        <v>0</v>
      </c>
      <c r="O902">
        <v>1</v>
      </c>
      <c r="P902" s="15">
        <f t="shared" si="183"/>
        <v>1</v>
      </c>
      <c r="Q902">
        <f t="shared" si="184"/>
        <v>0</v>
      </c>
      <c r="R902">
        <f t="shared" si="185"/>
        <v>9.3957366615078919E-2</v>
      </c>
      <c r="S902" s="14">
        <f t="shared" si="186"/>
        <v>9.3957366615078919E-2</v>
      </c>
      <c r="T902" s="15">
        <f t="shared" si="187"/>
        <v>0.90604263338492108</v>
      </c>
      <c r="U902" s="14">
        <f t="shared" si="188"/>
        <v>-9.8668917330041822E-2</v>
      </c>
      <c r="V902" s="15">
        <f t="shared" si="189"/>
        <v>100</v>
      </c>
      <c r="W902">
        <f t="shared" si="190"/>
        <v>0.10370082284545465</v>
      </c>
      <c r="AZ902">
        <v>0.1432778790918631</v>
      </c>
      <c r="BA902">
        <v>1</v>
      </c>
      <c r="BB902">
        <v>0</v>
      </c>
      <c r="BC902">
        <f t="shared" ref="BC902:BC965" si="194">BC901+BA902</f>
        <v>839</v>
      </c>
      <c r="BD902">
        <f t="shared" ref="BD902:BD965" si="195">BD901+BB902</f>
        <v>59</v>
      </c>
      <c r="BE902">
        <f t="shared" si="191"/>
        <v>0.31954582319545821</v>
      </c>
      <c r="BF902">
        <f t="shared" si="192"/>
        <v>0.75105485232067504</v>
      </c>
      <c r="BG902">
        <f t="shared" si="193"/>
        <v>6.0912802296886098E-4</v>
      </c>
    </row>
    <row r="903" spans="1:59" x14ac:dyDescent="0.35">
      <c r="A903">
        <v>38</v>
      </c>
      <c r="B903">
        <v>1261</v>
      </c>
      <c r="C903">
        <v>2</v>
      </c>
      <c r="D903">
        <v>271</v>
      </c>
      <c r="E903">
        <v>4</v>
      </c>
      <c r="F903">
        <v>2</v>
      </c>
      <c r="G903">
        <v>3</v>
      </c>
      <c r="H903">
        <v>3</v>
      </c>
      <c r="I903">
        <v>2</v>
      </c>
      <c r="J903">
        <v>0</v>
      </c>
      <c r="K903">
        <v>15.345132743362832</v>
      </c>
      <c r="L903">
        <v>2</v>
      </c>
      <c r="M903">
        <v>3</v>
      </c>
      <c r="N903" s="14">
        <v>0</v>
      </c>
      <c r="O903">
        <v>1</v>
      </c>
      <c r="P903" s="15">
        <f t="shared" si="183"/>
        <v>1</v>
      </c>
      <c r="Q903">
        <f t="shared" si="184"/>
        <v>0</v>
      </c>
      <c r="R903">
        <f t="shared" si="185"/>
        <v>2.8305478331283579E-2</v>
      </c>
      <c r="S903" s="14">
        <f t="shared" si="186"/>
        <v>2.8305478331283579E-2</v>
      </c>
      <c r="T903" s="15">
        <f t="shared" si="187"/>
        <v>0.97169452166871639</v>
      </c>
      <c r="U903" s="14">
        <f t="shared" si="188"/>
        <v>-2.8713802036020027E-2</v>
      </c>
      <c r="V903" s="15">
        <f t="shared" si="189"/>
        <v>100</v>
      </c>
      <c r="W903">
        <f t="shared" si="190"/>
        <v>2.9130017407810266E-2</v>
      </c>
      <c r="AZ903">
        <v>0.14347546994443747</v>
      </c>
      <c r="BA903">
        <v>1</v>
      </c>
      <c r="BB903">
        <v>0</v>
      </c>
      <c r="BC903">
        <f t="shared" si="194"/>
        <v>840</v>
      </c>
      <c r="BD903">
        <f t="shared" si="195"/>
        <v>59</v>
      </c>
      <c r="BE903">
        <f t="shared" si="191"/>
        <v>0.31873479318734799</v>
      </c>
      <c r="BF903">
        <f t="shared" si="192"/>
        <v>0.75105485232067504</v>
      </c>
      <c r="BG903">
        <f t="shared" si="193"/>
        <v>6.0912802296894436E-4</v>
      </c>
    </row>
    <row r="904" spans="1:59" x14ac:dyDescent="0.35">
      <c r="A904">
        <v>38</v>
      </c>
      <c r="B904">
        <v>1333</v>
      </c>
      <c r="C904">
        <v>1</v>
      </c>
      <c r="D904">
        <v>950</v>
      </c>
      <c r="E904">
        <v>4</v>
      </c>
      <c r="F904">
        <v>1</v>
      </c>
      <c r="G904">
        <v>1</v>
      </c>
      <c r="H904">
        <v>1</v>
      </c>
      <c r="I904">
        <v>2</v>
      </c>
      <c r="J904">
        <v>0</v>
      </c>
      <c r="K904">
        <v>13</v>
      </c>
      <c r="L904">
        <v>2</v>
      </c>
      <c r="M904">
        <v>3</v>
      </c>
      <c r="N904" s="14">
        <v>0</v>
      </c>
      <c r="O904">
        <v>1</v>
      </c>
      <c r="P904" s="15">
        <f t="shared" si="183"/>
        <v>1</v>
      </c>
      <c r="Q904">
        <f t="shared" si="184"/>
        <v>0</v>
      </c>
      <c r="R904">
        <f t="shared" si="185"/>
        <v>3.0217090547971254E-2</v>
      </c>
      <c r="S904" s="14">
        <f t="shared" si="186"/>
        <v>3.0217090547971254E-2</v>
      </c>
      <c r="T904" s="15">
        <f t="shared" si="187"/>
        <v>0.96978290945202872</v>
      </c>
      <c r="U904" s="14">
        <f t="shared" si="188"/>
        <v>-3.0683037221345369E-2</v>
      </c>
      <c r="V904" s="15">
        <f t="shared" si="189"/>
        <v>100</v>
      </c>
      <c r="W904">
        <f t="shared" si="190"/>
        <v>3.1158613183898322E-2</v>
      </c>
      <c r="AZ904">
        <v>0.14351917556488875</v>
      </c>
      <c r="BA904">
        <v>1</v>
      </c>
      <c r="BB904">
        <v>0</v>
      </c>
      <c r="BC904">
        <f t="shared" si="194"/>
        <v>841</v>
      </c>
      <c r="BD904">
        <f t="shared" si="195"/>
        <v>59</v>
      </c>
      <c r="BE904">
        <f t="shared" si="191"/>
        <v>0.31792376317923765</v>
      </c>
      <c r="BF904">
        <f t="shared" si="192"/>
        <v>0.75105485232067504</v>
      </c>
      <c r="BG904">
        <f t="shared" si="193"/>
        <v>6.0912802296894436E-4</v>
      </c>
    </row>
    <row r="905" spans="1:59" x14ac:dyDescent="0.35">
      <c r="A905">
        <v>38</v>
      </c>
      <c r="B905">
        <v>1336</v>
      </c>
      <c r="C905">
        <v>2</v>
      </c>
      <c r="D905">
        <v>1805</v>
      </c>
      <c r="E905">
        <v>1</v>
      </c>
      <c r="F905">
        <v>2</v>
      </c>
      <c r="G905">
        <v>2</v>
      </c>
      <c r="H905">
        <v>2</v>
      </c>
      <c r="I905">
        <v>3</v>
      </c>
      <c r="J905">
        <v>0</v>
      </c>
      <c r="K905">
        <v>13</v>
      </c>
      <c r="L905">
        <v>4</v>
      </c>
      <c r="M905">
        <v>3</v>
      </c>
      <c r="N905" s="14">
        <v>0</v>
      </c>
      <c r="O905">
        <v>1</v>
      </c>
      <c r="P905" s="15">
        <f t="shared" si="183"/>
        <v>1</v>
      </c>
      <c r="Q905">
        <f t="shared" si="184"/>
        <v>0</v>
      </c>
      <c r="R905">
        <f t="shared" si="185"/>
        <v>3.1512318272134791E-2</v>
      </c>
      <c r="S905" s="14">
        <f t="shared" si="186"/>
        <v>3.1512318272134791E-2</v>
      </c>
      <c r="T905" s="15">
        <f t="shared" si="187"/>
        <v>0.96848768172786526</v>
      </c>
      <c r="U905" s="14">
        <f t="shared" si="188"/>
        <v>-3.2019515134026032E-2</v>
      </c>
      <c r="V905" s="15">
        <f t="shared" si="189"/>
        <v>100</v>
      </c>
      <c r="W905">
        <f t="shared" si="190"/>
        <v>3.2537655219232221E-2</v>
      </c>
      <c r="AZ905">
        <v>0.14362144675916935</v>
      </c>
      <c r="BA905">
        <v>1</v>
      </c>
      <c r="BB905">
        <v>0</v>
      </c>
      <c r="BC905">
        <f t="shared" si="194"/>
        <v>842</v>
      </c>
      <c r="BD905">
        <f t="shared" si="195"/>
        <v>59</v>
      </c>
      <c r="BE905">
        <f t="shared" si="191"/>
        <v>0.31711273317112731</v>
      </c>
      <c r="BF905">
        <f t="shared" si="192"/>
        <v>0.75105485232067504</v>
      </c>
      <c r="BG905">
        <f t="shared" si="193"/>
        <v>6.0912802296894436E-4</v>
      </c>
    </row>
    <row r="906" spans="1:59" x14ac:dyDescent="0.35">
      <c r="A906">
        <v>38</v>
      </c>
      <c r="B906">
        <v>1380</v>
      </c>
      <c r="C906">
        <v>9</v>
      </c>
      <c r="D906">
        <v>245</v>
      </c>
      <c r="E906">
        <v>3</v>
      </c>
      <c r="F906">
        <v>1</v>
      </c>
      <c r="G906">
        <v>5</v>
      </c>
      <c r="H906">
        <v>4</v>
      </c>
      <c r="I906">
        <v>1</v>
      </c>
      <c r="J906">
        <v>0</v>
      </c>
      <c r="K906">
        <v>12</v>
      </c>
      <c r="L906">
        <v>3</v>
      </c>
      <c r="M906">
        <v>3</v>
      </c>
      <c r="N906" s="14">
        <v>0</v>
      </c>
      <c r="O906">
        <v>1</v>
      </c>
      <c r="P906" s="15">
        <f t="shared" si="183"/>
        <v>1</v>
      </c>
      <c r="Q906">
        <f t="shared" si="184"/>
        <v>0</v>
      </c>
      <c r="R906">
        <f t="shared" si="185"/>
        <v>5.5258475754058088E-2</v>
      </c>
      <c r="S906" s="14">
        <f t="shared" si="186"/>
        <v>5.5258475754058088E-2</v>
      </c>
      <c r="T906" s="15">
        <f t="shared" si="187"/>
        <v>0.94474152424594193</v>
      </c>
      <c r="U906" s="14">
        <f t="shared" si="188"/>
        <v>-5.6843908218088414E-2</v>
      </c>
      <c r="V906" s="15">
        <f t="shared" si="189"/>
        <v>100</v>
      </c>
      <c r="W906">
        <f t="shared" si="190"/>
        <v>5.8490575819839581E-2</v>
      </c>
      <c r="AZ906">
        <v>0.1439853488208595</v>
      </c>
      <c r="BA906">
        <v>1</v>
      </c>
      <c r="BB906">
        <v>0</v>
      </c>
      <c r="BC906">
        <f t="shared" si="194"/>
        <v>843</v>
      </c>
      <c r="BD906">
        <f t="shared" si="195"/>
        <v>59</v>
      </c>
      <c r="BE906">
        <f t="shared" si="191"/>
        <v>0.31630170316301698</v>
      </c>
      <c r="BF906">
        <f t="shared" si="192"/>
        <v>0.75105485232067504</v>
      </c>
      <c r="BG906">
        <f t="shared" si="193"/>
        <v>6.0912802296886098E-4</v>
      </c>
    </row>
    <row r="907" spans="1:59" x14ac:dyDescent="0.35">
      <c r="A907">
        <v>38</v>
      </c>
      <c r="B907">
        <v>1404</v>
      </c>
      <c r="C907">
        <v>1</v>
      </c>
      <c r="D907">
        <v>1961</v>
      </c>
      <c r="E907">
        <v>1</v>
      </c>
      <c r="F907">
        <v>2</v>
      </c>
      <c r="G907">
        <v>9</v>
      </c>
      <c r="H907">
        <v>1</v>
      </c>
      <c r="I907">
        <v>1</v>
      </c>
      <c r="J907">
        <v>0</v>
      </c>
      <c r="K907">
        <v>15.492537313432836</v>
      </c>
      <c r="L907">
        <v>1</v>
      </c>
      <c r="M907">
        <v>2</v>
      </c>
      <c r="N907" s="14">
        <v>0</v>
      </c>
      <c r="O907">
        <v>1</v>
      </c>
      <c r="P907" s="15">
        <f t="shared" si="183"/>
        <v>1</v>
      </c>
      <c r="Q907">
        <f t="shared" si="184"/>
        <v>0</v>
      </c>
      <c r="R907">
        <f t="shared" si="185"/>
        <v>0.45683423195731687</v>
      </c>
      <c r="S907" s="14">
        <f t="shared" si="186"/>
        <v>0.45683423195731687</v>
      </c>
      <c r="T907" s="15">
        <f t="shared" si="187"/>
        <v>0.54316576804268313</v>
      </c>
      <c r="U907" s="14">
        <f t="shared" si="188"/>
        <v>-0.61034072379066096</v>
      </c>
      <c r="V907" s="15">
        <f t="shared" si="189"/>
        <v>100</v>
      </c>
      <c r="W907">
        <f t="shared" si="190"/>
        <v>0.84105858438674264</v>
      </c>
      <c r="AZ907">
        <v>0.14426644880645001</v>
      </c>
      <c r="BA907">
        <v>1</v>
      </c>
      <c r="BB907">
        <v>0</v>
      </c>
      <c r="BC907">
        <f t="shared" si="194"/>
        <v>844</v>
      </c>
      <c r="BD907">
        <f t="shared" si="195"/>
        <v>59</v>
      </c>
      <c r="BE907">
        <f t="shared" si="191"/>
        <v>0.31549067315490675</v>
      </c>
      <c r="BF907">
        <f t="shared" si="192"/>
        <v>0.75105485232067504</v>
      </c>
      <c r="BG907">
        <f t="shared" si="193"/>
        <v>6.0912802296894436E-4</v>
      </c>
    </row>
    <row r="908" spans="1:59" x14ac:dyDescent="0.35">
      <c r="A908">
        <v>38</v>
      </c>
      <c r="B908">
        <v>1444</v>
      </c>
      <c r="C908">
        <v>1</v>
      </c>
      <c r="D908">
        <v>1972</v>
      </c>
      <c r="E908">
        <v>4</v>
      </c>
      <c r="F908">
        <v>2</v>
      </c>
      <c r="G908">
        <v>2</v>
      </c>
      <c r="H908">
        <v>2</v>
      </c>
      <c r="I908">
        <v>2</v>
      </c>
      <c r="J908">
        <v>1</v>
      </c>
      <c r="K908">
        <v>11</v>
      </c>
      <c r="L908">
        <v>2</v>
      </c>
      <c r="M908">
        <v>3</v>
      </c>
      <c r="N908" s="14">
        <v>0</v>
      </c>
      <c r="O908">
        <v>1</v>
      </c>
      <c r="P908" s="15">
        <f t="shared" si="183"/>
        <v>1</v>
      </c>
      <c r="Q908">
        <f t="shared" si="184"/>
        <v>0</v>
      </c>
      <c r="R908">
        <f t="shared" si="185"/>
        <v>0.1432778790918631</v>
      </c>
      <c r="S908" s="14">
        <f t="shared" si="186"/>
        <v>0.1432778790918631</v>
      </c>
      <c r="T908" s="15">
        <f t="shared" si="187"/>
        <v>0.85672212090813693</v>
      </c>
      <c r="U908" s="14">
        <f t="shared" si="188"/>
        <v>-0.15464165927845241</v>
      </c>
      <c r="V908" s="15">
        <f t="shared" si="189"/>
        <v>100</v>
      </c>
      <c r="W908">
        <f t="shared" si="190"/>
        <v>0.16723961666822215</v>
      </c>
      <c r="AZ908">
        <v>0.1447630274482421</v>
      </c>
      <c r="BA908">
        <v>1</v>
      </c>
      <c r="BB908">
        <v>0</v>
      </c>
      <c r="BC908">
        <f t="shared" si="194"/>
        <v>845</v>
      </c>
      <c r="BD908">
        <f t="shared" si="195"/>
        <v>59</v>
      </c>
      <c r="BE908">
        <f t="shared" si="191"/>
        <v>0.31467964314679642</v>
      </c>
      <c r="BF908">
        <f t="shared" si="192"/>
        <v>0.75105485232067504</v>
      </c>
      <c r="BG908">
        <f t="shared" si="193"/>
        <v>6.0912802296894436E-4</v>
      </c>
    </row>
    <row r="909" spans="1:59" x14ac:dyDescent="0.35">
      <c r="A909">
        <v>38</v>
      </c>
      <c r="B909">
        <v>1495</v>
      </c>
      <c r="C909">
        <v>4</v>
      </c>
      <c r="D909">
        <v>1687</v>
      </c>
      <c r="E909">
        <v>4</v>
      </c>
      <c r="F909">
        <v>1</v>
      </c>
      <c r="G909">
        <v>5</v>
      </c>
      <c r="H909">
        <v>3</v>
      </c>
      <c r="I909">
        <v>2</v>
      </c>
      <c r="J909">
        <v>0</v>
      </c>
      <c r="K909">
        <v>15.173076923076923</v>
      </c>
      <c r="L909">
        <v>4</v>
      </c>
      <c r="M909">
        <v>2</v>
      </c>
      <c r="N909" s="14">
        <v>0</v>
      </c>
      <c r="O909">
        <v>1</v>
      </c>
      <c r="P909" s="15">
        <f t="shared" si="183"/>
        <v>1</v>
      </c>
      <c r="Q909">
        <f t="shared" si="184"/>
        <v>0</v>
      </c>
      <c r="R909">
        <f t="shared" si="185"/>
        <v>2.2163425033844809E-2</v>
      </c>
      <c r="S909" s="14">
        <f t="shared" si="186"/>
        <v>2.2163425033844809E-2</v>
      </c>
      <c r="T909" s="15">
        <f t="shared" si="187"/>
        <v>0.97783657496615517</v>
      </c>
      <c r="U909" s="14">
        <f t="shared" si="188"/>
        <v>-2.2412724171891069E-2</v>
      </c>
      <c r="V909" s="15">
        <f t="shared" si="189"/>
        <v>100</v>
      </c>
      <c r="W909">
        <f t="shared" si="190"/>
        <v>2.2665776266971738E-2</v>
      </c>
      <c r="AZ909">
        <v>0.14476884383815314</v>
      </c>
      <c r="BA909">
        <v>1</v>
      </c>
      <c r="BB909">
        <v>0</v>
      </c>
      <c r="BC909">
        <f t="shared" si="194"/>
        <v>846</v>
      </c>
      <c r="BD909">
        <f t="shared" si="195"/>
        <v>59</v>
      </c>
      <c r="BE909">
        <f t="shared" si="191"/>
        <v>0.31386861313868608</v>
      </c>
      <c r="BF909">
        <f t="shared" si="192"/>
        <v>0.75105485232067504</v>
      </c>
      <c r="BG909">
        <f t="shared" si="193"/>
        <v>6.0912802296886098E-4</v>
      </c>
    </row>
    <row r="910" spans="1:59" x14ac:dyDescent="0.35">
      <c r="A910">
        <v>39</v>
      </c>
      <c r="B910">
        <v>105</v>
      </c>
      <c r="C910">
        <v>9</v>
      </c>
      <c r="D910">
        <v>2022</v>
      </c>
      <c r="E910">
        <v>4</v>
      </c>
      <c r="F910">
        <v>2</v>
      </c>
      <c r="G910">
        <v>6</v>
      </c>
      <c r="H910">
        <v>4</v>
      </c>
      <c r="I910">
        <v>1</v>
      </c>
      <c r="J910">
        <v>0</v>
      </c>
      <c r="K910">
        <v>13</v>
      </c>
      <c r="L910">
        <v>3</v>
      </c>
      <c r="M910">
        <v>2</v>
      </c>
      <c r="N910" s="14">
        <v>0</v>
      </c>
      <c r="O910">
        <v>1</v>
      </c>
      <c r="P910" s="15">
        <f t="shared" si="183"/>
        <v>1</v>
      </c>
      <c r="Q910">
        <f t="shared" si="184"/>
        <v>0</v>
      </c>
      <c r="R910">
        <f t="shared" si="185"/>
        <v>7.2022587307557853E-2</v>
      </c>
      <c r="S910" s="14">
        <f t="shared" si="186"/>
        <v>7.2022587307557853E-2</v>
      </c>
      <c r="T910" s="15">
        <f t="shared" si="187"/>
        <v>0.92797741269244216</v>
      </c>
      <c r="U910" s="14">
        <f t="shared" si="188"/>
        <v>-7.4747886263228772E-2</v>
      </c>
      <c r="V910" s="15">
        <f t="shared" si="189"/>
        <v>100</v>
      </c>
      <c r="W910">
        <f t="shared" si="190"/>
        <v>7.7612435736545415E-2</v>
      </c>
      <c r="AZ910">
        <v>0.14489422254642037</v>
      </c>
      <c r="BA910">
        <v>1</v>
      </c>
      <c r="BB910">
        <v>0</v>
      </c>
      <c r="BC910">
        <f t="shared" si="194"/>
        <v>847</v>
      </c>
      <c r="BD910">
        <f t="shared" si="195"/>
        <v>59</v>
      </c>
      <c r="BE910">
        <f t="shared" si="191"/>
        <v>0.31305758313057586</v>
      </c>
      <c r="BF910">
        <f t="shared" si="192"/>
        <v>0.75105485232067504</v>
      </c>
      <c r="BG910">
        <f t="shared" si="193"/>
        <v>6.0912802296894436E-4</v>
      </c>
    </row>
    <row r="911" spans="1:59" x14ac:dyDescent="0.35">
      <c r="A911">
        <v>39</v>
      </c>
      <c r="B911">
        <v>116</v>
      </c>
      <c r="C911">
        <v>24</v>
      </c>
      <c r="D911">
        <v>2014</v>
      </c>
      <c r="E911">
        <v>1</v>
      </c>
      <c r="F911">
        <v>2</v>
      </c>
      <c r="G911">
        <v>4</v>
      </c>
      <c r="H911">
        <v>4</v>
      </c>
      <c r="I911">
        <v>1</v>
      </c>
      <c r="J911">
        <v>0</v>
      </c>
      <c r="K911">
        <v>13</v>
      </c>
      <c r="L911">
        <v>1</v>
      </c>
      <c r="M911">
        <v>3</v>
      </c>
      <c r="N911" s="14">
        <v>0</v>
      </c>
      <c r="O911">
        <v>1</v>
      </c>
      <c r="P911" s="15">
        <f t="shared" si="183"/>
        <v>1</v>
      </c>
      <c r="Q911">
        <f t="shared" si="184"/>
        <v>0</v>
      </c>
      <c r="R911">
        <f t="shared" si="185"/>
        <v>0.21758729410666294</v>
      </c>
      <c r="S911" s="14">
        <f t="shared" si="186"/>
        <v>0.21758729410666294</v>
      </c>
      <c r="T911" s="15">
        <f t="shared" si="187"/>
        <v>0.782412705893337</v>
      </c>
      <c r="U911" s="14">
        <f t="shared" si="188"/>
        <v>-0.24537292075466782</v>
      </c>
      <c r="V911" s="15">
        <f t="shared" si="189"/>
        <v>100</v>
      </c>
      <c r="W911">
        <f t="shared" si="190"/>
        <v>0.27809785355955824</v>
      </c>
      <c r="AZ911">
        <v>0.14497638648890965</v>
      </c>
      <c r="BA911">
        <v>1</v>
      </c>
      <c r="BB911">
        <v>0</v>
      </c>
      <c r="BC911">
        <f t="shared" si="194"/>
        <v>848</v>
      </c>
      <c r="BD911">
        <f t="shared" si="195"/>
        <v>59</v>
      </c>
      <c r="BE911">
        <f t="shared" si="191"/>
        <v>0.31224655312246552</v>
      </c>
      <c r="BF911">
        <f t="shared" si="192"/>
        <v>0.75105485232067504</v>
      </c>
      <c r="BG911">
        <f t="shared" si="193"/>
        <v>6.0912802296894436E-4</v>
      </c>
    </row>
    <row r="912" spans="1:59" x14ac:dyDescent="0.35">
      <c r="A912">
        <v>39</v>
      </c>
      <c r="B912">
        <v>119</v>
      </c>
      <c r="C912">
        <v>15</v>
      </c>
      <c r="D912">
        <v>1975</v>
      </c>
      <c r="E912">
        <v>2</v>
      </c>
      <c r="F912">
        <v>2</v>
      </c>
      <c r="G912">
        <v>8</v>
      </c>
      <c r="H912">
        <v>1</v>
      </c>
      <c r="I912">
        <v>1</v>
      </c>
      <c r="J912">
        <v>0</v>
      </c>
      <c r="K912">
        <v>12</v>
      </c>
      <c r="L912">
        <v>1</v>
      </c>
      <c r="M912">
        <v>3</v>
      </c>
      <c r="N912" s="14">
        <v>0</v>
      </c>
      <c r="O912">
        <v>1</v>
      </c>
      <c r="P912" s="15">
        <f t="shared" si="183"/>
        <v>1</v>
      </c>
      <c r="Q912">
        <f t="shared" si="184"/>
        <v>0</v>
      </c>
      <c r="R912">
        <f t="shared" si="185"/>
        <v>0.41772688153623827</v>
      </c>
      <c r="S912" s="14">
        <f t="shared" si="186"/>
        <v>0.41772688153623827</v>
      </c>
      <c r="T912" s="15">
        <f t="shared" si="187"/>
        <v>0.58227311846376173</v>
      </c>
      <c r="U912" s="14">
        <f t="shared" si="188"/>
        <v>-0.54081566561517902</v>
      </c>
      <c r="V912" s="15">
        <f t="shared" si="189"/>
        <v>100</v>
      </c>
      <c r="W912">
        <f t="shared" si="190"/>
        <v>0.71740712097159243</v>
      </c>
      <c r="AZ912">
        <v>0.14515533356005692</v>
      </c>
      <c r="BA912">
        <v>1</v>
      </c>
      <c r="BB912">
        <v>0</v>
      </c>
      <c r="BC912">
        <f t="shared" si="194"/>
        <v>849</v>
      </c>
      <c r="BD912">
        <f t="shared" si="195"/>
        <v>59</v>
      </c>
      <c r="BE912">
        <f t="shared" si="191"/>
        <v>0.31143552311435518</v>
      </c>
      <c r="BF912">
        <f t="shared" si="192"/>
        <v>0.75105485232067504</v>
      </c>
      <c r="BG912">
        <f t="shared" si="193"/>
        <v>6.0912802296886098E-4</v>
      </c>
    </row>
    <row r="913" spans="1:59" x14ac:dyDescent="0.35">
      <c r="A913">
        <v>39</v>
      </c>
      <c r="B913">
        <v>141</v>
      </c>
      <c r="C913">
        <v>3</v>
      </c>
      <c r="D913">
        <v>760</v>
      </c>
      <c r="E913">
        <v>3</v>
      </c>
      <c r="F913">
        <v>1</v>
      </c>
      <c r="G913">
        <v>2</v>
      </c>
      <c r="H913">
        <v>2</v>
      </c>
      <c r="I913">
        <v>2</v>
      </c>
      <c r="J913">
        <v>0</v>
      </c>
      <c r="K913">
        <v>15</v>
      </c>
      <c r="L913">
        <v>3</v>
      </c>
      <c r="M913">
        <v>1</v>
      </c>
      <c r="N913" s="14">
        <v>0</v>
      </c>
      <c r="O913">
        <v>1</v>
      </c>
      <c r="P913" s="15">
        <f t="shared" si="183"/>
        <v>1</v>
      </c>
      <c r="Q913">
        <f t="shared" si="184"/>
        <v>0</v>
      </c>
      <c r="R913">
        <f t="shared" si="185"/>
        <v>5.7780632126347063E-2</v>
      </c>
      <c r="S913" s="14">
        <f t="shared" si="186"/>
        <v>5.7780632126347063E-2</v>
      </c>
      <c r="T913" s="15">
        <f t="shared" si="187"/>
        <v>0.9422193678736529</v>
      </c>
      <c r="U913" s="14">
        <f t="shared" si="188"/>
        <v>-5.9517156916374075E-2</v>
      </c>
      <c r="V913" s="15">
        <f t="shared" si="189"/>
        <v>100</v>
      </c>
      <c r="W913">
        <f t="shared" si="190"/>
        <v>6.13239698699286E-2</v>
      </c>
      <c r="AZ913">
        <v>0.14528310162123195</v>
      </c>
      <c r="BA913">
        <v>1</v>
      </c>
      <c r="BB913">
        <v>0</v>
      </c>
      <c r="BC913">
        <f t="shared" si="194"/>
        <v>850</v>
      </c>
      <c r="BD913">
        <f t="shared" si="195"/>
        <v>59</v>
      </c>
      <c r="BE913">
        <f t="shared" si="191"/>
        <v>0.31062449310624496</v>
      </c>
      <c r="BF913">
        <f t="shared" si="192"/>
        <v>0.75105485232067504</v>
      </c>
      <c r="BG913">
        <f t="shared" si="193"/>
        <v>0</v>
      </c>
    </row>
    <row r="914" spans="1:59" x14ac:dyDescent="0.35">
      <c r="A914">
        <v>39</v>
      </c>
      <c r="B914">
        <v>170</v>
      </c>
      <c r="C914">
        <v>3</v>
      </c>
      <c r="D914">
        <v>1627</v>
      </c>
      <c r="E914">
        <v>3</v>
      </c>
      <c r="F914">
        <v>2</v>
      </c>
      <c r="G914">
        <v>5</v>
      </c>
      <c r="H914">
        <v>3</v>
      </c>
      <c r="I914">
        <v>3</v>
      </c>
      <c r="J914">
        <v>0</v>
      </c>
      <c r="K914">
        <v>15</v>
      </c>
      <c r="L914">
        <v>4</v>
      </c>
      <c r="M914">
        <v>3</v>
      </c>
      <c r="N914" s="14">
        <v>0</v>
      </c>
      <c r="O914">
        <v>1</v>
      </c>
      <c r="P914" s="15">
        <f t="shared" si="183"/>
        <v>1</v>
      </c>
      <c r="Q914">
        <f t="shared" si="184"/>
        <v>0</v>
      </c>
      <c r="R914">
        <f t="shared" si="185"/>
        <v>1.7991899972194168E-2</v>
      </c>
      <c r="S914" s="14">
        <f t="shared" si="186"/>
        <v>1.7991899972194168E-2</v>
      </c>
      <c r="T914" s="15">
        <f t="shared" si="187"/>
        <v>0.98200810002780581</v>
      </c>
      <c r="U914" s="14">
        <f t="shared" si="188"/>
        <v>-1.8155722160869282E-2</v>
      </c>
      <c r="V914" s="15">
        <f t="shared" si="189"/>
        <v>100</v>
      </c>
      <c r="W914">
        <f t="shared" si="190"/>
        <v>1.8321539274151324E-2</v>
      </c>
      <c r="AZ914">
        <v>0.14552638554598724</v>
      </c>
      <c r="BA914">
        <v>0</v>
      </c>
      <c r="BB914">
        <v>1</v>
      </c>
      <c r="BC914">
        <f t="shared" si="194"/>
        <v>850</v>
      </c>
      <c r="BD914">
        <f t="shared" si="195"/>
        <v>60</v>
      </c>
      <c r="BE914">
        <f t="shared" si="191"/>
        <v>0.31062449310624496</v>
      </c>
      <c r="BF914">
        <f t="shared" si="192"/>
        <v>0.74683544303797467</v>
      </c>
      <c r="BG914">
        <f t="shared" si="193"/>
        <v>6.05705955424175E-4</v>
      </c>
    </row>
    <row r="915" spans="1:59" x14ac:dyDescent="0.35">
      <c r="A915">
        <v>39</v>
      </c>
      <c r="B915">
        <v>203</v>
      </c>
      <c r="C915">
        <v>2</v>
      </c>
      <c r="D915">
        <v>1127</v>
      </c>
      <c r="E915">
        <v>1</v>
      </c>
      <c r="F915">
        <v>2</v>
      </c>
      <c r="G915">
        <v>7</v>
      </c>
      <c r="H915">
        <v>4</v>
      </c>
      <c r="I915">
        <v>3</v>
      </c>
      <c r="J915">
        <v>0</v>
      </c>
      <c r="K915">
        <v>15.69811320754717</v>
      </c>
      <c r="L915">
        <v>4</v>
      </c>
      <c r="M915">
        <v>3</v>
      </c>
      <c r="N915" s="14">
        <v>1</v>
      </c>
      <c r="O915">
        <v>0</v>
      </c>
      <c r="P915" s="15">
        <f t="shared" si="183"/>
        <v>1</v>
      </c>
      <c r="Q915">
        <f t="shared" si="184"/>
        <v>1</v>
      </c>
      <c r="R915">
        <f t="shared" si="185"/>
        <v>3.1973779788204183E-2</v>
      </c>
      <c r="S915" s="14">
        <f t="shared" si="186"/>
        <v>3.1973779788204183E-2</v>
      </c>
      <c r="T915" s="15">
        <f t="shared" si="187"/>
        <v>0.96802622021179585</v>
      </c>
      <c r="U915" s="14">
        <f t="shared" si="188"/>
        <v>-3.4428390936776347</v>
      </c>
      <c r="V915" s="15">
        <f t="shared" si="189"/>
        <v>0</v>
      </c>
      <c r="W915">
        <f t="shared" si="190"/>
        <v>30.275626673607153</v>
      </c>
      <c r="AZ915">
        <v>0.14556006577946096</v>
      </c>
      <c r="BA915">
        <v>1</v>
      </c>
      <c r="BB915">
        <v>0</v>
      </c>
      <c r="BC915">
        <f t="shared" si="194"/>
        <v>851</v>
      </c>
      <c r="BD915">
        <f t="shared" si="195"/>
        <v>60</v>
      </c>
      <c r="BE915">
        <f t="shared" si="191"/>
        <v>0.30981346309813462</v>
      </c>
      <c r="BF915">
        <f t="shared" si="192"/>
        <v>0.74683544303797467</v>
      </c>
      <c r="BG915">
        <f t="shared" si="193"/>
        <v>6.05705955424175E-4</v>
      </c>
    </row>
    <row r="916" spans="1:59" x14ac:dyDescent="0.35">
      <c r="A916">
        <v>39</v>
      </c>
      <c r="B916">
        <v>360</v>
      </c>
      <c r="C916">
        <v>23</v>
      </c>
      <c r="D916">
        <v>1310</v>
      </c>
      <c r="E916">
        <v>3</v>
      </c>
      <c r="F916">
        <v>2</v>
      </c>
      <c r="G916">
        <v>4</v>
      </c>
      <c r="H916">
        <v>1</v>
      </c>
      <c r="I916">
        <v>1</v>
      </c>
      <c r="J916">
        <v>0</v>
      </c>
      <c r="K916">
        <v>13</v>
      </c>
      <c r="L916">
        <v>1</v>
      </c>
      <c r="M916">
        <v>3</v>
      </c>
      <c r="N916" s="14">
        <v>1</v>
      </c>
      <c r="O916">
        <v>0</v>
      </c>
      <c r="P916" s="15">
        <f t="shared" si="183"/>
        <v>1</v>
      </c>
      <c r="Q916">
        <f t="shared" si="184"/>
        <v>1</v>
      </c>
      <c r="R916">
        <f t="shared" si="185"/>
        <v>0.2890336344613807</v>
      </c>
      <c r="S916" s="14">
        <f t="shared" si="186"/>
        <v>0.2890336344613807</v>
      </c>
      <c r="T916" s="15">
        <f t="shared" si="187"/>
        <v>0.71096636553861936</v>
      </c>
      <c r="U916" s="14">
        <f t="shared" si="188"/>
        <v>-1.2412122154222796</v>
      </c>
      <c r="V916" s="15">
        <f t="shared" si="189"/>
        <v>0</v>
      </c>
      <c r="W916">
        <f t="shared" si="190"/>
        <v>2.4598049526779739</v>
      </c>
      <c r="AZ916">
        <v>0.14571454338838263</v>
      </c>
      <c r="BA916">
        <v>1</v>
      </c>
      <c r="BB916">
        <v>0</v>
      </c>
      <c r="BC916">
        <f t="shared" si="194"/>
        <v>852</v>
      </c>
      <c r="BD916">
        <f t="shared" si="195"/>
        <v>60</v>
      </c>
      <c r="BE916">
        <f t="shared" si="191"/>
        <v>0.30900243309002429</v>
      </c>
      <c r="BF916">
        <f t="shared" si="192"/>
        <v>0.74683544303797467</v>
      </c>
      <c r="BG916">
        <f t="shared" si="193"/>
        <v>6.0570595542409217E-4</v>
      </c>
    </row>
    <row r="917" spans="1:59" x14ac:dyDescent="0.35">
      <c r="A917">
        <v>39</v>
      </c>
      <c r="B917">
        <v>408</v>
      </c>
      <c r="C917">
        <v>2</v>
      </c>
      <c r="D917">
        <v>721</v>
      </c>
      <c r="E917">
        <v>4</v>
      </c>
      <c r="F917">
        <v>1</v>
      </c>
      <c r="G917">
        <v>7</v>
      </c>
      <c r="H917">
        <v>3</v>
      </c>
      <c r="I917">
        <v>1</v>
      </c>
      <c r="J917">
        <v>0</v>
      </c>
      <c r="K917">
        <v>11</v>
      </c>
      <c r="L917">
        <v>1</v>
      </c>
      <c r="M917">
        <v>3</v>
      </c>
      <c r="N917" s="14">
        <v>0</v>
      </c>
      <c r="O917">
        <v>1</v>
      </c>
      <c r="P917" s="15">
        <f t="shared" si="183"/>
        <v>1</v>
      </c>
      <c r="Q917">
        <f t="shared" si="184"/>
        <v>0</v>
      </c>
      <c r="R917">
        <f t="shared" si="185"/>
        <v>8.1307854289853959E-2</v>
      </c>
      <c r="S917" s="14">
        <f t="shared" si="186"/>
        <v>8.1307854289853959E-2</v>
      </c>
      <c r="T917" s="15">
        <f t="shared" si="187"/>
        <v>0.91869214571014601</v>
      </c>
      <c r="U917" s="14">
        <f t="shared" si="188"/>
        <v>-8.480420109344898E-2</v>
      </c>
      <c r="V917" s="15">
        <f t="shared" si="189"/>
        <v>100</v>
      </c>
      <c r="W917">
        <f t="shared" si="190"/>
        <v>8.8503917955022091E-2</v>
      </c>
      <c r="AZ917">
        <v>0.14574562612479419</v>
      </c>
      <c r="BA917">
        <v>1</v>
      </c>
      <c r="BB917">
        <v>0</v>
      </c>
      <c r="BC917">
        <f t="shared" si="194"/>
        <v>853</v>
      </c>
      <c r="BD917">
        <f t="shared" si="195"/>
        <v>60</v>
      </c>
      <c r="BE917">
        <f t="shared" si="191"/>
        <v>0.30819140308191406</v>
      </c>
      <c r="BF917">
        <f t="shared" si="192"/>
        <v>0.74683544303797467</v>
      </c>
      <c r="BG917">
        <f t="shared" si="193"/>
        <v>6.05705955424175E-4</v>
      </c>
    </row>
    <row r="918" spans="1:59" x14ac:dyDescent="0.35">
      <c r="A918">
        <v>39</v>
      </c>
      <c r="B918">
        <v>412</v>
      </c>
      <c r="C918">
        <v>13</v>
      </c>
      <c r="D918">
        <v>1307</v>
      </c>
      <c r="E918">
        <v>3</v>
      </c>
      <c r="F918">
        <v>1</v>
      </c>
      <c r="G918">
        <v>6</v>
      </c>
      <c r="H918">
        <v>2</v>
      </c>
      <c r="I918">
        <v>3</v>
      </c>
      <c r="J918">
        <v>1</v>
      </c>
      <c r="K918">
        <v>13</v>
      </c>
      <c r="L918">
        <v>4</v>
      </c>
      <c r="M918">
        <v>3</v>
      </c>
      <c r="N918" s="14">
        <v>0</v>
      </c>
      <c r="O918">
        <v>1</v>
      </c>
      <c r="P918" s="15">
        <f t="shared" si="183"/>
        <v>1</v>
      </c>
      <c r="Q918">
        <f t="shared" si="184"/>
        <v>0</v>
      </c>
      <c r="R918">
        <f t="shared" si="185"/>
        <v>0.13741557609694302</v>
      </c>
      <c r="S918" s="14">
        <f t="shared" si="186"/>
        <v>0.13741557609694302</v>
      </c>
      <c r="T918" s="15">
        <f t="shared" si="187"/>
        <v>0.86258442390305701</v>
      </c>
      <c r="U918" s="14">
        <f t="shared" si="188"/>
        <v>-0.14782225208067651</v>
      </c>
      <c r="V918" s="15">
        <f t="shared" si="189"/>
        <v>100</v>
      </c>
      <c r="W918">
        <f t="shared" si="190"/>
        <v>0.15930681367414384</v>
      </c>
      <c r="AZ918">
        <v>0.14592130385256194</v>
      </c>
      <c r="BA918">
        <v>1</v>
      </c>
      <c r="BB918">
        <v>0</v>
      </c>
      <c r="BC918">
        <f t="shared" si="194"/>
        <v>854</v>
      </c>
      <c r="BD918">
        <f t="shared" si="195"/>
        <v>60</v>
      </c>
      <c r="BE918">
        <f t="shared" si="191"/>
        <v>0.30738037307380373</v>
      </c>
      <c r="BF918">
        <f t="shared" si="192"/>
        <v>0.74683544303797467</v>
      </c>
      <c r="BG918">
        <f t="shared" si="193"/>
        <v>6.05705955424175E-4</v>
      </c>
    </row>
    <row r="919" spans="1:59" x14ac:dyDescent="0.35">
      <c r="A919">
        <v>39</v>
      </c>
      <c r="B919">
        <v>439</v>
      </c>
      <c r="C919">
        <v>9</v>
      </c>
      <c r="D919">
        <v>1132</v>
      </c>
      <c r="E919">
        <v>3</v>
      </c>
      <c r="F919">
        <v>2</v>
      </c>
      <c r="G919">
        <v>5</v>
      </c>
      <c r="H919">
        <v>2</v>
      </c>
      <c r="I919">
        <v>1</v>
      </c>
      <c r="J919">
        <v>0</v>
      </c>
      <c r="K919">
        <v>15.173076923076923</v>
      </c>
      <c r="L919">
        <v>3</v>
      </c>
      <c r="M919">
        <v>2</v>
      </c>
      <c r="N919" s="14">
        <v>0</v>
      </c>
      <c r="O919">
        <v>1</v>
      </c>
      <c r="P919" s="15">
        <f t="shared" si="183"/>
        <v>1</v>
      </c>
      <c r="Q919">
        <f t="shared" si="184"/>
        <v>0</v>
      </c>
      <c r="R919">
        <f t="shared" si="185"/>
        <v>0.16486686156553645</v>
      </c>
      <c r="S919" s="14">
        <f t="shared" si="186"/>
        <v>0.16486686156553645</v>
      </c>
      <c r="T919" s="15">
        <f t="shared" si="187"/>
        <v>0.83513313843446357</v>
      </c>
      <c r="U919" s="14">
        <f t="shared" si="188"/>
        <v>-0.18016411961473711</v>
      </c>
      <c r="V919" s="15">
        <f t="shared" si="189"/>
        <v>100</v>
      </c>
      <c r="W919">
        <f t="shared" si="190"/>
        <v>0.19741386609875766</v>
      </c>
      <c r="AZ919">
        <v>0.14637269988412122</v>
      </c>
      <c r="BA919">
        <v>1</v>
      </c>
      <c r="BB919">
        <v>0</v>
      </c>
      <c r="BC919">
        <f t="shared" si="194"/>
        <v>855</v>
      </c>
      <c r="BD919">
        <f t="shared" si="195"/>
        <v>60</v>
      </c>
      <c r="BE919">
        <f t="shared" si="191"/>
        <v>0.30656934306569339</v>
      </c>
      <c r="BF919">
        <f t="shared" si="192"/>
        <v>0.74683544303797467</v>
      </c>
      <c r="BG919">
        <f t="shared" si="193"/>
        <v>6.0570595542409217E-4</v>
      </c>
    </row>
    <row r="920" spans="1:59" x14ac:dyDescent="0.35">
      <c r="A920">
        <v>39</v>
      </c>
      <c r="B920">
        <v>443</v>
      </c>
      <c r="C920">
        <v>8</v>
      </c>
      <c r="D920">
        <v>602</v>
      </c>
      <c r="E920">
        <v>3</v>
      </c>
      <c r="F920">
        <v>1</v>
      </c>
      <c r="G920">
        <v>5</v>
      </c>
      <c r="H920">
        <v>3</v>
      </c>
      <c r="I920">
        <v>2</v>
      </c>
      <c r="J920">
        <v>0</v>
      </c>
      <c r="K920">
        <v>11</v>
      </c>
      <c r="L920">
        <v>1</v>
      </c>
      <c r="M920">
        <v>3</v>
      </c>
      <c r="N920" s="14">
        <v>0</v>
      </c>
      <c r="O920">
        <v>1</v>
      </c>
      <c r="P920" s="15">
        <f t="shared" si="183"/>
        <v>1</v>
      </c>
      <c r="Q920">
        <f t="shared" si="184"/>
        <v>0</v>
      </c>
      <c r="R920">
        <f t="shared" si="185"/>
        <v>5.6379641621225489E-2</v>
      </c>
      <c r="S920" s="14">
        <f t="shared" si="186"/>
        <v>5.6379641621225489E-2</v>
      </c>
      <c r="T920" s="15">
        <f t="shared" si="187"/>
        <v>0.94362035837877456</v>
      </c>
      <c r="U920" s="14">
        <f t="shared" si="188"/>
        <v>-5.8031356460105585E-2</v>
      </c>
      <c r="V920" s="15">
        <f t="shared" si="189"/>
        <v>100</v>
      </c>
      <c r="W920">
        <f t="shared" si="190"/>
        <v>5.9748225142249818E-2</v>
      </c>
      <c r="AZ920">
        <v>0.14702206431391035</v>
      </c>
      <c r="BA920">
        <v>1</v>
      </c>
      <c r="BB920">
        <v>0</v>
      </c>
      <c r="BC920">
        <f t="shared" si="194"/>
        <v>856</v>
      </c>
      <c r="BD920">
        <f t="shared" si="195"/>
        <v>60</v>
      </c>
      <c r="BE920">
        <f t="shared" si="191"/>
        <v>0.30575831305758316</v>
      </c>
      <c r="BF920">
        <f t="shared" si="192"/>
        <v>0.74683544303797467</v>
      </c>
      <c r="BG920">
        <f t="shared" si="193"/>
        <v>6.05705955424175E-4</v>
      </c>
    </row>
    <row r="921" spans="1:59" x14ac:dyDescent="0.35">
      <c r="A921">
        <v>39</v>
      </c>
      <c r="B921">
        <v>466</v>
      </c>
      <c r="C921">
        <v>1</v>
      </c>
      <c r="D921">
        <v>1026</v>
      </c>
      <c r="E921">
        <v>4</v>
      </c>
      <c r="F921">
        <v>1</v>
      </c>
      <c r="G921">
        <v>3</v>
      </c>
      <c r="H921">
        <v>4</v>
      </c>
      <c r="I921">
        <v>2</v>
      </c>
      <c r="J921">
        <v>0</v>
      </c>
      <c r="K921">
        <v>16</v>
      </c>
      <c r="L921">
        <v>3</v>
      </c>
      <c r="M921">
        <v>3</v>
      </c>
      <c r="N921" s="14">
        <v>0</v>
      </c>
      <c r="O921">
        <v>1</v>
      </c>
      <c r="P921" s="15">
        <f t="shared" si="183"/>
        <v>1</v>
      </c>
      <c r="Q921">
        <f t="shared" si="184"/>
        <v>0</v>
      </c>
      <c r="R921">
        <f t="shared" si="185"/>
        <v>1.1413639308287891E-2</v>
      </c>
      <c r="S921" s="14">
        <f t="shared" si="186"/>
        <v>1.1413639308287891E-2</v>
      </c>
      <c r="T921" s="15">
        <f t="shared" si="187"/>
        <v>0.98858636069171213</v>
      </c>
      <c r="U921" s="14">
        <f t="shared" si="188"/>
        <v>-1.1479274793859058E-2</v>
      </c>
      <c r="V921" s="15">
        <f t="shared" si="189"/>
        <v>100</v>
      </c>
      <c r="W921">
        <f t="shared" si="190"/>
        <v>1.1545414505113937E-2</v>
      </c>
      <c r="AZ921">
        <v>0.1471763199784196</v>
      </c>
      <c r="BA921">
        <v>1</v>
      </c>
      <c r="BB921">
        <v>0</v>
      </c>
      <c r="BC921">
        <f t="shared" si="194"/>
        <v>857</v>
      </c>
      <c r="BD921">
        <f t="shared" si="195"/>
        <v>60</v>
      </c>
      <c r="BE921">
        <f t="shared" si="191"/>
        <v>0.30494728304947283</v>
      </c>
      <c r="BF921">
        <f t="shared" si="192"/>
        <v>0.74683544303797467</v>
      </c>
      <c r="BG921">
        <f t="shared" si="193"/>
        <v>6.05705955424175E-4</v>
      </c>
    </row>
    <row r="922" spans="1:59" x14ac:dyDescent="0.35">
      <c r="A922">
        <v>39</v>
      </c>
      <c r="B922">
        <v>492</v>
      </c>
      <c r="C922">
        <v>12</v>
      </c>
      <c r="D922">
        <v>1654</v>
      </c>
      <c r="E922">
        <v>4</v>
      </c>
      <c r="F922">
        <v>2</v>
      </c>
      <c r="G922">
        <v>3</v>
      </c>
      <c r="H922">
        <v>2</v>
      </c>
      <c r="I922">
        <v>2</v>
      </c>
      <c r="J922">
        <v>0</v>
      </c>
      <c r="K922">
        <v>15.345132743362832</v>
      </c>
      <c r="L922">
        <v>3</v>
      </c>
      <c r="M922">
        <v>3</v>
      </c>
      <c r="N922" s="14">
        <v>0</v>
      </c>
      <c r="O922">
        <v>1</v>
      </c>
      <c r="P922" s="15">
        <f t="shared" si="183"/>
        <v>1</v>
      </c>
      <c r="Q922">
        <f t="shared" si="184"/>
        <v>0</v>
      </c>
      <c r="R922">
        <f t="shared" si="185"/>
        <v>4.0312707991306124E-2</v>
      </c>
      <c r="S922" s="14">
        <f t="shared" si="186"/>
        <v>4.0312707991306124E-2</v>
      </c>
      <c r="T922" s="15">
        <f t="shared" si="187"/>
        <v>0.95968729200869385</v>
      </c>
      <c r="U922" s="14">
        <f t="shared" si="188"/>
        <v>-4.114778507517914E-2</v>
      </c>
      <c r="V922" s="15">
        <f t="shared" si="189"/>
        <v>100</v>
      </c>
      <c r="W922">
        <f t="shared" si="190"/>
        <v>4.2006087115031766E-2</v>
      </c>
      <c r="AZ922">
        <v>0.14720783404449345</v>
      </c>
      <c r="BA922">
        <v>1</v>
      </c>
      <c r="BB922">
        <v>0</v>
      </c>
      <c r="BC922">
        <f t="shared" si="194"/>
        <v>858</v>
      </c>
      <c r="BD922">
        <f t="shared" si="195"/>
        <v>60</v>
      </c>
      <c r="BE922">
        <f t="shared" si="191"/>
        <v>0.30413625304136249</v>
      </c>
      <c r="BF922">
        <f t="shared" si="192"/>
        <v>0.74683544303797467</v>
      </c>
      <c r="BG922">
        <f t="shared" si="193"/>
        <v>0</v>
      </c>
    </row>
    <row r="923" spans="1:59" x14ac:dyDescent="0.35">
      <c r="A923">
        <v>39</v>
      </c>
      <c r="B923">
        <v>505</v>
      </c>
      <c r="C923">
        <v>2</v>
      </c>
      <c r="D923">
        <v>343</v>
      </c>
      <c r="E923">
        <v>3</v>
      </c>
      <c r="F923">
        <v>1</v>
      </c>
      <c r="G923">
        <v>7</v>
      </c>
      <c r="H923">
        <v>3</v>
      </c>
      <c r="I923">
        <v>1</v>
      </c>
      <c r="J923">
        <v>0</v>
      </c>
      <c r="K923">
        <v>25</v>
      </c>
      <c r="L923">
        <v>4</v>
      </c>
      <c r="M923">
        <v>3</v>
      </c>
      <c r="N923" s="14">
        <v>0</v>
      </c>
      <c r="O923">
        <v>1</v>
      </c>
      <c r="P923" s="15">
        <f t="shared" si="183"/>
        <v>1</v>
      </c>
      <c r="Q923">
        <f t="shared" si="184"/>
        <v>0</v>
      </c>
      <c r="R923">
        <f t="shared" si="185"/>
        <v>5.3850420249403064E-2</v>
      </c>
      <c r="S923" s="14">
        <f t="shared" si="186"/>
        <v>5.3850420249403064E-2</v>
      </c>
      <c r="T923" s="15">
        <f t="shared" si="187"/>
        <v>0.94614957975059699</v>
      </c>
      <c r="U923" s="14">
        <f t="shared" si="188"/>
        <v>-5.5354604300017533E-2</v>
      </c>
      <c r="V923" s="15">
        <f t="shared" si="189"/>
        <v>100</v>
      </c>
      <c r="W923">
        <f t="shared" si="190"/>
        <v>5.6915334955386143E-2</v>
      </c>
      <c r="AZ923">
        <v>0.14753328678415489</v>
      </c>
      <c r="BA923">
        <v>0</v>
      </c>
      <c r="BB923">
        <v>1</v>
      </c>
      <c r="BC923">
        <f t="shared" si="194"/>
        <v>858</v>
      </c>
      <c r="BD923">
        <f t="shared" si="195"/>
        <v>61</v>
      </c>
      <c r="BE923">
        <f t="shared" si="191"/>
        <v>0.30413625304136249</v>
      </c>
      <c r="BF923">
        <f t="shared" si="192"/>
        <v>0.7426160337552743</v>
      </c>
      <c r="BG923">
        <f t="shared" si="193"/>
        <v>6.0228388787932324E-4</v>
      </c>
    </row>
    <row r="924" spans="1:59" x14ac:dyDescent="0.35">
      <c r="A924">
        <v>39</v>
      </c>
      <c r="B924">
        <v>524</v>
      </c>
      <c r="C924">
        <v>18</v>
      </c>
      <c r="D924">
        <v>1322</v>
      </c>
      <c r="E924">
        <v>1</v>
      </c>
      <c r="F924">
        <v>2</v>
      </c>
      <c r="G924">
        <v>3</v>
      </c>
      <c r="H924">
        <v>3</v>
      </c>
      <c r="I924">
        <v>1</v>
      </c>
      <c r="J924">
        <v>0</v>
      </c>
      <c r="K924">
        <v>11</v>
      </c>
      <c r="L924">
        <v>1</v>
      </c>
      <c r="M924">
        <v>3</v>
      </c>
      <c r="N924" s="14">
        <v>0</v>
      </c>
      <c r="O924">
        <v>1</v>
      </c>
      <c r="P924" s="15">
        <f t="shared" si="183"/>
        <v>1</v>
      </c>
      <c r="Q924">
        <f t="shared" si="184"/>
        <v>0</v>
      </c>
      <c r="R924">
        <f t="shared" si="185"/>
        <v>0.23909646665690598</v>
      </c>
      <c r="S924" s="14">
        <f t="shared" si="186"/>
        <v>0.23909646665690598</v>
      </c>
      <c r="T924" s="15">
        <f t="shared" si="187"/>
        <v>0.76090353334309402</v>
      </c>
      <c r="U924" s="14">
        <f t="shared" si="188"/>
        <v>-0.27324869217383496</v>
      </c>
      <c r="V924" s="15">
        <f t="shared" si="189"/>
        <v>100</v>
      </c>
      <c r="W924">
        <f t="shared" si="190"/>
        <v>0.31422704216711339</v>
      </c>
      <c r="AZ924">
        <v>0.14779378190457254</v>
      </c>
      <c r="BA924">
        <v>1</v>
      </c>
      <c r="BB924">
        <v>0</v>
      </c>
      <c r="BC924">
        <f t="shared" si="194"/>
        <v>859</v>
      </c>
      <c r="BD924">
        <f t="shared" si="195"/>
        <v>61</v>
      </c>
      <c r="BE924">
        <f t="shared" si="191"/>
        <v>0.30332522303325227</v>
      </c>
      <c r="BF924">
        <f t="shared" si="192"/>
        <v>0.7426160337552743</v>
      </c>
      <c r="BG924">
        <f t="shared" si="193"/>
        <v>6.0228388787940575E-4</v>
      </c>
    </row>
    <row r="925" spans="1:59" x14ac:dyDescent="0.35">
      <c r="A925">
        <v>39</v>
      </c>
      <c r="B925">
        <v>592</v>
      </c>
      <c r="C925">
        <v>2</v>
      </c>
      <c r="D925">
        <v>1458</v>
      </c>
      <c r="E925">
        <v>1</v>
      </c>
      <c r="F925">
        <v>1</v>
      </c>
      <c r="G925">
        <v>5</v>
      </c>
      <c r="H925">
        <v>1</v>
      </c>
      <c r="I925">
        <v>1</v>
      </c>
      <c r="J925">
        <v>1</v>
      </c>
      <c r="K925">
        <v>23</v>
      </c>
      <c r="L925">
        <v>2</v>
      </c>
      <c r="M925">
        <v>4</v>
      </c>
      <c r="N925" s="14">
        <v>1</v>
      </c>
      <c r="O925">
        <v>0</v>
      </c>
      <c r="P925" s="15">
        <f t="shared" si="183"/>
        <v>1</v>
      </c>
      <c r="Q925">
        <f t="shared" si="184"/>
        <v>1</v>
      </c>
      <c r="R925">
        <f t="shared" si="185"/>
        <v>0.47374364769019472</v>
      </c>
      <c r="S925" s="14">
        <f t="shared" si="186"/>
        <v>0.47374364769019472</v>
      </c>
      <c r="T925" s="15">
        <f t="shared" si="187"/>
        <v>0.52625635230980528</v>
      </c>
      <c r="U925" s="14">
        <f t="shared" si="188"/>
        <v>-0.74708893124490638</v>
      </c>
      <c r="V925" s="15">
        <f t="shared" si="189"/>
        <v>0</v>
      </c>
      <c r="W925">
        <f t="shared" si="190"/>
        <v>1.1108462453811123</v>
      </c>
      <c r="AZ925">
        <v>0.1483004601170485</v>
      </c>
      <c r="BA925">
        <v>1</v>
      </c>
      <c r="BB925">
        <v>0</v>
      </c>
      <c r="BC925">
        <f t="shared" si="194"/>
        <v>860</v>
      </c>
      <c r="BD925">
        <f t="shared" si="195"/>
        <v>61</v>
      </c>
      <c r="BE925">
        <f t="shared" si="191"/>
        <v>0.30251419302514193</v>
      </c>
      <c r="BF925">
        <f t="shared" si="192"/>
        <v>0.7426160337552743</v>
      </c>
      <c r="BG925">
        <f t="shared" si="193"/>
        <v>6.0228388787940575E-4</v>
      </c>
    </row>
    <row r="926" spans="1:59" x14ac:dyDescent="0.35">
      <c r="A926">
        <v>39</v>
      </c>
      <c r="B926">
        <v>613</v>
      </c>
      <c r="C926">
        <v>6</v>
      </c>
      <c r="D926">
        <v>2062</v>
      </c>
      <c r="E926">
        <v>4</v>
      </c>
      <c r="F926">
        <v>2</v>
      </c>
      <c r="G926">
        <v>7</v>
      </c>
      <c r="H926">
        <v>1</v>
      </c>
      <c r="I926">
        <v>2</v>
      </c>
      <c r="J926">
        <v>0</v>
      </c>
      <c r="K926">
        <v>15.69811320754717</v>
      </c>
      <c r="L926">
        <v>1</v>
      </c>
      <c r="M926">
        <v>3</v>
      </c>
      <c r="N926" s="14">
        <v>0</v>
      </c>
      <c r="O926">
        <v>1</v>
      </c>
      <c r="P926" s="15">
        <f t="shared" si="183"/>
        <v>1</v>
      </c>
      <c r="Q926">
        <f t="shared" si="184"/>
        <v>0</v>
      </c>
      <c r="R926">
        <f t="shared" si="185"/>
        <v>9.5520447523867319E-2</v>
      </c>
      <c r="S926" s="14">
        <f t="shared" si="186"/>
        <v>9.5520447523867319E-2</v>
      </c>
      <c r="T926" s="15">
        <f t="shared" si="187"/>
        <v>0.90447955247613265</v>
      </c>
      <c r="U926" s="14">
        <f t="shared" si="188"/>
        <v>-0.10039558084108649</v>
      </c>
      <c r="V926" s="15">
        <f t="shared" si="189"/>
        <v>100</v>
      </c>
      <c r="W926">
        <f t="shared" si="190"/>
        <v>0.105608188999262</v>
      </c>
      <c r="AZ926">
        <v>0.14916871003081478</v>
      </c>
      <c r="BA926">
        <v>1</v>
      </c>
      <c r="BB926">
        <v>0</v>
      </c>
      <c r="BC926">
        <f t="shared" si="194"/>
        <v>861</v>
      </c>
      <c r="BD926">
        <f t="shared" si="195"/>
        <v>61</v>
      </c>
      <c r="BE926">
        <f t="shared" si="191"/>
        <v>0.30170316301703159</v>
      </c>
      <c r="BF926">
        <f t="shared" si="192"/>
        <v>0.7426160337552743</v>
      </c>
      <c r="BG926">
        <f t="shared" si="193"/>
        <v>6.0228388787932324E-4</v>
      </c>
    </row>
    <row r="927" spans="1:59" x14ac:dyDescent="0.35">
      <c r="A927">
        <v>39</v>
      </c>
      <c r="B927">
        <v>672</v>
      </c>
      <c r="C927">
        <v>7</v>
      </c>
      <c r="D927">
        <v>444</v>
      </c>
      <c r="E927">
        <v>3</v>
      </c>
      <c r="F927">
        <v>2</v>
      </c>
      <c r="G927">
        <v>6</v>
      </c>
      <c r="H927">
        <v>4</v>
      </c>
      <c r="I927">
        <v>2</v>
      </c>
      <c r="J927">
        <v>0</v>
      </c>
      <c r="K927">
        <v>15</v>
      </c>
      <c r="L927">
        <v>1</v>
      </c>
      <c r="M927">
        <v>3</v>
      </c>
      <c r="N927" s="14">
        <v>0</v>
      </c>
      <c r="O927">
        <v>1</v>
      </c>
      <c r="P927" s="15">
        <f t="shared" si="183"/>
        <v>1</v>
      </c>
      <c r="Q927">
        <f t="shared" si="184"/>
        <v>0</v>
      </c>
      <c r="R927">
        <f t="shared" si="185"/>
        <v>5.4647932271756565E-2</v>
      </c>
      <c r="S927" s="14">
        <f t="shared" si="186"/>
        <v>5.4647932271756565E-2</v>
      </c>
      <c r="T927" s="15">
        <f t="shared" si="187"/>
        <v>0.94535206772824343</v>
      </c>
      <c r="U927" s="14">
        <f t="shared" si="188"/>
        <v>-5.6197862428473036E-2</v>
      </c>
      <c r="V927" s="15">
        <f t="shared" si="189"/>
        <v>100</v>
      </c>
      <c r="W927">
        <f t="shared" si="190"/>
        <v>5.7806963286260019E-2</v>
      </c>
      <c r="AZ927">
        <v>0.14923669537298134</v>
      </c>
      <c r="BA927">
        <v>1</v>
      </c>
      <c r="BB927">
        <v>0</v>
      </c>
      <c r="BC927">
        <f t="shared" si="194"/>
        <v>862</v>
      </c>
      <c r="BD927">
        <f t="shared" si="195"/>
        <v>61</v>
      </c>
      <c r="BE927">
        <f t="shared" si="191"/>
        <v>0.30089213300892137</v>
      </c>
      <c r="BF927">
        <f t="shared" si="192"/>
        <v>0.7426160337552743</v>
      </c>
      <c r="BG927">
        <f t="shared" si="193"/>
        <v>6.0228388787940575E-4</v>
      </c>
    </row>
    <row r="928" spans="1:59" x14ac:dyDescent="0.35">
      <c r="A928">
        <v>39</v>
      </c>
      <c r="B928">
        <v>766</v>
      </c>
      <c r="C928">
        <v>20</v>
      </c>
      <c r="D928">
        <v>1812</v>
      </c>
      <c r="E928">
        <v>3</v>
      </c>
      <c r="F928">
        <v>2</v>
      </c>
      <c r="G928">
        <v>8</v>
      </c>
      <c r="H928">
        <v>4</v>
      </c>
      <c r="I928">
        <v>3</v>
      </c>
      <c r="J928">
        <v>0</v>
      </c>
      <c r="K928">
        <v>18</v>
      </c>
      <c r="L928">
        <v>4</v>
      </c>
      <c r="M928">
        <v>3</v>
      </c>
      <c r="N928" s="14">
        <v>0</v>
      </c>
      <c r="O928">
        <v>1</v>
      </c>
      <c r="P928" s="15">
        <f t="shared" si="183"/>
        <v>1</v>
      </c>
      <c r="Q928">
        <f t="shared" si="184"/>
        <v>0</v>
      </c>
      <c r="R928">
        <f t="shared" si="185"/>
        <v>2.5477389704160643E-2</v>
      </c>
      <c r="S928" s="14">
        <f t="shared" si="186"/>
        <v>2.5477389704160643E-2</v>
      </c>
      <c r="T928" s="15">
        <f t="shared" si="187"/>
        <v>0.97452261029583931</v>
      </c>
      <c r="U928" s="14">
        <f t="shared" si="188"/>
        <v>-2.5807558358234284E-2</v>
      </c>
      <c r="V928" s="15">
        <f t="shared" si="189"/>
        <v>100</v>
      </c>
      <c r="W928">
        <f t="shared" si="190"/>
        <v>2.614345673973268E-2</v>
      </c>
      <c r="AZ928">
        <v>0.14924379636094071</v>
      </c>
      <c r="BA928">
        <v>1</v>
      </c>
      <c r="BB928">
        <v>0</v>
      </c>
      <c r="BC928">
        <f t="shared" si="194"/>
        <v>863</v>
      </c>
      <c r="BD928">
        <f t="shared" si="195"/>
        <v>61</v>
      </c>
      <c r="BE928">
        <f t="shared" si="191"/>
        <v>0.30008110300081103</v>
      </c>
      <c r="BF928">
        <f t="shared" si="192"/>
        <v>0.7426160337552743</v>
      </c>
      <c r="BG928">
        <f t="shared" si="193"/>
        <v>6.0228388787940575E-4</v>
      </c>
    </row>
    <row r="929" spans="1:59" x14ac:dyDescent="0.35">
      <c r="A929">
        <v>39</v>
      </c>
      <c r="B929">
        <v>777.51162790697674</v>
      </c>
      <c r="C929">
        <v>10</v>
      </c>
      <c r="D929">
        <v>429</v>
      </c>
      <c r="E929">
        <v>3</v>
      </c>
      <c r="F929">
        <v>2</v>
      </c>
      <c r="G929">
        <v>6</v>
      </c>
      <c r="H929">
        <v>1</v>
      </c>
      <c r="I929">
        <v>2</v>
      </c>
      <c r="J929">
        <v>1</v>
      </c>
      <c r="K929">
        <v>15.049382716049383</v>
      </c>
      <c r="L929">
        <v>4</v>
      </c>
      <c r="M929">
        <v>3</v>
      </c>
      <c r="N929" s="14">
        <v>0</v>
      </c>
      <c r="O929">
        <v>1</v>
      </c>
      <c r="P929" s="15">
        <f t="shared" si="183"/>
        <v>1</v>
      </c>
      <c r="Q929">
        <f t="shared" si="184"/>
        <v>0</v>
      </c>
      <c r="R929">
        <f t="shared" si="185"/>
        <v>0.36358163923233822</v>
      </c>
      <c r="S929" s="14">
        <f t="shared" si="186"/>
        <v>0.36358163923233822</v>
      </c>
      <c r="T929" s="15">
        <f t="shared" si="187"/>
        <v>0.63641836076766178</v>
      </c>
      <c r="U929" s="14">
        <f t="shared" si="188"/>
        <v>-0.45189913194841763</v>
      </c>
      <c r="V929" s="15">
        <f t="shared" si="189"/>
        <v>100</v>
      </c>
      <c r="W929">
        <f t="shared" si="190"/>
        <v>0.57129344727543385</v>
      </c>
      <c r="AZ929">
        <v>0.14928146574361525</v>
      </c>
      <c r="BA929">
        <v>1</v>
      </c>
      <c r="BB929">
        <v>0</v>
      </c>
      <c r="BC929">
        <f t="shared" si="194"/>
        <v>864</v>
      </c>
      <c r="BD929">
        <f t="shared" si="195"/>
        <v>61</v>
      </c>
      <c r="BE929">
        <f t="shared" si="191"/>
        <v>0.2992700729927007</v>
      </c>
      <c r="BF929">
        <f t="shared" si="192"/>
        <v>0.7426160337552743</v>
      </c>
      <c r="BG929">
        <f t="shared" si="193"/>
        <v>6.0228388787932324E-4</v>
      </c>
    </row>
    <row r="930" spans="1:59" x14ac:dyDescent="0.35">
      <c r="A930">
        <v>39</v>
      </c>
      <c r="B930">
        <v>787.54826254826253</v>
      </c>
      <c r="C930">
        <v>3</v>
      </c>
      <c r="D930">
        <v>445</v>
      </c>
      <c r="E930">
        <v>4</v>
      </c>
      <c r="F930">
        <v>1</v>
      </c>
      <c r="G930">
        <v>8</v>
      </c>
      <c r="H930">
        <v>3</v>
      </c>
      <c r="I930">
        <v>2</v>
      </c>
      <c r="J930">
        <v>1</v>
      </c>
      <c r="K930">
        <v>18</v>
      </c>
      <c r="L930">
        <v>1</v>
      </c>
      <c r="M930">
        <v>2</v>
      </c>
      <c r="N930" s="14">
        <v>1</v>
      </c>
      <c r="O930">
        <v>0</v>
      </c>
      <c r="P930" s="15">
        <f t="shared" si="183"/>
        <v>1</v>
      </c>
      <c r="Q930">
        <f t="shared" si="184"/>
        <v>1</v>
      </c>
      <c r="R930">
        <f t="shared" si="185"/>
        <v>0.23808744710076318</v>
      </c>
      <c r="S930" s="14">
        <f t="shared" si="186"/>
        <v>0.23808744710076318</v>
      </c>
      <c r="T930" s="15">
        <f t="shared" si="187"/>
        <v>0.76191255289923676</v>
      </c>
      <c r="U930" s="14">
        <f t="shared" si="188"/>
        <v>-1.4351172480014993</v>
      </c>
      <c r="V930" s="15">
        <f t="shared" si="189"/>
        <v>0</v>
      </c>
      <c r="W930">
        <f t="shared" si="190"/>
        <v>3.2001374376397957</v>
      </c>
      <c r="AZ930">
        <v>0.14954572688727771</v>
      </c>
      <c r="BA930">
        <v>1</v>
      </c>
      <c r="BB930">
        <v>0</v>
      </c>
      <c r="BC930">
        <f t="shared" si="194"/>
        <v>865</v>
      </c>
      <c r="BD930">
        <f t="shared" si="195"/>
        <v>61</v>
      </c>
      <c r="BE930">
        <f t="shared" si="191"/>
        <v>0.29845904298459047</v>
      </c>
      <c r="BF930">
        <f t="shared" si="192"/>
        <v>0.7426160337552743</v>
      </c>
      <c r="BG930">
        <f t="shared" si="193"/>
        <v>6.0228388787940575E-4</v>
      </c>
    </row>
    <row r="931" spans="1:59" x14ac:dyDescent="0.35">
      <c r="A931">
        <v>39</v>
      </c>
      <c r="B931">
        <v>787.54826254826253</v>
      </c>
      <c r="C931">
        <v>4</v>
      </c>
      <c r="D931">
        <v>182</v>
      </c>
      <c r="E931">
        <v>4</v>
      </c>
      <c r="F931">
        <v>1</v>
      </c>
      <c r="G931">
        <v>8</v>
      </c>
      <c r="H931">
        <v>3</v>
      </c>
      <c r="I931">
        <v>2</v>
      </c>
      <c r="J931">
        <v>0</v>
      </c>
      <c r="K931">
        <v>14.945945945945946</v>
      </c>
      <c r="L931">
        <v>3</v>
      </c>
      <c r="M931">
        <v>4</v>
      </c>
      <c r="N931" s="14">
        <v>0</v>
      </c>
      <c r="O931">
        <v>1</v>
      </c>
      <c r="P931" s="15">
        <f t="shared" si="183"/>
        <v>1</v>
      </c>
      <c r="Q931">
        <f t="shared" si="184"/>
        <v>0</v>
      </c>
      <c r="R931">
        <f t="shared" si="185"/>
        <v>2.5717476024186035E-2</v>
      </c>
      <c r="S931" s="14">
        <f t="shared" si="186"/>
        <v>2.5717476024186035E-2</v>
      </c>
      <c r="T931" s="15">
        <f t="shared" si="187"/>
        <v>0.97428252397581394</v>
      </c>
      <c r="U931" s="14">
        <f t="shared" si="188"/>
        <v>-2.6053951716931718E-2</v>
      </c>
      <c r="V931" s="15">
        <f t="shared" si="189"/>
        <v>100</v>
      </c>
      <c r="W931">
        <f t="shared" si="190"/>
        <v>2.6396322823526761E-2</v>
      </c>
      <c r="AZ931">
        <v>0.14980538376233571</v>
      </c>
      <c r="BA931">
        <v>1</v>
      </c>
      <c r="BB931">
        <v>0</v>
      </c>
      <c r="BC931">
        <f t="shared" si="194"/>
        <v>866</v>
      </c>
      <c r="BD931">
        <f t="shared" si="195"/>
        <v>61</v>
      </c>
      <c r="BE931">
        <f t="shared" si="191"/>
        <v>0.29764801297648014</v>
      </c>
      <c r="BF931">
        <f t="shared" si="192"/>
        <v>0.7426160337552743</v>
      </c>
      <c r="BG931">
        <f t="shared" si="193"/>
        <v>6.0228388787940575E-4</v>
      </c>
    </row>
    <row r="932" spans="1:59" x14ac:dyDescent="0.35">
      <c r="A932">
        <v>39</v>
      </c>
      <c r="B932">
        <v>787.54826254826253</v>
      </c>
      <c r="C932">
        <v>21</v>
      </c>
      <c r="D932">
        <v>1929</v>
      </c>
      <c r="E932">
        <v>1</v>
      </c>
      <c r="F932">
        <v>1</v>
      </c>
      <c r="G932">
        <v>8</v>
      </c>
      <c r="H932">
        <v>3</v>
      </c>
      <c r="I932">
        <v>2</v>
      </c>
      <c r="J932">
        <v>0</v>
      </c>
      <c r="K932">
        <v>19</v>
      </c>
      <c r="L932">
        <v>3</v>
      </c>
      <c r="M932">
        <v>3</v>
      </c>
      <c r="N932" s="14">
        <v>0</v>
      </c>
      <c r="O932">
        <v>1</v>
      </c>
      <c r="P932" s="15">
        <f t="shared" si="183"/>
        <v>1</v>
      </c>
      <c r="Q932">
        <f t="shared" si="184"/>
        <v>0</v>
      </c>
      <c r="R932">
        <f t="shared" si="185"/>
        <v>0.11018293231206015</v>
      </c>
      <c r="S932" s="14">
        <f t="shared" si="186"/>
        <v>0.11018293231206015</v>
      </c>
      <c r="T932" s="15">
        <f t="shared" si="187"/>
        <v>0.88981706768793989</v>
      </c>
      <c r="U932" s="14">
        <f t="shared" si="188"/>
        <v>-0.11673937930625075</v>
      </c>
      <c r="V932" s="15">
        <f t="shared" si="189"/>
        <v>100</v>
      </c>
      <c r="W932">
        <f t="shared" si="190"/>
        <v>0.12382649907846166</v>
      </c>
      <c r="AZ932">
        <v>0.14985626389304035</v>
      </c>
      <c r="BA932">
        <v>1</v>
      </c>
      <c r="BB932">
        <v>0</v>
      </c>
      <c r="BC932">
        <f t="shared" si="194"/>
        <v>867</v>
      </c>
      <c r="BD932">
        <f t="shared" si="195"/>
        <v>61</v>
      </c>
      <c r="BE932">
        <f t="shared" si="191"/>
        <v>0.2968369829683698</v>
      </c>
      <c r="BF932">
        <f t="shared" si="192"/>
        <v>0.7426160337552743</v>
      </c>
      <c r="BG932">
        <f t="shared" si="193"/>
        <v>6.0228388787932324E-4</v>
      </c>
    </row>
    <row r="933" spans="1:59" x14ac:dyDescent="0.35">
      <c r="A933">
        <v>39</v>
      </c>
      <c r="B933">
        <v>787.54826254826253</v>
      </c>
      <c r="C933">
        <v>24</v>
      </c>
      <c r="D933">
        <v>2056</v>
      </c>
      <c r="E933">
        <v>2</v>
      </c>
      <c r="F933">
        <v>1</v>
      </c>
      <c r="G933">
        <v>8</v>
      </c>
      <c r="H933">
        <v>4</v>
      </c>
      <c r="I933">
        <v>2</v>
      </c>
      <c r="J933">
        <v>0</v>
      </c>
      <c r="K933">
        <v>14.945945945945946</v>
      </c>
      <c r="L933">
        <v>1</v>
      </c>
      <c r="M933">
        <v>2</v>
      </c>
      <c r="N933" s="14">
        <v>0</v>
      </c>
      <c r="O933">
        <v>1</v>
      </c>
      <c r="P933" s="15">
        <f t="shared" si="183"/>
        <v>1</v>
      </c>
      <c r="Q933">
        <f t="shared" si="184"/>
        <v>0</v>
      </c>
      <c r="R933">
        <f t="shared" si="185"/>
        <v>0.12080542085990882</v>
      </c>
      <c r="S933" s="14">
        <f t="shared" si="186"/>
        <v>0.12080542085990882</v>
      </c>
      <c r="T933" s="15">
        <f t="shared" si="187"/>
        <v>0.87919457914009114</v>
      </c>
      <c r="U933" s="14">
        <f t="shared" si="188"/>
        <v>-0.12874904158496903</v>
      </c>
      <c r="V933" s="15">
        <f t="shared" si="189"/>
        <v>100</v>
      </c>
      <c r="W933">
        <f t="shared" si="190"/>
        <v>0.13740464707831149</v>
      </c>
      <c r="AZ933">
        <v>0.15016995122246932</v>
      </c>
      <c r="BA933">
        <v>1</v>
      </c>
      <c r="BB933">
        <v>0</v>
      </c>
      <c r="BC933">
        <f t="shared" si="194"/>
        <v>868</v>
      </c>
      <c r="BD933">
        <f t="shared" si="195"/>
        <v>61</v>
      </c>
      <c r="BE933">
        <f t="shared" si="191"/>
        <v>0.29602595296025958</v>
      </c>
      <c r="BF933">
        <f t="shared" si="192"/>
        <v>0.7426160337552743</v>
      </c>
      <c r="BG933">
        <f t="shared" si="193"/>
        <v>6.0228388787940575E-4</v>
      </c>
    </row>
    <row r="934" spans="1:59" x14ac:dyDescent="0.35">
      <c r="A934">
        <v>39</v>
      </c>
      <c r="B934">
        <v>792</v>
      </c>
      <c r="C934">
        <v>1</v>
      </c>
      <c r="D934">
        <v>1737</v>
      </c>
      <c r="E934">
        <v>4</v>
      </c>
      <c r="F934">
        <v>2</v>
      </c>
      <c r="G934">
        <v>5</v>
      </c>
      <c r="H934">
        <v>4</v>
      </c>
      <c r="I934">
        <v>2</v>
      </c>
      <c r="J934">
        <v>1</v>
      </c>
      <c r="K934">
        <v>15</v>
      </c>
      <c r="L934">
        <v>4</v>
      </c>
      <c r="M934">
        <v>3</v>
      </c>
      <c r="N934" s="14">
        <v>0</v>
      </c>
      <c r="O934">
        <v>1</v>
      </c>
      <c r="P934" s="15">
        <f t="shared" si="183"/>
        <v>1</v>
      </c>
      <c r="Q934">
        <f t="shared" si="184"/>
        <v>0</v>
      </c>
      <c r="R934">
        <f t="shared" si="185"/>
        <v>7.6388352003862972E-2</v>
      </c>
      <c r="S934" s="14">
        <f t="shared" si="186"/>
        <v>7.6388352003862972E-2</v>
      </c>
      <c r="T934" s="15">
        <f t="shared" si="187"/>
        <v>0.92361164799613704</v>
      </c>
      <c r="U934" s="14">
        <f t="shared" si="188"/>
        <v>-7.9463590065365172E-2</v>
      </c>
      <c r="V934" s="15">
        <f t="shared" si="189"/>
        <v>100</v>
      </c>
      <c r="W934">
        <f t="shared" si="190"/>
        <v>8.270613755207043E-2</v>
      </c>
      <c r="AZ934">
        <v>0.15024656683302529</v>
      </c>
      <c r="BA934">
        <v>1</v>
      </c>
      <c r="BB934">
        <v>0</v>
      </c>
      <c r="BC934">
        <f t="shared" si="194"/>
        <v>869</v>
      </c>
      <c r="BD934">
        <f t="shared" si="195"/>
        <v>61</v>
      </c>
      <c r="BE934">
        <f t="shared" si="191"/>
        <v>0.29521492295214924</v>
      </c>
      <c r="BF934">
        <f t="shared" si="192"/>
        <v>0.7426160337552743</v>
      </c>
      <c r="BG934">
        <f t="shared" si="193"/>
        <v>6.0228388787940575E-4</v>
      </c>
    </row>
    <row r="935" spans="1:59" x14ac:dyDescent="0.35">
      <c r="A935">
        <v>39</v>
      </c>
      <c r="B935">
        <v>805.3360655737705</v>
      </c>
      <c r="C935">
        <v>4</v>
      </c>
      <c r="D935">
        <v>1633</v>
      </c>
      <c r="E935">
        <v>1</v>
      </c>
      <c r="F935">
        <v>1</v>
      </c>
      <c r="G935">
        <v>3</v>
      </c>
      <c r="H935">
        <v>3</v>
      </c>
      <c r="I935">
        <v>1</v>
      </c>
      <c r="J935">
        <v>0</v>
      </c>
      <c r="K935">
        <v>13</v>
      </c>
      <c r="L935">
        <v>4</v>
      </c>
      <c r="M935">
        <v>1</v>
      </c>
      <c r="N935" s="14">
        <v>0</v>
      </c>
      <c r="O935">
        <v>1</v>
      </c>
      <c r="P935" s="15">
        <f t="shared" si="183"/>
        <v>1</v>
      </c>
      <c r="Q935">
        <f t="shared" si="184"/>
        <v>0</v>
      </c>
      <c r="R935">
        <f t="shared" si="185"/>
        <v>0.1271928763660945</v>
      </c>
      <c r="S935" s="14">
        <f t="shared" si="186"/>
        <v>0.1271928763660945</v>
      </c>
      <c r="T935" s="15">
        <f t="shared" si="187"/>
        <v>0.87280712363390545</v>
      </c>
      <c r="U935" s="14">
        <f t="shared" si="188"/>
        <v>-0.13604068267955152</v>
      </c>
      <c r="V935" s="15">
        <f t="shared" si="189"/>
        <v>100</v>
      </c>
      <c r="W935">
        <f t="shared" si="190"/>
        <v>0.14572850395231754</v>
      </c>
      <c r="AZ935">
        <v>0.15045913216408185</v>
      </c>
      <c r="BA935">
        <v>1</v>
      </c>
      <c r="BB935">
        <v>0</v>
      </c>
      <c r="BC935">
        <f t="shared" si="194"/>
        <v>870</v>
      </c>
      <c r="BD935">
        <f t="shared" si="195"/>
        <v>61</v>
      </c>
      <c r="BE935">
        <f t="shared" si="191"/>
        <v>0.2944038929440389</v>
      </c>
      <c r="BF935">
        <f t="shared" si="192"/>
        <v>0.7426160337552743</v>
      </c>
      <c r="BG935">
        <f t="shared" si="193"/>
        <v>6.0228388787932324E-4</v>
      </c>
    </row>
    <row r="936" spans="1:59" x14ac:dyDescent="0.35">
      <c r="A936">
        <v>39</v>
      </c>
      <c r="B936">
        <v>805.3360655737705</v>
      </c>
      <c r="C936">
        <v>9</v>
      </c>
      <c r="D936">
        <v>1936</v>
      </c>
      <c r="E936">
        <v>1</v>
      </c>
      <c r="F936">
        <v>2</v>
      </c>
      <c r="G936">
        <v>3</v>
      </c>
      <c r="H936">
        <v>1</v>
      </c>
      <c r="I936">
        <v>2</v>
      </c>
      <c r="J936">
        <v>0</v>
      </c>
      <c r="K936">
        <v>25</v>
      </c>
      <c r="L936">
        <v>4</v>
      </c>
      <c r="M936">
        <v>3</v>
      </c>
      <c r="N936" s="14">
        <v>0</v>
      </c>
      <c r="O936">
        <v>1</v>
      </c>
      <c r="P936" s="15">
        <f t="shared" si="183"/>
        <v>1</v>
      </c>
      <c r="Q936">
        <f t="shared" si="184"/>
        <v>0</v>
      </c>
      <c r="R936">
        <f t="shared" si="185"/>
        <v>8.8533372378586786E-2</v>
      </c>
      <c r="S936" s="14">
        <f t="shared" si="186"/>
        <v>8.8533372378586786E-2</v>
      </c>
      <c r="T936" s="15">
        <f t="shared" si="187"/>
        <v>0.91146662762141317</v>
      </c>
      <c r="U936" s="14">
        <f t="shared" si="188"/>
        <v>-9.2700298126750527E-2</v>
      </c>
      <c r="V936" s="15">
        <f t="shared" si="189"/>
        <v>100</v>
      </c>
      <c r="W936">
        <f t="shared" si="190"/>
        <v>9.7132873212951026E-2</v>
      </c>
      <c r="AZ936">
        <v>0.15099326419873182</v>
      </c>
      <c r="BA936">
        <v>1</v>
      </c>
      <c r="BB936">
        <v>0</v>
      </c>
      <c r="BC936">
        <f t="shared" si="194"/>
        <v>871</v>
      </c>
      <c r="BD936">
        <f t="shared" si="195"/>
        <v>61</v>
      </c>
      <c r="BE936">
        <f t="shared" si="191"/>
        <v>0.29359286293592868</v>
      </c>
      <c r="BF936">
        <f t="shared" si="192"/>
        <v>0.7426160337552743</v>
      </c>
      <c r="BG936">
        <f t="shared" si="193"/>
        <v>6.0228388787940575E-4</v>
      </c>
    </row>
    <row r="937" spans="1:59" x14ac:dyDescent="0.35">
      <c r="A937">
        <v>39</v>
      </c>
      <c r="B937">
        <v>835</v>
      </c>
      <c r="C937">
        <v>19</v>
      </c>
      <c r="D937">
        <v>1871</v>
      </c>
      <c r="E937">
        <v>4</v>
      </c>
      <c r="F937">
        <v>2</v>
      </c>
      <c r="G937">
        <v>4</v>
      </c>
      <c r="H937">
        <v>4</v>
      </c>
      <c r="I937">
        <v>3</v>
      </c>
      <c r="J937">
        <v>0</v>
      </c>
      <c r="K937">
        <v>14</v>
      </c>
      <c r="L937">
        <v>2</v>
      </c>
      <c r="M937">
        <v>3</v>
      </c>
      <c r="N937" s="14">
        <v>0</v>
      </c>
      <c r="O937">
        <v>1</v>
      </c>
      <c r="P937" s="15">
        <f t="shared" si="183"/>
        <v>1</v>
      </c>
      <c r="Q937">
        <f t="shared" si="184"/>
        <v>0</v>
      </c>
      <c r="R937">
        <f t="shared" si="185"/>
        <v>1.6415802503045588E-2</v>
      </c>
      <c r="S937" s="14">
        <f t="shared" si="186"/>
        <v>1.6415802503045588E-2</v>
      </c>
      <c r="T937" s="15">
        <f t="shared" si="187"/>
        <v>0.98358419749695436</v>
      </c>
      <c r="U937" s="14">
        <f t="shared" si="188"/>
        <v>-1.6552034754361844E-2</v>
      </c>
      <c r="V937" s="15">
        <f t="shared" si="189"/>
        <v>100</v>
      </c>
      <c r="W937">
        <f t="shared" si="190"/>
        <v>1.6689778612569078E-2</v>
      </c>
      <c r="AZ937">
        <v>0.15101139414808426</v>
      </c>
      <c r="BA937">
        <v>1</v>
      </c>
      <c r="BB937">
        <v>0</v>
      </c>
      <c r="BC937">
        <f t="shared" si="194"/>
        <v>872</v>
      </c>
      <c r="BD937">
        <f t="shared" si="195"/>
        <v>61</v>
      </c>
      <c r="BE937">
        <f t="shared" si="191"/>
        <v>0.29278183292781834</v>
      </c>
      <c r="BF937">
        <f t="shared" si="192"/>
        <v>0.7426160337552743</v>
      </c>
      <c r="BG937">
        <f t="shared" si="193"/>
        <v>6.0228388787940575E-4</v>
      </c>
    </row>
    <row r="938" spans="1:59" x14ac:dyDescent="0.35">
      <c r="A938">
        <v>39</v>
      </c>
      <c r="B938">
        <v>895</v>
      </c>
      <c r="C938">
        <v>5</v>
      </c>
      <c r="D938">
        <v>42</v>
      </c>
      <c r="E938">
        <v>4</v>
      </c>
      <c r="F938">
        <v>2</v>
      </c>
      <c r="G938">
        <v>9</v>
      </c>
      <c r="H938">
        <v>4</v>
      </c>
      <c r="I938">
        <v>2</v>
      </c>
      <c r="J938">
        <v>0</v>
      </c>
      <c r="K938">
        <v>14</v>
      </c>
      <c r="L938">
        <v>3</v>
      </c>
      <c r="M938">
        <v>4</v>
      </c>
      <c r="N938" s="14">
        <v>1</v>
      </c>
      <c r="O938">
        <v>0</v>
      </c>
      <c r="P938" s="15">
        <f t="shared" si="183"/>
        <v>1</v>
      </c>
      <c r="Q938">
        <f t="shared" si="184"/>
        <v>1</v>
      </c>
      <c r="R938">
        <f t="shared" si="185"/>
        <v>2.9764536149012599E-2</v>
      </c>
      <c r="S938" s="14">
        <f t="shared" si="186"/>
        <v>2.9764536149012599E-2</v>
      </c>
      <c r="T938" s="15">
        <f t="shared" si="187"/>
        <v>0.97023546385098736</v>
      </c>
      <c r="U938" s="14">
        <f t="shared" si="188"/>
        <v>-3.5144376562706761</v>
      </c>
      <c r="V938" s="15">
        <f t="shared" si="189"/>
        <v>0</v>
      </c>
      <c r="W938">
        <f t="shared" si="190"/>
        <v>32.597029531843511</v>
      </c>
      <c r="AZ938">
        <v>0.15108217069542845</v>
      </c>
      <c r="BA938">
        <v>1</v>
      </c>
      <c r="BB938">
        <v>0</v>
      </c>
      <c r="BC938">
        <f t="shared" si="194"/>
        <v>873</v>
      </c>
      <c r="BD938">
        <f t="shared" si="195"/>
        <v>61</v>
      </c>
      <c r="BE938">
        <f t="shared" si="191"/>
        <v>0.29197080291970801</v>
      </c>
      <c r="BF938">
        <f t="shared" si="192"/>
        <v>0.7426160337552743</v>
      </c>
      <c r="BG938">
        <f t="shared" si="193"/>
        <v>6.0228388787932324E-4</v>
      </c>
    </row>
    <row r="939" spans="1:59" x14ac:dyDescent="0.35">
      <c r="A939">
        <v>39</v>
      </c>
      <c r="B939">
        <v>903</v>
      </c>
      <c r="C939">
        <v>2</v>
      </c>
      <c r="D939">
        <v>985</v>
      </c>
      <c r="E939">
        <v>1</v>
      </c>
      <c r="F939">
        <v>2</v>
      </c>
      <c r="G939">
        <v>8</v>
      </c>
      <c r="H939">
        <v>3</v>
      </c>
      <c r="I939">
        <v>1</v>
      </c>
      <c r="J939">
        <v>0</v>
      </c>
      <c r="K939">
        <v>18</v>
      </c>
      <c r="L939">
        <v>4</v>
      </c>
      <c r="M939">
        <v>3</v>
      </c>
      <c r="N939" s="14">
        <v>0</v>
      </c>
      <c r="O939">
        <v>1</v>
      </c>
      <c r="P939" s="15">
        <f t="shared" si="183"/>
        <v>1</v>
      </c>
      <c r="Q939">
        <f t="shared" si="184"/>
        <v>0</v>
      </c>
      <c r="R939">
        <f t="shared" si="185"/>
        <v>0.15473198061434995</v>
      </c>
      <c r="S939" s="14">
        <f t="shared" si="186"/>
        <v>0.15473198061434995</v>
      </c>
      <c r="T939" s="15">
        <f t="shared" si="187"/>
        <v>0.8452680193856501</v>
      </c>
      <c r="U939" s="14">
        <f t="shared" si="188"/>
        <v>-0.16810151921185182</v>
      </c>
      <c r="V939" s="15">
        <f t="shared" si="189"/>
        <v>100</v>
      </c>
      <c r="W939">
        <f t="shared" si="190"/>
        <v>0.1830567075361621</v>
      </c>
      <c r="AZ939">
        <v>0.15128650375064609</v>
      </c>
      <c r="BA939">
        <v>1</v>
      </c>
      <c r="BB939">
        <v>0</v>
      </c>
      <c r="BC939">
        <f t="shared" si="194"/>
        <v>874</v>
      </c>
      <c r="BD939">
        <f t="shared" si="195"/>
        <v>61</v>
      </c>
      <c r="BE939">
        <f t="shared" si="191"/>
        <v>0.29115977291159778</v>
      </c>
      <c r="BF939">
        <f t="shared" si="192"/>
        <v>0.7426160337552743</v>
      </c>
      <c r="BG939">
        <f t="shared" si="193"/>
        <v>6.0228388787940575E-4</v>
      </c>
    </row>
    <row r="940" spans="1:59" x14ac:dyDescent="0.35">
      <c r="A940">
        <v>39</v>
      </c>
      <c r="B940">
        <v>945</v>
      </c>
      <c r="C940">
        <v>22</v>
      </c>
      <c r="D940">
        <v>1043</v>
      </c>
      <c r="E940">
        <v>4</v>
      </c>
      <c r="F940">
        <v>1</v>
      </c>
      <c r="G940">
        <v>3</v>
      </c>
      <c r="H940">
        <v>1</v>
      </c>
      <c r="I940">
        <v>1</v>
      </c>
      <c r="J940">
        <v>1</v>
      </c>
      <c r="K940">
        <v>13</v>
      </c>
      <c r="L940">
        <v>3</v>
      </c>
      <c r="M940">
        <v>3</v>
      </c>
      <c r="N940" s="14">
        <v>0</v>
      </c>
      <c r="O940">
        <v>1</v>
      </c>
      <c r="P940" s="15">
        <f t="shared" si="183"/>
        <v>1</v>
      </c>
      <c r="Q940">
        <f t="shared" si="184"/>
        <v>0</v>
      </c>
      <c r="R940">
        <f t="shared" si="185"/>
        <v>0.39381930748823657</v>
      </c>
      <c r="S940" s="14">
        <f t="shared" si="186"/>
        <v>0.39381930748823657</v>
      </c>
      <c r="T940" s="15">
        <f t="shared" si="187"/>
        <v>0.60618069251176343</v>
      </c>
      <c r="U940" s="14">
        <f t="shared" si="188"/>
        <v>-0.50057716489574067</v>
      </c>
      <c r="V940" s="15">
        <f t="shared" si="189"/>
        <v>100</v>
      </c>
      <c r="W940">
        <f t="shared" si="190"/>
        <v>0.64967312940372834</v>
      </c>
      <c r="AZ940">
        <v>0.15130811791731599</v>
      </c>
      <c r="BA940">
        <v>1</v>
      </c>
      <c r="BB940">
        <v>0</v>
      </c>
      <c r="BC940">
        <f t="shared" si="194"/>
        <v>875</v>
      </c>
      <c r="BD940">
        <f t="shared" si="195"/>
        <v>61</v>
      </c>
      <c r="BE940">
        <f t="shared" si="191"/>
        <v>0.29034874290348744</v>
      </c>
      <c r="BF940">
        <f t="shared" si="192"/>
        <v>0.7426160337552743</v>
      </c>
      <c r="BG940">
        <f t="shared" si="193"/>
        <v>6.0228388787940575E-4</v>
      </c>
    </row>
    <row r="941" spans="1:59" x14ac:dyDescent="0.35">
      <c r="A941">
        <v>39</v>
      </c>
      <c r="B941">
        <v>1089</v>
      </c>
      <c r="C941">
        <v>6</v>
      </c>
      <c r="D941">
        <v>1525</v>
      </c>
      <c r="E941">
        <v>2</v>
      </c>
      <c r="F941">
        <v>1</v>
      </c>
      <c r="G941">
        <v>3</v>
      </c>
      <c r="H941">
        <v>2</v>
      </c>
      <c r="I941">
        <v>1</v>
      </c>
      <c r="J941">
        <v>0</v>
      </c>
      <c r="K941">
        <v>18</v>
      </c>
      <c r="L941">
        <v>4</v>
      </c>
      <c r="M941">
        <v>3</v>
      </c>
      <c r="N941" s="14">
        <v>0</v>
      </c>
      <c r="O941">
        <v>1</v>
      </c>
      <c r="P941" s="15">
        <f t="shared" si="183"/>
        <v>1</v>
      </c>
      <c r="Q941">
        <f t="shared" si="184"/>
        <v>0</v>
      </c>
      <c r="R941">
        <f t="shared" si="185"/>
        <v>6.9755446373366198E-2</v>
      </c>
      <c r="S941" s="14">
        <f t="shared" si="186"/>
        <v>6.9755446373366198E-2</v>
      </c>
      <c r="T941" s="15">
        <f t="shared" si="187"/>
        <v>0.93024455362663383</v>
      </c>
      <c r="U941" s="14">
        <f t="shared" si="188"/>
        <v>-7.2307766514136465E-2</v>
      </c>
      <c r="V941" s="15">
        <f t="shared" si="189"/>
        <v>100</v>
      </c>
      <c r="W941">
        <f t="shared" si="190"/>
        <v>7.4986137893975222E-2</v>
      </c>
      <c r="AZ941">
        <v>0.15184741397585463</v>
      </c>
      <c r="BA941">
        <v>1</v>
      </c>
      <c r="BB941">
        <v>0</v>
      </c>
      <c r="BC941">
        <f t="shared" si="194"/>
        <v>876</v>
      </c>
      <c r="BD941">
        <f t="shared" si="195"/>
        <v>61</v>
      </c>
      <c r="BE941">
        <f t="shared" si="191"/>
        <v>0.28953771289537711</v>
      </c>
      <c r="BF941">
        <f t="shared" si="192"/>
        <v>0.7426160337552743</v>
      </c>
      <c r="BG941">
        <f t="shared" si="193"/>
        <v>6.0228388787932324E-4</v>
      </c>
    </row>
    <row r="942" spans="1:59" x14ac:dyDescent="0.35">
      <c r="A942">
        <v>39</v>
      </c>
      <c r="B942">
        <v>1122</v>
      </c>
      <c r="C942">
        <v>6</v>
      </c>
      <c r="D942">
        <v>932</v>
      </c>
      <c r="E942">
        <v>4</v>
      </c>
      <c r="F942">
        <v>2</v>
      </c>
      <c r="G942">
        <v>5</v>
      </c>
      <c r="H942">
        <v>1</v>
      </c>
      <c r="I942">
        <v>2</v>
      </c>
      <c r="J942">
        <v>1</v>
      </c>
      <c r="K942">
        <v>21</v>
      </c>
      <c r="L942">
        <v>4</v>
      </c>
      <c r="M942">
        <v>1</v>
      </c>
      <c r="N942" s="14">
        <v>1</v>
      </c>
      <c r="O942">
        <v>0</v>
      </c>
      <c r="P942" s="15">
        <f t="shared" si="183"/>
        <v>1</v>
      </c>
      <c r="Q942">
        <f t="shared" si="184"/>
        <v>1</v>
      </c>
      <c r="R942">
        <f t="shared" si="185"/>
        <v>0.31325281302410241</v>
      </c>
      <c r="S942" s="14">
        <f t="shared" si="186"/>
        <v>0.31325281302410241</v>
      </c>
      <c r="T942" s="15">
        <f t="shared" si="187"/>
        <v>0.68674718697589765</v>
      </c>
      <c r="U942" s="14">
        <f t="shared" si="188"/>
        <v>-1.1607447051214523</v>
      </c>
      <c r="V942" s="15">
        <f t="shared" si="189"/>
        <v>0</v>
      </c>
      <c r="W942">
        <f t="shared" si="190"/>
        <v>2.1923097205293338</v>
      </c>
      <c r="AZ942">
        <v>0.1521734844313205</v>
      </c>
      <c r="BA942">
        <v>1</v>
      </c>
      <c r="BB942">
        <v>0</v>
      </c>
      <c r="BC942">
        <f t="shared" si="194"/>
        <v>877</v>
      </c>
      <c r="BD942">
        <f t="shared" si="195"/>
        <v>61</v>
      </c>
      <c r="BE942">
        <f t="shared" si="191"/>
        <v>0.28872668288726688</v>
      </c>
      <c r="BF942">
        <f t="shared" si="192"/>
        <v>0.7426160337552743</v>
      </c>
      <c r="BG942">
        <f t="shared" si="193"/>
        <v>6.0228388787940575E-4</v>
      </c>
    </row>
    <row r="943" spans="1:59" x14ac:dyDescent="0.35">
      <c r="A943">
        <v>39</v>
      </c>
      <c r="B943">
        <v>1132</v>
      </c>
      <c r="C943">
        <v>1</v>
      </c>
      <c r="D943">
        <v>417</v>
      </c>
      <c r="E943">
        <v>3</v>
      </c>
      <c r="F943">
        <v>2</v>
      </c>
      <c r="G943">
        <v>7</v>
      </c>
      <c r="H943">
        <v>4</v>
      </c>
      <c r="I943">
        <v>3</v>
      </c>
      <c r="J943">
        <v>0</v>
      </c>
      <c r="K943">
        <v>17</v>
      </c>
      <c r="L943">
        <v>1</v>
      </c>
      <c r="M943">
        <v>2</v>
      </c>
      <c r="N943" s="14">
        <v>0</v>
      </c>
      <c r="O943">
        <v>1</v>
      </c>
      <c r="P943" s="15">
        <f t="shared" si="183"/>
        <v>1</v>
      </c>
      <c r="Q943">
        <f t="shared" si="184"/>
        <v>0</v>
      </c>
      <c r="R943">
        <f t="shared" si="185"/>
        <v>3.2487468389940828E-2</v>
      </c>
      <c r="S943" s="14">
        <f t="shared" si="186"/>
        <v>3.2487468389940828E-2</v>
      </c>
      <c r="T943" s="15">
        <f t="shared" si="187"/>
        <v>0.96751253161005912</v>
      </c>
      <c r="U943" s="14">
        <f t="shared" si="188"/>
        <v>-3.302690159354741E-2</v>
      </c>
      <c r="V943" s="15">
        <f t="shared" si="189"/>
        <v>100</v>
      </c>
      <c r="W943">
        <f t="shared" si="190"/>
        <v>3.3578343771814213E-2</v>
      </c>
      <c r="AZ943">
        <v>0.15271240870516681</v>
      </c>
      <c r="BA943">
        <v>1</v>
      </c>
      <c r="BB943">
        <v>0</v>
      </c>
      <c r="BC943">
        <f t="shared" si="194"/>
        <v>878</v>
      </c>
      <c r="BD943">
        <f t="shared" si="195"/>
        <v>61</v>
      </c>
      <c r="BE943">
        <f t="shared" si="191"/>
        <v>0.28791565287915655</v>
      </c>
      <c r="BF943">
        <f t="shared" si="192"/>
        <v>0.7426160337552743</v>
      </c>
      <c r="BG943">
        <f t="shared" si="193"/>
        <v>6.0228388787940575E-4</v>
      </c>
    </row>
    <row r="944" spans="1:59" x14ac:dyDescent="0.35">
      <c r="A944">
        <v>39</v>
      </c>
      <c r="B944">
        <v>1218</v>
      </c>
      <c r="C944">
        <v>1</v>
      </c>
      <c r="D944">
        <v>531</v>
      </c>
      <c r="E944">
        <v>2</v>
      </c>
      <c r="F944">
        <v>2</v>
      </c>
      <c r="G944">
        <v>6</v>
      </c>
      <c r="H944">
        <v>3</v>
      </c>
      <c r="I944">
        <v>3</v>
      </c>
      <c r="J944">
        <v>1</v>
      </c>
      <c r="K944">
        <v>14</v>
      </c>
      <c r="L944">
        <v>3</v>
      </c>
      <c r="M944">
        <v>3</v>
      </c>
      <c r="N944" s="14">
        <v>0</v>
      </c>
      <c r="O944">
        <v>1</v>
      </c>
      <c r="P944" s="15">
        <f t="shared" si="183"/>
        <v>1</v>
      </c>
      <c r="Q944">
        <f t="shared" si="184"/>
        <v>0</v>
      </c>
      <c r="R944">
        <f t="shared" si="185"/>
        <v>0.14916871003081478</v>
      </c>
      <c r="S944" s="14">
        <f t="shared" si="186"/>
        <v>0.14916871003081478</v>
      </c>
      <c r="T944" s="15">
        <f t="shared" si="187"/>
        <v>0.85083128996918522</v>
      </c>
      <c r="U944" s="14">
        <f t="shared" si="188"/>
        <v>-0.16154141921761825</v>
      </c>
      <c r="V944" s="15">
        <f t="shared" si="189"/>
        <v>100</v>
      </c>
      <c r="W944">
        <f t="shared" si="190"/>
        <v>0.17532113803221466</v>
      </c>
      <c r="AZ944">
        <v>0.15276728754458296</v>
      </c>
      <c r="BA944">
        <v>1</v>
      </c>
      <c r="BB944">
        <v>0</v>
      </c>
      <c r="BC944">
        <f t="shared" si="194"/>
        <v>879</v>
      </c>
      <c r="BD944">
        <f t="shared" si="195"/>
        <v>61</v>
      </c>
      <c r="BE944">
        <f t="shared" si="191"/>
        <v>0.28710462287104621</v>
      </c>
      <c r="BF944">
        <f t="shared" si="192"/>
        <v>0.7426160337552743</v>
      </c>
      <c r="BG944">
        <f t="shared" si="193"/>
        <v>6.0228388787940575E-4</v>
      </c>
    </row>
    <row r="945" spans="1:59" x14ac:dyDescent="0.35">
      <c r="A945">
        <v>39</v>
      </c>
      <c r="B945">
        <v>1253</v>
      </c>
      <c r="C945">
        <v>10</v>
      </c>
      <c r="D945">
        <v>1800</v>
      </c>
      <c r="E945">
        <v>3</v>
      </c>
      <c r="F945">
        <v>2</v>
      </c>
      <c r="G945">
        <v>1</v>
      </c>
      <c r="H945">
        <v>3</v>
      </c>
      <c r="I945">
        <v>1</v>
      </c>
      <c r="J945">
        <v>0</v>
      </c>
      <c r="K945">
        <v>21</v>
      </c>
      <c r="L945">
        <v>3</v>
      </c>
      <c r="M945">
        <v>3</v>
      </c>
      <c r="N945" s="14">
        <v>0</v>
      </c>
      <c r="O945">
        <v>1</v>
      </c>
      <c r="P945" s="15">
        <f t="shared" si="183"/>
        <v>1</v>
      </c>
      <c r="Q945">
        <f t="shared" si="184"/>
        <v>0</v>
      </c>
      <c r="R945">
        <f t="shared" si="185"/>
        <v>4.5932132272292439E-2</v>
      </c>
      <c r="S945" s="14">
        <f t="shared" si="186"/>
        <v>4.5932132272292439E-2</v>
      </c>
      <c r="T945" s="15">
        <f t="shared" si="187"/>
        <v>0.95406786772770757</v>
      </c>
      <c r="U945" s="14">
        <f t="shared" si="188"/>
        <v>-4.7020469888398725E-2</v>
      </c>
      <c r="V945" s="15">
        <f t="shared" si="189"/>
        <v>100</v>
      </c>
      <c r="W945">
        <f t="shared" si="190"/>
        <v>4.8143464239801384E-2</v>
      </c>
      <c r="AZ945">
        <v>0.15282442501392191</v>
      </c>
      <c r="BA945">
        <v>1</v>
      </c>
      <c r="BB945">
        <v>0</v>
      </c>
      <c r="BC945">
        <f t="shared" si="194"/>
        <v>880</v>
      </c>
      <c r="BD945">
        <f t="shared" si="195"/>
        <v>61</v>
      </c>
      <c r="BE945">
        <f t="shared" si="191"/>
        <v>0.28629359286293588</v>
      </c>
      <c r="BF945">
        <f t="shared" si="192"/>
        <v>0.7426160337552743</v>
      </c>
      <c r="BG945">
        <f t="shared" si="193"/>
        <v>6.0228388787932324E-4</v>
      </c>
    </row>
    <row r="946" spans="1:59" x14ac:dyDescent="0.35">
      <c r="A946">
        <v>39</v>
      </c>
      <c r="B946">
        <v>1383</v>
      </c>
      <c r="C946">
        <v>2</v>
      </c>
      <c r="D946">
        <v>909</v>
      </c>
      <c r="E946">
        <v>4</v>
      </c>
      <c r="F946">
        <v>1</v>
      </c>
      <c r="G946">
        <v>2</v>
      </c>
      <c r="H946">
        <v>4</v>
      </c>
      <c r="I946">
        <v>2</v>
      </c>
      <c r="J946">
        <v>0</v>
      </c>
      <c r="K946">
        <v>11</v>
      </c>
      <c r="L946">
        <v>3</v>
      </c>
      <c r="M946">
        <v>3</v>
      </c>
      <c r="N946" s="14">
        <v>0</v>
      </c>
      <c r="O946">
        <v>1</v>
      </c>
      <c r="P946" s="15">
        <f t="shared" si="183"/>
        <v>1</v>
      </c>
      <c r="Q946">
        <f t="shared" si="184"/>
        <v>0</v>
      </c>
      <c r="R946">
        <f t="shared" si="185"/>
        <v>1.0517812542970489E-2</v>
      </c>
      <c r="S946" s="14">
        <f t="shared" si="186"/>
        <v>1.0517812542970489E-2</v>
      </c>
      <c r="T946" s="15">
        <f t="shared" si="187"/>
        <v>0.98948218745702954</v>
      </c>
      <c r="U946" s="14">
        <f t="shared" si="188"/>
        <v>-1.0573515660890218E-2</v>
      </c>
      <c r="V946" s="15">
        <f t="shared" si="189"/>
        <v>100</v>
      </c>
      <c r="W946">
        <f t="shared" si="190"/>
        <v>1.0629612817994511E-2</v>
      </c>
      <c r="AZ946">
        <v>0.15308563705595113</v>
      </c>
      <c r="BA946">
        <v>1</v>
      </c>
      <c r="BB946">
        <v>0</v>
      </c>
      <c r="BC946">
        <f t="shared" si="194"/>
        <v>881</v>
      </c>
      <c r="BD946">
        <f t="shared" si="195"/>
        <v>61</v>
      </c>
      <c r="BE946">
        <f t="shared" si="191"/>
        <v>0.28548256285482565</v>
      </c>
      <c r="BF946">
        <f t="shared" si="192"/>
        <v>0.7426160337552743</v>
      </c>
      <c r="BG946">
        <f t="shared" si="193"/>
        <v>6.0228388787940575E-4</v>
      </c>
    </row>
    <row r="947" spans="1:59" x14ac:dyDescent="0.35">
      <c r="A947">
        <v>39</v>
      </c>
      <c r="B947">
        <v>1387</v>
      </c>
      <c r="C947">
        <v>10</v>
      </c>
      <c r="D947">
        <v>1618</v>
      </c>
      <c r="E947">
        <v>2</v>
      </c>
      <c r="F947">
        <v>2</v>
      </c>
      <c r="G947">
        <v>3</v>
      </c>
      <c r="H947">
        <v>1</v>
      </c>
      <c r="I947">
        <v>2</v>
      </c>
      <c r="J947">
        <v>0</v>
      </c>
      <c r="K947">
        <v>13</v>
      </c>
      <c r="L947">
        <v>4</v>
      </c>
      <c r="M947">
        <v>3</v>
      </c>
      <c r="N947" s="14">
        <v>0</v>
      </c>
      <c r="O947">
        <v>1</v>
      </c>
      <c r="P947" s="15">
        <f t="shared" si="183"/>
        <v>1</v>
      </c>
      <c r="Q947">
        <f t="shared" si="184"/>
        <v>0</v>
      </c>
      <c r="R947">
        <f t="shared" si="185"/>
        <v>8.1975181790539947E-2</v>
      </c>
      <c r="S947" s="14">
        <f t="shared" si="186"/>
        <v>8.1975181790539947E-2</v>
      </c>
      <c r="T947" s="15">
        <f t="shared" si="187"/>
        <v>0.91802481820946003</v>
      </c>
      <c r="U947" s="14">
        <f t="shared" si="188"/>
        <v>-8.5530853640530188E-2</v>
      </c>
      <c r="V947" s="15">
        <f t="shared" si="189"/>
        <v>100</v>
      </c>
      <c r="W947">
        <f t="shared" si="190"/>
        <v>8.9295169547187761E-2</v>
      </c>
      <c r="AZ947">
        <v>0.15319637475438599</v>
      </c>
      <c r="BA947">
        <v>1</v>
      </c>
      <c r="BB947">
        <v>0</v>
      </c>
      <c r="BC947">
        <f t="shared" si="194"/>
        <v>882</v>
      </c>
      <c r="BD947">
        <f t="shared" si="195"/>
        <v>61</v>
      </c>
      <c r="BE947">
        <f t="shared" si="191"/>
        <v>0.28467153284671531</v>
      </c>
      <c r="BF947">
        <f t="shared" si="192"/>
        <v>0.7426160337552743</v>
      </c>
      <c r="BG947">
        <f t="shared" si="193"/>
        <v>6.0228388787940575E-4</v>
      </c>
    </row>
    <row r="948" spans="1:59" x14ac:dyDescent="0.35">
      <c r="A948">
        <v>39</v>
      </c>
      <c r="B948">
        <v>1431</v>
      </c>
      <c r="C948">
        <v>1</v>
      </c>
      <c r="D948">
        <v>332</v>
      </c>
      <c r="E948">
        <v>3</v>
      </c>
      <c r="F948">
        <v>1</v>
      </c>
      <c r="G948">
        <v>5</v>
      </c>
      <c r="H948">
        <v>3</v>
      </c>
      <c r="I948">
        <v>3</v>
      </c>
      <c r="J948">
        <v>0</v>
      </c>
      <c r="K948">
        <v>14</v>
      </c>
      <c r="L948">
        <v>3</v>
      </c>
      <c r="M948">
        <v>3</v>
      </c>
      <c r="N948" s="14">
        <v>0</v>
      </c>
      <c r="O948">
        <v>1</v>
      </c>
      <c r="P948" s="15">
        <f t="shared" si="183"/>
        <v>1</v>
      </c>
      <c r="Q948">
        <f t="shared" si="184"/>
        <v>0</v>
      </c>
      <c r="R948">
        <f t="shared" si="185"/>
        <v>1.4683878711355965E-2</v>
      </c>
      <c r="S948" s="14">
        <f t="shared" si="186"/>
        <v>1.4683878711355965E-2</v>
      </c>
      <c r="T948" s="15">
        <f t="shared" si="187"/>
        <v>0.98531612128864399</v>
      </c>
      <c r="U948" s="14">
        <f t="shared" si="188"/>
        <v>-1.4792753980351112E-2</v>
      </c>
      <c r="V948" s="15">
        <f t="shared" si="189"/>
        <v>100</v>
      </c>
      <c r="W948">
        <f t="shared" si="190"/>
        <v>1.4902708272094117E-2</v>
      </c>
      <c r="AZ948">
        <v>0.15325385467850039</v>
      </c>
      <c r="BA948">
        <v>1</v>
      </c>
      <c r="BB948">
        <v>0</v>
      </c>
      <c r="BC948">
        <f t="shared" si="194"/>
        <v>883</v>
      </c>
      <c r="BD948">
        <f t="shared" si="195"/>
        <v>61</v>
      </c>
      <c r="BE948">
        <f t="shared" si="191"/>
        <v>0.28386050283860498</v>
      </c>
      <c r="BF948">
        <f t="shared" si="192"/>
        <v>0.7426160337552743</v>
      </c>
      <c r="BG948">
        <f t="shared" si="193"/>
        <v>6.0228388787932324E-4</v>
      </c>
    </row>
    <row r="949" spans="1:59" x14ac:dyDescent="0.35">
      <c r="A949">
        <v>39</v>
      </c>
      <c r="B949">
        <v>1462</v>
      </c>
      <c r="C949">
        <v>6</v>
      </c>
      <c r="D949">
        <v>1588</v>
      </c>
      <c r="E949">
        <v>4</v>
      </c>
      <c r="F949">
        <v>2</v>
      </c>
      <c r="G949">
        <v>8</v>
      </c>
      <c r="H949">
        <v>3</v>
      </c>
      <c r="I949">
        <v>2</v>
      </c>
      <c r="J949">
        <v>0</v>
      </c>
      <c r="K949">
        <v>11</v>
      </c>
      <c r="L949">
        <v>1</v>
      </c>
      <c r="M949">
        <v>3</v>
      </c>
      <c r="N949" s="14">
        <v>0</v>
      </c>
      <c r="O949">
        <v>1</v>
      </c>
      <c r="P949" s="15">
        <f t="shared" si="183"/>
        <v>1</v>
      </c>
      <c r="Q949">
        <f t="shared" si="184"/>
        <v>0</v>
      </c>
      <c r="R949">
        <f t="shared" si="185"/>
        <v>5.8704854358334856E-2</v>
      </c>
      <c r="S949" s="14">
        <f t="shared" si="186"/>
        <v>5.8704854358334856E-2</v>
      </c>
      <c r="T949" s="15">
        <f t="shared" si="187"/>
        <v>0.94129514564166517</v>
      </c>
      <c r="U949" s="14">
        <f t="shared" si="188"/>
        <v>-6.049853752112444E-2</v>
      </c>
      <c r="V949" s="15">
        <f t="shared" si="189"/>
        <v>100</v>
      </c>
      <c r="W949">
        <f t="shared" si="190"/>
        <v>6.2366043881291598E-2</v>
      </c>
      <c r="AZ949">
        <v>0.15345344046329693</v>
      </c>
      <c r="BA949">
        <v>1</v>
      </c>
      <c r="BB949">
        <v>0</v>
      </c>
      <c r="BC949">
        <f t="shared" si="194"/>
        <v>884</v>
      </c>
      <c r="BD949">
        <f t="shared" si="195"/>
        <v>61</v>
      </c>
      <c r="BE949">
        <f t="shared" si="191"/>
        <v>0.28304947283049475</v>
      </c>
      <c r="BF949">
        <f t="shared" si="192"/>
        <v>0.7426160337552743</v>
      </c>
      <c r="BG949">
        <f t="shared" si="193"/>
        <v>6.0228388787940575E-4</v>
      </c>
    </row>
    <row r="950" spans="1:59" x14ac:dyDescent="0.35">
      <c r="A950">
        <v>39</v>
      </c>
      <c r="B950">
        <v>1485</v>
      </c>
      <c r="C950">
        <v>25</v>
      </c>
      <c r="D950">
        <v>1397</v>
      </c>
      <c r="E950">
        <v>3</v>
      </c>
      <c r="F950">
        <v>2</v>
      </c>
      <c r="G950">
        <v>7</v>
      </c>
      <c r="H950">
        <v>3</v>
      </c>
      <c r="I950">
        <v>2</v>
      </c>
      <c r="J950">
        <v>0</v>
      </c>
      <c r="K950">
        <v>21</v>
      </c>
      <c r="L950">
        <v>2</v>
      </c>
      <c r="M950">
        <v>3</v>
      </c>
      <c r="N950" s="14">
        <v>0</v>
      </c>
      <c r="O950">
        <v>1</v>
      </c>
      <c r="P950" s="15">
        <f t="shared" si="183"/>
        <v>1</v>
      </c>
      <c r="Q950">
        <f t="shared" si="184"/>
        <v>0</v>
      </c>
      <c r="R950">
        <f t="shared" si="185"/>
        <v>8.6369545588360186E-2</v>
      </c>
      <c r="S950" s="14">
        <f t="shared" si="186"/>
        <v>8.6369545588360186E-2</v>
      </c>
      <c r="T950" s="15">
        <f t="shared" si="187"/>
        <v>0.91363045441163981</v>
      </c>
      <c r="U950" s="14">
        <f t="shared" si="188"/>
        <v>-9.0329106122357575E-2</v>
      </c>
      <c r="V950" s="15">
        <f t="shared" si="189"/>
        <v>100</v>
      </c>
      <c r="W950">
        <f t="shared" si="190"/>
        <v>9.4534442422872705E-2</v>
      </c>
      <c r="AZ950">
        <v>0.15430681143974148</v>
      </c>
      <c r="BA950">
        <v>1</v>
      </c>
      <c r="BB950">
        <v>0</v>
      </c>
      <c r="BC950">
        <f t="shared" si="194"/>
        <v>885</v>
      </c>
      <c r="BD950">
        <f t="shared" si="195"/>
        <v>61</v>
      </c>
      <c r="BE950">
        <f t="shared" si="191"/>
        <v>0.28223844282238442</v>
      </c>
      <c r="BF950">
        <f t="shared" si="192"/>
        <v>0.7426160337552743</v>
      </c>
      <c r="BG950">
        <f t="shared" si="193"/>
        <v>6.0228388787940575E-4</v>
      </c>
    </row>
    <row r="951" spans="1:59" x14ac:dyDescent="0.35">
      <c r="A951">
        <v>39</v>
      </c>
      <c r="B951">
        <v>1498</v>
      </c>
      <c r="C951">
        <v>21</v>
      </c>
      <c r="D951">
        <v>1390</v>
      </c>
      <c r="E951">
        <v>1</v>
      </c>
      <c r="F951">
        <v>2</v>
      </c>
      <c r="G951">
        <v>8</v>
      </c>
      <c r="H951">
        <v>4</v>
      </c>
      <c r="I951">
        <v>2</v>
      </c>
      <c r="J951">
        <v>1</v>
      </c>
      <c r="K951">
        <v>12</v>
      </c>
      <c r="L951">
        <v>4</v>
      </c>
      <c r="M951">
        <v>4</v>
      </c>
      <c r="N951" s="14">
        <v>0</v>
      </c>
      <c r="O951">
        <v>1</v>
      </c>
      <c r="P951" s="15">
        <f t="shared" si="183"/>
        <v>1</v>
      </c>
      <c r="Q951">
        <f t="shared" si="184"/>
        <v>0</v>
      </c>
      <c r="R951">
        <f t="shared" si="185"/>
        <v>0.31423764877662352</v>
      </c>
      <c r="S951" s="14">
        <f t="shared" si="186"/>
        <v>0.31423764877662352</v>
      </c>
      <c r="T951" s="15">
        <f t="shared" si="187"/>
        <v>0.68576235122337648</v>
      </c>
      <c r="U951" s="14">
        <f t="shared" si="188"/>
        <v>-0.37722413806395449</v>
      </c>
      <c r="V951" s="15">
        <f t="shared" si="189"/>
        <v>100</v>
      </c>
      <c r="W951">
        <f t="shared" si="190"/>
        <v>0.45823111784430037</v>
      </c>
      <c r="AZ951">
        <v>0.15453543438112649</v>
      </c>
      <c r="BA951">
        <v>1</v>
      </c>
      <c r="BB951">
        <v>0</v>
      </c>
      <c r="BC951">
        <f t="shared" si="194"/>
        <v>886</v>
      </c>
      <c r="BD951">
        <f t="shared" si="195"/>
        <v>61</v>
      </c>
      <c r="BE951">
        <f t="shared" si="191"/>
        <v>0.28142741281427408</v>
      </c>
      <c r="BF951">
        <f t="shared" si="192"/>
        <v>0.7426160337552743</v>
      </c>
      <c r="BG951">
        <f t="shared" si="193"/>
        <v>6.0228388787932324E-4</v>
      </c>
    </row>
    <row r="952" spans="1:59" x14ac:dyDescent="0.35">
      <c r="A952">
        <v>40</v>
      </c>
      <c r="B952">
        <v>107</v>
      </c>
      <c r="C952">
        <v>10</v>
      </c>
      <c r="D952">
        <v>1239</v>
      </c>
      <c r="E952">
        <v>2</v>
      </c>
      <c r="F952">
        <v>1</v>
      </c>
      <c r="G952">
        <v>8</v>
      </c>
      <c r="H952">
        <v>2</v>
      </c>
      <c r="I952">
        <v>3</v>
      </c>
      <c r="J952">
        <v>0</v>
      </c>
      <c r="K952">
        <v>12</v>
      </c>
      <c r="L952">
        <v>2</v>
      </c>
      <c r="M952">
        <v>4</v>
      </c>
      <c r="N952" s="14">
        <v>0</v>
      </c>
      <c r="O952">
        <v>1</v>
      </c>
      <c r="P952" s="15">
        <f t="shared" si="183"/>
        <v>1</v>
      </c>
      <c r="Q952">
        <f t="shared" si="184"/>
        <v>0</v>
      </c>
      <c r="R952">
        <f t="shared" si="185"/>
        <v>4.9586000313912006E-2</v>
      </c>
      <c r="S952" s="14">
        <f t="shared" si="186"/>
        <v>4.9586000313912006E-2</v>
      </c>
      <c r="T952" s="15">
        <f t="shared" si="187"/>
        <v>0.95041399968608797</v>
      </c>
      <c r="U952" s="14">
        <f t="shared" si="188"/>
        <v>-5.0857600172810512E-2</v>
      </c>
      <c r="V952" s="15">
        <f t="shared" si="189"/>
        <v>100</v>
      </c>
      <c r="W952">
        <f t="shared" si="190"/>
        <v>5.2173053353896048E-2</v>
      </c>
      <c r="AZ952">
        <v>0.15460450882407395</v>
      </c>
      <c r="BA952">
        <v>1</v>
      </c>
      <c r="BB952">
        <v>0</v>
      </c>
      <c r="BC952">
        <f t="shared" si="194"/>
        <v>887</v>
      </c>
      <c r="BD952">
        <f t="shared" si="195"/>
        <v>61</v>
      </c>
      <c r="BE952">
        <f t="shared" si="191"/>
        <v>0.28061638280616386</v>
      </c>
      <c r="BF952">
        <f t="shared" si="192"/>
        <v>0.7426160337552743</v>
      </c>
      <c r="BG952">
        <f t="shared" si="193"/>
        <v>6.0228388787940575E-4</v>
      </c>
    </row>
    <row r="953" spans="1:59" x14ac:dyDescent="0.35">
      <c r="A953">
        <v>40</v>
      </c>
      <c r="B953">
        <v>118</v>
      </c>
      <c r="C953">
        <v>14</v>
      </c>
      <c r="D953">
        <v>1598</v>
      </c>
      <c r="E953">
        <v>4</v>
      </c>
      <c r="F953">
        <v>1</v>
      </c>
      <c r="G953">
        <v>8</v>
      </c>
      <c r="H953">
        <v>1</v>
      </c>
      <c r="I953">
        <v>2</v>
      </c>
      <c r="J953">
        <v>0</v>
      </c>
      <c r="K953">
        <v>15</v>
      </c>
      <c r="L953">
        <v>3</v>
      </c>
      <c r="M953">
        <v>3</v>
      </c>
      <c r="N953" s="14">
        <v>0</v>
      </c>
      <c r="O953">
        <v>1</v>
      </c>
      <c r="P953" s="15">
        <f t="shared" si="183"/>
        <v>1</v>
      </c>
      <c r="Q953">
        <f t="shared" si="184"/>
        <v>0</v>
      </c>
      <c r="R953">
        <f t="shared" si="185"/>
        <v>7.7878288588305145E-2</v>
      </c>
      <c r="S953" s="14">
        <f t="shared" si="186"/>
        <v>7.7878288588305145E-2</v>
      </c>
      <c r="T953" s="15">
        <f t="shared" si="187"/>
        <v>0.92212171141169486</v>
      </c>
      <c r="U953" s="14">
        <f t="shared" si="188"/>
        <v>-8.1078056099123053E-2</v>
      </c>
      <c r="V953" s="15">
        <f t="shared" si="189"/>
        <v>100</v>
      </c>
      <c r="W953">
        <f t="shared" si="190"/>
        <v>8.445554163243775E-2</v>
      </c>
      <c r="AZ953">
        <v>0.15473198061434995</v>
      </c>
      <c r="BA953">
        <v>1</v>
      </c>
      <c r="BB953">
        <v>0</v>
      </c>
      <c r="BC953">
        <f t="shared" si="194"/>
        <v>888</v>
      </c>
      <c r="BD953">
        <f t="shared" si="195"/>
        <v>61</v>
      </c>
      <c r="BE953">
        <f t="shared" si="191"/>
        <v>0.27980535279805352</v>
      </c>
      <c r="BF953">
        <f t="shared" si="192"/>
        <v>0.7426160337552743</v>
      </c>
      <c r="BG953">
        <f t="shared" si="193"/>
        <v>6.0228388787940575E-4</v>
      </c>
    </row>
    <row r="954" spans="1:59" x14ac:dyDescent="0.35">
      <c r="A954">
        <v>40</v>
      </c>
      <c r="B954">
        <v>218</v>
      </c>
      <c r="C954">
        <v>8</v>
      </c>
      <c r="D954">
        <v>1468</v>
      </c>
      <c r="E954">
        <v>4</v>
      </c>
      <c r="F954">
        <v>2</v>
      </c>
      <c r="G954">
        <v>1</v>
      </c>
      <c r="H954">
        <v>2</v>
      </c>
      <c r="I954">
        <v>3</v>
      </c>
      <c r="J954">
        <v>0</v>
      </c>
      <c r="K954">
        <v>15.079365079365079</v>
      </c>
      <c r="L954">
        <v>3</v>
      </c>
      <c r="M954">
        <v>3</v>
      </c>
      <c r="N954" s="14">
        <v>0</v>
      </c>
      <c r="O954">
        <v>1</v>
      </c>
      <c r="P954" s="15">
        <f t="shared" si="183"/>
        <v>1</v>
      </c>
      <c r="Q954">
        <f t="shared" si="184"/>
        <v>0</v>
      </c>
      <c r="R954">
        <f t="shared" si="185"/>
        <v>1.4711274419942693E-2</v>
      </c>
      <c r="S954" s="14">
        <f t="shared" si="186"/>
        <v>1.4711274419942693E-2</v>
      </c>
      <c r="T954" s="15">
        <f t="shared" si="187"/>
        <v>0.98528872558005731</v>
      </c>
      <c r="U954" s="14">
        <f t="shared" si="188"/>
        <v>-1.4820558345728546E-2</v>
      </c>
      <c r="V954" s="15">
        <f t="shared" si="189"/>
        <v>100</v>
      </c>
      <c r="W954">
        <f t="shared" si="190"/>
        <v>1.4930927390123031E-2</v>
      </c>
      <c r="AZ954">
        <v>0.15506897580454029</v>
      </c>
      <c r="BA954">
        <v>1</v>
      </c>
      <c r="BB954">
        <v>0</v>
      </c>
      <c r="BC954">
        <f t="shared" si="194"/>
        <v>889</v>
      </c>
      <c r="BD954">
        <f t="shared" si="195"/>
        <v>61</v>
      </c>
      <c r="BE954">
        <f t="shared" si="191"/>
        <v>0.27899432278994318</v>
      </c>
      <c r="BF954">
        <f t="shared" si="192"/>
        <v>0.7426160337552743</v>
      </c>
      <c r="BG954">
        <f t="shared" si="193"/>
        <v>6.0228388787932324E-4</v>
      </c>
    </row>
    <row r="955" spans="1:59" x14ac:dyDescent="0.35">
      <c r="A955">
        <v>40</v>
      </c>
      <c r="B955">
        <v>300</v>
      </c>
      <c r="C955">
        <v>26</v>
      </c>
      <c r="D955">
        <v>1066</v>
      </c>
      <c r="E955">
        <v>3</v>
      </c>
      <c r="F955">
        <v>2</v>
      </c>
      <c r="G955">
        <v>8</v>
      </c>
      <c r="H955">
        <v>1</v>
      </c>
      <c r="I955">
        <v>2</v>
      </c>
      <c r="J955">
        <v>0</v>
      </c>
      <c r="K955">
        <v>14.945945945945946</v>
      </c>
      <c r="L955">
        <v>2</v>
      </c>
      <c r="M955">
        <v>2</v>
      </c>
      <c r="N955" s="14">
        <v>0</v>
      </c>
      <c r="O955">
        <v>1</v>
      </c>
      <c r="P955" s="15">
        <f t="shared" si="183"/>
        <v>1</v>
      </c>
      <c r="Q955">
        <f t="shared" si="184"/>
        <v>0</v>
      </c>
      <c r="R955">
        <f t="shared" si="185"/>
        <v>0.28076721735323001</v>
      </c>
      <c r="S955" s="14">
        <f t="shared" si="186"/>
        <v>0.28076721735323001</v>
      </c>
      <c r="T955" s="15">
        <f t="shared" si="187"/>
        <v>0.71923278264676993</v>
      </c>
      <c r="U955" s="14">
        <f t="shared" si="188"/>
        <v>-0.3295702147629333</v>
      </c>
      <c r="V955" s="15">
        <f t="shared" si="189"/>
        <v>100</v>
      </c>
      <c r="W955">
        <f t="shared" si="190"/>
        <v>0.39037043934511617</v>
      </c>
      <c r="AZ955">
        <v>0.15562620181660761</v>
      </c>
      <c r="BA955">
        <v>1</v>
      </c>
      <c r="BB955">
        <v>0</v>
      </c>
      <c r="BC955">
        <f t="shared" si="194"/>
        <v>890</v>
      </c>
      <c r="BD955">
        <f t="shared" si="195"/>
        <v>61</v>
      </c>
      <c r="BE955">
        <f t="shared" si="191"/>
        <v>0.27818329278183296</v>
      </c>
      <c r="BF955">
        <f t="shared" si="192"/>
        <v>0.7426160337552743</v>
      </c>
      <c r="BG955">
        <f t="shared" si="193"/>
        <v>6.0228388787940575E-4</v>
      </c>
    </row>
    <row r="956" spans="1:59" x14ac:dyDescent="0.35">
      <c r="A956">
        <v>40</v>
      </c>
      <c r="B956">
        <v>302</v>
      </c>
      <c r="C956">
        <v>6</v>
      </c>
      <c r="D956">
        <v>601</v>
      </c>
      <c r="E956">
        <v>2</v>
      </c>
      <c r="F956">
        <v>1</v>
      </c>
      <c r="G956">
        <v>3</v>
      </c>
      <c r="H956">
        <v>3</v>
      </c>
      <c r="I956">
        <v>1</v>
      </c>
      <c r="J956">
        <v>0</v>
      </c>
      <c r="K956">
        <v>15</v>
      </c>
      <c r="L956">
        <v>3</v>
      </c>
      <c r="M956">
        <v>3</v>
      </c>
      <c r="N956" s="14">
        <v>0</v>
      </c>
      <c r="O956">
        <v>1</v>
      </c>
      <c r="P956" s="15">
        <f t="shared" si="183"/>
        <v>1</v>
      </c>
      <c r="Q956">
        <f t="shared" si="184"/>
        <v>0</v>
      </c>
      <c r="R956">
        <f t="shared" si="185"/>
        <v>7.2304032706433013E-2</v>
      </c>
      <c r="S956" s="14">
        <f t="shared" si="186"/>
        <v>7.2304032706433013E-2</v>
      </c>
      <c r="T956" s="15">
        <f t="shared" si="187"/>
        <v>0.92769596729356696</v>
      </c>
      <c r="U956" s="14">
        <f t="shared" si="188"/>
        <v>-7.5051221326466411E-2</v>
      </c>
      <c r="V956" s="15">
        <f t="shared" si="189"/>
        <v>100</v>
      </c>
      <c r="W956">
        <f t="shared" si="190"/>
        <v>7.7939362954622601E-2</v>
      </c>
      <c r="AZ956">
        <v>0.1557501396740783</v>
      </c>
      <c r="BA956">
        <v>1</v>
      </c>
      <c r="BB956">
        <v>0</v>
      </c>
      <c r="BC956">
        <f t="shared" si="194"/>
        <v>891</v>
      </c>
      <c r="BD956">
        <f t="shared" si="195"/>
        <v>61</v>
      </c>
      <c r="BE956">
        <f t="shared" si="191"/>
        <v>0.27737226277372262</v>
      </c>
      <c r="BF956">
        <f t="shared" si="192"/>
        <v>0.7426160337552743</v>
      </c>
      <c r="BG956">
        <f t="shared" si="193"/>
        <v>0</v>
      </c>
    </row>
    <row r="957" spans="1:59" x14ac:dyDescent="0.35">
      <c r="A957">
        <v>40</v>
      </c>
      <c r="B957">
        <v>329</v>
      </c>
      <c r="C957">
        <v>1</v>
      </c>
      <c r="D957">
        <v>1361</v>
      </c>
      <c r="E957">
        <v>2</v>
      </c>
      <c r="F957">
        <v>2</v>
      </c>
      <c r="G957">
        <v>5</v>
      </c>
      <c r="H957">
        <v>2</v>
      </c>
      <c r="I957">
        <v>2</v>
      </c>
      <c r="J957">
        <v>0</v>
      </c>
      <c r="K957">
        <v>22</v>
      </c>
      <c r="L957">
        <v>3</v>
      </c>
      <c r="M957">
        <v>3</v>
      </c>
      <c r="N957" s="14">
        <v>0</v>
      </c>
      <c r="O957">
        <v>1</v>
      </c>
      <c r="P957" s="15">
        <f t="shared" si="183"/>
        <v>1</v>
      </c>
      <c r="Q957">
        <f t="shared" si="184"/>
        <v>0</v>
      </c>
      <c r="R957">
        <f t="shared" si="185"/>
        <v>6.2234693675989126E-2</v>
      </c>
      <c r="S957" s="14">
        <f t="shared" si="186"/>
        <v>6.2234693675989126E-2</v>
      </c>
      <c r="T957" s="15">
        <f t="shared" si="187"/>
        <v>0.93776530632401089</v>
      </c>
      <c r="U957" s="14">
        <f t="shared" si="188"/>
        <v>-6.4255567760375651E-2</v>
      </c>
      <c r="V957" s="15">
        <f t="shared" si="189"/>
        <v>100</v>
      </c>
      <c r="W957">
        <f t="shared" si="190"/>
        <v>6.6364892427024993E-2</v>
      </c>
      <c r="AZ957">
        <v>0.15701883790624602</v>
      </c>
      <c r="BA957">
        <v>0</v>
      </c>
      <c r="BB957">
        <v>1</v>
      </c>
      <c r="BC957">
        <f t="shared" si="194"/>
        <v>891</v>
      </c>
      <c r="BD957">
        <f t="shared" si="195"/>
        <v>62</v>
      </c>
      <c r="BE957">
        <f t="shared" si="191"/>
        <v>0.27737226277372262</v>
      </c>
      <c r="BF957">
        <f t="shared" si="192"/>
        <v>0.73839662447257381</v>
      </c>
      <c r="BG957">
        <f t="shared" si="193"/>
        <v>5.9886182033463639E-4</v>
      </c>
    </row>
    <row r="958" spans="1:59" x14ac:dyDescent="0.35">
      <c r="A958">
        <v>40</v>
      </c>
      <c r="B958">
        <v>369</v>
      </c>
      <c r="C958">
        <v>8</v>
      </c>
      <c r="D958">
        <v>1724</v>
      </c>
      <c r="E958">
        <v>2</v>
      </c>
      <c r="F958">
        <v>1</v>
      </c>
      <c r="G958">
        <v>3</v>
      </c>
      <c r="H958">
        <v>1</v>
      </c>
      <c r="I958">
        <v>2</v>
      </c>
      <c r="J958">
        <v>1</v>
      </c>
      <c r="K958">
        <v>15.345132743362832</v>
      </c>
      <c r="L958">
        <v>2</v>
      </c>
      <c r="M958">
        <v>3</v>
      </c>
      <c r="N958" s="14">
        <v>0</v>
      </c>
      <c r="O958">
        <v>1</v>
      </c>
      <c r="P958" s="15">
        <f t="shared" si="183"/>
        <v>1</v>
      </c>
      <c r="Q958">
        <f t="shared" si="184"/>
        <v>0</v>
      </c>
      <c r="R958">
        <f t="shared" si="185"/>
        <v>0.31370134891238344</v>
      </c>
      <c r="S958" s="14">
        <f t="shared" si="186"/>
        <v>0.31370134891238344</v>
      </c>
      <c r="T958" s="15">
        <f t="shared" si="187"/>
        <v>0.68629865108761656</v>
      </c>
      <c r="U958" s="14">
        <f t="shared" si="188"/>
        <v>-0.37644239455452033</v>
      </c>
      <c r="V958" s="15">
        <f t="shared" si="189"/>
        <v>100</v>
      </c>
      <c r="W958">
        <f t="shared" si="190"/>
        <v>0.45709160059580922</v>
      </c>
      <c r="AZ958">
        <v>0.15702830432444073</v>
      </c>
      <c r="BA958">
        <v>1</v>
      </c>
      <c r="BB958">
        <v>0</v>
      </c>
      <c r="BC958">
        <f t="shared" si="194"/>
        <v>892</v>
      </c>
      <c r="BD958">
        <f t="shared" si="195"/>
        <v>62</v>
      </c>
      <c r="BE958">
        <f t="shared" si="191"/>
        <v>0.27656123276561229</v>
      </c>
      <c r="BF958">
        <f t="shared" si="192"/>
        <v>0.73839662447257381</v>
      </c>
      <c r="BG958">
        <f t="shared" si="193"/>
        <v>5.9886182033455431E-4</v>
      </c>
    </row>
    <row r="959" spans="1:59" x14ac:dyDescent="0.35">
      <c r="A959">
        <v>40</v>
      </c>
      <c r="B959">
        <v>444</v>
      </c>
      <c r="C959">
        <v>2</v>
      </c>
      <c r="D959">
        <v>1986</v>
      </c>
      <c r="E959">
        <v>2</v>
      </c>
      <c r="F959">
        <v>1</v>
      </c>
      <c r="G959">
        <v>8</v>
      </c>
      <c r="H959">
        <v>2</v>
      </c>
      <c r="I959">
        <v>2</v>
      </c>
      <c r="J959">
        <v>0</v>
      </c>
      <c r="K959">
        <v>14</v>
      </c>
      <c r="L959">
        <v>3</v>
      </c>
      <c r="M959">
        <v>3</v>
      </c>
      <c r="N959" s="14">
        <v>0</v>
      </c>
      <c r="O959">
        <v>1</v>
      </c>
      <c r="P959" s="15">
        <f t="shared" si="183"/>
        <v>1</v>
      </c>
      <c r="Q959">
        <f t="shared" si="184"/>
        <v>0</v>
      </c>
      <c r="R959">
        <f t="shared" si="185"/>
        <v>7.2265606272369262E-2</v>
      </c>
      <c r="S959" s="14">
        <f t="shared" si="186"/>
        <v>7.2265606272369262E-2</v>
      </c>
      <c r="T959" s="15">
        <f t="shared" si="187"/>
        <v>0.92773439372763078</v>
      </c>
      <c r="U959" s="14">
        <f t="shared" si="188"/>
        <v>-7.5009800818452127E-2</v>
      </c>
      <c r="V959" s="15">
        <f t="shared" si="189"/>
        <v>100</v>
      </c>
      <c r="W959">
        <f t="shared" si="190"/>
        <v>7.789471508327564E-2</v>
      </c>
      <c r="AZ959">
        <v>0.1574316640168274</v>
      </c>
      <c r="BA959">
        <v>1</v>
      </c>
      <c r="BB959">
        <v>0</v>
      </c>
      <c r="BC959">
        <f t="shared" si="194"/>
        <v>893</v>
      </c>
      <c r="BD959">
        <f t="shared" si="195"/>
        <v>62</v>
      </c>
      <c r="BE959">
        <f t="shared" si="191"/>
        <v>0.27575020275750206</v>
      </c>
      <c r="BF959">
        <f t="shared" si="192"/>
        <v>0.73839662447257381</v>
      </c>
      <c r="BG959">
        <f t="shared" si="193"/>
        <v>5.9886182033463639E-4</v>
      </c>
    </row>
    <row r="960" spans="1:59" x14ac:dyDescent="0.35">
      <c r="A960">
        <v>40</v>
      </c>
      <c r="B960">
        <v>448</v>
      </c>
      <c r="C960">
        <v>16</v>
      </c>
      <c r="D960">
        <v>1641</v>
      </c>
      <c r="E960">
        <v>3</v>
      </c>
      <c r="F960">
        <v>1</v>
      </c>
      <c r="G960">
        <v>3</v>
      </c>
      <c r="H960">
        <v>4</v>
      </c>
      <c r="I960">
        <v>1</v>
      </c>
      <c r="J960">
        <v>1</v>
      </c>
      <c r="K960">
        <v>15</v>
      </c>
      <c r="L960">
        <v>4</v>
      </c>
      <c r="M960">
        <v>2</v>
      </c>
      <c r="N960" s="14">
        <v>0</v>
      </c>
      <c r="O960">
        <v>1</v>
      </c>
      <c r="P960" s="15">
        <f t="shared" si="183"/>
        <v>1</v>
      </c>
      <c r="Q960">
        <f t="shared" si="184"/>
        <v>0</v>
      </c>
      <c r="R960">
        <f t="shared" si="185"/>
        <v>0.2162408647308563</v>
      </c>
      <c r="S960" s="14">
        <f t="shared" si="186"/>
        <v>0.2162408647308563</v>
      </c>
      <c r="T960" s="15">
        <f t="shared" si="187"/>
        <v>0.78375913526914376</v>
      </c>
      <c r="U960" s="14">
        <f t="shared" si="188"/>
        <v>-0.24365353125713798</v>
      </c>
      <c r="V960" s="15">
        <f t="shared" si="189"/>
        <v>100</v>
      </c>
      <c r="W960">
        <f t="shared" si="190"/>
        <v>0.27590219367152757</v>
      </c>
      <c r="AZ960">
        <v>0.15850568415662161</v>
      </c>
      <c r="BA960">
        <v>1</v>
      </c>
      <c r="BB960">
        <v>0</v>
      </c>
      <c r="BC960">
        <f t="shared" si="194"/>
        <v>894</v>
      </c>
      <c r="BD960">
        <f t="shared" si="195"/>
        <v>62</v>
      </c>
      <c r="BE960">
        <f t="shared" si="191"/>
        <v>0.27493917274939172</v>
      </c>
      <c r="BF960">
        <f t="shared" si="192"/>
        <v>0.73839662447257381</v>
      </c>
      <c r="BG960">
        <f t="shared" si="193"/>
        <v>5.9886182033463639E-4</v>
      </c>
    </row>
    <row r="961" spans="1:59" x14ac:dyDescent="0.35">
      <c r="A961">
        <v>40</v>
      </c>
      <c r="B961">
        <v>458</v>
      </c>
      <c r="C961">
        <v>16</v>
      </c>
      <c r="D961">
        <v>1340</v>
      </c>
      <c r="E961">
        <v>3</v>
      </c>
      <c r="F961">
        <v>2</v>
      </c>
      <c r="G961">
        <v>4</v>
      </c>
      <c r="H961">
        <v>3</v>
      </c>
      <c r="I961">
        <v>3</v>
      </c>
      <c r="J961">
        <v>0</v>
      </c>
      <c r="K961">
        <v>16</v>
      </c>
      <c r="L961">
        <v>2</v>
      </c>
      <c r="M961">
        <v>3</v>
      </c>
      <c r="N961" s="14">
        <v>0</v>
      </c>
      <c r="O961">
        <v>1</v>
      </c>
      <c r="P961" s="15">
        <f t="shared" si="183"/>
        <v>1</v>
      </c>
      <c r="Q961">
        <f t="shared" si="184"/>
        <v>0</v>
      </c>
      <c r="R961">
        <f t="shared" si="185"/>
        <v>2.9989727136610939E-2</v>
      </c>
      <c r="S961" s="14">
        <f t="shared" si="186"/>
        <v>2.9989727136610939E-2</v>
      </c>
      <c r="T961" s="15">
        <f t="shared" si="187"/>
        <v>0.97001027286338903</v>
      </c>
      <c r="U961" s="14">
        <f t="shared" si="188"/>
        <v>-3.0448616959974913E-2</v>
      </c>
      <c r="V961" s="15">
        <f t="shared" si="189"/>
        <v>100</v>
      </c>
      <c r="W961">
        <f t="shared" si="190"/>
        <v>3.0916917042624486E-2</v>
      </c>
      <c r="AZ961">
        <v>0.15956856594971455</v>
      </c>
      <c r="BA961">
        <v>1</v>
      </c>
      <c r="BB961">
        <v>0</v>
      </c>
      <c r="BC961">
        <f t="shared" si="194"/>
        <v>895</v>
      </c>
      <c r="BD961">
        <f t="shared" si="195"/>
        <v>62</v>
      </c>
      <c r="BE961">
        <f t="shared" si="191"/>
        <v>0.27412814274128139</v>
      </c>
      <c r="BF961">
        <f t="shared" si="192"/>
        <v>0.73839662447257381</v>
      </c>
      <c r="BG961">
        <f t="shared" si="193"/>
        <v>5.9886182033455431E-4</v>
      </c>
    </row>
    <row r="962" spans="1:59" x14ac:dyDescent="0.35">
      <c r="A962">
        <v>40</v>
      </c>
      <c r="B962">
        <v>523</v>
      </c>
      <c r="C962">
        <v>2</v>
      </c>
      <c r="D962">
        <v>1346</v>
      </c>
      <c r="E962">
        <v>3</v>
      </c>
      <c r="F962">
        <v>2</v>
      </c>
      <c r="G962">
        <v>4</v>
      </c>
      <c r="H962">
        <v>4</v>
      </c>
      <c r="I962">
        <v>1</v>
      </c>
      <c r="J962">
        <v>0</v>
      </c>
      <c r="K962">
        <v>13</v>
      </c>
      <c r="L962">
        <v>3</v>
      </c>
      <c r="M962">
        <v>3</v>
      </c>
      <c r="N962" s="14">
        <v>0</v>
      </c>
      <c r="O962">
        <v>1</v>
      </c>
      <c r="P962" s="15">
        <f t="shared" si="183"/>
        <v>1</v>
      </c>
      <c r="Q962">
        <f t="shared" si="184"/>
        <v>0</v>
      </c>
      <c r="R962">
        <f t="shared" si="185"/>
        <v>4.8024303695959322E-2</v>
      </c>
      <c r="S962" s="14">
        <f t="shared" si="186"/>
        <v>4.8024303695959322E-2</v>
      </c>
      <c r="T962" s="15">
        <f t="shared" si="187"/>
        <v>0.95197569630404066</v>
      </c>
      <c r="U962" s="14">
        <f t="shared" si="188"/>
        <v>-4.9215773609038824E-2</v>
      </c>
      <c r="V962" s="15">
        <f t="shared" si="189"/>
        <v>100</v>
      </c>
      <c r="W962">
        <f t="shared" si="190"/>
        <v>5.0446985025362864E-2</v>
      </c>
      <c r="AZ962">
        <v>0.15991504528813635</v>
      </c>
      <c r="BA962">
        <v>1</v>
      </c>
      <c r="BB962">
        <v>0</v>
      </c>
      <c r="BC962">
        <f t="shared" si="194"/>
        <v>896</v>
      </c>
      <c r="BD962">
        <f t="shared" si="195"/>
        <v>62</v>
      </c>
      <c r="BE962">
        <f t="shared" si="191"/>
        <v>0.27331711273317116</v>
      </c>
      <c r="BF962">
        <f t="shared" si="192"/>
        <v>0.73839662447257381</v>
      </c>
      <c r="BG962">
        <f t="shared" si="193"/>
        <v>5.9886182033463639E-4</v>
      </c>
    </row>
    <row r="963" spans="1:59" x14ac:dyDescent="0.35">
      <c r="A963">
        <v>40</v>
      </c>
      <c r="B963">
        <v>530</v>
      </c>
      <c r="C963">
        <v>1</v>
      </c>
      <c r="D963">
        <v>119</v>
      </c>
      <c r="E963">
        <v>3</v>
      </c>
      <c r="F963">
        <v>2</v>
      </c>
      <c r="G963">
        <v>7</v>
      </c>
      <c r="H963">
        <v>2</v>
      </c>
      <c r="I963">
        <v>2</v>
      </c>
      <c r="J963">
        <v>0</v>
      </c>
      <c r="K963">
        <v>22</v>
      </c>
      <c r="L963">
        <v>4</v>
      </c>
      <c r="M963">
        <v>2</v>
      </c>
      <c r="N963" s="14">
        <v>0</v>
      </c>
      <c r="O963">
        <v>1</v>
      </c>
      <c r="P963" s="15">
        <f t="shared" si="183"/>
        <v>1</v>
      </c>
      <c r="Q963">
        <f t="shared" si="184"/>
        <v>0</v>
      </c>
      <c r="R963">
        <f t="shared" si="185"/>
        <v>7.1125651558258451E-2</v>
      </c>
      <c r="S963" s="14">
        <f t="shared" si="186"/>
        <v>7.1125651558258451E-2</v>
      </c>
      <c r="T963" s="15">
        <f t="shared" si="187"/>
        <v>0.92887434844174155</v>
      </c>
      <c r="U963" s="14">
        <f t="shared" si="188"/>
        <v>-7.3781803953554437E-2</v>
      </c>
      <c r="V963" s="15">
        <f t="shared" si="189"/>
        <v>100</v>
      </c>
      <c r="W963">
        <f t="shared" si="190"/>
        <v>7.6571876139735401E-2</v>
      </c>
      <c r="AZ963">
        <v>0.16001190277320404</v>
      </c>
      <c r="BA963">
        <v>1</v>
      </c>
      <c r="BB963">
        <v>0</v>
      </c>
      <c r="BC963">
        <f t="shared" si="194"/>
        <v>897</v>
      </c>
      <c r="BD963">
        <f t="shared" si="195"/>
        <v>62</v>
      </c>
      <c r="BE963">
        <f t="shared" si="191"/>
        <v>0.27250608272506083</v>
      </c>
      <c r="BF963">
        <f t="shared" si="192"/>
        <v>0.73839662447257381</v>
      </c>
      <c r="BG963">
        <f t="shared" si="193"/>
        <v>5.9886182033463639E-4</v>
      </c>
    </row>
    <row r="964" spans="1:59" x14ac:dyDescent="0.35">
      <c r="A964">
        <v>40</v>
      </c>
      <c r="B964">
        <v>543</v>
      </c>
      <c r="C964">
        <v>1</v>
      </c>
      <c r="D964">
        <v>2012</v>
      </c>
      <c r="E964">
        <v>1</v>
      </c>
      <c r="F964">
        <v>2</v>
      </c>
      <c r="G964">
        <v>5</v>
      </c>
      <c r="H964">
        <v>4</v>
      </c>
      <c r="I964">
        <v>2</v>
      </c>
      <c r="J964">
        <v>0</v>
      </c>
      <c r="K964">
        <v>19</v>
      </c>
      <c r="L964">
        <v>3</v>
      </c>
      <c r="M964">
        <v>2</v>
      </c>
      <c r="N964" s="14">
        <v>0</v>
      </c>
      <c r="O964">
        <v>1</v>
      </c>
      <c r="P964" s="15">
        <f t="shared" si="183"/>
        <v>1</v>
      </c>
      <c r="Q964">
        <f t="shared" si="184"/>
        <v>0</v>
      </c>
      <c r="R964">
        <f t="shared" si="185"/>
        <v>5.7049776218877989E-2</v>
      </c>
      <c r="S964" s="14">
        <f t="shared" si="186"/>
        <v>5.7049776218877989E-2</v>
      </c>
      <c r="T964" s="15">
        <f t="shared" si="187"/>
        <v>0.94295022378112203</v>
      </c>
      <c r="U964" s="14">
        <f t="shared" si="188"/>
        <v>-5.8741782703549232E-2</v>
      </c>
      <c r="V964" s="15">
        <f t="shared" si="189"/>
        <v>100</v>
      </c>
      <c r="W964">
        <f t="shared" si="190"/>
        <v>6.0501365586525808E-2</v>
      </c>
      <c r="AZ964">
        <v>0.16016304738405276</v>
      </c>
      <c r="BA964">
        <v>1</v>
      </c>
      <c r="BB964">
        <v>0</v>
      </c>
      <c r="BC964">
        <f t="shared" si="194"/>
        <v>898</v>
      </c>
      <c r="BD964">
        <f t="shared" si="195"/>
        <v>62</v>
      </c>
      <c r="BE964">
        <f t="shared" si="191"/>
        <v>0.27169505271695049</v>
      </c>
      <c r="BF964">
        <f t="shared" si="192"/>
        <v>0.73839662447257381</v>
      </c>
      <c r="BG964">
        <f t="shared" si="193"/>
        <v>5.9886182033455431E-4</v>
      </c>
    </row>
    <row r="965" spans="1:59" x14ac:dyDescent="0.35">
      <c r="A965">
        <v>40</v>
      </c>
      <c r="B965">
        <v>555</v>
      </c>
      <c r="C965">
        <v>2</v>
      </c>
      <c r="D965">
        <v>521</v>
      </c>
      <c r="E965">
        <v>2</v>
      </c>
      <c r="F965">
        <v>1</v>
      </c>
      <c r="G965">
        <v>5</v>
      </c>
      <c r="H965">
        <v>3</v>
      </c>
      <c r="I965">
        <v>2</v>
      </c>
      <c r="J965">
        <v>0</v>
      </c>
      <c r="K965">
        <v>22</v>
      </c>
      <c r="L965">
        <v>2</v>
      </c>
      <c r="M965">
        <v>3</v>
      </c>
      <c r="N965" s="14">
        <v>0</v>
      </c>
      <c r="O965">
        <v>1</v>
      </c>
      <c r="P965" s="15">
        <f t="shared" ref="P965:P1028" si="196">N965+O965</f>
        <v>1</v>
      </c>
      <c r="Q965">
        <f t="shared" ref="Q965:Q1028" si="197">IF(P965=0,"",N965/P965)</f>
        <v>0</v>
      </c>
      <c r="R965">
        <f t="shared" ref="R965:R1028" si="198">1/(1+EXP(-$Y$5-MMULT(A965:M965,$Y$6:$Y$18)))</f>
        <v>4.2184033649701476E-2</v>
      </c>
      <c r="S965" s="14">
        <f t="shared" ref="S965:S1028" si="199">P965*R965</f>
        <v>4.2184033649701476E-2</v>
      </c>
      <c r="T965" s="15">
        <f t="shared" ref="T965:T1028" si="200">P965-S965</f>
        <v>0.95781596635029853</v>
      </c>
      <c r="U965" s="14">
        <f t="shared" ref="U965:U1028" si="201">IFERROR(P965*(Q965*LN(R965)+(1-Q965)*LN(1-R965)),0)</f>
        <v>-4.3099621396010666E-2</v>
      </c>
      <c r="V965" s="15">
        <f t="shared" ref="V965:V1028" si="202">100*IF(R965&gt;=$AV$10,N965/P965,O965/P965)</f>
        <v>100</v>
      </c>
      <c r="W965">
        <f t="shared" ref="W965:W1028" si="203">IFERROR((N965-S965)^2/S965+(O965-T965)^2/T965,0)</f>
        <v>4.4041898581458461E-2</v>
      </c>
      <c r="AZ965">
        <v>0.16021685622043433</v>
      </c>
      <c r="BA965">
        <v>1</v>
      </c>
      <c r="BB965">
        <v>0</v>
      </c>
      <c r="BC965">
        <f t="shared" si="194"/>
        <v>899</v>
      </c>
      <c r="BD965">
        <f t="shared" si="195"/>
        <v>62</v>
      </c>
      <c r="BE965">
        <f t="shared" ref="BE965:BE1028" si="204">1-BC965/BC$1474</f>
        <v>0.27088402270884027</v>
      </c>
      <c r="BF965">
        <f t="shared" ref="BF965:BF1028" si="205">1-BD965/BD$1474</f>
        <v>0.73839662447257381</v>
      </c>
      <c r="BG965">
        <f t="shared" ref="BG965:BG1028" si="206">(BE965-BE966)*BF965</f>
        <v>5.9886182033463639E-4</v>
      </c>
    </row>
    <row r="966" spans="1:59" x14ac:dyDescent="0.35">
      <c r="A966">
        <v>40</v>
      </c>
      <c r="B966">
        <v>575</v>
      </c>
      <c r="C966">
        <v>22</v>
      </c>
      <c r="D966">
        <v>492</v>
      </c>
      <c r="E966">
        <v>3</v>
      </c>
      <c r="F966">
        <v>2</v>
      </c>
      <c r="G966">
        <v>8</v>
      </c>
      <c r="H966">
        <v>3</v>
      </c>
      <c r="I966">
        <v>2</v>
      </c>
      <c r="J966">
        <v>1</v>
      </c>
      <c r="K966">
        <v>12</v>
      </c>
      <c r="L966">
        <v>1</v>
      </c>
      <c r="M966">
        <v>3</v>
      </c>
      <c r="N966" s="14">
        <v>1</v>
      </c>
      <c r="O966">
        <v>0</v>
      </c>
      <c r="P966" s="15">
        <f t="shared" si="196"/>
        <v>1</v>
      </c>
      <c r="Q966">
        <f t="shared" si="197"/>
        <v>1</v>
      </c>
      <c r="R966">
        <f t="shared" si="198"/>
        <v>0.4696474228746651</v>
      </c>
      <c r="S966" s="14">
        <f t="shared" si="199"/>
        <v>0.4696474228746651</v>
      </c>
      <c r="T966" s="15">
        <f t="shared" si="200"/>
        <v>0.5303525771253349</v>
      </c>
      <c r="U966" s="14">
        <f t="shared" si="201"/>
        <v>-0.75577302988837236</v>
      </c>
      <c r="V966" s="15">
        <f t="shared" si="202"/>
        <v>0</v>
      </c>
      <c r="W966">
        <f t="shared" si="203"/>
        <v>1.1292568665214846</v>
      </c>
      <c r="AZ966">
        <v>0.16023550953658197</v>
      </c>
      <c r="BA966">
        <v>1</v>
      </c>
      <c r="BB966">
        <v>0</v>
      </c>
      <c r="BC966">
        <f t="shared" ref="BC966:BC1029" si="207">BC965+BA966</f>
        <v>900</v>
      </c>
      <c r="BD966">
        <f t="shared" ref="BD966:BD1029" si="208">BD965+BB966</f>
        <v>62</v>
      </c>
      <c r="BE966">
        <f t="shared" si="204"/>
        <v>0.27007299270072993</v>
      </c>
      <c r="BF966">
        <f t="shared" si="205"/>
        <v>0.73839662447257381</v>
      </c>
      <c r="BG966">
        <f t="shared" si="206"/>
        <v>0</v>
      </c>
    </row>
    <row r="967" spans="1:59" x14ac:dyDescent="0.35">
      <c r="A967">
        <v>40</v>
      </c>
      <c r="B967">
        <v>580</v>
      </c>
      <c r="C967">
        <v>5</v>
      </c>
      <c r="D967">
        <v>729</v>
      </c>
      <c r="E967">
        <v>4</v>
      </c>
      <c r="F967">
        <v>2</v>
      </c>
      <c r="G967">
        <v>8</v>
      </c>
      <c r="H967">
        <v>1</v>
      </c>
      <c r="I967">
        <v>2</v>
      </c>
      <c r="J967">
        <v>1</v>
      </c>
      <c r="K967">
        <v>21</v>
      </c>
      <c r="L967">
        <v>3</v>
      </c>
      <c r="M967">
        <v>3</v>
      </c>
      <c r="N967" s="14">
        <v>0</v>
      </c>
      <c r="O967">
        <v>1</v>
      </c>
      <c r="P967" s="15">
        <f t="shared" si="196"/>
        <v>1</v>
      </c>
      <c r="Q967">
        <f t="shared" si="197"/>
        <v>0</v>
      </c>
      <c r="R967">
        <f t="shared" si="198"/>
        <v>0.3021014909625841</v>
      </c>
      <c r="S967" s="14">
        <f t="shared" si="199"/>
        <v>0.3021014909625841</v>
      </c>
      <c r="T967" s="15">
        <f t="shared" si="200"/>
        <v>0.6978985090374159</v>
      </c>
      <c r="U967" s="14">
        <f t="shared" si="201"/>
        <v>-0.35968158931692867</v>
      </c>
      <c r="V967" s="15">
        <f t="shared" si="202"/>
        <v>100</v>
      </c>
      <c r="W967">
        <f t="shared" si="203"/>
        <v>0.43287309981398425</v>
      </c>
      <c r="AZ967">
        <v>0.1604070864312335</v>
      </c>
      <c r="BA967">
        <v>0</v>
      </c>
      <c r="BB967">
        <v>1</v>
      </c>
      <c r="BC967">
        <f t="shared" si="207"/>
        <v>900</v>
      </c>
      <c r="BD967">
        <f t="shared" si="208"/>
        <v>63</v>
      </c>
      <c r="BE967">
        <f t="shared" si="204"/>
        <v>0.27007299270072993</v>
      </c>
      <c r="BF967">
        <f t="shared" si="205"/>
        <v>0.73417721518987344</v>
      </c>
      <c r="BG967">
        <f t="shared" si="206"/>
        <v>5.9543975278986703E-4</v>
      </c>
    </row>
    <row r="968" spans="1:59" x14ac:dyDescent="0.35">
      <c r="A968">
        <v>40</v>
      </c>
      <c r="B968">
        <v>611</v>
      </c>
      <c r="C968">
        <v>7</v>
      </c>
      <c r="D968">
        <v>1740</v>
      </c>
      <c r="E968">
        <v>2</v>
      </c>
      <c r="F968">
        <v>2</v>
      </c>
      <c r="G968">
        <v>6</v>
      </c>
      <c r="H968">
        <v>2</v>
      </c>
      <c r="I968">
        <v>1</v>
      </c>
      <c r="J968">
        <v>0</v>
      </c>
      <c r="K968">
        <v>14</v>
      </c>
      <c r="L968">
        <v>2</v>
      </c>
      <c r="M968">
        <v>2</v>
      </c>
      <c r="N968" s="14">
        <v>0</v>
      </c>
      <c r="O968">
        <v>1</v>
      </c>
      <c r="P968" s="15">
        <f t="shared" si="196"/>
        <v>1</v>
      </c>
      <c r="Q968">
        <f t="shared" si="197"/>
        <v>0</v>
      </c>
      <c r="R968">
        <f t="shared" si="198"/>
        <v>0.23763140856108506</v>
      </c>
      <c r="S968" s="14">
        <f t="shared" si="199"/>
        <v>0.23763140856108506</v>
      </c>
      <c r="T968" s="15">
        <f t="shared" si="200"/>
        <v>0.76236859143891489</v>
      </c>
      <c r="U968" s="14">
        <f t="shared" si="201"/>
        <v>-0.27132512444916396</v>
      </c>
      <c r="V968" s="15">
        <f t="shared" si="202"/>
        <v>100</v>
      </c>
      <c r="W968">
        <f t="shared" si="203"/>
        <v>0.31170146728182124</v>
      </c>
      <c r="AZ968">
        <v>0.16042563770719423</v>
      </c>
      <c r="BA968">
        <v>1</v>
      </c>
      <c r="BB968">
        <v>0</v>
      </c>
      <c r="BC968">
        <f t="shared" si="207"/>
        <v>901</v>
      </c>
      <c r="BD968">
        <f t="shared" si="208"/>
        <v>63</v>
      </c>
      <c r="BE968">
        <f t="shared" si="204"/>
        <v>0.26926196269261959</v>
      </c>
      <c r="BF968">
        <f t="shared" si="205"/>
        <v>0.73417721518987344</v>
      </c>
      <c r="BG968">
        <f t="shared" si="206"/>
        <v>0</v>
      </c>
    </row>
    <row r="969" spans="1:59" x14ac:dyDescent="0.35">
      <c r="A969">
        <v>40</v>
      </c>
      <c r="B969">
        <v>630</v>
      </c>
      <c r="C969">
        <v>4</v>
      </c>
      <c r="D969">
        <v>215</v>
      </c>
      <c r="E969">
        <v>3</v>
      </c>
      <c r="F969">
        <v>2</v>
      </c>
      <c r="G969">
        <v>8</v>
      </c>
      <c r="H969">
        <v>4</v>
      </c>
      <c r="I969">
        <v>2</v>
      </c>
      <c r="J969">
        <v>0</v>
      </c>
      <c r="K969">
        <v>11</v>
      </c>
      <c r="L969">
        <v>1</v>
      </c>
      <c r="M969">
        <v>2</v>
      </c>
      <c r="N969" s="14">
        <v>0</v>
      </c>
      <c r="O969">
        <v>1</v>
      </c>
      <c r="P969" s="15">
        <f t="shared" si="196"/>
        <v>1</v>
      </c>
      <c r="Q969">
        <f t="shared" si="197"/>
        <v>0</v>
      </c>
      <c r="R969">
        <f t="shared" si="198"/>
        <v>8.848934602890926E-2</v>
      </c>
      <c r="S969" s="14">
        <f t="shared" si="199"/>
        <v>8.848934602890926E-2</v>
      </c>
      <c r="T969" s="15">
        <f t="shared" si="200"/>
        <v>0.91151065397109077</v>
      </c>
      <c r="U969" s="14">
        <f t="shared" si="201"/>
        <v>-9.2651996537772202E-2</v>
      </c>
      <c r="V969" s="15">
        <f t="shared" si="202"/>
        <v>100</v>
      </c>
      <c r="W969">
        <f t="shared" si="203"/>
        <v>9.707988123166332E-2</v>
      </c>
      <c r="AZ969">
        <v>0.16093227125013918</v>
      </c>
      <c r="BA969">
        <v>0</v>
      </c>
      <c r="BB969">
        <v>1</v>
      </c>
      <c r="BC969">
        <f t="shared" si="207"/>
        <v>901</v>
      </c>
      <c r="BD969">
        <f t="shared" si="208"/>
        <v>64</v>
      </c>
      <c r="BE969">
        <f t="shared" si="204"/>
        <v>0.26926196269261959</v>
      </c>
      <c r="BF969">
        <f t="shared" si="205"/>
        <v>0.72995780590717296</v>
      </c>
      <c r="BG969">
        <f t="shared" si="206"/>
        <v>5.9201768524501657E-4</v>
      </c>
    </row>
    <row r="970" spans="1:59" x14ac:dyDescent="0.35">
      <c r="A970">
        <v>40</v>
      </c>
      <c r="B970">
        <v>658</v>
      </c>
      <c r="C970">
        <v>10</v>
      </c>
      <c r="D970">
        <v>954</v>
      </c>
      <c r="E970">
        <v>1</v>
      </c>
      <c r="F970">
        <v>2</v>
      </c>
      <c r="G970">
        <v>8</v>
      </c>
      <c r="H970">
        <v>2</v>
      </c>
      <c r="I970">
        <v>3</v>
      </c>
      <c r="J970">
        <v>0</v>
      </c>
      <c r="K970">
        <v>12</v>
      </c>
      <c r="L970">
        <v>2</v>
      </c>
      <c r="M970">
        <v>2</v>
      </c>
      <c r="N970" s="14">
        <v>0</v>
      </c>
      <c r="O970">
        <v>1</v>
      </c>
      <c r="P970" s="15">
        <f t="shared" si="196"/>
        <v>1</v>
      </c>
      <c r="Q970">
        <f t="shared" si="197"/>
        <v>0</v>
      </c>
      <c r="R970">
        <f t="shared" si="198"/>
        <v>0.15101139414808426</v>
      </c>
      <c r="S970" s="14">
        <f t="shared" si="199"/>
        <v>0.15101139414808426</v>
      </c>
      <c r="T970" s="15">
        <f t="shared" si="200"/>
        <v>0.84898860585191571</v>
      </c>
      <c r="U970" s="14">
        <f t="shared" si="201"/>
        <v>-0.16370951342996937</v>
      </c>
      <c r="V970" s="15">
        <f t="shared" si="202"/>
        <v>100</v>
      </c>
      <c r="W970">
        <f t="shared" si="203"/>
        <v>0.17787210936306055</v>
      </c>
      <c r="AZ970">
        <v>0.16138561353791644</v>
      </c>
      <c r="BA970">
        <v>1</v>
      </c>
      <c r="BB970">
        <v>0</v>
      </c>
      <c r="BC970">
        <f t="shared" si="207"/>
        <v>902</v>
      </c>
      <c r="BD970">
        <f t="shared" si="208"/>
        <v>64</v>
      </c>
      <c r="BE970">
        <f t="shared" si="204"/>
        <v>0.26845093268450937</v>
      </c>
      <c r="BF970">
        <f t="shared" si="205"/>
        <v>0.72995780590717296</v>
      </c>
      <c r="BG970">
        <f t="shared" si="206"/>
        <v>5.9201768524509766E-4</v>
      </c>
    </row>
    <row r="971" spans="1:59" x14ac:dyDescent="0.35">
      <c r="A971">
        <v>40</v>
      </c>
      <c r="B971">
        <v>663</v>
      </c>
      <c r="C971">
        <v>9</v>
      </c>
      <c r="D971">
        <v>1449</v>
      </c>
      <c r="E971">
        <v>3</v>
      </c>
      <c r="F971">
        <v>2</v>
      </c>
      <c r="G971">
        <v>5</v>
      </c>
      <c r="H971">
        <v>3</v>
      </c>
      <c r="I971">
        <v>3</v>
      </c>
      <c r="J971">
        <v>0</v>
      </c>
      <c r="K971">
        <v>11</v>
      </c>
      <c r="L971">
        <v>3</v>
      </c>
      <c r="M971">
        <v>4</v>
      </c>
      <c r="N971" s="14">
        <v>0</v>
      </c>
      <c r="O971">
        <v>1</v>
      </c>
      <c r="P971" s="15">
        <f t="shared" si="196"/>
        <v>1</v>
      </c>
      <c r="Q971">
        <f t="shared" si="197"/>
        <v>0</v>
      </c>
      <c r="R971">
        <f t="shared" si="198"/>
        <v>1.8795008915771683E-2</v>
      </c>
      <c r="S971" s="14">
        <f t="shared" si="199"/>
        <v>1.8795008915771683E-2</v>
      </c>
      <c r="T971" s="15">
        <f t="shared" si="200"/>
        <v>0.98120499108422832</v>
      </c>
      <c r="U971" s="14">
        <f t="shared" si="201"/>
        <v>-1.8973879896279935E-2</v>
      </c>
      <c r="V971" s="15">
        <f t="shared" si="202"/>
        <v>100</v>
      </c>
      <c r="W971">
        <f t="shared" si="203"/>
        <v>1.9155027834706854E-2</v>
      </c>
      <c r="AZ971">
        <v>0.16188784659431407</v>
      </c>
      <c r="BA971">
        <v>1</v>
      </c>
      <c r="BB971">
        <v>0</v>
      </c>
      <c r="BC971">
        <f t="shared" si="207"/>
        <v>903</v>
      </c>
      <c r="BD971">
        <f t="shared" si="208"/>
        <v>64</v>
      </c>
      <c r="BE971">
        <f t="shared" si="204"/>
        <v>0.26763990267639903</v>
      </c>
      <c r="BF971">
        <f t="shared" si="205"/>
        <v>0.72995780590717296</v>
      </c>
      <c r="BG971">
        <f t="shared" si="206"/>
        <v>5.9201768524509766E-4</v>
      </c>
    </row>
    <row r="972" spans="1:59" x14ac:dyDescent="0.35">
      <c r="A972">
        <v>40</v>
      </c>
      <c r="B972">
        <v>676</v>
      </c>
      <c r="C972">
        <v>9</v>
      </c>
      <c r="D972">
        <v>1534</v>
      </c>
      <c r="E972">
        <v>4</v>
      </c>
      <c r="F972">
        <v>2</v>
      </c>
      <c r="G972">
        <v>5</v>
      </c>
      <c r="H972">
        <v>1</v>
      </c>
      <c r="I972">
        <v>1</v>
      </c>
      <c r="J972">
        <v>0</v>
      </c>
      <c r="K972">
        <v>14</v>
      </c>
      <c r="L972">
        <v>2</v>
      </c>
      <c r="M972">
        <v>1</v>
      </c>
      <c r="N972" s="14">
        <v>1</v>
      </c>
      <c r="O972">
        <v>0</v>
      </c>
      <c r="P972" s="15">
        <f t="shared" si="196"/>
        <v>1</v>
      </c>
      <c r="Q972">
        <f t="shared" si="197"/>
        <v>1</v>
      </c>
      <c r="R972">
        <f t="shared" si="198"/>
        <v>0.22190317761230446</v>
      </c>
      <c r="S972" s="14">
        <f t="shared" si="199"/>
        <v>0.22190317761230446</v>
      </c>
      <c r="T972" s="15">
        <f t="shared" si="200"/>
        <v>0.77809682238769551</v>
      </c>
      <c r="U972" s="14">
        <f t="shared" si="201"/>
        <v>-1.5055141291267211</v>
      </c>
      <c r="V972" s="15">
        <f t="shared" si="202"/>
        <v>0</v>
      </c>
      <c r="W972">
        <f t="shared" si="203"/>
        <v>3.5064699422517429</v>
      </c>
      <c r="AZ972">
        <v>0.16190450363197195</v>
      </c>
      <c r="BA972">
        <v>1</v>
      </c>
      <c r="BB972">
        <v>0</v>
      </c>
      <c r="BC972">
        <f t="shared" si="207"/>
        <v>904</v>
      </c>
      <c r="BD972">
        <f t="shared" si="208"/>
        <v>64</v>
      </c>
      <c r="BE972">
        <f t="shared" si="204"/>
        <v>0.2668288726682887</v>
      </c>
      <c r="BF972">
        <f t="shared" si="205"/>
        <v>0.72995780590717296</v>
      </c>
      <c r="BG972">
        <f t="shared" si="206"/>
        <v>5.9201768524501657E-4</v>
      </c>
    </row>
    <row r="973" spans="1:59" x14ac:dyDescent="0.35">
      <c r="A973">
        <v>40</v>
      </c>
      <c r="B973">
        <v>692</v>
      </c>
      <c r="C973">
        <v>11</v>
      </c>
      <c r="D973">
        <v>1985</v>
      </c>
      <c r="E973">
        <v>4</v>
      </c>
      <c r="F973">
        <v>1</v>
      </c>
      <c r="G973">
        <v>5</v>
      </c>
      <c r="H973">
        <v>3</v>
      </c>
      <c r="I973">
        <v>2</v>
      </c>
      <c r="J973">
        <v>0</v>
      </c>
      <c r="K973">
        <v>11</v>
      </c>
      <c r="L973">
        <v>1</v>
      </c>
      <c r="M973">
        <v>4</v>
      </c>
      <c r="N973" s="14">
        <v>0</v>
      </c>
      <c r="O973">
        <v>1</v>
      </c>
      <c r="P973" s="15">
        <f t="shared" si="196"/>
        <v>1</v>
      </c>
      <c r="Q973">
        <f t="shared" si="197"/>
        <v>0</v>
      </c>
      <c r="R973">
        <f t="shared" si="198"/>
        <v>2.62909732420674E-2</v>
      </c>
      <c r="S973" s="14">
        <f t="shared" si="199"/>
        <v>2.62909732420674E-2</v>
      </c>
      <c r="T973" s="15">
        <f t="shared" si="200"/>
        <v>0.97370902675793258</v>
      </c>
      <c r="U973" s="14">
        <f t="shared" si="201"/>
        <v>-2.6642760466368466E-2</v>
      </c>
      <c r="V973" s="15">
        <f t="shared" si="202"/>
        <v>100</v>
      </c>
      <c r="W973">
        <f t="shared" si="203"/>
        <v>2.700085191733919E-2</v>
      </c>
      <c r="AZ973">
        <v>0.16219678930386189</v>
      </c>
      <c r="BA973">
        <v>1</v>
      </c>
      <c r="BB973">
        <v>0</v>
      </c>
      <c r="BC973">
        <f t="shared" si="207"/>
        <v>905</v>
      </c>
      <c r="BD973">
        <f t="shared" si="208"/>
        <v>64</v>
      </c>
      <c r="BE973">
        <f t="shared" si="204"/>
        <v>0.26601784266017847</v>
      </c>
      <c r="BF973">
        <f t="shared" si="205"/>
        <v>0.72995780590717296</v>
      </c>
      <c r="BG973">
        <f t="shared" si="206"/>
        <v>5.9201768524509766E-4</v>
      </c>
    </row>
    <row r="974" spans="1:59" x14ac:dyDescent="0.35">
      <c r="A974">
        <v>40</v>
      </c>
      <c r="B974">
        <v>720</v>
      </c>
      <c r="C974">
        <v>16</v>
      </c>
      <c r="D974">
        <v>832</v>
      </c>
      <c r="E974">
        <v>1</v>
      </c>
      <c r="F974">
        <v>2</v>
      </c>
      <c r="G974">
        <v>5</v>
      </c>
      <c r="H974">
        <v>3</v>
      </c>
      <c r="I974">
        <v>1</v>
      </c>
      <c r="J974">
        <v>0</v>
      </c>
      <c r="K974">
        <v>14</v>
      </c>
      <c r="L974">
        <v>4</v>
      </c>
      <c r="M974">
        <v>3</v>
      </c>
      <c r="N974" s="14">
        <v>0</v>
      </c>
      <c r="O974">
        <v>1</v>
      </c>
      <c r="P974" s="15">
        <f t="shared" si="196"/>
        <v>1</v>
      </c>
      <c r="Q974">
        <f t="shared" si="197"/>
        <v>0</v>
      </c>
      <c r="R974">
        <f t="shared" si="198"/>
        <v>0.1726123244228599</v>
      </c>
      <c r="S974" s="14">
        <f t="shared" si="199"/>
        <v>0.1726123244228599</v>
      </c>
      <c r="T974" s="15">
        <f t="shared" si="200"/>
        <v>0.8273876755771401</v>
      </c>
      <c r="U974" s="14">
        <f t="shared" si="201"/>
        <v>-0.18948192042817519</v>
      </c>
      <c r="V974" s="15">
        <f t="shared" si="202"/>
        <v>100</v>
      </c>
      <c r="W974">
        <f t="shared" si="203"/>
        <v>0.20862327240063738</v>
      </c>
      <c r="AZ974">
        <v>0.16276204948064868</v>
      </c>
      <c r="BA974">
        <v>1</v>
      </c>
      <c r="BB974">
        <v>0</v>
      </c>
      <c r="BC974">
        <f t="shared" si="207"/>
        <v>906</v>
      </c>
      <c r="BD974">
        <f t="shared" si="208"/>
        <v>64</v>
      </c>
      <c r="BE974">
        <f t="shared" si="204"/>
        <v>0.26520681265206814</v>
      </c>
      <c r="BF974">
        <f t="shared" si="205"/>
        <v>0.72995780590717296</v>
      </c>
      <c r="BG974">
        <f t="shared" si="206"/>
        <v>5.9201768524509766E-4</v>
      </c>
    </row>
    <row r="975" spans="1:59" x14ac:dyDescent="0.35">
      <c r="A975">
        <v>40</v>
      </c>
      <c r="B975">
        <v>773.53418803418799</v>
      </c>
      <c r="C975">
        <v>2</v>
      </c>
      <c r="D975">
        <v>2048</v>
      </c>
      <c r="E975">
        <v>3</v>
      </c>
      <c r="F975">
        <v>2</v>
      </c>
      <c r="G975">
        <v>4</v>
      </c>
      <c r="H975">
        <v>3</v>
      </c>
      <c r="I975">
        <v>1</v>
      </c>
      <c r="J975">
        <v>0</v>
      </c>
      <c r="K975">
        <v>14</v>
      </c>
      <c r="L975">
        <v>4</v>
      </c>
      <c r="M975">
        <v>3</v>
      </c>
      <c r="N975" s="14">
        <v>0</v>
      </c>
      <c r="O975">
        <v>1</v>
      </c>
      <c r="P975" s="15">
        <f t="shared" si="196"/>
        <v>1</v>
      </c>
      <c r="Q975">
        <f t="shared" si="197"/>
        <v>0</v>
      </c>
      <c r="R975">
        <f t="shared" si="198"/>
        <v>5.0227463373099426E-2</v>
      </c>
      <c r="S975" s="14">
        <f t="shared" si="199"/>
        <v>5.0227463373099426E-2</v>
      </c>
      <c r="T975" s="15">
        <f t="shared" si="200"/>
        <v>0.94977253662690053</v>
      </c>
      <c r="U975" s="14">
        <f t="shared" si="201"/>
        <v>-5.1532758186295921E-2</v>
      </c>
      <c r="V975" s="15">
        <f t="shared" si="202"/>
        <v>100</v>
      </c>
      <c r="W975">
        <f t="shared" si="203"/>
        <v>5.2883676286831084E-2</v>
      </c>
      <c r="AZ975">
        <v>0.1630538370095837</v>
      </c>
      <c r="BA975">
        <v>1</v>
      </c>
      <c r="BB975">
        <v>0</v>
      </c>
      <c r="BC975">
        <f t="shared" si="207"/>
        <v>907</v>
      </c>
      <c r="BD975">
        <f t="shared" si="208"/>
        <v>64</v>
      </c>
      <c r="BE975">
        <f t="shared" si="204"/>
        <v>0.2643957826439578</v>
      </c>
      <c r="BF975">
        <f t="shared" si="205"/>
        <v>0.72995780590717296</v>
      </c>
      <c r="BG975">
        <f t="shared" si="206"/>
        <v>5.9201768524501657E-4</v>
      </c>
    </row>
    <row r="976" spans="1:59" x14ac:dyDescent="0.35">
      <c r="A976">
        <v>40</v>
      </c>
      <c r="B976">
        <v>776.33181818181822</v>
      </c>
      <c r="C976">
        <v>2</v>
      </c>
      <c r="D976">
        <v>1802</v>
      </c>
      <c r="E976">
        <v>3</v>
      </c>
      <c r="F976">
        <v>1</v>
      </c>
      <c r="G976">
        <v>5</v>
      </c>
      <c r="H976">
        <v>1</v>
      </c>
      <c r="I976">
        <v>2</v>
      </c>
      <c r="J976">
        <v>0</v>
      </c>
      <c r="K976">
        <v>17</v>
      </c>
      <c r="L976">
        <v>4</v>
      </c>
      <c r="M976">
        <v>2</v>
      </c>
      <c r="N976" s="14">
        <v>0</v>
      </c>
      <c r="O976">
        <v>1</v>
      </c>
      <c r="P976" s="15">
        <f t="shared" si="196"/>
        <v>1</v>
      </c>
      <c r="Q976">
        <f t="shared" si="197"/>
        <v>0</v>
      </c>
      <c r="R976">
        <f t="shared" si="198"/>
        <v>5.3656093077712436E-2</v>
      </c>
      <c r="S976" s="14">
        <f t="shared" si="199"/>
        <v>5.3656093077712436E-2</v>
      </c>
      <c r="T976" s="15">
        <f t="shared" si="200"/>
        <v>0.94634390692228754</v>
      </c>
      <c r="U976" s="14">
        <f t="shared" si="201"/>
        <v>-5.5149238021357135E-2</v>
      </c>
      <c r="V976" s="15">
        <f t="shared" si="202"/>
        <v>100</v>
      </c>
      <c r="W976">
        <f t="shared" si="203"/>
        <v>5.6698302472526621E-2</v>
      </c>
      <c r="AZ976">
        <v>0.16325730048918824</v>
      </c>
      <c r="BA976">
        <v>1</v>
      </c>
      <c r="BB976">
        <v>0</v>
      </c>
      <c r="BC976">
        <f t="shared" si="207"/>
        <v>908</v>
      </c>
      <c r="BD976">
        <f t="shared" si="208"/>
        <v>64</v>
      </c>
      <c r="BE976">
        <f t="shared" si="204"/>
        <v>0.26358475263584757</v>
      </c>
      <c r="BF976">
        <f t="shared" si="205"/>
        <v>0.72995780590717296</v>
      </c>
      <c r="BG976">
        <f t="shared" si="206"/>
        <v>5.9201768524509766E-4</v>
      </c>
    </row>
    <row r="977" spans="1:59" x14ac:dyDescent="0.35">
      <c r="A977">
        <v>40</v>
      </c>
      <c r="B977">
        <v>776.33181818181822</v>
      </c>
      <c r="C977">
        <v>19</v>
      </c>
      <c r="D977">
        <v>281</v>
      </c>
      <c r="E977">
        <v>3</v>
      </c>
      <c r="F977">
        <v>2</v>
      </c>
      <c r="G977">
        <v>5</v>
      </c>
      <c r="H977">
        <v>4</v>
      </c>
      <c r="I977">
        <v>2</v>
      </c>
      <c r="J977">
        <v>1</v>
      </c>
      <c r="K977">
        <v>15</v>
      </c>
      <c r="L977">
        <v>3</v>
      </c>
      <c r="M977">
        <v>4</v>
      </c>
      <c r="N977" s="14">
        <v>0</v>
      </c>
      <c r="O977">
        <v>1</v>
      </c>
      <c r="P977" s="15">
        <f t="shared" si="196"/>
        <v>1</v>
      </c>
      <c r="Q977">
        <f t="shared" si="197"/>
        <v>0</v>
      </c>
      <c r="R977">
        <f t="shared" si="198"/>
        <v>0.16448823165745641</v>
      </c>
      <c r="S977" s="14">
        <f t="shared" si="199"/>
        <v>0.16448823165745641</v>
      </c>
      <c r="T977" s="15">
        <f t="shared" si="200"/>
        <v>0.83551176834254359</v>
      </c>
      <c r="U977" s="14">
        <f t="shared" si="201"/>
        <v>-0.179710845656846</v>
      </c>
      <c r="V977" s="15">
        <f t="shared" si="202"/>
        <v>100</v>
      </c>
      <c r="W977">
        <f t="shared" si="203"/>
        <v>0.19687123256655248</v>
      </c>
      <c r="AZ977">
        <v>0.16345925771926692</v>
      </c>
      <c r="BA977">
        <v>1</v>
      </c>
      <c r="BB977">
        <v>0</v>
      </c>
      <c r="BC977">
        <f t="shared" si="207"/>
        <v>909</v>
      </c>
      <c r="BD977">
        <f t="shared" si="208"/>
        <v>64</v>
      </c>
      <c r="BE977">
        <f t="shared" si="204"/>
        <v>0.26277372262773724</v>
      </c>
      <c r="BF977">
        <f t="shared" si="205"/>
        <v>0.72995780590717296</v>
      </c>
      <c r="BG977">
        <f t="shared" si="206"/>
        <v>5.9201768524509766E-4</v>
      </c>
    </row>
    <row r="978" spans="1:59" x14ac:dyDescent="0.35">
      <c r="A978">
        <v>40</v>
      </c>
      <c r="B978">
        <v>776.57377049180332</v>
      </c>
      <c r="C978">
        <v>2</v>
      </c>
      <c r="D978">
        <v>352</v>
      </c>
      <c r="E978">
        <v>1</v>
      </c>
      <c r="F978">
        <v>2</v>
      </c>
      <c r="G978">
        <v>1</v>
      </c>
      <c r="H978">
        <v>3</v>
      </c>
      <c r="I978">
        <v>3</v>
      </c>
      <c r="J978">
        <v>0</v>
      </c>
      <c r="K978">
        <v>15.079365079365079</v>
      </c>
      <c r="L978">
        <v>4</v>
      </c>
      <c r="M978">
        <v>3</v>
      </c>
      <c r="N978" s="14">
        <v>0</v>
      </c>
      <c r="O978">
        <v>1</v>
      </c>
      <c r="P978" s="15">
        <f t="shared" si="196"/>
        <v>1</v>
      </c>
      <c r="Q978">
        <f t="shared" si="197"/>
        <v>0</v>
      </c>
      <c r="R978">
        <f t="shared" si="198"/>
        <v>2.1666240020646876E-2</v>
      </c>
      <c r="S978" s="14">
        <f t="shared" si="199"/>
        <v>2.1666240020646876E-2</v>
      </c>
      <c r="T978" s="15">
        <f t="shared" si="200"/>
        <v>0.97833375997935312</v>
      </c>
      <c r="U978" s="14">
        <f t="shared" si="201"/>
        <v>-2.1904399293405871E-2</v>
      </c>
      <c r="V978" s="15">
        <f t="shared" si="202"/>
        <v>100</v>
      </c>
      <c r="W978">
        <f t="shared" si="203"/>
        <v>2.2146061913578576E-2</v>
      </c>
      <c r="AZ978">
        <v>0.1637385120594034</v>
      </c>
      <c r="BA978">
        <v>1</v>
      </c>
      <c r="BB978">
        <v>0</v>
      </c>
      <c r="BC978">
        <f t="shared" si="207"/>
        <v>910</v>
      </c>
      <c r="BD978">
        <f t="shared" si="208"/>
        <v>64</v>
      </c>
      <c r="BE978">
        <f t="shared" si="204"/>
        <v>0.2619626926196269</v>
      </c>
      <c r="BF978">
        <f t="shared" si="205"/>
        <v>0.72995780590717296</v>
      </c>
      <c r="BG978">
        <f t="shared" si="206"/>
        <v>5.9201768524501657E-4</v>
      </c>
    </row>
    <row r="979" spans="1:59" x14ac:dyDescent="0.35">
      <c r="A979">
        <v>40</v>
      </c>
      <c r="B979">
        <v>776.57377049180332</v>
      </c>
      <c r="C979">
        <v>9</v>
      </c>
      <c r="D979">
        <v>1166</v>
      </c>
      <c r="E979">
        <v>2</v>
      </c>
      <c r="F979">
        <v>1</v>
      </c>
      <c r="G979">
        <v>1</v>
      </c>
      <c r="H979">
        <v>3</v>
      </c>
      <c r="I979">
        <v>1</v>
      </c>
      <c r="J979">
        <v>0</v>
      </c>
      <c r="K979">
        <v>15.079365079365079</v>
      </c>
      <c r="L979">
        <v>3</v>
      </c>
      <c r="M979">
        <v>2</v>
      </c>
      <c r="N979" s="14">
        <v>0</v>
      </c>
      <c r="O979">
        <v>1</v>
      </c>
      <c r="P979" s="15">
        <f t="shared" si="196"/>
        <v>1</v>
      </c>
      <c r="Q979">
        <f t="shared" si="197"/>
        <v>0</v>
      </c>
      <c r="R979">
        <f t="shared" si="198"/>
        <v>7.3467073087522899E-2</v>
      </c>
      <c r="S979" s="14">
        <f t="shared" si="199"/>
        <v>7.3467073087522899E-2</v>
      </c>
      <c r="T979" s="15">
        <f t="shared" si="200"/>
        <v>0.92653292691247713</v>
      </c>
      <c r="U979" s="14">
        <f t="shared" si="201"/>
        <v>-7.6305694856943079E-2</v>
      </c>
      <c r="V979" s="15">
        <f t="shared" si="202"/>
        <v>100</v>
      </c>
      <c r="W979">
        <f t="shared" si="203"/>
        <v>7.9292457886348602E-2</v>
      </c>
      <c r="AZ979">
        <v>0.16382365331566379</v>
      </c>
      <c r="BA979">
        <v>1</v>
      </c>
      <c r="BB979">
        <v>0</v>
      </c>
      <c r="BC979">
        <f t="shared" si="207"/>
        <v>911</v>
      </c>
      <c r="BD979">
        <f t="shared" si="208"/>
        <v>64</v>
      </c>
      <c r="BE979">
        <f t="shared" si="204"/>
        <v>0.26115166261151668</v>
      </c>
      <c r="BF979">
        <f t="shared" si="205"/>
        <v>0.72995780590717296</v>
      </c>
      <c r="BG979">
        <f t="shared" si="206"/>
        <v>5.9201768524509766E-4</v>
      </c>
    </row>
    <row r="980" spans="1:59" x14ac:dyDescent="0.35">
      <c r="A980">
        <v>40</v>
      </c>
      <c r="B980">
        <v>777.51162790697674</v>
      </c>
      <c r="C980">
        <v>1</v>
      </c>
      <c r="D980">
        <v>1892</v>
      </c>
      <c r="E980">
        <v>1</v>
      </c>
      <c r="F980">
        <v>2</v>
      </c>
      <c r="G980">
        <v>6</v>
      </c>
      <c r="H980">
        <v>1</v>
      </c>
      <c r="I980">
        <v>3</v>
      </c>
      <c r="J980">
        <v>0</v>
      </c>
      <c r="K980">
        <v>11</v>
      </c>
      <c r="L980">
        <v>1</v>
      </c>
      <c r="M980">
        <v>3</v>
      </c>
      <c r="N980" s="14">
        <v>0</v>
      </c>
      <c r="O980">
        <v>1</v>
      </c>
      <c r="P980" s="15">
        <f t="shared" si="196"/>
        <v>1</v>
      </c>
      <c r="Q980">
        <f t="shared" si="197"/>
        <v>0</v>
      </c>
      <c r="R980">
        <f t="shared" si="198"/>
        <v>0.10756509591729788</v>
      </c>
      <c r="S980" s="14">
        <f t="shared" si="199"/>
        <v>0.10756509591729788</v>
      </c>
      <c r="T980" s="15">
        <f t="shared" si="200"/>
        <v>0.8924349040827021</v>
      </c>
      <c r="U980" s="14">
        <f t="shared" si="201"/>
        <v>-0.11380170459036067</v>
      </c>
      <c r="V980" s="15">
        <f t="shared" si="202"/>
        <v>100</v>
      </c>
      <c r="W980">
        <f t="shared" si="203"/>
        <v>0.12052990691557465</v>
      </c>
      <c r="AZ980">
        <v>0.16433338162676708</v>
      </c>
      <c r="BA980">
        <v>1</v>
      </c>
      <c r="BB980">
        <v>0</v>
      </c>
      <c r="BC980">
        <f t="shared" si="207"/>
        <v>912</v>
      </c>
      <c r="BD980">
        <f t="shared" si="208"/>
        <v>64</v>
      </c>
      <c r="BE980">
        <f t="shared" si="204"/>
        <v>0.26034063260340634</v>
      </c>
      <c r="BF980">
        <f t="shared" si="205"/>
        <v>0.72995780590717296</v>
      </c>
      <c r="BG980">
        <f t="shared" si="206"/>
        <v>5.9201768524509766E-4</v>
      </c>
    </row>
    <row r="981" spans="1:59" x14ac:dyDescent="0.35">
      <c r="A981">
        <v>40</v>
      </c>
      <c r="B981">
        <v>787.54826254826253</v>
      </c>
      <c r="C981">
        <v>2</v>
      </c>
      <c r="D981">
        <v>516</v>
      </c>
      <c r="E981">
        <v>4</v>
      </c>
      <c r="F981">
        <v>1</v>
      </c>
      <c r="G981">
        <v>8</v>
      </c>
      <c r="H981">
        <v>2</v>
      </c>
      <c r="I981">
        <v>3</v>
      </c>
      <c r="J981">
        <v>0</v>
      </c>
      <c r="K981">
        <v>12</v>
      </c>
      <c r="L981">
        <v>3</v>
      </c>
      <c r="M981">
        <v>3</v>
      </c>
      <c r="N981" s="14">
        <v>0</v>
      </c>
      <c r="O981">
        <v>1</v>
      </c>
      <c r="P981" s="15">
        <f t="shared" si="196"/>
        <v>1</v>
      </c>
      <c r="Q981">
        <f t="shared" si="197"/>
        <v>0</v>
      </c>
      <c r="R981">
        <f t="shared" si="198"/>
        <v>2.2864451552529686E-2</v>
      </c>
      <c r="S981" s="14">
        <f t="shared" si="199"/>
        <v>2.2864451552529686E-2</v>
      </c>
      <c r="T981" s="15">
        <f t="shared" si="200"/>
        <v>0.9771355484474703</v>
      </c>
      <c r="U981" s="14">
        <f t="shared" si="201"/>
        <v>-2.3129897107848619E-2</v>
      </c>
      <c r="V981" s="15">
        <f t="shared" si="202"/>
        <v>100</v>
      </c>
      <c r="W981">
        <f t="shared" si="203"/>
        <v>2.3399467544557205E-2</v>
      </c>
      <c r="AZ981">
        <v>0.16448823165745641</v>
      </c>
      <c r="BA981">
        <v>1</v>
      </c>
      <c r="BB981">
        <v>0</v>
      </c>
      <c r="BC981">
        <f t="shared" si="207"/>
        <v>913</v>
      </c>
      <c r="BD981">
        <f t="shared" si="208"/>
        <v>64</v>
      </c>
      <c r="BE981">
        <f t="shared" si="204"/>
        <v>0.25952960259529601</v>
      </c>
      <c r="BF981">
        <f t="shared" si="205"/>
        <v>0.72995780590717296</v>
      </c>
      <c r="BG981">
        <f t="shared" si="206"/>
        <v>5.9201768524501657E-4</v>
      </c>
    </row>
    <row r="982" spans="1:59" x14ac:dyDescent="0.35">
      <c r="A982">
        <v>40</v>
      </c>
      <c r="B982">
        <v>787.54826254826253</v>
      </c>
      <c r="C982">
        <v>9</v>
      </c>
      <c r="D982">
        <v>1548</v>
      </c>
      <c r="E982">
        <v>1</v>
      </c>
      <c r="F982">
        <v>2</v>
      </c>
      <c r="G982">
        <v>8</v>
      </c>
      <c r="H982">
        <v>1</v>
      </c>
      <c r="I982">
        <v>2</v>
      </c>
      <c r="J982">
        <v>0</v>
      </c>
      <c r="K982">
        <v>12</v>
      </c>
      <c r="L982">
        <v>4</v>
      </c>
      <c r="M982">
        <v>4</v>
      </c>
      <c r="N982" s="14">
        <v>0</v>
      </c>
      <c r="O982">
        <v>1</v>
      </c>
      <c r="P982" s="15">
        <f t="shared" si="196"/>
        <v>1</v>
      </c>
      <c r="Q982">
        <f t="shared" si="197"/>
        <v>0</v>
      </c>
      <c r="R982">
        <f t="shared" si="198"/>
        <v>0.14954572688727771</v>
      </c>
      <c r="S982" s="14">
        <f t="shared" si="199"/>
        <v>0.14954572688727771</v>
      </c>
      <c r="T982" s="15">
        <f t="shared" si="200"/>
        <v>0.85045427311272226</v>
      </c>
      <c r="U982" s="14">
        <f t="shared" si="201"/>
        <v>-0.16198463330326734</v>
      </c>
      <c r="V982" s="15">
        <f t="shared" si="202"/>
        <v>100</v>
      </c>
      <c r="W982">
        <f t="shared" si="203"/>
        <v>0.17584217237210165</v>
      </c>
      <c r="AZ982">
        <v>0.16449528344141776</v>
      </c>
      <c r="BA982">
        <v>1</v>
      </c>
      <c r="BB982">
        <v>0</v>
      </c>
      <c r="BC982">
        <f t="shared" si="207"/>
        <v>914</v>
      </c>
      <c r="BD982">
        <f t="shared" si="208"/>
        <v>64</v>
      </c>
      <c r="BE982">
        <f t="shared" si="204"/>
        <v>0.25871857258718578</v>
      </c>
      <c r="BF982">
        <f t="shared" si="205"/>
        <v>0.72995780590717296</v>
      </c>
      <c r="BG982">
        <f t="shared" si="206"/>
        <v>5.9201768524509766E-4</v>
      </c>
    </row>
    <row r="983" spans="1:59" x14ac:dyDescent="0.35">
      <c r="A983">
        <v>40</v>
      </c>
      <c r="B983">
        <v>787.54826254826253</v>
      </c>
      <c r="C983">
        <v>25</v>
      </c>
      <c r="D983">
        <v>1318</v>
      </c>
      <c r="E983">
        <v>4</v>
      </c>
      <c r="F983">
        <v>2</v>
      </c>
      <c r="G983">
        <v>8</v>
      </c>
      <c r="H983">
        <v>2</v>
      </c>
      <c r="I983">
        <v>1</v>
      </c>
      <c r="J983">
        <v>1</v>
      </c>
      <c r="K983">
        <v>14.945945945945946</v>
      </c>
      <c r="L983">
        <v>3</v>
      </c>
      <c r="M983">
        <v>3</v>
      </c>
      <c r="N983" s="14">
        <v>1</v>
      </c>
      <c r="O983">
        <v>0</v>
      </c>
      <c r="P983" s="15">
        <f t="shared" si="196"/>
        <v>1</v>
      </c>
      <c r="Q983">
        <f t="shared" si="197"/>
        <v>1</v>
      </c>
      <c r="R983">
        <f t="shared" si="198"/>
        <v>0.53300407374327996</v>
      </c>
      <c r="S983" s="14">
        <f t="shared" si="199"/>
        <v>0.53300407374327996</v>
      </c>
      <c r="T983" s="15">
        <f t="shared" si="200"/>
        <v>0.46699592625672004</v>
      </c>
      <c r="U983" s="14">
        <f t="shared" si="201"/>
        <v>-0.62922621179994709</v>
      </c>
      <c r="V983" s="15">
        <f t="shared" si="202"/>
        <v>100</v>
      </c>
      <c r="W983">
        <f t="shared" si="203"/>
        <v>0.87615826831681476</v>
      </c>
      <c r="AZ983">
        <v>0.16458699064322951</v>
      </c>
      <c r="BA983">
        <v>1</v>
      </c>
      <c r="BB983">
        <v>0</v>
      </c>
      <c r="BC983">
        <f t="shared" si="207"/>
        <v>915</v>
      </c>
      <c r="BD983">
        <f t="shared" si="208"/>
        <v>64</v>
      </c>
      <c r="BE983">
        <f t="shared" si="204"/>
        <v>0.25790754257907544</v>
      </c>
      <c r="BF983">
        <f t="shared" si="205"/>
        <v>0.72995780590717296</v>
      </c>
      <c r="BG983">
        <f t="shared" si="206"/>
        <v>5.9201768524509766E-4</v>
      </c>
    </row>
    <row r="984" spans="1:59" x14ac:dyDescent="0.35">
      <c r="A984">
        <v>40</v>
      </c>
      <c r="B984">
        <v>787.54826254826253</v>
      </c>
      <c r="C984">
        <v>28</v>
      </c>
      <c r="D984">
        <v>615</v>
      </c>
      <c r="E984">
        <v>3</v>
      </c>
      <c r="F984">
        <v>2</v>
      </c>
      <c r="G984">
        <v>8</v>
      </c>
      <c r="H984">
        <v>1</v>
      </c>
      <c r="I984">
        <v>3</v>
      </c>
      <c r="J984">
        <v>0</v>
      </c>
      <c r="K984">
        <v>15</v>
      </c>
      <c r="L984">
        <v>3</v>
      </c>
      <c r="M984">
        <v>3</v>
      </c>
      <c r="N984" s="14">
        <v>0</v>
      </c>
      <c r="O984">
        <v>1</v>
      </c>
      <c r="P984" s="15">
        <f t="shared" si="196"/>
        <v>1</v>
      </c>
      <c r="Q984">
        <f t="shared" si="197"/>
        <v>0</v>
      </c>
      <c r="R984">
        <f t="shared" si="198"/>
        <v>0.11502911253633434</v>
      </c>
      <c r="S984" s="14">
        <f t="shared" si="199"/>
        <v>0.11502911253633434</v>
      </c>
      <c r="T984" s="15">
        <f t="shared" si="200"/>
        <v>0.8849708874636657</v>
      </c>
      <c r="U984" s="14">
        <f t="shared" si="201"/>
        <v>-0.12220053003655876</v>
      </c>
      <c r="V984" s="15">
        <f t="shared" si="202"/>
        <v>100</v>
      </c>
      <c r="W984">
        <f t="shared" si="203"/>
        <v>0.12998067412817249</v>
      </c>
      <c r="AZ984">
        <v>0.16486686156553645</v>
      </c>
      <c r="BA984">
        <v>1</v>
      </c>
      <c r="BB984">
        <v>0</v>
      </c>
      <c r="BC984">
        <f t="shared" si="207"/>
        <v>916</v>
      </c>
      <c r="BD984">
        <f t="shared" si="208"/>
        <v>64</v>
      </c>
      <c r="BE984">
        <f t="shared" si="204"/>
        <v>0.25709651257096511</v>
      </c>
      <c r="BF984">
        <f t="shared" si="205"/>
        <v>0.72995780590717296</v>
      </c>
      <c r="BG984">
        <f t="shared" si="206"/>
        <v>0</v>
      </c>
    </row>
    <row r="985" spans="1:59" x14ac:dyDescent="0.35">
      <c r="A985">
        <v>40</v>
      </c>
      <c r="B985">
        <v>791</v>
      </c>
      <c r="C985">
        <v>2</v>
      </c>
      <c r="D985">
        <v>807</v>
      </c>
      <c r="E985">
        <v>3</v>
      </c>
      <c r="F985">
        <v>1</v>
      </c>
      <c r="G985">
        <v>7</v>
      </c>
      <c r="H985">
        <v>2</v>
      </c>
      <c r="I985">
        <v>2</v>
      </c>
      <c r="J985">
        <v>0</v>
      </c>
      <c r="K985">
        <v>24</v>
      </c>
      <c r="L985">
        <v>4</v>
      </c>
      <c r="M985">
        <v>3</v>
      </c>
      <c r="N985" s="14">
        <v>0</v>
      </c>
      <c r="O985">
        <v>1</v>
      </c>
      <c r="P985" s="15">
        <f t="shared" si="196"/>
        <v>1</v>
      </c>
      <c r="Q985">
        <f t="shared" si="197"/>
        <v>0</v>
      </c>
      <c r="R985">
        <f t="shared" si="198"/>
        <v>3.4935272987560773E-2</v>
      </c>
      <c r="S985" s="14">
        <f t="shared" si="199"/>
        <v>3.4935272987560773E-2</v>
      </c>
      <c r="T985" s="15">
        <f t="shared" si="200"/>
        <v>0.96506472701243928</v>
      </c>
      <c r="U985" s="14">
        <f t="shared" si="201"/>
        <v>-3.5560105268263739E-2</v>
      </c>
      <c r="V985" s="15">
        <f t="shared" si="202"/>
        <v>100</v>
      </c>
      <c r="W985">
        <f t="shared" si="203"/>
        <v>3.6199927330999082E-2</v>
      </c>
      <c r="AZ985">
        <v>0.16494075132451108</v>
      </c>
      <c r="BA985">
        <v>0</v>
      </c>
      <c r="BB985">
        <v>1</v>
      </c>
      <c r="BC985">
        <f t="shared" si="207"/>
        <v>916</v>
      </c>
      <c r="BD985">
        <f t="shared" si="208"/>
        <v>65</v>
      </c>
      <c r="BE985">
        <f t="shared" si="204"/>
        <v>0.25709651257096511</v>
      </c>
      <c r="BF985">
        <f t="shared" si="205"/>
        <v>0.72573839662447259</v>
      </c>
      <c r="BG985">
        <f t="shared" si="206"/>
        <v>0</v>
      </c>
    </row>
    <row r="986" spans="1:59" x14ac:dyDescent="0.35">
      <c r="A986">
        <v>40</v>
      </c>
      <c r="B986">
        <v>804</v>
      </c>
      <c r="C986">
        <v>2</v>
      </c>
      <c r="D986">
        <v>763</v>
      </c>
      <c r="E986">
        <v>4</v>
      </c>
      <c r="F986">
        <v>1</v>
      </c>
      <c r="G986">
        <v>4</v>
      </c>
      <c r="H986">
        <v>4</v>
      </c>
      <c r="I986">
        <v>1</v>
      </c>
      <c r="J986">
        <v>1</v>
      </c>
      <c r="K986">
        <v>20</v>
      </c>
      <c r="L986">
        <v>4</v>
      </c>
      <c r="M986">
        <v>2</v>
      </c>
      <c r="N986" s="14">
        <v>0</v>
      </c>
      <c r="O986">
        <v>1</v>
      </c>
      <c r="P986" s="15">
        <f t="shared" si="196"/>
        <v>1</v>
      </c>
      <c r="Q986">
        <f t="shared" si="197"/>
        <v>0</v>
      </c>
      <c r="R986">
        <f t="shared" si="198"/>
        <v>0.12090001753408938</v>
      </c>
      <c r="S986" s="14">
        <f t="shared" si="199"/>
        <v>0.12090001753408938</v>
      </c>
      <c r="T986" s="15">
        <f t="shared" si="200"/>
        <v>0.87909998246591059</v>
      </c>
      <c r="U986" s="14">
        <f t="shared" si="201"/>
        <v>-0.12885664207050476</v>
      </c>
      <c r="V986" s="15">
        <f t="shared" si="202"/>
        <v>100</v>
      </c>
      <c r="W986">
        <f t="shared" si="203"/>
        <v>0.13752703895518231</v>
      </c>
      <c r="AZ986">
        <v>0.1650736590373463</v>
      </c>
      <c r="BA986">
        <v>0</v>
      </c>
      <c r="BB986">
        <v>1</v>
      </c>
      <c r="BC986">
        <f t="shared" si="207"/>
        <v>916</v>
      </c>
      <c r="BD986">
        <f t="shared" si="208"/>
        <v>66</v>
      </c>
      <c r="BE986">
        <f t="shared" si="204"/>
        <v>0.25709651257096511</v>
      </c>
      <c r="BF986">
        <f t="shared" si="205"/>
        <v>0.72151898734177222</v>
      </c>
      <c r="BG986">
        <f t="shared" si="206"/>
        <v>5.8517355015555905E-4</v>
      </c>
    </row>
    <row r="987" spans="1:59" x14ac:dyDescent="0.35">
      <c r="A987">
        <v>40</v>
      </c>
      <c r="B987">
        <v>843.5826086956522</v>
      </c>
      <c r="C987">
        <v>12</v>
      </c>
      <c r="D987">
        <v>1829</v>
      </c>
      <c r="E987">
        <v>2</v>
      </c>
      <c r="F987">
        <v>1</v>
      </c>
      <c r="G987">
        <v>7</v>
      </c>
      <c r="H987">
        <v>1</v>
      </c>
      <c r="I987">
        <v>3</v>
      </c>
      <c r="J987">
        <v>0</v>
      </c>
      <c r="K987">
        <v>12</v>
      </c>
      <c r="L987">
        <v>2</v>
      </c>
      <c r="M987">
        <v>3</v>
      </c>
      <c r="N987" s="14">
        <v>0</v>
      </c>
      <c r="O987">
        <v>1</v>
      </c>
      <c r="P987" s="15">
        <f t="shared" si="196"/>
        <v>1</v>
      </c>
      <c r="Q987">
        <f t="shared" si="197"/>
        <v>0</v>
      </c>
      <c r="R987">
        <f t="shared" si="198"/>
        <v>7.3831401463713572E-2</v>
      </c>
      <c r="S987" s="14">
        <f t="shared" si="199"/>
        <v>7.3831401463713572E-2</v>
      </c>
      <c r="T987" s="15">
        <f t="shared" si="200"/>
        <v>0.92616859853628641</v>
      </c>
      <c r="U987" s="14">
        <f t="shared" si="201"/>
        <v>-7.6698989055584893E-2</v>
      </c>
      <c r="V987" s="15">
        <f t="shared" si="202"/>
        <v>100</v>
      </c>
      <c r="W987">
        <f t="shared" si="203"/>
        <v>7.9717020832272292E-2</v>
      </c>
      <c r="AZ987">
        <v>0.16523534450022656</v>
      </c>
      <c r="BA987">
        <v>1</v>
      </c>
      <c r="BB987">
        <v>0</v>
      </c>
      <c r="BC987">
        <f t="shared" si="207"/>
        <v>917</v>
      </c>
      <c r="BD987">
        <f t="shared" si="208"/>
        <v>66</v>
      </c>
      <c r="BE987">
        <f t="shared" si="204"/>
        <v>0.25628548256285477</v>
      </c>
      <c r="BF987">
        <f t="shared" si="205"/>
        <v>0.72151898734177222</v>
      </c>
      <c r="BG987">
        <f t="shared" si="206"/>
        <v>5.8517355015547893E-4</v>
      </c>
    </row>
    <row r="988" spans="1:59" x14ac:dyDescent="0.35">
      <c r="A988">
        <v>40</v>
      </c>
      <c r="B988">
        <v>884</v>
      </c>
      <c r="C988">
        <v>15</v>
      </c>
      <c r="D988">
        <v>1628</v>
      </c>
      <c r="E988">
        <v>1</v>
      </c>
      <c r="F988">
        <v>1</v>
      </c>
      <c r="G988">
        <v>3</v>
      </c>
      <c r="H988">
        <v>3</v>
      </c>
      <c r="I988">
        <v>2</v>
      </c>
      <c r="J988">
        <v>0</v>
      </c>
      <c r="K988">
        <v>13</v>
      </c>
      <c r="L988">
        <v>4</v>
      </c>
      <c r="M988">
        <v>3</v>
      </c>
      <c r="N988" s="14">
        <v>0</v>
      </c>
      <c r="O988">
        <v>1</v>
      </c>
      <c r="P988" s="15">
        <f t="shared" si="196"/>
        <v>1</v>
      </c>
      <c r="Q988">
        <f t="shared" si="197"/>
        <v>0</v>
      </c>
      <c r="R988">
        <f t="shared" si="198"/>
        <v>5.0349314304081849E-2</v>
      </c>
      <c r="S988" s="14">
        <f t="shared" si="199"/>
        <v>5.0349314304081849E-2</v>
      </c>
      <c r="T988" s="15">
        <f t="shared" si="200"/>
        <v>0.94965068569591815</v>
      </c>
      <c r="U988" s="14">
        <f t="shared" si="201"/>
        <v>-5.1661061272956645E-2</v>
      </c>
      <c r="V988" s="15">
        <f t="shared" si="202"/>
        <v>100</v>
      </c>
      <c r="W988">
        <f t="shared" si="203"/>
        <v>5.301877317888222E-2</v>
      </c>
      <c r="AZ988">
        <v>0.16606799224614316</v>
      </c>
      <c r="BA988">
        <v>1</v>
      </c>
      <c r="BB988">
        <v>0</v>
      </c>
      <c r="BC988">
        <f t="shared" si="207"/>
        <v>918</v>
      </c>
      <c r="BD988">
        <f t="shared" si="208"/>
        <v>66</v>
      </c>
      <c r="BE988">
        <f t="shared" si="204"/>
        <v>0.25547445255474455</v>
      </c>
      <c r="BF988">
        <f t="shared" si="205"/>
        <v>0.72151898734177222</v>
      </c>
      <c r="BG988">
        <f t="shared" si="206"/>
        <v>0</v>
      </c>
    </row>
    <row r="989" spans="1:59" x14ac:dyDescent="0.35">
      <c r="A989">
        <v>40</v>
      </c>
      <c r="B989">
        <v>896</v>
      </c>
      <c r="C989">
        <v>2</v>
      </c>
      <c r="D989">
        <v>1474</v>
      </c>
      <c r="E989">
        <v>3</v>
      </c>
      <c r="F989">
        <v>2</v>
      </c>
      <c r="G989">
        <v>4</v>
      </c>
      <c r="H989">
        <v>3</v>
      </c>
      <c r="I989">
        <v>3</v>
      </c>
      <c r="J989">
        <v>0</v>
      </c>
      <c r="K989">
        <v>14</v>
      </c>
      <c r="L989">
        <v>3</v>
      </c>
      <c r="M989">
        <v>4</v>
      </c>
      <c r="N989" s="14">
        <v>0</v>
      </c>
      <c r="O989">
        <v>1</v>
      </c>
      <c r="P989" s="15">
        <f t="shared" si="196"/>
        <v>1</v>
      </c>
      <c r="Q989">
        <f t="shared" si="197"/>
        <v>0</v>
      </c>
      <c r="R989">
        <f t="shared" si="198"/>
        <v>1.2322324050365872E-2</v>
      </c>
      <c r="S989" s="14">
        <f t="shared" si="199"/>
        <v>1.2322324050365872E-2</v>
      </c>
      <c r="T989" s="15">
        <f t="shared" si="200"/>
        <v>0.98767767594963418</v>
      </c>
      <c r="U989" s="14">
        <f t="shared" si="201"/>
        <v>-1.2398873379136054E-2</v>
      </c>
      <c r="V989" s="15">
        <f t="shared" si="202"/>
        <v>100</v>
      </c>
      <c r="W989">
        <f t="shared" si="203"/>
        <v>1.247605808091003E-2</v>
      </c>
      <c r="AZ989">
        <v>0.16613706365109401</v>
      </c>
      <c r="BA989">
        <v>0</v>
      </c>
      <c r="BB989">
        <v>1</v>
      </c>
      <c r="BC989">
        <f t="shared" si="207"/>
        <v>918</v>
      </c>
      <c r="BD989">
        <f t="shared" si="208"/>
        <v>67</v>
      </c>
      <c r="BE989">
        <f t="shared" si="204"/>
        <v>0.25547445255474455</v>
      </c>
      <c r="BF989">
        <f t="shared" si="205"/>
        <v>0.71729957805907174</v>
      </c>
      <c r="BG989">
        <f t="shared" si="206"/>
        <v>5.8175148261078958E-4</v>
      </c>
    </row>
    <row r="990" spans="1:59" x14ac:dyDescent="0.35">
      <c r="A990">
        <v>40</v>
      </c>
      <c r="B990">
        <v>898</v>
      </c>
      <c r="C990">
        <v>6</v>
      </c>
      <c r="D990">
        <v>1550</v>
      </c>
      <c r="E990">
        <v>3</v>
      </c>
      <c r="F990">
        <v>2</v>
      </c>
      <c r="G990">
        <v>6</v>
      </c>
      <c r="H990">
        <v>4</v>
      </c>
      <c r="I990">
        <v>1</v>
      </c>
      <c r="J990">
        <v>1</v>
      </c>
      <c r="K990">
        <v>15.049382716049383</v>
      </c>
      <c r="L990">
        <v>4</v>
      </c>
      <c r="M990">
        <v>3</v>
      </c>
      <c r="N990" s="14">
        <v>0</v>
      </c>
      <c r="O990">
        <v>1</v>
      </c>
      <c r="P990" s="15">
        <f t="shared" si="196"/>
        <v>1</v>
      </c>
      <c r="Q990">
        <f t="shared" si="197"/>
        <v>0</v>
      </c>
      <c r="R990">
        <f t="shared" si="198"/>
        <v>0.22429738351496409</v>
      </c>
      <c r="S990" s="14">
        <f t="shared" si="199"/>
        <v>0.22429738351496409</v>
      </c>
      <c r="T990" s="15">
        <f t="shared" si="200"/>
        <v>0.77570261648503591</v>
      </c>
      <c r="U990" s="14">
        <f t="shared" si="201"/>
        <v>-0.25398605842791377</v>
      </c>
      <c r="V990" s="15">
        <f t="shared" si="202"/>
        <v>100</v>
      </c>
      <c r="W990">
        <f t="shared" si="203"/>
        <v>0.28915383131144951</v>
      </c>
      <c r="AZ990">
        <v>0.16657661362620413</v>
      </c>
      <c r="BA990">
        <v>1</v>
      </c>
      <c r="BB990">
        <v>0</v>
      </c>
      <c r="BC990">
        <f t="shared" si="207"/>
        <v>919</v>
      </c>
      <c r="BD990">
        <f t="shared" si="208"/>
        <v>67</v>
      </c>
      <c r="BE990">
        <f t="shared" si="204"/>
        <v>0.25466342254663421</v>
      </c>
      <c r="BF990">
        <f t="shared" si="205"/>
        <v>0.71729957805907174</v>
      </c>
      <c r="BG990">
        <f t="shared" si="206"/>
        <v>5.8175148261078958E-4</v>
      </c>
    </row>
    <row r="991" spans="1:59" x14ac:dyDescent="0.35">
      <c r="A991">
        <v>40</v>
      </c>
      <c r="B991">
        <v>902</v>
      </c>
      <c r="C991">
        <v>26</v>
      </c>
      <c r="D991">
        <v>1180</v>
      </c>
      <c r="E991">
        <v>3</v>
      </c>
      <c r="F991">
        <v>1</v>
      </c>
      <c r="G991">
        <v>4</v>
      </c>
      <c r="H991">
        <v>4</v>
      </c>
      <c r="I991">
        <v>2</v>
      </c>
      <c r="J991">
        <v>1</v>
      </c>
      <c r="K991">
        <v>13</v>
      </c>
      <c r="L991">
        <v>4</v>
      </c>
      <c r="M991">
        <v>1</v>
      </c>
      <c r="N991" s="14">
        <v>0</v>
      </c>
      <c r="O991">
        <v>1</v>
      </c>
      <c r="P991" s="15">
        <f t="shared" si="196"/>
        <v>1</v>
      </c>
      <c r="Q991">
        <f t="shared" si="197"/>
        <v>0</v>
      </c>
      <c r="R991">
        <f t="shared" si="198"/>
        <v>0.22876047435604621</v>
      </c>
      <c r="S991" s="14">
        <f t="shared" si="199"/>
        <v>0.22876047435604621</v>
      </c>
      <c r="T991" s="15">
        <f t="shared" si="200"/>
        <v>0.77123952564395382</v>
      </c>
      <c r="U991" s="14">
        <f t="shared" si="201"/>
        <v>-0.25975628486746399</v>
      </c>
      <c r="V991" s="15">
        <f t="shared" si="202"/>
        <v>100</v>
      </c>
      <c r="W991">
        <f t="shared" si="203"/>
        <v>0.2966140436916021</v>
      </c>
      <c r="AZ991">
        <v>0.16682856255122164</v>
      </c>
      <c r="BA991">
        <v>1</v>
      </c>
      <c r="BB991">
        <v>0</v>
      </c>
      <c r="BC991">
        <f t="shared" si="207"/>
        <v>920</v>
      </c>
      <c r="BD991">
        <f t="shared" si="208"/>
        <v>67</v>
      </c>
      <c r="BE991">
        <f t="shared" si="204"/>
        <v>0.25385239253852387</v>
      </c>
      <c r="BF991">
        <f t="shared" si="205"/>
        <v>0.71729957805907174</v>
      </c>
      <c r="BG991">
        <f t="shared" si="206"/>
        <v>5.8175148261071E-4</v>
      </c>
    </row>
    <row r="992" spans="1:59" x14ac:dyDescent="0.35">
      <c r="A992">
        <v>40</v>
      </c>
      <c r="B992">
        <v>989</v>
      </c>
      <c r="C992">
        <v>4</v>
      </c>
      <c r="D992">
        <v>253</v>
      </c>
      <c r="E992">
        <v>4</v>
      </c>
      <c r="F992">
        <v>1</v>
      </c>
      <c r="G992">
        <v>6</v>
      </c>
      <c r="H992">
        <v>3</v>
      </c>
      <c r="I992">
        <v>2</v>
      </c>
      <c r="J992">
        <v>0</v>
      </c>
      <c r="K992">
        <v>14</v>
      </c>
      <c r="L992">
        <v>2</v>
      </c>
      <c r="M992">
        <v>3</v>
      </c>
      <c r="N992" s="14">
        <v>0</v>
      </c>
      <c r="O992">
        <v>1</v>
      </c>
      <c r="P992" s="15">
        <f t="shared" si="196"/>
        <v>1</v>
      </c>
      <c r="Q992">
        <f t="shared" si="197"/>
        <v>0</v>
      </c>
      <c r="R992">
        <f t="shared" si="198"/>
        <v>2.9980763622571908E-2</v>
      </c>
      <c r="S992" s="14">
        <f t="shared" si="199"/>
        <v>2.9980763622571908E-2</v>
      </c>
      <c r="T992" s="15">
        <f t="shared" si="200"/>
        <v>0.97001923637742804</v>
      </c>
      <c r="U992" s="14">
        <f t="shared" si="201"/>
        <v>-3.0439376364410388E-2</v>
      </c>
      <c r="V992" s="15">
        <f t="shared" si="202"/>
        <v>100</v>
      </c>
      <c r="W992">
        <f t="shared" si="203"/>
        <v>3.0907390800347587E-2</v>
      </c>
      <c r="AZ992">
        <v>0.16711712999442307</v>
      </c>
      <c r="BA992">
        <v>1</v>
      </c>
      <c r="BB992">
        <v>0</v>
      </c>
      <c r="BC992">
        <f t="shared" si="207"/>
        <v>921</v>
      </c>
      <c r="BD992">
        <f t="shared" si="208"/>
        <v>67</v>
      </c>
      <c r="BE992">
        <f t="shared" si="204"/>
        <v>0.25304136253041365</v>
      </c>
      <c r="BF992">
        <f t="shared" si="205"/>
        <v>0.71729957805907174</v>
      </c>
      <c r="BG992">
        <f t="shared" si="206"/>
        <v>5.8175148261078958E-4</v>
      </c>
    </row>
    <row r="993" spans="1:59" x14ac:dyDescent="0.35">
      <c r="A993">
        <v>40</v>
      </c>
      <c r="B993">
        <v>1124</v>
      </c>
      <c r="C993">
        <v>1</v>
      </c>
      <c r="D993">
        <v>453</v>
      </c>
      <c r="E993">
        <v>2</v>
      </c>
      <c r="F993">
        <v>2</v>
      </c>
      <c r="G993">
        <v>8</v>
      </c>
      <c r="H993">
        <v>4</v>
      </c>
      <c r="I993">
        <v>2</v>
      </c>
      <c r="J993">
        <v>1</v>
      </c>
      <c r="K993">
        <v>14.945945945945946</v>
      </c>
      <c r="L993">
        <v>3</v>
      </c>
      <c r="M993">
        <v>2</v>
      </c>
      <c r="N993" s="14">
        <v>0</v>
      </c>
      <c r="O993">
        <v>1</v>
      </c>
      <c r="P993" s="15">
        <f t="shared" si="196"/>
        <v>1</v>
      </c>
      <c r="Q993">
        <f t="shared" si="197"/>
        <v>0</v>
      </c>
      <c r="R993">
        <f t="shared" si="198"/>
        <v>0.28465168075410158</v>
      </c>
      <c r="S993" s="14">
        <f t="shared" si="199"/>
        <v>0.28465168075410158</v>
      </c>
      <c r="T993" s="15">
        <f t="shared" si="200"/>
        <v>0.71534831924589848</v>
      </c>
      <c r="U993" s="14">
        <f t="shared" si="201"/>
        <v>-0.33498569512745952</v>
      </c>
      <c r="V993" s="15">
        <f t="shared" si="202"/>
        <v>100</v>
      </c>
      <c r="W993">
        <f t="shared" si="203"/>
        <v>0.39792038800646645</v>
      </c>
      <c r="AZ993">
        <v>0.16757944521213278</v>
      </c>
      <c r="BA993">
        <v>1</v>
      </c>
      <c r="BB993">
        <v>0</v>
      </c>
      <c r="BC993">
        <f t="shared" si="207"/>
        <v>922</v>
      </c>
      <c r="BD993">
        <f t="shared" si="208"/>
        <v>67</v>
      </c>
      <c r="BE993">
        <f t="shared" si="204"/>
        <v>0.25223033252230331</v>
      </c>
      <c r="BF993">
        <f t="shared" si="205"/>
        <v>0.71729957805907174</v>
      </c>
      <c r="BG993">
        <f t="shared" si="206"/>
        <v>0</v>
      </c>
    </row>
    <row r="994" spans="1:59" x14ac:dyDescent="0.35">
      <c r="A994">
        <v>40</v>
      </c>
      <c r="B994">
        <v>1142</v>
      </c>
      <c r="C994">
        <v>8</v>
      </c>
      <c r="D994">
        <v>1552</v>
      </c>
      <c r="E994">
        <v>4</v>
      </c>
      <c r="F994">
        <v>2</v>
      </c>
      <c r="G994">
        <v>7</v>
      </c>
      <c r="H994">
        <v>4</v>
      </c>
      <c r="I994">
        <v>3</v>
      </c>
      <c r="J994">
        <v>1</v>
      </c>
      <c r="K994">
        <v>15.69811320754717</v>
      </c>
      <c r="L994">
        <v>3</v>
      </c>
      <c r="M994">
        <v>3</v>
      </c>
      <c r="N994" s="14">
        <v>0</v>
      </c>
      <c r="O994">
        <v>1</v>
      </c>
      <c r="P994" s="15">
        <f t="shared" si="196"/>
        <v>1</v>
      </c>
      <c r="Q994">
        <f t="shared" si="197"/>
        <v>0</v>
      </c>
      <c r="R994">
        <f t="shared" si="198"/>
        <v>6.6115445706650219E-2</v>
      </c>
      <c r="S994" s="14">
        <f t="shared" si="199"/>
        <v>6.6115445706650219E-2</v>
      </c>
      <c r="T994" s="15">
        <f t="shared" si="200"/>
        <v>0.93388455429334982</v>
      </c>
      <c r="U994" s="14">
        <f t="shared" si="201"/>
        <v>-6.8402451933152225E-2</v>
      </c>
      <c r="V994" s="15">
        <f t="shared" si="202"/>
        <v>100</v>
      </c>
      <c r="W994">
        <f t="shared" si="203"/>
        <v>7.0796165760208279E-2</v>
      </c>
      <c r="AZ994">
        <v>0.16761673429814034</v>
      </c>
      <c r="BA994">
        <v>0</v>
      </c>
      <c r="BB994">
        <v>1</v>
      </c>
      <c r="BC994">
        <f t="shared" si="207"/>
        <v>922</v>
      </c>
      <c r="BD994">
        <f t="shared" si="208"/>
        <v>68</v>
      </c>
      <c r="BE994">
        <f t="shared" si="204"/>
        <v>0.25223033252230331</v>
      </c>
      <c r="BF994">
        <f t="shared" si="205"/>
        <v>0.71308016877637126</v>
      </c>
      <c r="BG994">
        <f t="shared" si="206"/>
        <v>5.7832941506602022E-4</v>
      </c>
    </row>
    <row r="995" spans="1:59" x14ac:dyDescent="0.35">
      <c r="A995">
        <v>40</v>
      </c>
      <c r="B995">
        <v>1151</v>
      </c>
      <c r="C995">
        <v>9</v>
      </c>
      <c r="D995">
        <v>287</v>
      </c>
      <c r="E995">
        <v>4</v>
      </c>
      <c r="F995">
        <v>2</v>
      </c>
      <c r="G995">
        <v>7</v>
      </c>
      <c r="H995">
        <v>4</v>
      </c>
      <c r="I995">
        <v>2</v>
      </c>
      <c r="J995">
        <v>0</v>
      </c>
      <c r="K995">
        <v>15.69811320754717</v>
      </c>
      <c r="L995">
        <v>4</v>
      </c>
      <c r="M995">
        <v>1</v>
      </c>
      <c r="N995" s="14">
        <v>0</v>
      </c>
      <c r="O995">
        <v>1</v>
      </c>
      <c r="P995" s="15">
        <f t="shared" si="196"/>
        <v>1</v>
      </c>
      <c r="Q995">
        <f t="shared" si="197"/>
        <v>0</v>
      </c>
      <c r="R995">
        <f t="shared" si="198"/>
        <v>4.5834573070932173E-2</v>
      </c>
      <c r="S995" s="14">
        <f t="shared" si="199"/>
        <v>4.5834573070932173E-2</v>
      </c>
      <c r="T995" s="15">
        <f t="shared" si="200"/>
        <v>0.95416542692906781</v>
      </c>
      <c r="U995" s="14">
        <f t="shared" si="201"/>
        <v>-4.6918219076908949E-2</v>
      </c>
      <c r="V995" s="15">
        <f t="shared" si="202"/>
        <v>100</v>
      </c>
      <c r="W995">
        <f t="shared" si="203"/>
        <v>4.8036296199128053E-2</v>
      </c>
      <c r="AZ995">
        <v>0.16824831000121312</v>
      </c>
      <c r="BA995">
        <v>1</v>
      </c>
      <c r="BB995">
        <v>0</v>
      </c>
      <c r="BC995">
        <f t="shared" si="207"/>
        <v>923</v>
      </c>
      <c r="BD995">
        <f t="shared" si="208"/>
        <v>68</v>
      </c>
      <c r="BE995">
        <f t="shared" si="204"/>
        <v>0.25141930251419298</v>
      </c>
      <c r="BF995">
        <f t="shared" si="205"/>
        <v>0.71308016877637126</v>
      </c>
      <c r="BG995">
        <f t="shared" si="206"/>
        <v>5.7832941506594107E-4</v>
      </c>
    </row>
    <row r="996" spans="1:59" x14ac:dyDescent="0.35">
      <c r="A996">
        <v>40</v>
      </c>
      <c r="B996">
        <v>1171</v>
      </c>
      <c r="C996">
        <v>10</v>
      </c>
      <c r="D996">
        <v>483</v>
      </c>
      <c r="E996">
        <v>4</v>
      </c>
      <c r="F996">
        <v>1</v>
      </c>
      <c r="G996">
        <v>5</v>
      </c>
      <c r="H996">
        <v>3</v>
      </c>
      <c r="I996">
        <v>2</v>
      </c>
      <c r="J996">
        <v>1</v>
      </c>
      <c r="K996">
        <v>13</v>
      </c>
      <c r="L996">
        <v>3</v>
      </c>
      <c r="M996">
        <v>3</v>
      </c>
      <c r="N996" s="14">
        <v>0</v>
      </c>
      <c r="O996">
        <v>1</v>
      </c>
      <c r="P996" s="15">
        <f t="shared" si="196"/>
        <v>1</v>
      </c>
      <c r="Q996">
        <f t="shared" si="197"/>
        <v>0</v>
      </c>
      <c r="R996">
        <f t="shared" si="198"/>
        <v>0.12510150526057934</v>
      </c>
      <c r="S996" s="14">
        <f t="shared" si="199"/>
        <v>0.12510150526057934</v>
      </c>
      <c r="T996" s="15">
        <f t="shared" si="200"/>
        <v>0.87489849473942072</v>
      </c>
      <c r="U996" s="14">
        <f t="shared" si="201"/>
        <v>-0.13364740536583108</v>
      </c>
      <c r="V996" s="15">
        <f t="shared" si="202"/>
        <v>100</v>
      </c>
      <c r="W996">
        <f t="shared" si="203"/>
        <v>0.14298973653833921</v>
      </c>
      <c r="AZ996">
        <v>0.16870231393203464</v>
      </c>
      <c r="BA996">
        <v>1</v>
      </c>
      <c r="BB996">
        <v>0</v>
      </c>
      <c r="BC996">
        <f t="shared" si="207"/>
        <v>924</v>
      </c>
      <c r="BD996">
        <f t="shared" si="208"/>
        <v>68</v>
      </c>
      <c r="BE996">
        <f t="shared" si="204"/>
        <v>0.25060827250608275</v>
      </c>
      <c r="BF996">
        <f t="shared" si="205"/>
        <v>0.71308016877637126</v>
      </c>
      <c r="BG996">
        <f t="shared" si="206"/>
        <v>5.7832941506602022E-4</v>
      </c>
    </row>
    <row r="997" spans="1:59" x14ac:dyDescent="0.35">
      <c r="A997">
        <v>40</v>
      </c>
      <c r="B997">
        <v>1184</v>
      </c>
      <c r="C997">
        <v>2</v>
      </c>
      <c r="D997">
        <v>1212</v>
      </c>
      <c r="E997">
        <v>2</v>
      </c>
      <c r="F997">
        <v>2</v>
      </c>
      <c r="G997">
        <v>8</v>
      </c>
      <c r="H997">
        <v>2</v>
      </c>
      <c r="I997">
        <v>2</v>
      </c>
      <c r="J997">
        <v>0</v>
      </c>
      <c r="K997">
        <v>12</v>
      </c>
      <c r="L997">
        <v>4</v>
      </c>
      <c r="M997">
        <v>3</v>
      </c>
      <c r="N997" s="14">
        <v>0</v>
      </c>
      <c r="O997">
        <v>1</v>
      </c>
      <c r="P997" s="15">
        <f t="shared" si="196"/>
        <v>1</v>
      </c>
      <c r="Q997">
        <f t="shared" si="197"/>
        <v>0</v>
      </c>
      <c r="R997">
        <f t="shared" si="198"/>
        <v>8.6625157716109125E-2</v>
      </c>
      <c r="S997" s="14">
        <f t="shared" si="199"/>
        <v>8.6625157716109125E-2</v>
      </c>
      <c r="T997" s="15">
        <f t="shared" si="200"/>
        <v>0.91337484228389088</v>
      </c>
      <c r="U997" s="14">
        <f t="shared" si="201"/>
        <v>-9.060892154476391E-2</v>
      </c>
      <c r="V997" s="15">
        <f t="shared" si="202"/>
        <v>100</v>
      </c>
      <c r="W997">
        <f t="shared" si="203"/>
        <v>9.48407528934158E-2</v>
      </c>
      <c r="AZ997">
        <v>0.16875972696916514</v>
      </c>
      <c r="BA997">
        <v>1</v>
      </c>
      <c r="BB997">
        <v>0</v>
      </c>
      <c r="BC997">
        <f t="shared" si="207"/>
        <v>925</v>
      </c>
      <c r="BD997">
        <f t="shared" si="208"/>
        <v>68</v>
      </c>
      <c r="BE997">
        <f t="shared" si="204"/>
        <v>0.24979724249797242</v>
      </c>
      <c r="BF997">
        <f t="shared" si="205"/>
        <v>0.71308016877637126</v>
      </c>
      <c r="BG997">
        <f t="shared" si="206"/>
        <v>5.7832941506602022E-4</v>
      </c>
    </row>
    <row r="998" spans="1:59" x14ac:dyDescent="0.35">
      <c r="A998">
        <v>40</v>
      </c>
      <c r="B998">
        <v>1194</v>
      </c>
      <c r="C998">
        <v>1</v>
      </c>
      <c r="D998">
        <v>1822</v>
      </c>
      <c r="E998">
        <v>3</v>
      </c>
      <c r="F998">
        <v>1</v>
      </c>
      <c r="G998">
        <v>7</v>
      </c>
      <c r="H998">
        <v>4</v>
      </c>
      <c r="I998">
        <v>3</v>
      </c>
      <c r="J998">
        <v>0</v>
      </c>
      <c r="K998">
        <v>17</v>
      </c>
      <c r="L998">
        <v>4</v>
      </c>
      <c r="M998">
        <v>3</v>
      </c>
      <c r="N998" s="14">
        <v>0</v>
      </c>
      <c r="O998">
        <v>1</v>
      </c>
      <c r="P998" s="15">
        <f t="shared" si="196"/>
        <v>1</v>
      </c>
      <c r="Q998">
        <f t="shared" si="197"/>
        <v>0</v>
      </c>
      <c r="R998">
        <f t="shared" si="198"/>
        <v>8.6511339979523511E-3</v>
      </c>
      <c r="S998" s="14">
        <f t="shared" si="199"/>
        <v>8.6511339979523511E-3</v>
      </c>
      <c r="T998" s="15">
        <f t="shared" si="200"/>
        <v>0.99134886600204764</v>
      </c>
      <c r="U998" s="14">
        <f t="shared" si="201"/>
        <v>-8.6887722908433433E-3</v>
      </c>
      <c r="V998" s="15">
        <f t="shared" si="202"/>
        <v>100</v>
      </c>
      <c r="W998">
        <f t="shared" si="203"/>
        <v>8.7266292368306225E-3</v>
      </c>
      <c r="AZ998">
        <v>0.1688246479181427</v>
      </c>
      <c r="BA998">
        <v>1</v>
      </c>
      <c r="BB998">
        <v>0</v>
      </c>
      <c r="BC998">
        <f t="shared" si="207"/>
        <v>926</v>
      </c>
      <c r="BD998">
        <f t="shared" si="208"/>
        <v>68</v>
      </c>
      <c r="BE998">
        <f t="shared" si="204"/>
        <v>0.24898621248986208</v>
      </c>
      <c r="BF998">
        <f t="shared" si="205"/>
        <v>0.71308016877637126</v>
      </c>
      <c r="BG998">
        <f t="shared" si="206"/>
        <v>0</v>
      </c>
    </row>
    <row r="999" spans="1:59" x14ac:dyDescent="0.35">
      <c r="A999">
        <v>40</v>
      </c>
      <c r="B999">
        <v>1194</v>
      </c>
      <c r="C999">
        <v>2</v>
      </c>
      <c r="D999">
        <v>2051</v>
      </c>
      <c r="E999">
        <v>3</v>
      </c>
      <c r="F999">
        <v>1</v>
      </c>
      <c r="G999">
        <v>4</v>
      </c>
      <c r="H999">
        <v>3</v>
      </c>
      <c r="I999">
        <v>2</v>
      </c>
      <c r="J999">
        <v>0</v>
      </c>
      <c r="K999">
        <v>14</v>
      </c>
      <c r="L999">
        <v>2</v>
      </c>
      <c r="M999">
        <v>3</v>
      </c>
      <c r="N999" s="14">
        <v>0</v>
      </c>
      <c r="O999">
        <v>1</v>
      </c>
      <c r="P999" s="15">
        <f t="shared" si="196"/>
        <v>1</v>
      </c>
      <c r="Q999">
        <f t="shared" si="197"/>
        <v>0</v>
      </c>
      <c r="R999">
        <f t="shared" si="198"/>
        <v>2.4949970552566203E-2</v>
      </c>
      <c r="S999" s="14">
        <f t="shared" si="199"/>
        <v>2.4949970552566203E-2</v>
      </c>
      <c r="T999" s="15">
        <f t="shared" si="200"/>
        <v>0.9750500294474338</v>
      </c>
      <c r="U999" s="14">
        <f t="shared" si="201"/>
        <v>-2.5266497046940284E-2</v>
      </c>
      <c r="V999" s="15">
        <f t="shared" si="202"/>
        <v>100</v>
      </c>
      <c r="W999">
        <f t="shared" si="203"/>
        <v>2.558840038875286E-2</v>
      </c>
      <c r="AZ999">
        <v>0.16886244983186691</v>
      </c>
      <c r="BA999">
        <v>0</v>
      </c>
      <c r="BB999">
        <v>1</v>
      </c>
      <c r="BC999">
        <f t="shared" si="207"/>
        <v>926</v>
      </c>
      <c r="BD999">
        <f t="shared" si="208"/>
        <v>69</v>
      </c>
      <c r="BE999">
        <f t="shared" si="204"/>
        <v>0.24898621248986208</v>
      </c>
      <c r="BF999">
        <f t="shared" si="205"/>
        <v>0.70886075949367089</v>
      </c>
      <c r="BG999">
        <f t="shared" si="206"/>
        <v>5.7490734752117226E-4</v>
      </c>
    </row>
    <row r="1000" spans="1:59" x14ac:dyDescent="0.35">
      <c r="A1000">
        <v>40</v>
      </c>
      <c r="B1000">
        <v>1202</v>
      </c>
      <c r="C1000">
        <v>2</v>
      </c>
      <c r="D1000">
        <v>1375</v>
      </c>
      <c r="E1000">
        <v>2</v>
      </c>
      <c r="F1000">
        <v>1</v>
      </c>
      <c r="G1000">
        <v>7</v>
      </c>
      <c r="H1000">
        <v>3</v>
      </c>
      <c r="I1000">
        <v>3</v>
      </c>
      <c r="J1000">
        <v>0</v>
      </c>
      <c r="K1000">
        <v>20</v>
      </c>
      <c r="L1000">
        <v>2</v>
      </c>
      <c r="M1000">
        <v>3</v>
      </c>
      <c r="N1000" s="14">
        <v>0</v>
      </c>
      <c r="O1000">
        <v>1</v>
      </c>
      <c r="P1000" s="15">
        <f t="shared" si="196"/>
        <v>1</v>
      </c>
      <c r="Q1000">
        <f t="shared" si="197"/>
        <v>0</v>
      </c>
      <c r="R1000">
        <f t="shared" si="198"/>
        <v>2.4168293753581645E-2</v>
      </c>
      <c r="S1000" s="14">
        <f t="shared" si="199"/>
        <v>2.4168293753581645E-2</v>
      </c>
      <c r="T1000" s="15">
        <f t="shared" si="200"/>
        <v>0.97583170624641835</v>
      </c>
      <c r="U1000" s="14">
        <f t="shared" si="201"/>
        <v>-2.4465139561743905E-2</v>
      </c>
      <c r="V1000" s="15">
        <f t="shared" si="202"/>
        <v>100</v>
      </c>
      <c r="W1000">
        <f t="shared" si="203"/>
        <v>2.4766866662435171E-2</v>
      </c>
      <c r="AZ1000">
        <v>0.16893941797987466</v>
      </c>
      <c r="BA1000">
        <v>1</v>
      </c>
      <c r="BB1000">
        <v>0</v>
      </c>
      <c r="BC1000">
        <f t="shared" si="207"/>
        <v>927</v>
      </c>
      <c r="BD1000">
        <f t="shared" si="208"/>
        <v>69</v>
      </c>
      <c r="BE1000">
        <f t="shared" si="204"/>
        <v>0.24817518248175185</v>
      </c>
      <c r="BF1000">
        <f t="shared" si="205"/>
        <v>0.70886075949367089</v>
      </c>
      <c r="BG1000">
        <f t="shared" si="206"/>
        <v>5.7490734752125086E-4</v>
      </c>
    </row>
    <row r="1001" spans="1:59" x14ac:dyDescent="0.35">
      <c r="A1001">
        <v>40</v>
      </c>
      <c r="B1001">
        <v>1300</v>
      </c>
      <c r="C1001">
        <v>24</v>
      </c>
      <c r="D1001">
        <v>335</v>
      </c>
      <c r="E1001">
        <v>1</v>
      </c>
      <c r="F1001">
        <v>2</v>
      </c>
      <c r="G1001">
        <v>4</v>
      </c>
      <c r="H1001">
        <v>4</v>
      </c>
      <c r="I1001">
        <v>3</v>
      </c>
      <c r="J1001">
        <v>0</v>
      </c>
      <c r="K1001">
        <v>17</v>
      </c>
      <c r="L1001">
        <v>1</v>
      </c>
      <c r="M1001">
        <v>3</v>
      </c>
      <c r="N1001" s="14">
        <v>0</v>
      </c>
      <c r="O1001">
        <v>1</v>
      </c>
      <c r="P1001" s="15">
        <f t="shared" si="196"/>
        <v>1</v>
      </c>
      <c r="Q1001">
        <f t="shared" si="197"/>
        <v>0</v>
      </c>
      <c r="R1001">
        <f t="shared" si="198"/>
        <v>6.0354242490488728E-2</v>
      </c>
      <c r="S1001" s="14">
        <f t="shared" si="199"/>
        <v>6.0354242490488728E-2</v>
      </c>
      <c r="T1001" s="15">
        <f t="shared" si="200"/>
        <v>0.93964575750951129</v>
      </c>
      <c r="U1001" s="14">
        <f t="shared" si="201"/>
        <v>-6.225232845857908E-2</v>
      </c>
      <c r="V1001" s="15">
        <f t="shared" si="202"/>
        <v>100</v>
      </c>
      <c r="W1001">
        <f t="shared" si="203"/>
        <v>6.4230846580369746E-2</v>
      </c>
      <c r="AZ1001">
        <v>0.16926447823547214</v>
      </c>
      <c r="BA1001">
        <v>1</v>
      </c>
      <c r="BB1001">
        <v>0</v>
      </c>
      <c r="BC1001">
        <f t="shared" si="207"/>
        <v>928</v>
      </c>
      <c r="BD1001">
        <f t="shared" si="208"/>
        <v>69</v>
      </c>
      <c r="BE1001">
        <f t="shared" si="204"/>
        <v>0.24736415247364152</v>
      </c>
      <c r="BF1001">
        <f t="shared" si="205"/>
        <v>0.70886075949367089</v>
      </c>
      <c r="BG1001">
        <f t="shared" si="206"/>
        <v>0</v>
      </c>
    </row>
    <row r="1002" spans="1:59" x14ac:dyDescent="0.35">
      <c r="A1002">
        <v>40</v>
      </c>
      <c r="B1002">
        <v>1308</v>
      </c>
      <c r="C1002">
        <v>14</v>
      </c>
      <c r="D1002">
        <v>1128</v>
      </c>
      <c r="E1002">
        <v>3</v>
      </c>
      <c r="F1002">
        <v>2</v>
      </c>
      <c r="G1002">
        <v>1</v>
      </c>
      <c r="H1002">
        <v>3</v>
      </c>
      <c r="I1002">
        <v>1</v>
      </c>
      <c r="J1002">
        <v>0</v>
      </c>
      <c r="K1002">
        <v>14</v>
      </c>
      <c r="L1002">
        <v>1</v>
      </c>
      <c r="M1002">
        <v>4</v>
      </c>
      <c r="N1002" s="14">
        <v>0</v>
      </c>
      <c r="O1002">
        <v>1</v>
      </c>
      <c r="P1002" s="15">
        <f t="shared" si="196"/>
        <v>1</v>
      </c>
      <c r="Q1002">
        <f t="shared" si="197"/>
        <v>0</v>
      </c>
      <c r="R1002">
        <f t="shared" si="198"/>
        <v>6.2890166989873389E-2</v>
      </c>
      <c r="S1002" s="14">
        <f t="shared" si="199"/>
        <v>6.2890166989873389E-2</v>
      </c>
      <c r="T1002" s="15">
        <f t="shared" si="200"/>
        <v>0.93710983301012662</v>
      </c>
      <c r="U1002" s="14">
        <f t="shared" si="201"/>
        <v>-6.4954785886253044E-2</v>
      </c>
      <c r="V1002" s="15">
        <f t="shared" si="202"/>
        <v>100</v>
      </c>
      <c r="W1002">
        <f t="shared" si="203"/>
        <v>6.711077482546679E-2</v>
      </c>
      <c r="AZ1002">
        <v>0.16951784298592595</v>
      </c>
      <c r="BA1002">
        <v>0</v>
      </c>
      <c r="BB1002">
        <v>1</v>
      </c>
      <c r="BC1002">
        <f t="shared" si="207"/>
        <v>928</v>
      </c>
      <c r="BD1002">
        <f t="shared" si="208"/>
        <v>70</v>
      </c>
      <c r="BE1002">
        <f t="shared" si="204"/>
        <v>0.24736415247364152</v>
      </c>
      <c r="BF1002">
        <f t="shared" si="205"/>
        <v>0.70464135021097052</v>
      </c>
      <c r="BG1002">
        <f t="shared" si="206"/>
        <v>0</v>
      </c>
    </row>
    <row r="1003" spans="1:59" x14ac:dyDescent="0.35">
      <c r="A1003">
        <v>40</v>
      </c>
      <c r="B1003">
        <v>1329</v>
      </c>
      <c r="C1003">
        <v>7</v>
      </c>
      <c r="D1003">
        <v>1649</v>
      </c>
      <c r="E1003">
        <v>1</v>
      </c>
      <c r="F1003">
        <v>2</v>
      </c>
      <c r="G1003">
        <v>5</v>
      </c>
      <c r="H1003">
        <v>1</v>
      </c>
      <c r="I1003">
        <v>1</v>
      </c>
      <c r="J1003">
        <v>1</v>
      </c>
      <c r="K1003">
        <v>14</v>
      </c>
      <c r="L1003">
        <v>2</v>
      </c>
      <c r="M1003">
        <v>1</v>
      </c>
      <c r="N1003" s="14">
        <v>1</v>
      </c>
      <c r="O1003">
        <v>0</v>
      </c>
      <c r="P1003" s="15">
        <f t="shared" si="196"/>
        <v>1</v>
      </c>
      <c r="Q1003">
        <f t="shared" si="197"/>
        <v>1</v>
      </c>
      <c r="R1003">
        <f t="shared" si="198"/>
        <v>0.78466838307866249</v>
      </c>
      <c r="S1003" s="14">
        <f t="shared" si="199"/>
        <v>0.78466838307866249</v>
      </c>
      <c r="T1003" s="15">
        <f t="shared" si="200"/>
        <v>0.21533161692133751</v>
      </c>
      <c r="U1003" s="14">
        <f t="shared" si="201"/>
        <v>-0.24249409239147091</v>
      </c>
      <c r="V1003" s="15">
        <f t="shared" si="202"/>
        <v>100</v>
      </c>
      <c r="W1003">
        <f t="shared" si="203"/>
        <v>0.27442372034473911</v>
      </c>
      <c r="AZ1003">
        <v>0.17065182326527781</v>
      </c>
      <c r="BA1003">
        <v>0</v>
      </c>
      <c r="BB1003">
        <v>1</v>
      </c>
      <c r="BC1003">
        <f t="shared" si="207"/>
        <v>928</v>
      </c>
      <c r="BD1003">
        <f t="shared" si="208"/>
        <v>71</v>
      </c>
      <c r="BE1003">
        <f t="shared" si="204"/>
        <v>0.24736415247364152</v>
      </c>
      <c r="BF1003">
        <f t="shared" si="205"/>
        <v>0.70042194092827004</v>
      </c>
      <c r="BG1003">
        <f t="shared" si="206"/>
        <v>5.6806321243171225E-4</v>
      </c>
    </row>
    <row r="1004" spans="1:59" x14ac:dyDescent="0.35">
      <c r="A1004">
        <v>40</v>
      </c>
      <c r="B1004">
        <v>1395</v>
      </c>
      <c r="C1004">
        <v>26</v>
      </c>
      <c r="D1004">
        <v>202</v>
      </c>
      <c r="E1004">
        <v>2</v>
      </c>
      <c r="F1004">
        <v>1</v>
      </c>
      <c r="G1004">
        <v>4</v>
      </c>
      <c r="H1004">
        <v>2</v>
      </c>
      <c r="I1004">
        <v>3</v>
      </c>
      <c r="J1004">
        <v>0</v>
      </c>
      <c r="K1004">
        <v>11</v>
      </c>
      <c r="L1004">
        <v>1</v>
      </c>
      <c r="M1004">
        <v>3</v>
      </c>
      <c r="N1004" s="14">
        <v>0</v>
      </c>
      <c r="O1004">
        <v>1</v>
      </c>
      <c r="P1004" s="15">
        <f t="shared" si="196"/>
        <v>1</v>
      </c>
      <c r="Q1004">
        <f t="shared" si="197"/>
        <v>0</v>
      </c>
      <c r="R1004">
        <f t="shared" si="198"/>
        <v>7.4509101260542485E-2</v>
      </c>
      <c r="S1004" s="14">
        <f t="shared" si="199"/>
        <v>7.4509101260542485E-2</v>
      </c>
      <c r="T1004" s="15">
        <f t="shared" si="200"/>
        <v>0.92549089873945756</v>
      </c>
      <c r="U1004" s="14">
        <f t="shared" si="201"/>
        <v>-7.7430980901910751E-2</v>
      </c>
      <c r="V1004" s="15">
        <f t="shared" si="202"/>
        <v>100</v>
      </c>
      <c r="W1004">
        <f t="shared" si="203"/>
        <v>8.0507654221155273E-2</v>
      </c>
      <c r="AZ1004">
        <v>0.17071942932604728</v>
      </c>
      <c r="BA1004">
        <v>1</v>
      </c>
      <c r="BB1004">
        <v>0</v>
      </c>
      <c r="BC1004">
        <f t="shared" si="207"/>
        <v>929</v>
      </c>
      <c r="BD1004">
        <f t="shared" si="208"/>
        <v>71</v>
      </c>
      <c r="BE1004">
        <f t="shared" si="204"/>
        <v>0.24655312246553118</v>
      </c>
      <c r="BF1004">
        <f t="shared" si="205"/>
        <v>0.70042194092827004</v>
      </c>
      <c r="BG1004">
        <f t="shared" si="206"/>
        <v>5.680632124316344E-4</v>
      </c>
    </row>
    <row r="1005" spans="1:59" x14ac:dyDescent="0.35">
      <c r="A1005">
        <v>40</v>
      </c>
      <c r="B1005">
        <v>1398</v>
      </c>
      <c r="C1005">
        <v>2</v>
      </c>
      <c r="D1005">
        <v>558</v>
      </c>
      <c r="E1005">
        <v>3</v>
      </c>
      <c r="F1005">
        <v>1</v>
      </c>
      <c r="G1005">
        <v>6</v>
      </c>
      <c r="H1005">
        <v>3</v>
      </c>
      <c r="I1005">
        <v>2</v>
      </c>
      <c r="J1005">
        <v>0</v>
      </c>
      <c r="K1005">
        <v>14</v>
      </c>
      <c r="L1005">
        <v>4</v>
      </c>
      <c r="M1005">
        <v>3</v>
      </c>
      <c r="N1005" s="14">
        <v>0</v>
      </c>
      <c r="O1005">
        <v>1</v>
      </c>
      <c r="P1005" s="15">
        <f t="shared" si="196"/>
        <v>1</v>
      </c>
      <c r="Q1005">
        <f t="shared" si="197"/>
        <v>0</v>
      </c>
      <c r="R1005">
        <f t="shared" si="198"/>
        <v>2.622161304801696E-2</v>
      </c>
      <c r="S1005" s="14">
        <f t="shared" si="199"/>
        <v>2.622161304801696E-2</v>
      </c>
      <c r="T1005" s="15">
        <f t="shared" si="200"/>
        <v>0.97377838695198304</v>
      </c>
      <c r="U1005" s="14">
        <f t="shared" si="201"/>
        <v>-2.6571530024937621E-2</v>
      </c>
      <c r="V1005" s="15">
        <f t="shared" si="202"/>
        <v>100</v>
      </c>
      <c r="W1005">
        <f t="shared" si="203"/>
        <v>2.6927700798631448E-2</v>
      </c>
      <c r="AZ1005">
        <v>0.1726123244228599</v>
      </c>
      <c r="BA1005">
        <v>1</v>
      </c>
      <c r="BB1005">
        <v>0</v>
      </c>
      <c r="BC1005">
        <f t="shared" si="207"/>
        <v>930</v>
      </c>
      <c r="BD1005">
        <f t="shared" si="208"/>
        <v>71</v>
      </c>
      <c r="BE1005">
        <f t="shared" si="204"/>
        <v>0.24574209245742096</v>
      </c>
      <c r="BF1005">
        <f t="shared" si="205"/>
        <v>0.70042194092827004</v>
      </c>
      <c r="BG1005">
        <f t="shared" si="206"/>
        <v>5.6806321243171225E-4</v>
      </c>
    </row>
    <row r="1006" spans="1:59" x14ac:dyDescent="0.35">
      <c r="A1006">
        <v>40</v>
      </c>
      <c r="B1006">
        <v>1469</v>
      </c>
      <c r="C1006">
        <v>9</v>
      </c>
      <c r="D1006">
        <v>964</v>
      </c>
      <c r="E1006">
        <v>4</v>
      </c>
      <c r="F1006">
        <v>2</v>
      </c>
      <c r="G1006">
        <v>4</v>
      </c>
      <c r="H1006">
        <v>2</v>
      </c>
      <c r="I1006">
        <v>3</v>
      </c>
      <c r="J1006">
        <v>1</v>
      </c>
      <c r="K1006">
        <v>14</v>
      </c>
      <c r="L1006">
        <v>4</v>
      </c>
      <c r="M1006">
        <v>3</v>
      </c>
      <c r="N1006" s="14">
        <v>0</v>
      </c>
      <c r="O1006">
        <v>1</v>
      </c>
      <c r="P1006" s="15">
        <f t="shared" si="196"/>
        <v>1</v>
      </c>
      <c r="Q1006">
        <f t="shared" si="197"/>
        <v>0</v>
      </c>
      <c r="R1006">
        <f t="shared" si="198"/>
        <v>8.4196608315034588E-2</v>
      </c>
      <c r="S1006" s="14">
        <f t="shared" si="199"/>
        <v>8.4196608315034588E-2</v>
      </c>
      <c r="T1006" s="15">
        <f t="shared" si="200"/>
        <v>0.91580339168496538</v>
      </c>
      <c r="U1006" s="14">
        <f t="shared" si="201"/>
        <v>-8.7953575244526544E-2</v>
      </c>
      <c r="V1006" s="15">
        <f t="shared" si="202"/>
        <v>100</v>
      </c>
      <c r="W1006">
        <f t="shared" si="203"/>
        <v>9.193742792339217E-2</v>
      </c>
      <c r="AZ1006">
        <v>0.17275804266500866</v>
      </c>
      <c r="BA1006">
        <v>1</v>
      </c>
      <c r="BB1006">
        <v>0</v>
      </c>
      <c r="BC1006">
        <f t="shared" si="207"/>
        <v>931</v>
      </c>
      <c r="BD1006">
        <f t="shared" si="208"/>
        <v>71</v>
      </c>
      <c r="BE1006">
        <f t="shared" si="204"/>
        <v>0.24493106244931062</v>
      </c>
      <c r="BF1006">
        <f t="shared" si="205"/>
        <v>0.70042194092827004</v>
      </c>
      <c r="BG1006">
        <f t="shared" si="206"/>
        <v>5.6806321243171225E-4</v>
      </c>
    </row>
    <row r="1007" spans="1:59" x14ac:dyDescent="0.35">
      <c r="A1007">
        <v>40</v>
      </c>
      <c r="B1007">
        <v>1479</v>
      </c>
      <c r="C1007">
        <v>24</v>
      </c>
      <c r="D1007">
        <v>986</v>
      </c>
      <c r="E1007">
        <v>2</v>
      </c>
      <c r="F1007">
        <v>1</v>
      </c>
      <c r="G1007">
        <v>8</v>
      </c>
      <c r="H1007">
        <v>2</v>
      </c>
      <c r="I1007">
        <v>1</v>
      </c>
      <c r="J1007">
        <v>1</v>
      </c>
      <c r="K1007">
        <v>16</v>
      </c>
      <c r="L1007">
        <v>4</v>
      </c>
      <c r="M1007">
        <v>2</v>
      </c>
      <c r="N1007" s="14">
        <v>1</v>
      </c>
      <c r="O1007">
        <v>0</v>
      </c>
      <c r="P1007" s="15">
        <f t="shared" si="196"/>
        <v>1</v>
      </c>
      <c r="Q1007">
        <f t="shared" si="197"/>
        <v>1</v>
      </c>
      <c r="R1007">
        <f t="shared" si="198"/>
        <v>0.62748538169401946</v>
      </c>
      <c r="S1007" s="14">
        <f t="shared" si="199"/>
        <v>0.62748538169401946</v>
      </c>
      <c r="T1007" s="15">
        <f t="shared" si="200"/>
        <v>0.37251461830598054</v>
      </c>
      <c r="U1007" s="14">
        <f t="shared" si="201"/>
        <v>-0.46603490435270484</v>
      </c>
      <c r="V1007" s="15">
        <f t="shared" si="202"/>
        <v>100</v>
      </c>
      <c r="W1007">
        <f t="shared" si="203"/>
        <v>0.5936626241400309</v>
      </c>
      <c r="AZ1007">
        <v>0.17287033195041424</v>
      </c>
      <c r="BA1007">
        <v>1</v>
      </c>
      <c r="BB1007">
        <v>0</v>
      </c>
      <c r="BC1007">
        <f t="shared" si="207"/>
        <v>932</v>
      </c>
      <c r="BD1007">
        <f t="shared" si="208"/>
        <v>71</v>
      </c>
      <c r="BE1007">
        <f t="shared" si="204"/>
        <v>0.24412003244120029</v>
      </c>
      <c r="BF1007">
        <f t="shared" si="205"/>
        <v>0.70042194092827004</v>
      </c>
      <c r="BG1007">
        <f t="shared" si="206"/>
        <v>5.680632124316344E-4</v>
      </c>
    </row>
    <row r="1008" spans="1:59" x14ac:dyDescent="0.35">
      <c r="A1008">
        <v>40</v>
      </c>
      <c r="B1008">
        <v>1492</v>
      </c>
      <c r="C1008">
        <v>20</v>
      </c>
      <c r="D1008">
        <v>1092</v>
      </c>
      <c r="E1008">
        <v>1</v>
      </c>
      <c r="F1008">
        <v>2</v>
      </c>
      <c r="G1008">
        <v>7</v>
      </c>
      <c r="H1008">
        <v>4</v>
      </c>
      <c r="I1008">
        <v>2</v>
      </c>
      <c r="J1008">
        <v>0</v>
      </c>
      <c r="K1008">
        <v>20</v>
      </c>
      <c r="L1008">
        <v>4</v>
      </c>
      <c r="M1008">
        <v>3</v>
      </c>
      <c r="N1008" s="14">
        <v>0</v>
      </c>
      <c r="O1008">
        <v>1</v>
      </c>
      <c r="P1008" s="15">
        <f t="shared" si="196"/>
        <v>1</v>
      </c>
      <c r="Q1008">
        <f t="shared" si="197"/>
        <v>0</v>
      </c>
      <c r="R1008">
        <f t="shared" si="198"/>
        <v>7.5844773848244534E-2</v>
      </c>
      <c r="S1008" s="14">
        <f t="shared" si="199"/>
        <v>7.5844773848244534E-2</v>
      </c>
      <c r="T1008" s="15">
        <f t="shared" si="200"/>
        <v>0.92415522615175549</v>
      </c>
      <c r="U1008" s="14">
        <f t="shared" si="201"/>
        <v>-7.8875227779078377E-2</v>
      </c>
      <c r="V1008" s="15">
        <f t="shared" si="202"/>
        <v>100</v>
      </c>
      <c r="W1008">
        <f t="shared" si="203"/>
        <v>8.2069301457145111E-2</v>
      </c>
      <c r="AZ1008">
        <v>0.17357257339050372</v>
      </c>
      <c r="BA1008">
        <v>1</v>
      </c>
      <c r="BB1008">
        <v>0</v>
      </c>
      <c r="BC1008">
        <f t="shared" si="207"/>
        <v>933</v>
      </c>
      <c r="BD1008">
        <f t="shared" si="208"/>
        <v>71</v>
      </c>
      <c r="BE1008">
        <f t="shared" si="204"/>
        <v>0.24330900243309006</v>
      </c>
      <c r="BF1008">
        <f t="shared" si="205"/>
        <v>0.70042194092827004</v>
      </c>
      <c r="BG1008">
        <f t="shared" si="206"/>
        <v>5.6806321243171225E-4</v>
      </c>
    </row>
    <row r="1009" spans="1:59" x14ac:dyDescent="0.35">
      <c r="A1009">
        <v>41</v>
      </c>
      <c r="B1009">
        <v>143</v>
      </c>
      <c r="C1009">
        <v>4</v>
      </c>
      <c r="D1009">
        <v>488</v>
      </c>
      <c r="E1009">
        <v>1</v>
      </c>
      <c r="F1009">
        <v>2</v>
      </c>
      <c r="G1009">
        <v>8</v>
      </c>
      <c r="H1009">
        <v>2</v>
      </c>
      <c r="I1009">
        <v>1</v>
      </c>
      <c r="J1009">
        <v>0</v>
      </c>
      <c r="K1009">
        <v>18</v>
      </c>
      <c r="L1009">
        <v>3</v>
      </c>
      <c r="M1009">
        <v>3</v>
      </c>
      <c r="N1009" s="14">
        <v>1</v>
      </c>
      <c r="O1009">
        <v>0</v>
      </c>
      <c r="P1009" s="15">
        <f t="shared" si="196"/>
        <v>1</v>
      </c>
      <c r="Q1009">
        <f t="shared" si="197"/>
        <v>1</v>
      </c>
      <c r="R1009">
        <f t="shared" si="198"/>
        <v>0.2549894164020593</v>
      </c>
      <c r="S1009" s="14">
        <f t="shared" si="199"/>
        <v>0.2549894164020593</v>
      </c>
      <c r="T1009" s="15">
        <f t="shared" si="200"/>
        <v>0.7450105835979407</v>
      </c>
      <c r="U1009" s="14">
        <f t="shared" si="201"/>
        <v>-1.3665332389906883</v>
      </c>
      <c r="V1009" s="15">
        <f t="shared" si="202"/>
        <v>0</v>
      </c>
      <c r="W1009">
        <f t="shared" si="203"/>
        <v>2.9217313961895246</v>
      </c>
      <c r="AZ1009">
        <v>0.17427488078109843</v>
      </c>
      <c r="BA1009">
        <v>1</v>
      </c>
      <c r="BB1009">
        <v>0</v>
      </c>
      <c r="BC1009">
        <f t="shared" si="207"/>
        <v>934</v>
      </c>
      <c r="BD1009">
        <f t="shared" si="208"/>
        <v>71</v>
      </c>
      <c r="BE1009">
        <f t="shared" si="204"/>
        <v>0.24249797242497972</v>
      </c>
      <c r="BF1009">
        <f t="shared" si="205"/>
        <v>0.70042194092827004</v>
      </c>
      <c r="BG1009">
        <f t="shared" si="206"/>
        <v>5.6806321243171225E-4</v>
      </c>
    </row>
    <row r="1010" spans="1:59" x14ac:dyDescent="0.35">
      <c r="A1010">
        <v>41</v>
      </c>
      <c r="B1010">
        <v>167</v>
      </c>
      <c r="C1010">
        <v>12</v>
      </c>
      <c r="D1010">
        <v>1158</v>
      </c>
      <c r="E1010">
        <v>2</v>
      </c>
      <c r="F1010">
        <v>2</v>
      </c>
      <c r="G1010">
        <v>5</v>
      </c>
      <c r="H1010">
        <v>4</v>
      </c>
      <c r="I1010">
        <v>2</v>
      </c>
      <c r="J1010">
        <v>1</v>
      </c>
      <c r="K1010">
        <v>11</v>
      </c>
      <c r="L1010">
        <v>1</v>
      </c>
      <c r="M1010">
        <v>3</v>
      </c>
      <c r="N1010" s="14">
        <v>0</v>
      </c>
      <c r="O1010">
        <v>1</v>
      </c>
      <c r="P1010" s="15">
        <f t="shared" si="196"/>
        <v>1</v>
      </c>
      <c r="Q1010">
        <f t="shared" si="197"/>
        <v>0</v>
      </c>
      <c r="R1010">
        <f t="shared" si="198"/>
        <v>0.30114221209522013</v>
      </c>
      <c r="S1010" s="14">
        <f t="shared" si="199"/>
        <v>0.30114221209522013</v>
      </c>
      <c r="T1010" s="15">
        <f t="shared" si="200"/>
        <v>0.69885778790477993</v>
      </c>
      <c r="U1010" s="14">
        <f t="shared" si="201"/>
        <v>-0.35830800822724435</v>
      </c>
      <c r="V1010" s="15">
        <f t="shared" si="202"/>
        <v>100</v>
      </c>
      <c r="W1010">
        <f t="shared" si="203"/>
        <v>0.43090628352023319</v>
      </c>
      <c r="AZ1010">
        <v>0.17444133854171814</v>
      </c>
      <c r="BA1010">
        <v>1</v>
      </c>
      <c r="BB1010">
        <v>0</v>
      </c>
      <c r="BC1010">
        <f t="shared" si="207"/>
        <v>935</v>
      </c>
      <c r="BD1010">
        <f t="shared" si="208"/>
        <v>71</v>
      </c>
      <c r="BE1010">
        <f t="shared" si="204"/>
        <v>0.24168694241686939</v>
      </c>
      <c r="BF1010">
        <f t="shared" si="205"/>
        <v>0.70042194092827004</v>
      </c>
      <c r="BG1010">
        <f t="shared" si="206"/>
        <v>5.680632124316344E-4</v>
      </c>
    </row>
    <row r="1011" spans="1:59" x14ac:dyDescent="0.35">
      <c r="A1011">
        <v>41</v>
      </c>
      <c r="B1011">
        <v>247</v>
      </c>
      <c r="C1011">
        <v>7</v>
      </c>
      <c r="D1011">
        <v>1035</v>
      </c>
      <c r="E1011">
        <v>2</v>
      </c>
      <c r="F1011">
        <v>1</v>
      </c>
      <c r="G1011">
        <v>1</v>
      </c>
      <c r="H1011">
        <v>3</v>
      </c>
      <c r="I1011">
        <v>3</v>
      </c>
      <c r="J1011">
        <v>0</v>
      </c>
      <c r="K1011">
        <v>22</v>
      </c>
      <c r="L1011">
        <v>2</v>
      </c>
      <c r="M1011">
        <v>3</v>
      </c>
      <c r="N1011" s="14">
        <v>0</v>
      </c>
      <c r="O1011">
        <v>1</v>
      </c>
      <c r="P1011" s="15">
        <f t="shared" si="196"/>
        <v>1</v>
      </c>
      <c r="Q1011">
        <f t="shared" si="197"/>
        <v>0</v>
      </c>
      <c r="R1011">
        <f t="shared" si="198"/>
        <v>1.4582167623669184E-2</v>
      </c>
      <c r="S1011" s="14">
        <f t="shared" si="199"/>
        <v>1.4582167623669184E-2</v>
      </c>
      <c r="T1011" s="15">
        <f t="shared" si="200"/>
        <v>0.98541783237633085</v>
      </c>
      <c r="U1011" s="14">
        <f t="shared" si="201"/>
        <v>-1.4689532449521932E-2</v>
      </c>
      <c r="V1011" s="15">
        <f t="shared" si="202"/>
        <v>100</v>
      </c>
      <c r="W1011">
        <f t="shared" si="203"/>
        <v>1.4797953867451688E-2</v>
      </c>
      <c r="AZ1011">
        <v>0.17481989060213124</v>
      </c>
      <c r="BA1011">
        <v>1</v>
      </c>
      <c r="BB1011">
        <v>0</v>
      </c>
      <c r="BC1011">
        <f t="shared" si="207"/>
        <v>936</v>
      </c>
      <c r="BD1011">
        <f t="shared" si="208"/>
        <v>71</v>
      </c>
      <c r="BE1011">
        <f t="shared" si="204"/>
        <v>0.24087591240875916</v>
      </c>
      <c r="BF1011">
        <f t="shared" si="205"/>
        <v>0.70042194092827004</v>
      </c>
      <c r="BG1011">
        <f t="shared" si="206"/>
        <v>5.6806321243171225E-4</v>
      </c>
    </row>
    <row r="1012" spans="1:59" x14ac:dyDescent="0.35">
      <c r="A1012">
        <v>41</v>
      </c>
      <c r="B1012">
        <v>256</v>
      </c>
      <c r="C1012">
        <v>10</v>
      </c>
      <c r="D1012">
        <v>1329</v>
      </c>
      <c r="E1012">
        <v>3</v>
      </c>
      <c r="F1012">
        <v>2</v>
      </c>
      <c r="G1012">
        <v>8</v>
      </c>
      <c r="H1012">
        <v>2</v>
      </c>
      <c r="I1012">
        <v>1</v>
      </c>
      <c r="J1012">
        <v>0</v>
      </c>
      <c r="K1012">
        <v>13</v>
      </c>
      <c r="L1012">
        <v>1</v>
      </c>
      <c r="M1012">
        <v>3</v>
      </c>
      <c r="N1012" s="14">
        <v>0</v>
      </c>
      <c r="O1012">
        <v>1</v>
      </c>
      <c r="P1012" s="15">
        <f t="shared" si="196"/>
        <v>1</v>
      </c>
      <c r="Q1012">
        <f t="shared" si="197"/>
        <v>0</v>
      </c>
      <c r="R1012">
        <f t="shared" si="198"/>
        <v>0.22347875944045348</v>
      </c>
      <c r="S1012" s="14">
        <f t="shared" si="199"/>
        <v>0.22347875944045348</v>
      </c>
      <c r="T1012" s="15">
        <f t="shared" si="200"/>
        <v>0.77652124055954652</v>
      </c>
      <c r="U1012" s="14">
        <f t="shared" si="201"/>
        <v>-0.25293128253757785</v>
      </c>
      <c r="V1012" s="15">
        <f t="shared" si="202"/>
        <v>100</v>
      </c>
      <c r="W1012">
        <f t="shared" si="203"/>
        <v>0.28779477980463086</v>
      </c>
      <c r="AZ1012">
        <v>0.17510970074948987</v>
      </c>
      <c r="BA1012">
        <v>1</v>
      </c>
      <c r="BB1012">
        <v>0</v>
      </c>
      <c r="BC1012">
        <f t="shared" si="207"/>
        <v>937</v>
      </c>
      <c r="BD1012">
        <f t="shared" si="208"/>
        <v>71</v>
      </c>
      <c r="BE1012">
        <f t="shared" si="204"/>
        <v>0.24006488240064883</v>
      </c>
      <c r="BF1012">
        <f t="shared" si="205"/>
        <v>0.70042194092827004</v>
      </c>
      <c r="BG1012">
        <f t="shared" si="206"/>
        <v>5.6806321243171225E-4</v>
      </c>
    </row>
    <row r="1013" spans="1:59" x14ac:dyDescent="0.35">
      <c r="A1013">
        <v>41</v>
      </c>
      <c r="B1013">
        <v>267</v>
      </c>
      <c r="C1013">
        <v>10</v>
      </c>
      <c r="D1013">
        <v>599</v>
      </c>
      <c r="E1013">
        <v>4</v>
      </c>
      <c r="F1013">
        <v>2</v>
      </c>
      <c r="G1013">
        <v>8</v>
      </c>
      <c r="H1013">
        <v>4</v>
      </c>
      <c r="I1013">
        <v>1</v>
      </c>
      <c r="J1013">
        <v>0</v>
      </c>
      <c r="K1013">
        <v>14</v>
      </c>
      <c r="L1013">
        <v>4</v>
      </c>
      <c r="M1013">
        <v>3</v>
      </c>
      <c r="N1013" s="14">
        <v>0</v>
      </c>
      <c r="O1013">
        <v>1</v>
      </c>
      <c r="P1013" s="15">
        <f t="shared" si="196"/>
        <v>1</v>
      </c>
      <c r="Q1013">
        <f t="shared" si="197"/>
        <v>0</v>
      </c>
      <c r="R1013">
        <f t="shared" si="198"/>
        <v>6.1010742198885068E-2</v>
      </c>
      <c r="S1013" s="14">
        <f t="shared" si="199"/>
        <v>6.1010742198885068E-2</v>
      </c>
      <c r="T1013" s="15">
        <f t="shared" si="200"/>
        <v>0.93898925780111497</v>
      </c>
      <c r="U1013" s="14">
        <f t="shared" si="201"/>
        <v>-6.2951239880723014E-2</v>
      </c>
      <c r="V1013" s="15">
        <f t="shared" si="202"/>
        <v>100</v>
      </c>
      <c r="W1013">
        <f t="shared" si="203"/>
        <v>6.4974909661647692E-2</v>
      </c>
      <c r="AZ1013">
        <v>0.17562814570883187</v>
      </c>
      <c r="BA1013">
        <v>1</v>
      </c>
      <c r="BB1013">
        <v>0</v>
      </c>
      <c r="BC1013">
        <f t="shared" si="207"/>
        <v>938</v>
      </c>
      <c r="BD1013">
        <f t="shared" si="208"/>
        <v>71</v>
      </c>
      <c r="BE1013">
        <f t="shared" si="204"/>
        <v>0.23925385239253849</v>
      </c>
      <c r="BF1013">
        <f t="shared" si="205"/>
        <v>0.70042194092827004</v>
      </c>
      <c r="BG1013">
        <f t="shared" si="206"/>
        <v>5.680632124316344E-4</v>
      </c>
    </row>
    <row r="1014" spans="1:59" x14ac:dyDescent="0.35">
      <c r="A1014">
        <v>41</v>
      </c>
      <c r="B1014">
        <v>314</v>
      </c>
      <c r="C1014">
        <v>1</v>
      </c>
      <c r="D1014">
        <v>734</v>
      </c>
      <c r="E1014">
        <v>4</v>
      </c>
      <c r="F1014">
        <v>2</v>
      </c>
      <c r="G1014">
        <v>6</v>
      </c>
      <c r="H1014">
        <v>3</v>
      </c>
      <c r="I1014">
        <v>2</v>
      </c>
      <c r="J1014">
        <v>0</v>
      </c>
      <c r="K1014">
        <v>12</v>
      </c>
      <c r="L1014">
        <v>2</v>
      </c>
      <c r="M1014">
        <v>3</v>
      </c>
      <c r="N1014" s="14">
        <v>0</v>
      </c>
      <c r="O1014">
        <v>1</v>
      </c>
      <c r="P1014" s="15">
        <f t="shared" si="196"/>
        <v>1</v>
      </c>
      <c r="Q1014">
        <f t="shared" si="197"/>
        <v>0</v>
      </c>
      <c r="R1014">
        <f t="shared" si="198"/>
        <v>3.8514924150454648E-2</v>
      </c>
      <c r="S1014" s="14">
        <f t="shared" si="199"/>
        <v>3.8514924150454648E-2</v>
      </c>
      <c r="T1014" s="15">
        <f t="shared" si="200"/>
        <v>0.96148507584954535</v>
      </c>
      <c r="U1014" s="14">
        <f t="shared" si="201"/>
        <v>-3.9276235811108375E-2</v>
      </c>
      <c r="V1014" s="15">
        <f t="shared" si="202"/>
        <v>100</v>
      </c>
      <c r="W1014">
        <f t="shared" si="203"/>
        <v>4.0057745167207899E-2</v>
      </c>
      <c r="AZ1014">
        <v>0.17682727729460321</v>
      </c>
      <c r="BA1014">
        <v>1</v>
      </c>
      <c r="BB1014">
        <v>0</v>
      </c>
      <c r="BC1014">
        <f t="shared" si="207"/>
        <v>939</v>
      </c>
      <c r="BD1014">
        <f t="shared" si="208"/>
        <v>71</v>
      </c>
      <c r="BE1014">
        <f t="shared" si="204"/>
        <v>0.23844282238442827</v>
      </c>
      <c r="BF1014">
        <f t="shared" si="205"/>
        <v>0.70042194092827004</v>
      </c>
      <c r="BG1014">
        <f t="shared" si="206"/>
        <v>5.6806321243171225E-4</v>
      </c>
    </row>
    <row r="1015" spans="1:59" x14ac:dyDescent="0.35">
      <c r="A1015">
        <v>41</v>
      </c>
      <c r="B1015">
        <v>334</v>
      </c>
      <c r="C1015">
        <v>2</v>
      </c>
      <c r="D1015">
        <v>410</v>
      </c>
      <c r="E1015">
        <v>4</v>
      </c>
      <c r="F1015">
        <v>2</v>
      </c>
      <c r="G1015">
        <v>6</v>
      </c>
      <c r="H1015">
        <v>2</v>
      </c>
      <c r="I1015">
        <v>1</v>
      </c>
      <c r="J1015">
        <v>0</v>
      </c>
      <c r="K1015">
        <v>15.049382716049383</v>
      </c>
      <c r="L1015">
        <v>2</v>
      </c>
      <c r="M1015">
        <v>3</v>
      </c>
      <c r="N1015" s="14">
        <v>0</v>
      </c>
      <c r="O1015">
        <v>1</v>
      </c>
      <c r="P1015" s="15">
        <f t="shared" si="196"/>
        <v>1</v>
      </c>
      <c r="Q1015">
        <f t="shared" si="197"/>
        <v>0</v>
      </c>
      <c r="R1015">
        <f t="shared" si="198"/>
        <v>0.10075659594861661</v>
      </c>
      <c r="S1015" s="14">
        <f t="shared" si="199"/>
        <v>0.10075659594861661</v>
      </c>
      <c r="T1015" s="15">
        <f t="shared" si="200"/>
        <v>0.89924340405138337</v>
      </c>
      <c r="U1015" s="14">
        <f t="shared" si="201"/>
        <v>-0.10620153137755438</v>
      </c>
      <c r="V1015" s="15">
        <f t="shared" si="202"/>
        <v>100</v>
      </c>
      <c r="W1015">
        <f t="shared" si="203"/>
        <v>0.1120459660806801</v>
      </c>
      <c r="AZ1015">
        <v>0.17699430721200843</v>
      </c>
      <c r="BA1015">
        <v>1</v>
      </c>
      <c r="BB1015">
        <v>0</v>
      </c>
      <c r="BC1015">
        <f t="shared" si="207"/>
        <v>940</v>
      </c>
      <c r="BD1015">
        <f t="shared" si="208"/>
        <v>71</v>
      </c>
      <c r="BE1015">
        <f t="shared" si="204"/>
        <v>0.23763179237631793</v>
      </c>
      <c r="BF1015">
        <f t="shared" si="205"/>
        <v>0.70042194092827004</v>
      </c>
      <c r="BG1015">
        <f t="shared" si="206"/>
        <v>5.6806321243171225E-4</v>
      </c>
    </row>
    <row r="1016" spans="1:59" x14ac:dyDescent="0.35">
      <c r="A1016">
        <v>41</v>
      </c>
      <c r="B1016">
        <v>337</v>
      </c>
      <c r="C1016">
        <v>8</v>
      </c>
      <c r="D1016">
        <v>1909</v>
      </c>
      <c r="E1016">
        <v>3</v>
      </c>
      <c r="F1016">
        <v>1</v>
      </c>
      <c r="G1016">
        <v>8</v>
      </c>
      <c r="H1016">
        <v>2</v>
      </c>
      <c r="I1016">
        <v>2</v>
      </c>
      <c r="J1016">
        <v>0</v>
      </c>
      <c r="K1016">
        <v>14.945945945945946</v>
      </c>
      <c r="L1016">
        <v>3</v>
      </c>
      <c r="M1016">
        <v>3</v>
      </c>
      <c r="N1016" s="14">
        <v>0</v>
      </c>
      <c r="O1016">
        <v>1</v>
      </c>
      <c r="P1016" s="15">
        <f t="shared" si="196"/>
        <v>1</v>
      </c>
      <c r="Q1016">
        <f t="shared" si="197"/>
        <v>0</v>
      </c>
      <c r="R1016">
        <f t="shared" si="198"/>
        <v>5.8990616130264295E-2</v>
      </c>
      <c r="S1016" s="14">
        <f t="shared" si="199"/>
        <v>5.8990616130264295E-2</v>
      </c>
      <c r="T1016" s="15">
        <f t="shared" si="200"/>
        <v>0.94100938386973576</v>
      </c>
      <c r="U1016" s="14">
        <f t="shared" si="201"/>
        <v>-6.0802167215092157E-2</v>
      </c>
      <c r="V1016" s="15">
        <f t="shared" si="202"/>
        <v>100</v>
      </c>
      <c r="W1016">
        <f t="shared" si="203"/>
        <v>6.2688658733322883E-2</v>
      </c>
      <c r="AZ1016">
        <v>0.17769524290841091</v>
      </c>
      <c r="BA1016">
        <v>1</v>
      </c>
      <c r="BB1016">
        <v>0</v>
      </c>
      <c r="BC1016">
        <f t="shared" si="207"/>
        <v>941</v>
      </c>
      <c r="BD1016">
        <f t="shared" si="208"/>
        <v>71</v>
      </c>
      <c r="BE1016">
        <f t="shared" si="204"/>
        <v>0.23682076236820759</v>
      </c>
      <c r="BF1016">
        <f t="shared" si="205"/>
        <v>0.70042194092827004</v>
      </c>
      <c r="BG1016">
        <f t="shared" si="206"/>
        <v>5.680632124316344E-4</v>
      </c>
    </row>
    <row r="1017" spans="1:59" x14ac:dyDescent="0.35">
      <c r="A1017">
        <v>41</v>
      </c>
      <c r="B1017">
        <v>427</v>
      </c>
      <c r="C1017">
        <v>10</v>
      </c>
      <c r="D1017">
        <v>731</v>
      </c>
      <c r="E1017">
        <v>2</v>
      </c>
      <c r="F1017">
        <v>2</v>
      </c>
      <c r="G1017">
        <v>6</v>
      </c>
      <c r="H1017">
        <v>4</v>
      </c>
      <c r="I1017">
        <v>3</v>
      </c>
      <c r="J1017">
        <v>0</v>
      </c>
      <c r="K1017">
        <v>15</v>
      </c>
      <c r="L1017">
        <v>2</v>
      </c>
      <c r="M1017">
        <v>2</v>
      </c>
      <c r="N1017" s="14">
        <v>0</v>
      </c>
      <c r="O1017">
        <v>1</v>
      </c>
      <c r="P1017" s="15">
        <f t="shared" si="196"/>
        <v>1</v>
      </c>
      <c r="Q1017">
        <f t="shared" si="197"/>
        <v>0</v>
      </c>
      <c r="R1017">
        <f t="shared" si="198"/>
        <v>4.4052604476034651E-2</v>
      </c>
      <c r="S1017" s="14">
        <f t="shared" si="199"/>
        <v>4.4052604476034651E-2</v>
      </c>
      <c r="T1017" s="15">
        <f t="shared" si="200"/>
        <v>0.95594739552396535</v>
      </c>
      <c r="U1017" s="14">
        <f t="shared" si="201"/>
        <v>-4.5052393047246481E-2</v>
      </c>
      <c r="V1017" s="15">
        <f t="shared" si="202"/>
        <v>100</v>
      </c>
      <c r="W1017">
        <f t="shared" si="203"/>
        <v>4.6082665931517004E-2</v>
      </c>
      <c r="AZ1017">
        <v>0.17823535641550126</v>
      </c>
      <c r="BA1017">
        <v>1</v>
      </c>
      <c r="BB1017">
        <v>0</v>
      </c>
      <c r="BC1017">
        <f t="shared" si="207"/>
        <v>942</v>
      </c>
      <c r="BD1017">
        <f t="shared" si="208"/>
        <v>71</v>
      </c>
      <c r="BE1017">
        <f t="shared" si="204"/>
        <v>0.23600973236009737</v>
      </c>
      <c r="BF1017">
        <f t="shared" si="205"/>
        <v>0.70042194092827004</v>
      </c>
      <c r="BG1017">
        <f t="shared" si="206"/>
        <v>5.6806321243171225E-4</v>
      </c>
    </row>
    <row r="1018" spans="1:59" x14ac:dyDescent="0.35">
      <c r="A1018">
        <v>41</v>
      </c>
      <c r="B1018">
        <v>447</v>
      </c>
      <c r="C1018">
        <v>5</v>
      </c>
      <c r="D1018">
        <v>1814</v>
      </c>
      <c r="E1018">
        <v>2</v>
      </c>
      <c r="F1018">
        <v>2</v>
      </c>
      <c r="G1018">
        <v>7</v>
      </c>
      <c r="H1018">
        <v>2</v>
      </c>
      <c r="I1018">
        <v>1</v>
      </c>
      <c r="J1018">
        <v>0</v>
      </c>
      <c r="K1018">
        <v>12</v>
      </c>
      <c r="L1018">
        <v>1</v>
      </c>
      <c r="M1018">
        <v>1</v>
      </c>
      <c r="N1018" s="14">
        <v>0</v>
      </c>
      <c r="O1018">
        <v>1</v>
      </c>
      <c r="P1018" s="15">
        <f t="shared" si="196"/>
        <v>1</v>
      </c>
      <c r="Q1018">
        <f t="shared" si="197"/>
        <v>0</v>
      </c>
      <c r="R1018">
        <f t="shared" si="198"/>
        <v>0.34649761385107569</v>
      </c>
      <c r="S1018" s="14">
        <f t="shared" si="199"/>
        <v>0.34649761385107569</v>
      </c>
      <c r="T1018" s="15">
        <f t="shared" si="200"/>
        <v>0.65350238614892431</v>
      </c>
      <c r="U1018" s="14">
        <f t="shared" si="201"/>
        <v>-0.42540909458722842</v>
      </c>
      <c r="V1018" s="15">
        <f t="shared" si="202"/>
        <v>100</v>
      </c>
      <c r="W1018">
        <f t="shared" si="203"/>
        <v>0.53021629483708355</v>
      </c>
      <c r="AZ1018">
        <v>0.17828519557177816</v>
      </c>
      <c r="BA1018">
        <v>1</v>
      </c>
      <c r="BB1018">
        <v>0</v>
      </c>
      <c r="BC1018">
        <f t="shared" si="207"/>
        <v>943</v>
      </c>
      <c r="BD1018">
        <f t="shared" si="208"/>
        <v>71</v>
      </c>
      <c r="BE1018">
        <f t="shared" si="204"/>
        <v>0.23519870235198703</v>
      </c>
      <c r="BF1018">
        <f t="shared" si="205"/>
        <v>0.70042194092827004</v>
      </c>
      <c r="BG1018">
        <f t="shared" si="206"/>
        <v>5.6806321243171225E-4</v>
      </c>
    </row>
    <row r="1019" spans="1:59" x14ac:dyDescent="0.35">
      <c r="A1019">
        <v>41</v>
      </c>
      <c r="B1019">
        <v>465</v>
      </c>
      <c r="C1019">
        <v>14</v>
      </c>
      <c r="D1019">
        <v>227</v>
      </c>
      <c r="E1019">
        <v>1</v>
      </c>
      <c r="F1019">
        <v>2</v>
      </c>
      <c r="G1019">
        <v>4</v>
      </c>
      <c r="H1019">
        <v>3</v>
      </c>
      <c r="I1019">
        <v>3</v>
      </c>
      <c r="J1019">
        <v>0</v>
      </c>
      <c r="K1019">
        <v>12</v>
      </c>
      <c r="L1019">
        <v>1</v>
      </c>
      <c r="M1019">
        <v>3</v>
      </c>
      <c r="N1019" s="14">
        <v>0</v>
      </c>
      <c r="O1019">
        <v>1</v>
      </c>
      <c r="P1019" s="15">
        <f t="shared" si="196"/>
        <v>1</v>
      </c>
      <c r="Q1019">
        <f t="shared" si="197"/>
        <v>0</v>
      </c>
      <c r="R1019">
        <f t="shared" si="198"/>
        <v>7.478765378472936E-2</v>
      </c>
      <c r="S1019" s="14">
        <f t="shared" si="199"/>
        <v>7.478765378472936E-2</v>
      </c>
      <c r="T1019" s="15">
        <f t="shared" si="200"/>
        <v>0.9252123462152706</v>
      </c>
      <c r="U1019" s="14">
        <f t="shared" si="201"/>
        <v>-7.7732004339406469E-2</v>
      </c>
      <c r="V1019" s="15">
        <f t="shared" si="202"/>
        <v>100</v>
      </c>
      <c r="W1019">
        <f t="shared" si="203"/>
        <v>8.0832961309541804E-2</v>
      </c>
      <c r="AZ1019">
        <v>0.17870853032852912</v>
      </c>
      <c r="BA1019">
        <v>1</v>
      </c>
      <c r="BB1019">
        <v>0</v>
      </c>
      <c r="BC1019">
        <f t="shared" si="207"/>
        <v>944</v>
      </c>
      <c r="BD1019">
        <f t="shared" si="208"/>
        <v>71</v>
      </c>
      <c r="BE1019">
        <f t="shared" si="204"/>
        <v>0.2343876723438767</v>
      </c>
      <c r="BF1019">
        <f t="shared" si="205"/>
        <v>0.70042194092827004</v>
      </c>
      <c r="BG1019">
        <f t="shared" si="206"/>
        <v>5.680632124316344E-4</v>
      </c>
    </row>
    <row r="1020" spans="1:59" x14ac:dyDescent="0.35">
      <c r="A1020">
        <v>41</v>
      </c>
      <c r="B1020">
        <v>483</v>
      </c>
      <c r="C1020">
        <v>6</v>
      </c>
      <c r="D1020">
        <v>466</v>
      </c>
      <c r="E1020">
        <v>4</v>
      </c>
      <c r="F1020">
        <v>2</v>
      </c>
      <c r="G1020">
        <v>3</v>
      </c>
      <c r="H1020">
        <v>2</v>
      </c>
      <c r="I1020">
        <v>1</v>
      </c>
      <c r="J1020">
        <v>1</v>
      </c>
      <c r="K1020">
        <v>15</v>
      </c>
      <c r="L1020">
        <v>4</v>
      </c>
      <c r="M1020">
        <v>3</v>
      </c>
      <c r="N1020" s="14">
        <v>0</v>
      </c>
      <c r="O1020">
        <v>1</v>
      </c>
      <c r="P1020" s="15">
        <f t="shared" si="196"/>
        <v>1</v>
      </c>
      <c r="Q1020">
        <f t="shared" si="197"/>
        <v>0</v>
      </c>
      <c r="R1020">
        <f t="shared" si="198"/>
        <v>0.2452684277334139</v>
      </c>
      <c r="S1020" s="14">
        <f t="shared" si="199"/>
        <v>0.2452684277334139</v>
      </c>
      <c r="T1020" s="15">
        <f t="shared" si="200"/>
        <v>0.75473157226658616</v>
      </c>
      <c r="U1020" s="14">
        <f t="shared" si="201"/>
        <v>-0.28139312637184383</v>
      </c>
      <c r="V1020" s="15">
        <f t="shared" si="202"/>
        <v>100</v>
      </c>
      <c r="W1020">
        <f t="shared" si="203"/>
        <v>0.32497438393471662</v>
      </c>
      <c r="AZ1020">
        <v>0.17899020114663314</v>
      </c>
      <c r="BA1020">
        <v>1</v>
      </c>
      <c r="BB1020">
        <v>0</v>
      </c>
      <c r="BC1020">
        <f t="shared" si="207"/>
        <v>945</v>
      </c>
      <c r="BD1020">
        <f t="shared" si="208"/>
        <v>71</v>
      </c>
      <c r="BE1020">
        <f t="shared" si="204"/>
        <v>0.23357664233576647</v>
      </c>
      <c r="BF1020">
        <f t="shared" si="205"/>
        <v>0.70042194092827004</v>
      </c>
      <c r="BG1020">
        <f t="shared" si="206"/>
        <v>5.6806321243171225E-4</v>
      </c>
    </row>
    <row r="1021" spans="1:59" x14ac:dyDescent="0.35">
      <c r="A1021">
        <v>41</v>
      </c>
      <c r="B1021">
        <v>509</v>
      </c>
      <c r="C1021">
        <v>2</v>
      </c>
      <c r="D1021">
        <v>616</v>
      </c>
      <c r="E1021">
        <v>1</v>
      </c>
      <c r="F1021">
        <v>1</v>
      </c>
      <c r="G1021">
        <v>7</v>
      </c>
      <c r="H1021">
        <v>3</v>
      </c>
      <c r="I1021">
        <v>1</v>
      </c>
      <c r="J1021">
        <v>1</v>
      </c>
      <c r="K1021">
        <v>17</v>
      </c>
      <c r="L1021">
        <v>1</v>
      </c>
      <c r="M1021">
        <v>3</v>
      </c>
      <c r="N1021" s="14">
        <v>0</v>
      </c>
      <c r="O1021">
        <v>1</v>
      </c>
      <c r="P1021" s="15">
        <f t="shared" si="196"/>
        <v>1</v>
      </c>
      <c r="Q1021">
        <f t="shared" si="197"/>
        <v>0</v>
      </c>
      <c r="R1021">
        <f t="shared" si="198"/>
        <v>0.50973474193201662</v>
      </c>
      <c r="S1021" s="14">
        <f t="shared" si="199"/>
        <v>0.50973474193201662</v>
      </c>
      <c r="T1021" s="15">
        <f t="shared" si="200"/>
        <v>0.49026525806798338</v>
      </c>
      <c r="U1021" s="14">
        <f t="shared" si="201"/>
        <v>-0.71280869135484082</v>
      </c>
      <c r="V1021" s="15">
        <f t="shared" si="202"/>
        <v>0</v>
      </c>
      <c r="W1021">
        <f t="shared" si="203"/>
        <v>1.0397121426485691</v>
      </c>
      <c r="AZ1021">
        <v>0.17929330769213581</v>
      </c>
      <c r="BA1021">
        <v>1</v>
      </c>
      <c r="BB1021">
        <v>0</v>
      </c>
      <c r="BC1021">
        <f t="shared" si="207"/>
        <v>946</v>
      </c>
      <c r="BD1021">
        <f t="shared" si="208"/>
        <v>71</v>
      </c>
      <c r="BE1021">
        <f t="shared" si="204"/>
        <v>0.23276561232765614</v>
      </c>
      <c r="BF1021">
        <f t="shared" si="205"/>
        <v>0.70042194092827004</v>
      </c>
      <c r="BG1021">
        <f t="shared" si="206"/>
        <v>5.6806321243171225E-4</v>
      </c>
    </row>
    <row r="1022" spans="1:59" x14ac:dyDescent="0.35">
      <c r="A1022">
        <v>41</v>
      </c>
      <c r="B1022">
        <v>509</v>
      </c>
      <c r="C1022">
        <v>7</v>
      </c>
      <c r="D1022">
        <v>1085</v>
      </c>
      <c r="E1022">
        <v>2</v>
      </c>
      <c r="F1022">
        <v>1</v>
      </c>
      <c r="G1022">
        <v>4</v>
      </c>
      <c r="H1022">
        <v>3</v>
      </c>
      <c r="I1022">
        <v>2</v>
      </c>
      <c r="J1022">
        <v>0</v>
      </c>
      <c r="K1022">
        <v>13</v>
      </c>
      <c r="L1022">
        <v>3</v>
      </c>
      <c r="M1022">
        <v>3</v>
      </c>
      <c r="N1022" s="14">
        <v>0</v>
      </c>
      <c r="O1022">
        <v>1</v>
      </c>
      <c r="P1022" s="15">
        <f t="shared" si="196"/>
        <v>1</v>
      </c>
      <c r="Q1022">
        <f t="shared" si="197"/>
        <v>0</v>
      </c>
      <c r="R1022">
        <f t="shared" si="198"/>
        <v>4.019307557681228E-2</v>
      </c>
      <c r="S1022" s="14">
        <f t="shared" si="199"/>
        <v>4.019307557681228E-2</v>
      </c>
      <c r="T1022" s="15">
        <f t="shared" si="200"/>
        <v>0.95980692442318771</v>
      </c>
      <c r="U1022" s="14">
        <f t="shared" si="201"/>
        <v>-4.1023135140186212E-2</v>
      </c>
      <c r="V1022" s="15">
        <f t="shared" si="202"/>
        <v>100</v>
      </c>
      <c r="W1022">
        <f t="shared" si="203"/>
        <v>4.1876209218814492E-2</v>
      </c>
      <c r="AZ1022">
        <v>0.17938107475804721</v>
      </c>
      <c r="BA1022">
        <v>1</v>
      </c>
      <c r="BB1022">
        <v>0</v>
      </c>
      <c r="BC1022">
        <f t="shared" si="207"/>
        <v>947</v>
      </c>
      <c r="BD1022">
        <f t="shared" si="208"/>
        <v>71</v>
      </c>
      <c r="BE1022">
        <f t="shared" si="204"/>
        <v>0.2319545823195458</v>
      </c>
      <c r="BF1022">
        <f t="shared" si="205"/>
        <v>0.70042194092827004</v>
      </c>
      <c r="BG1022">
        <f t="shared" si="206"/>
        <v>5.680632124316344E-4</v>
      </c>
    </row>
    <row r="1023" spans="1:59" x14ac:dyDescent="0.35">
      <c r="A1023">
        <v>41</v>
      </c>
      <c r="B1023">
        <v>548</v>
      </c>
      <c r="C1023">
        <v>9</v>
      </c>
      <c r="D1023">
        <v>1772</v>
      </c>
      <c r="E1023">
        <v>3</v>
      </c>
      <c r="F1023">
        <v>2</v>
      </c>
      <c r="G1023">
        <v>5</v>
      </c>
      <c r="H1023">
        <v>1</v>
      </c>
      <c r="I1023">
        <v>3</v>
      </c>
      <c r="J1023">
        <v>0</v>
      </c>
      <c r="K1023">
        <v>20</v>
      </c>
      <c r="L1023">
        <v>2</v>
      </c>
      <c r="M1023">
        <v>3</v>
      </c>
      <c r="N1023" s="14">
        <v>0</v>
      </c>
      <c r="O1023">
        <v>1</v>
      </c>
      <c r="P1023" s="15">
        <f t="shared" si="196"/>
        <v>1</v>
      </c>
      <c r="Q1023">
        <f t="shared" si="197"/>
        <v>0</v>
      </c>
      <c r="R1023">
        <f t="shared" si="198"/>
        <v>4.4500141894400082E-2</v>
      </c>
      <c r="S1023" s="14">
        <f t="shared" si="199"/>
        <v>4.4500141894400082E-2</v>
      </c>
      <c r="T1023" s="15">
        <f t="shared" si="200"/>
        <v>0.9554998581055999</v>
      </c>
      <c r="U1023" s="14">
        <f t="shared" si="201"/>
        <v>-4.5520663804593874E-2</v>
      </c>
      <c r="V1023" s="15">
        <f t="shared" si="202"/>
        <v>100</v>
      </c>
      <c r="W1023">
        <f t="shared" si="203"/>
        <v>4.6572630562842034E-2</v>
      </c>
      <c r="AZ1023">
        <v>0.17946307989536134</v>
      </c>
      <c r="BA1023">
        <v>1</v>
      </c>
      <c r="BB1023">
        <v>0</v>
      </c>
      <c r="BC1023">
        <f t="shared" si="207"/>
        <v>948</v>
      </c>
      <c r="BD1023">
        <f t="shared" si="208"/>
        <v>71</v>
      </c>
      <c r="BE1023">
        <f t="shared" si="204"/>
        <v>0.23114355231143557</v>
      </c>
      <c r="BF1023">
        <f t="shared" si="205"/>
        <v>0.70042194092827004</v>
      </c>
      <c r="BG1023">
        <f t="shared" si="206"/>
        <v>5.6806321243171225E-4</v>
      </c>
    </row>
    <row r="1024" spans="1:59" x14ac:dyDescent="0.35">
      <c r="A1024">
        <v>41</v>
      </c>
      <c r="B1024">
        <v>549</v>
      </c>
      <c r="C1024">
        <v>7</v>
      </c>
      <c r="D1024">
        <v>1025</v>
      </c>
      <c r="E1024">
        <v>4</v>
      </c>
      <c r="F1024">
        <v>1</v>
      </c>
      <c r="G1024">
        <v>3</v>
      </c>
      <c r="H1024">
        <v>3</v>
      </c>
      <c r="I1024">
        <v>1</v>
      </c>
      <c r="J1024">
        <v>0</v>
      </c>
      <c r="K1024">
        <v>14</v>
      </c>
      <c r="L1024">
        <v>2</v>
      </c>
      <c r="M1024">
        <v>3</v>
      </c>
      <c r="N1024" s="14">
        <v>0</v>
      </c>
      <c r="O1024">
        <v>1</v>
      </c>
      <c r="P1024" s="15">
        <f t="shared" si="196"/>
        <v>1</v>
      </c>
      <c r="Q1024">
        <f t="shared" si="197"/>
        <v>0</v>
      </c>
      <c r="R1024">
        <f t="shared" si="198"/>
        <v>4.0976257120298842E-2</v>
      </c>
      <c r="S1024" s="14">
        <f t="shared" si="199"/>
        <v>4.0976257120298842E-2</v>
      </c>
      <c r="T1024" s="15">
        <f t="shared" si="200"/>
        <v>0.95902374287970116</v>
      </c>
      <c r="U1024" s="14">
        <f t="shared" si="201"/>
        <v>-4.18394464492792E-2</v>
      </c>
      <c r="V1024" s="15">
        <f t="shared" si="202"/>
        <v>100</v>
      </c>
      <c r="W1024">
        <f t="shared" si="203"/>
        <v>4.2727051780029661E-2</v>
      </c>
      <c r="AZ1024">
        <v>0.18014858542700651</v>
      </c>
      <c r="BA1024">
        <v>1</v>
      </c>
      <c r="BB1024">
        <v>0</v>
      </c>
      <c r="BC1024">
        <f t="shared" si="207"/>
        <v>949</v>
      </c>
      <c r="BD1024">
        <f t="shared" si="208"/>
        <v>71</v>
      </c>
      <c r="BE1024">
        <f t="shared" si="204"/>
        <v>0.23033252230332524</v>
      </c>
      <c r="BF1024">
        <f t="shared" si="205"/>
        <v>0.70042194092827004</v>
      </c>
      <c r="BG1024">
        <f t="shared" si="206"/>
        <v>5.6806321243171225E-4</v>
      </c>
    </row>
    <row r="1025" spans="1:59" x14ac:dyDescent="0.35">
      <c r="A1025">
        <v>41</v>
      </c>
      <c r="B1025">
        <v>552</v>
      </c>
      <c r="C1025">
        <v>4</v>
      </c>
      <c r="D1025">
        <v>1722</v>
      </c>
      <c r="E1025">
        <v>3</v>
      </c>
      <c r="F1025">
        <v>2</v>
      </c>
      <c r="G1025">
        <v>2</v>
      </c>
      <c r="H1025">
        <v>2</v>
      </c>
      <c r="I1025">
        <v>2</v>
      </c>
      <c r="J1025">
        <v>0</v>
      </c>
      <c r="K1025">
        <v>14.760869565217391</v>
      </c>
      <c r="L1025">
        <v>2</v>
      </c>
      <c r="M1025">
        <v>3</v>
      </c>
      <c r="N1025" s="14">
        <v>0</v>
      </c>
      <c r="O1025">
        <v>1</v>
      </c>
      <c r="P1025" s="15">
        <f t="shared" si="196"/>
        <v>1</v>
      </c>
      <c r="Q1025">
        <f t="shared" si="197"/>
        <v>0</v>
      </c>
      <c r="R1025">
        <f t="shared" si="198"/>
        <v>4.2151797241600293E-2</v>
      </c>
      <c r="S1025" s="14">
        <f t="shared" si="199"/>
        <v>4.2151797241600293E-2</v>
      </c>
      <c r="T1025" s="15">
        <f t="shared" si="200"/>
        <v>0.95784820275839966</v>
      </c>
      <c r="U1025" s="14">
        <f t="shared" si="201"/>
        <v>-4.3065965801649189E-2</v>
      </c>
      <c r="V1025" s="15">
        <f t="shared" si="202"/>
        <v>100</v>
      </c>
      <c r="W1025">
        <f t="shared" si="203"/>
        <v>4.4006761322109351E-2</v>
      </c>
      <c r="AZ1025">
        <v>0.18127870408010865</v>
      </c>
      <c r="BA1025">
        <v>1</v>
      </c>
      <c r="BB1025">
        <v>0</v>
      </c>
      <c r="BC1025">
        <f t="shared" si="207"/>
        <v>950</v>
      </c>
      <c r="BD1025">
        <f t="shared" si="208"/>
        <v>71</v>
      </c>
      <c r="BE1025">
        <f t="shared" si="204"/>
        <v>0.2295214922952149</v>
      </c>
      <c r="BF1025">
        <f t="shared" si="205"/>
        <v>0.70042194092827004</v>
      </c>
      <c r="BG1025">
        <f t="shared" si="206"/>
        <v>5.680632124316344E-4</v>
      </c>
    </row>
    <row r="1026" spans="1:59" x14ac:dyDescent="0.35">
      <c r="A1026">
        <v>41</v>
      </c>
      <c r="B1026">
        <v>642</v>
      </c>
      <c r="C1026">
        <v>1</v>
      </c>
      <c r="D1026">
        <v>1999</v>
      </c>
      <c r="E1026">
        <v>4</v>
      </c>
      <c r="F1026">
        <v>2</v>
      </c>
      <c r="G1026">
        <v>4</v>
      </c>
      <c r="H1026">
        <v>4</v>
      </c>
      <c r="I1026">
        <v>2</v>
      </c>
      <c r="J1026">
        <v>0</v>
      </c>
      <c r="K1026">
        <v>15.375527426160337</v>
      </c>
      <c r="L1026">
        <v>1</v>
      </c>
      <c r="M1026">
        <v>3</v>
      </c>
      <c r="N1026" s="14">
        <v>0</v>
      </c>
      <c r="O1026">
        <v>1</v>
      </c>
      <c r="P1026" s="15">
        <f t="shared" si="196"/>
        <v>1</v>
      </c>
      <c r="Q1026">
        <f t="shared" si="197"/>
        <v>0</v>
      </c>
      <c r="R1026">
        <f t="shared" si="198"/>
        <v>1.9782294323007495E-2</v>
      </c>
      <c r="S1026" s="14">
        <f t="shared" si="199"/>
        <v>1.9782294323007495E-2</v>
      </c>
      <c r="T1026" s="15">
        <f t="shared" si="200"/>
        <v>0.98021770567699251</v>
      </c>
      <c r="U1026" s="14">
        <f t="shared" si="201"/>
        <v>-1.9980583338884698E-2</v>
      </c>
      <c r="V1026" s="15">
        <f t="shared" si="202"/>
        <v>100</v>
      </c>
      <c r="W1026">
        <f t="shared" si="203"/>
        <v>2.0181531315377279E-2</v>
      </c>
      <c r="AZ1026">
        <v>0.18189742286329066</v>
      </c>
      <c r="BA1026">
        <v>1</v>
      </c>
      <c r="BB1026">
        <v>0</v>
      </c>
      <c r="BC1026">
        <f t="shared" si="207"/>
        <v>951</v>
      </c>
      <c r="BD1026">
        <f t="shared" si="208"/>
        <v>71</v>
      </c>
      <c r="BE1026">
        <f t="shared" si="204"/>
        <v>0.22871046228710468</v>
      </c>
      <c r="BF1026">
        <f t="shared" si="205"/>
        <v>0.70042194092827004</v>
      </c>
      <c r="BG1026">
        <f t="shared" si="206"/>
        <v>5.6806321243171225E-4</v>
      </c>
    </row>
    <row r="1027" spans="1:59" x14ac:dyDescent="0.35">
      <c r="A1027">
        <v>41</v>
      </c>
      <c r="B1027">
        <v>773.53418803418799</v>
      </c>
      <c r="C1027">
        <v>5</v>
      </c>
      <c r="D1027">
        <v>1448</v>
      </c>
      <c r="E1027">
        <v>2</v>
      </c>
      <c r="F1027">
        <v>2</v>
      </c>
      <c r="G1027">
        <v>4</v>
      </c>
      <c r="H1027">
        <v>3</v>
      </c>
      <c r="I1027">
        <v>2</v>
      </c>
      <c r="J1027">
        <v>1</v>
      </c>
      <c r="K1027">
        <v>12</v>
      </c>
      <c r="L1027">
        <v>1</v>
      </c>
      <c r="M1027">
        <v>2</v>
      </c>
      <c r="N1027" s="14">
        <v>0</v>
      </c>
      <c r="O1027">
        <v>1</v>
      </c>
      <c r="P1027" s="15">
        <f t="shared" si="196"/>
        <v>1</v>
      </c>
      <c r="Q1027">
        <f t="shared" si="197"/>
        <v>0</v>
      </c>
      <c r="R1027">
        <f t="shared" si="198"/>
        <v>0.34138200321344159</v>
      </c>
      <c r="S1027" s="14">
        <f t="shared" si="199"/>
        <v>0.34138200321344159</v>
      </c>
      <c r="T1027" s="15">
        <f t="shared" si="200"/>
        <v>0.65861799678655841</v>
      </c>
      <c r="U1027" s="14">
        <f t="shared" si="201"/>
        <v>-0.41761158359092931</v>
      </c>
      <c r="V1027" s="15">
        <f t="shared" si="202"/>
        <v>100</v>
      </c>
      <c r="W1027">
        <f t="shared" si="203"/>
        <v>0.5183308152511279</v>
      </c>
      <c r="AZ1027">
        <v>0.18201788098352617</v>
      </c>
      <c r="BA1027">
        <v>1</v>
      </c>
      <c r="BB1027">
        <v>0</v>
      </c>
      <c r="BC1027">
        <f t="shared" si="207"/>
        <v>952</v>
      </c>
      <c r="BD1027">
        <f t="shared" si="208"/>
        <v>71</v>
      </c>
      <c r="BE1027">
        <f t="shared" si="204"/>
        <v>0.22789943227899434</v>
      </c>
      <c r="BF1027">
        <f t="shared" si="205"/>
        <v>0.70042194092827004</v>
      </c>
      <c r="BG1027">
        <f t="shared" si="206"/>
        <v>5.6806321243171225E-4</v>
      </c>
    </row>
    <row r="1028" spans="1:59" x14ac:dyDescent="0.35">
      <c r="A1028">
        <v>41</v>
      </c>
      <c r="B1028">
        <v>776.33181818181822</v>
      </c>
      <c r="C1028">
        <v>6</v>
      </c>
      <c r="D1028">
        <v>957</v>
      </c>
      <c r="E1028">
        <v>4</v>
      </c>
      <c r="F1028">
        <v>2</v>
      </c>
      <c r="G1028">
        <v>5</v>
      </c>
      <c r="H1028">
        <v>1</v>
      </c>
      <c r="I1028">
        <v>1</v>
      </c>
      <c r="J1028">
        <v>1</v>
      </c>
      <c r="K1028">
        <v>15.173076923076923</v>
      </c>
      <c r="L1028">
        <v>3</v>
      </c>
      <c r="M1028">
        <v>3</v>
      </c>
      <c r="N1028" s="14">
        <v>0</v>
      </c>
      <c r="O1028">
        <v>1</v>
      </c>
      <c r="P1028" s="15">
        <f t="shared" si="196"/>
        <v>1</v>
      </c>
      <c r="Q1028">
        <f t="shared" si="197"/>
        <v>0</v>
      </c>
      <c r="R1028">
        <f t="shared" si="198"/>
        <v>0.38667933911755398</v>
      </c>
      <c r="S1028" s="14">
        <f t="shared" si="199"/>
        <v>0.38667933911755398</v>
      </c>
      <c r="T1028" s="15">
        <f t="shared" si="200"/>
        <v>0.61332066088244597</v>
      </c>
      <c r="U1028" s="14">
        <f t="shared" si="201"/>
        <v>-0.48886737886537701</v>
      </c>
      <c r="V1028" s="15">
        <f t="shared" si="202"/>
        <v>100</v>
      </c>
      <c r="W1028">
        <f t="shared" si="203"/>
        <v>0.63046847070372558</v>
      </c>
      <c r="AZ1028">
        <v>0.18220871691661902</v>
      </c>
      <c r="BA1028">
        <v>1</v>
      </c>
      <c r="BB1028">
        <v>0</v>
      </c>
      <c r="BC1028">
        <f t="shared" si="207"/>
        <v>953</v>
      </c>
      <c r="BD1028">
        <f t="shared" si="208"/>
        <v>71</v>
      </c>
      <c r="BE1028">
        <f t="shared" si="204"/>
        <v>0.227088402270884</v>
      </c>
      <c r="BF1028">
        <f t="shared" si="205"/>
        <v>0.70042194092827004</v>
      </c>
      <c r="BG1028">
        <f t="shared" si="206"/>
        <v>5.6806321243171225E-4</v>
      </c>
    </row>
    <row r="1029" spans="1:59" x14ac:dyDescent="0.35">
      <c r="A1029">
        <v>41</v>
      </c>
      <c r="B1029">
        <v>777.51162790697674</v>
      </c>
      <c r="C1029">
        <v>2</v>
      </c>
      <c r="D1029">
        <v>625</v>
      </c>
      <c r="E1029">
        <v>2</v>
      </c>
      <c r="F1029">
        <v>1</v>
      </c>
      <c r="G1029">
        <v>6</v>
      </c>
      <c r="H1029">
        <v>1</v>
      </c>
      <c r="I1029">
        <v>2</v>
      </c>
      <c r="J1029">
        <v>0</v>
      </c>
      <c r="K1029">
        <v>15.049382716049383</v>
      </c>
      <c r="L1029">
        <v>2</v>
      </c>
      <c r="M1029">
        <v>3</v>
      </c>
      <c r="N1029" s="14">
        <v>0</v>
      </c>
      <c r="O1029">
        <v>1</v>
      </c>
      <c r="P1029" s="15">
        <f t="shared" ref="P1029:P1092" si="209">N1029+O1029</f>
        <v>1</v>
      </c>
      <c r="Q1029">
        <f t="shared" ref="Q1029:Q1092" si="210">IF(P1029=0,"",N1029/P1029)</f>
        <v>0</v>
      </c>
      <c r="R1029">
        <f t="shared" ref="R1029:R1092" si="211">1/(1+EXP(-$Y$5-MMULT(A1029:M1029,$Y$6:$Y$18)))</f>
        <v>9.6270071463304616E-2</v>
      </c>
      <c r="S1029" s="14">
        <f t="shared" ref="S1029:S1092" si="212">P1029*R1029</f>
        <v>9.6270071463304616E-2</v>
      </c>
      <c r="T1029" s="15">
        <f t="shared" ref="T1029:T1092" si="213">P1029-S1029</f>
        <v>0.90372992853669543</v>
      </c>
      <c r="U1029" s="14">
        <f t="shared" ref="U1029:U1092" si="214">IFERROR(P1029*(Q1029*LN(R1029)+(1-Q1029)*LN(1-R1029)),0)</f>
        <v>-0.10122471484381525</v>
      </c>
      <c r="V1029" s="15">
        <f t="shared" ref="V1029:V1092" si="215">100*IF(R1029&gt;=$AV$10,N1029/P1029,O1029/P1029)</f>
        <v>100</v>
      </c>
      <c r="W1029">
        <f t="shared" ref="W1029:W1092" si="216">IFERROR((N1029-S1029)^2/S1029+(O1029-T1029)^2/T1029,0)</f>
        <v>0.10652526647997981</v>
      </c>
      <c r="AZ1029">
        <v>0.18237857028605342</v>
      </c>
      <c r="BA1029">
        <v>1</v>
      </c>
      <c r="BB1029">
        <v>0</v>
      </c>
      <c r="BC1029">
        <f t="shared" si="207"/>
        <v>954</v>
      </c>
      <c r="BD1029">
        <f t="shared" si="208"/>
        <v>71</v>
      </c>
      <c r="BE1029">
        <f t="shared" ref="BE1029:BE1092" si="217">1-BC1029/BC$1474</f>
        <v>0.22627737226277367</v>
      </c>
      <c r="BF1029">
        <f t="shared" ref="BF1029:BF1092" si="218">1-BD1029/BD$1474</f>
        <v>0.70042194092827004</v>
      </c>
      <c r="BG1029">
        <f t="shared" ref="BG1029:BG1092" si="219">(BE1029-BE1030)*BF1029</f>
        <v>5.680632124316344E-4</v>
      </c>
    </row>
    <row r="1030" spans="1:59" x14ac:dyDescent="0.35">
      <c r="A1030">
        <v>41</v>
      </c>
      <c r="B1030">
        <v>787.54826254826253</v>
      </c>
      <c r="C1030">
        <v>1</v>
      </c>
      <c r="D1030">
        <v>534</v>
      </c>
      <c r="E1030">
        <v>2</v>
      </c>
      <c r="F1030">
        <v>2</v>
      </c>
      <c r="G1030">
        <v>8</v>
      </c>
      <c r="H1030">
        <v>1</v>
      </c>
      <c r="I1030">
        <v>2</v>
      </c>
      <c r="J1030">
        <v>0</v>
      </c>
      <c r="K1030">
        <v>16</v>
      </c>
      <c r="L1030">
        <v>3</v>
      </c>
      <c r="M1030">
        <v>3</v>
      </c>
      <c r="N1030" s="14">
        <v>0</v>
      </c>
      <c r="O1030">
        <v>1</v>
      </c>
      <c r="P1030" s="15">
        <f t="shared" si="209"/>
        <v>1</v>
      </c>
      <c r="Q1030">
        <f t="shared" si="210"/>
        <v>0</v>
      </c>
      <c r="R1030">
        <f t="shared" si="211"/>
        <v>0.13222313154968132</v>
      </c>
      <c r="S1030" s="14">
        <f t="shared" si="212"/>
        <v>0.13222313154968132</v>
      </c>
      <c r="T1030" s="15">
        <f t="shared" si="213"/>
        <v>0.86777686845031865</v>
      </c>
      <c r="U1030" s="14">
        <f t="shared" si="214"/>
        <v>-0.14182066136572852</v>
      </c>
      <c r="V1030" s="15">
        <f t="shared" si="215"/>
        <v>100</v>
      </c>
      <c r="W1030">
        <f t="shared" si="216"/>
        <v>0.15236996554863949</v>
      </c>
      <c r="AZ1030">
        <v>0.18265381716946655</v>
      </c>
      <c r="BA1030">
        <v>1</v>
      </c>
      <c r="BB1030">
        <v>0</v>
      </c>
      <c r="BC1030">
        <f t="shared" ref="BC1030:BC1093" si="220">BC1029+BA1030</f>
        <v>955</v>
      </c>
      <c r="BD1030">
        <f t="shared" ref="BD1030:BD1093" si="221">BD1029+BB1030</f>
        <v>71</v>
      </c>
      <c r="BE1030">
        <f t="shared" si="217"/>
        <v>0.22546634225466344</v>
      </c>
      <c r="BF1030">
        <f t="shared" si="218"/>
        <v>0.70042194092827004</v>
      </c>
      <c r="BG1030">
        <f t="shared" si="219"/>
        <v>5.6806321243171225E-4</v>
      </c>
    </row>
    <row r="1031" spans="1:59" x14ac:dyDescent="0.35">
      <c r="A1031">
        <v>41</v>
      </c>
      <c r="B1031">
        <v>796</v>
      </c>
      <c r="C1031">
        <v>4</v>
      </c>
      <c r="D1031">
        <v>1815</v>
      </c>
      <c r="E1031">
        <v>3</v>
      </c>
      <c r="F1031">
        <v>1</v>
      </c>
      <c r="G1031">
        <v>8</v>
      </c>
      <c r="H1031">
        <v>3</v>
      </c>
      <c r="I1031">
        <v>3</v>
      </c>
      <c r="J1031">
        <v>1</v>
      </c>
      <c r="K1031">
        <v>13</v>
      </c>
      <c r="L1031">
        <v>4</v>
      </c>
      <c r="M1031">
        <v>4</v>
      </c>
      <c r="N1031" s="14">
        <v>0</v>
      </c>
      <c r="O1031">
        <v>1</v>
      </c>
      <c r="P1031" s="15">
        <f t="shared" si="209"/>
        <v>1</v>
      </c>
      <c r="Q1031">
        <f t="shared" si="210"/>
        <v>0</v>
      </c>
      <c r="R1031">
        <f t="shared" si="211"/>
        <v>6.1784237388277319E-2</v>
      </c>
      <c r="S1031" s="14">
        <f t="shared" si="212"/>
        <v>6.1784237388277319E-2</v>
      </c>
      <c r="T1031" s="15">
        <f t="shared" si="213"/>
        <v>0.93821576261172268</v>
      </c>
      <c r="U1031" s="14">
        <f t="shared" si="214"/>
        <v>-6.3775332321086717E-2</v>
      </c>
      <c r="V1031" s="15">
        <f t="shared" si="215"/>
        <v>100</v>
      </c>
      <c r="W1031">
        <f t="shared" si="216"/>
        <v>6.5852909160562148E-2</v>
      </c>
      <c r="AZ1031">
        <v>0.18282280411092244</v>
      </c>
      <c r="BA1031">
        <v>1</v>
      </c>
      <c r="BB1031">
        <v>0</v>
      </c>
      <c r="BC1031">
        <f t="shared" si="220"/>
        <v>956</v>
      </c>
      <c r="BD1031">
        <f t="shared" si="221"/>
        <v>71</v>
      </c>
      <c r="BE1031">
        <f t="shared" si="217"/>
        <v>0.22465531224655311</v>
      </c>
      <c r="BF1031">
        <f t="shared" si="218"/>
        <v>0.70042194092827004</v>
      </c>
      <c r="BG1031">
        <f t="shared" si="219"/>
        <v>5.6806321243171225E-4</v>
      </c>
    </row>
    <row r="1032" spans="1:59" x14ac:dyDescent="0.35">
      <c r="A1032">
        <v>41</v>
      </c>
      <c r="B1032">
        <v>802</v>
      </c>
      <c r="C1032">
        <v>9</v>
      </c>
      <c r="D1032">
        <v>176</v>
      </c>
      <c r="E1032">
        <v>3</v>
      </c>
      <c r="F1032">
        <v>2</v>
      </c>
      <c r="G1032">
        <v>8</v>
      </c>
      <c r="H1032">
        <v>3</v>
      </c>
      <c r="I1032">
        <v>3</v>
      </c>
      <c r="J1032">
        <v>1</v>
      </c>
      <c r="K1032">
        <v>13</v>
      </c>
      <c r="L1032">
        <v>3</v>
      </c>
      <c r="M1032">
        <v>3</v>
      </c>
      <c r="N1032" s="14">
        <v>0</v>
      </c>
      <c r="O1032">
        <v>1</v>
      </c>
      <c r="P1032" s="15">
        <f t="shared" si="209"/>
        <v>1</v>
      </c>
      <c r="Q1032">
        <f t="shared" si="210"/>
        <v>0</v>
      </c>
      <c r="R1032">
        <f t="shared" si="211"/>
        <v>0.16875972696916514</v>
      </c>
      <c r="S1032" s="14">
        <f t="shared" si="212"/>
        <v>0.16875972696916514</v>
      </c>
      <c r="T1032" s="15">
        <f t="shared" si="213"/>
        <v>0.83124027303083481</v>
      </c>
      <c r="U1032" s="14">
        <f t="shared" si="214"/>
        <v>-0.18483638869757843</v>
      </c>
      <c r="V1032" s="15">
        <f t="shared" si="215"/>
        <v>100</v>
      </c>
      <c r="W1032">
        <f t="shared" si="216"/>
        <v>0.20302159609500178</v>
      </c>
      <c r="AZ1032">
        <v>0.18343886344660695</v>
      </c>
      <c r="BA1032">
        <v>1</v>
      </c>
      <c r="BB1032">
        <v>0</v>
      </c>
      <c r="BC1032">
        <f t="shared" si="220"/>
        <v>957</v>
      </c>
      <c r="BD1032">
        <f t="shared" si="221"/>
        <v>71</v>
      </c>
      <c r="BE1032">
        <f t="shared" si="217"/>
        <v>0.22384428223844277</v>
      </c>
      <c r="BF1032">
        <f t="shared" si="218"/>
        <v>0.70042194092827004</v>
      </c>
      <c r="BG1032">
        <f t="shared" si="219"/>
        <v>5.680632124316344E-4</v>
      </c>
    </row>
    <row r="1033" spans="1:59" x14ac:dyDescent="0.35">
      <c r="A1033">
        <v>41</v>
      </c>
      <c r="B1033">
        <v>805.3360655737705</v>
      </c>
      <c r="C1033">
        <v>28</v>
      </c>
      <c r="D1033">
        <v>2034</v>
      </c>
      <c r="E1033">
        <v>1</v>
      </c>
      <c r="F1033">
        <v>1</v>
      </c>
      <c r="G1033">
        <v>3</v>
      </c>
      <c r="H1033">
        <v>2</v>
      </c>
      <c r="I1033">
        <v>2</v>
      </c>
      <c r="J1033">
        <v>0</v>
      </c>
      <c r="K1033">
        <v>23</v>
      </c>
      <c r="L1033">
        <v>3</v>
      </c>
      <c r="M1033">
        <v>3</v>
      </c>
      <c r="N1033" s="14">
        <v>0</v>
      </c>
      <c r="O1033">
        <v>1</v>
      </c>
      <c r="P1033" s="15">
        <f t="shared" si="209"/>
        <v>1</v>
      </c>
      <c r="Q1033">
        <f t="shared" si="210"/>
        <v>0</v>
      </c>
      <c r="R1033">
        <f t="shared" si="211"/>
        <v>8.7466083919025744E-2</v>
      </c>
      <c r="S1033" s="14">
        <f t="shared" si="212"/>
        <v>8.7466083919025744E-2</v>
      </c>
      <c r="T1033" s="15">
        <f t="shared" si="213"/>
        <v>0.91253391608097423</v>
      </c>
      <c r="U1033" s="14">
        <f t="shared" si="214"/>
        <v>-9.1530025908297966E-2</v>
      </c>
      <c r="V1033" s="15">
        <f t="shared" si="215"/>
        <v>100</v>
      </c>
      <c r="W1033">
        <f t="shared" si="216"/>
        <v>9.5849680080564145E-2</v>
      </c>
      <c r="AZ1033">
        <v>0.18349661032203038</v>
      </c>
      <c r="BA1033">
        <v>1</v>
      </c>
      <c r="BB1033">
        <v>0</v>
      </c>
      <c r="BC1033">
        <f t="shared" si="220"/>
        <v>958</v>
      </c>
      <c r="BD1033">
        <f t="shared" si="221"/>
        <v>71</v>
      </c>
      <c r="BE1033">
        <f t="shared" si="217"/>
        <v>0.22303325223033255</v>
      </c>
      <c r="BF1033">
        <f t="shared" si="218"/>
        <v>0.70042194092827004</v>
      </c>
      <c r="BG1033">
        <f t="shared" si="219"/>
        <v>5.6806321243171225E-4</v>
      </c>
    </row>
    <row r="1034" spans="1:59" x14ac:dyDescent="0.35">
      <c r="A1034">
        <v>41</v>
      </c>
      <c r="B1034">
        <v>840</v>
      </c>
      <c r="C1034">
        <v>9</v>
      </c>
      <c r="D1034">
        <v>999</v>
      </c>
      <c r="E1034">
        <v>1</v>
      </c>
      <c r="F1034">
        <v>2</v>
      </c>
      <c r="G1034">
        <v>1</v>
      </c>
      <c r="H1034">
        <v>3</v>
      </c>
      <c r="I1034">
        <v>3</v>
      </c>
      <c r="J1034">
        <v>0</v>
      </c>
      <c r="K1034">
        <v>17</v>
      </c>
      <c r="L1034">
        <v>2</v>
      </c>
      <c r="M1034">
        <v>4</v>
      </c>
      <c r="N1034" s="14">
        <v>0</v>
      </c>
      <c r="O1034">
        <v>1</v>
      </c>
      <c r="P1034" s="15">
        <f t="shared" si="209"/>
        <v>1</v>
      </c>
      <c r="Q1034">
        <f t="shared" si="210"/>
        <v>0</v>
      </c>
      <c r="R1034">
        <f t="shared" si="211"/>
        <v>2.3204350752632743E-2</v>
      </c>
      <c r="S1034" s="14">
        <f t="shared" si="212"/>
        <v>2.3204350752632743E-2</v>
      </c>
      <c r="T1034" s="15">
        <f t="shared" si="213"/>
        <v>0.97679564924736728</v>
      </c>
      <c r="U1034" s="14">
        <f t="shared" si="214"/>
        <v>-2.347781028302344E-2</v>
      </c>
      <c r="V1034" s="15">
        <f t="shared" si="215"/>
        <v>100</v>
      </c>
      <c r="W1034">
        <f t="shared" si="216"/>
        <v>2.3755583647932885E-2</v>
      </c>
      <c r="AZ1034">
        <v>0.18371679760908233</v>
      </c>
      <c r="BA1034">
        <v>1</v>
      </c>
      <c r="BB1034">
        <v>0</v>
      </c>
      <c r="BC1034">
        <f t="shared" si="220"/>
        <v>959</v>
      </c>
      <c r="BD1034">
        <f t="shared" si="221"/>
        <v>71</v>
      </c>
      <c r="BE1034">
        <f t="shared" si="217"/>
        <v>0.22222222222222221</v>
      </c>
      <c r="BF1034">
        <f t="shared" si="218"/>
        <v>0.70042194092827004</v>
      </c>
      <c r="BG1034">
        <f t="shared" si="219"/>
        <v>5.6806321243171225E-4</v>
      </c>
    </row>
    <row r="1035" spans="1:59" x14ac:dyDescent="0.35">
      <c r="A1035">
        <v>41</v>
      </c>
      <c r="B1035">
        <v>857</v>
      </c>
      <c r="C1035">
        <v>10</v>
      </c>
      <c r="D1035">
        <v>199</v>
      </c>
      <c r="E1035">
        <v>4</v>
      </c>
      <c r="F1035">
        <v>2</v>
      </c>
      <c r="G1035">
        <v>6</v>
      </c>
      <c r="H1035">
        <v>1</v>
      </c>
      <c r="I1035">
        <v>3</v>
      </c>
      <c r="J1035">
        <v>0</v>
      </c>
      <c r="K1035">
        <v>13</v>
      </c>
      <c r="L1035">
        <v>2</v>
      </c>
      <c r="M1035">
        <v>2</v>
      </c>
      <c r="N1035" s="14">
        <v>0</v>
      </c>
      <c r="O1035">
        <v>1</v>
      </c>
      <c r="P1035" s="15">
        <f t="shared" si="209"/>
        <v>1</v>
      </c>
      <c r="Q1035">
        <f t="shared" si="210"/>
        <v>0</v>
      </c>
      <c r="R1035">
        <f t="shared" si="211"/>
        <v>6.4981260739840938E-2</v>
      </c>
      <c r="S1035" s="14">
        <f t="shared" si="212"/>
        <v>6.4981260739840938E-2</v>
      </c>
      <c r="T1035" s="15">
        <f t="shared" si="213"/>
        <v>0.9350187392601591</v>
      </c>
      <c r="U1035" s="14">
        <f t="shared" si="214"/>
        <v>-6.7188707904813058E-2</v>
      </c>
      <c r="V1035" s="15">
        <f t="shared" si="215"/>
        <v>100</v>
      </c>
      <c r="W1035">
        <f t="shared" si="216"/>
        <v>6.9497281724276314E-2</v>
      </c>
      <c r="AZ1035">
        <v>0.18451960506859702</v>
      </c>
      <c r="BA1035">
        <v>1</v>
      </c>
      <c r="BB1035">
        <v>0</v>
      </c>
      <c r="BC1035">
        <f t="shared" si="220"/>
        <v>960</v>
      </c>
      <c r="BD1035">
        <f t="shared" si="221"/>
        <v>71</v>
      </c>
      <c r="BE1035">
        <f t="shared" si="217"/>
        <v>0.22141119221411187</v>
      </c>
      <c r="BF1035">
        <f t="shared" si="218"/>
        <v>0.70042194092827004</v>
      </c>
      <c r="BG1035">
        <f t="shared" si="219"/>
        <v>5.680632124316344E-4</v>
      </c>
    </row>
    <row r="1036" spans="1:59" x14ac:dyDescent="0.35">
      <c r="A1036">
        <v>41</v>
      </c>
      <c r="B1036">
        <v>896</v>
      </c>
      <c r="C1036">
        <v>6</v>
      </c>
      <c r="D1036">
        <v>298</v>
      </c>
      <c r="E1036">
        <v>4</v>
      </c>
      <c r="F1036">
        <v>1</v>
      </c>
      <c r="G1036">
        <v>6</v>
      </c>
      <c r="H1036">
        <v>4</v>
      </c>
      <c r="I1036">
        <v>1</v>
      </c>
      <c r="J1036">
        <v>1</v>
      </c>
      <c r="K1036">
        <v>18</v>
      </c>
      <c r="L1036">
        <v>3</v>
      </c>
      <c r="M1036">
        <v>3</v>
      </c>
      <c r="N1036" s="14">
        <v>0</v>
      </c>
      <c r="O1036">
        <v>1</v>
      </c>
      <c r="P1036" s="15">
        <f t="shared" si="209"/>
        <v>1</v>
      </c>
      <c r="Q1036">
        <f t="shared" si="210"/>
        <v>0</v>
      </c>
      <c r="R1036">
        <f t="shared" si="211"/>
        <v>0.1521734844313205</v>
      </c>
      <c r="S1036" s="14">
        <f t="shared" si="212"/>
        <v>0.1521734844313205</v>
      </c>
      <c r="T1036" s="15">
        <f t="shared" si="213"/>
        <v>0.8478265155686795</v>
      </c>
      <c r="U1036" s="14">
        <f t="shared" si="214"/>
        <v>-0.16507924481703132</v>
      </c>
      <c r="V1036" s="15">
        <f t="shared" si="215"/>
        <v>100</v>
      </c>
      <c r="W1036">
        <f t="shared" si="216"/>
        <v>0.17948658320653038</v>
      </c>
      <c r="AZ1036">
        <v>0.18457432184285003</v>
      </c>
      <c r="BA1036">
        <v>1</v>
      </c>
      <c r="BB1036">
        <v>0</v>
      </c>
      <c r="BC1036">
        <f t="shared" si="220"/>
        <v>961</v>
      </c>
      <c r="BD1036">
        <f t="shared" si="221"/>
        <v>71</v>
      </c>
      <c r="BE1036">
        <f t="shared" si="217"/>
        <v>0.22060016220600165</v>
      </c>
      <c r="BF1036">
        <f t="shared" si="218"/>
        <v>0.70042194092827004</v>
      </c>
      <c r="BG1036">
        <f t="shared" si="219"/>
        <v>5.6806321243171225E-4</v>
      </c>
    </row>
    <row r="1037" spans="1:59" x14ac:dyDescent="0.35">
      <c r="A1037">
        <v>41</v>
      </c>
      <c r="B1037">
        <v>906</v>
      </c>
      <c r="C1037">
        <v>5</v>
      </c>
      <c r="D1037">
        <v>1210</v>
      </c>
      <c r="E1037">
        <v>1</v>
      </c>
      <c r="F1037">
        <v>2</v>
      </c>
      <c r="G1037">
        <v>4</v>
      </c>
      <c r="H1037">
        <v>1</v>
      </c>
      <c r="I1037">
        <v>3</v>
      </c>
      <c r="J1037">
        <v>0</v>
      </c>
      <c r="K1037">
        <v>17</v>
      </c>
      <c r="L1037">
        <v>1</v>
      </c>
      <c r="M1037">
        <v>1</v>
      </c>
      <c r="N1037" s="14">
        <v>1</v>
      </c>
      <c r="O1037">
        <v>0</v>
      </c>
      <c r="P1037" s="15">
        <f t="shared" si="209"/>
        <v>1</v>
      </c>
      <c r="Q1037">
        <f t="shared" si="210"/>
        <v>1</v>
      </c>
      <c r="R1037">
        <f t="shared" si="211"/>
        <v>0.14552638554598724</v>
      </c>
      <c r="S1037" s="14">
        <f t="shared" si="212"/>
        <v>0.14552638554598724</v>
      </c>
      <c r="T1037" s="15">
        <f t="shared" si="213"/>
        <v>0.85447361445401282</v>
      </c>
      <c r="U1037" s="14">
        <f t="shared" si="214"/>
        <v>-1.9273978648527428</v>
      </c>
      <c r="V1037" s="15">
        <f t="shared" si="215"/>
        <v>0</v>
      </c>
      <c r="W1037">
        <f t="shared" si="216"/>
        <v>5.8716061094226371</v>
      </c>
      <c r="AZ1037">
        <v>0.18469905662359115</v>
      </c>
      <c r="BA1037">
        <v>1</v>
      </c>
      <c r="BB1037">
        <v>0</v>
      </c>
      <c r="BC1037">
        <f t="shared" si="220"/>
        <v>962</v>
      </c>
      <c r="BD1037">
        <f t="shared" si="221"/>
        <v>71</v>
      </c>
      <c r="BE1037">
        <f t="shared" si="217"/>
        <v>0.21978913219789131</v>
      </c>
      <c r="BF1037">
        <f t="shared" si="218"/>
        <v>0.70042194092827004</v>
      </c>
      <c r="BG1037">
        <f t="shared" si="219"/>
        <v>5.6806321243171225E-4</v>
      </c>
    </row>
    <row r="1038" spans="1:59" x14ac:dyDescent="0.35">
      <c r="A1038">
        <v>41</v>
      </c>
      <c r="B1038">
        <v>918</v>
      </c>
      <c r="C1038">
        <v>6</v>
      </c>
      <c r="D1038">
        <v>1708</v>
      </c>
      <c r="E1038">
        <v>4</v>
      </c>
      <c r="F1038">
        <v>2</v>
      </c>
      <c r="G1038">
        <v>8</v>
      </c>
      <c r="H1038">
        <v>3</v>
      </c>
      <c r="I1038">
        <v>1</v>
      </c>
      <c r="J1038">
        <v>0</v>
      </c>
      <c r="K1038">
        <v>12</v>
      </c>
      <c r="L1038">
        <v>2</v>
      </c>
      <c r="M1038">
        <v>3</v>
      </c>
      <c r="N1038" s="14">
        <v>0</v>
      </c>
      <c r="O1038">
        <v>1</v>
      </c>
      <c r="P1038" s="15">
        <f t="shared" si="209"/>
        <v>1</v>
      </c>
      <c r="Q1038">
        <f t="shared" si="210"/>
        <v>0</v>
      </c>
      <c r="R1038">
        <f t="shared" si="211"/>
        <v>8.8530637583088961E-2</v>
      </c>
      <c r="S1038" s="14">
        <f t="shared" si="212"/>
        <v>8.8530637583088961E-2</v>
      </c>
      <c r="T1038" s="15">
        <f t="shared" si="213"/>
        <v>0.91146936241691101</v>
      </c>
      <c r="U1038" s="14">
        <f t="shared" si="214"/>
        <v>-9.2697297697209635E-2</v>
      </c>
      <c r="V1038" s="15">
        <f t="shared" si="215"/>
        <v>100</v>
      </c>
      <c r="W1038">
        <f t="shared" si="216"/>
        <v>9.7129581348006491E-2</v>
      </c>
      <c r="AZ1038">
        <v>0.18472769221265081</v>
      </c>
      <c r="BA1038">
        <v>1</v>
      </c>
      <c r="BB1038">
        <v>0</v>
      </c>
      <c r="BC1038">
        <f t="shared" si="220"/>
        <v>963</v>
      </c>
      <c r="BD1038">
        <f t="shared" si="221"/>
        <v>71</v>
      </c>
      <c r="BE1038">
        <f t="shared" si="217"/>
        <v>0.21897810218978098</v>
      </c>
      <c r="BF1038">
        <f t="shared" si="218"/>
        <v>0.70042194092827004</v>
      </c>
      <c r="BG1038">
        <f t="shared" si="219"/>
        <v>5.680632124316344E-4</v>
      </c>
    </row>
    <row r="1039" spans="1:59" x14ac:dyDescent="0.35">
      <c r="A1039">
        <v>41</v>
      </c>
      <c r="B1039">
        <v>930</v>
      </c>
      <c r="C1039">
        <v>3</v>
      </c>
      <c r="D1039">
        <v>2037</v>
      </c>
      <c r="E1039">
        <v>3</v>
      </c>
      <c r="F1039">
        <v>2</v>
      </c>
      <c r="G1039">
        <v>8</v>
      </c>
      <c r="H1039">
        <v>2</v>
      </c>
      <c r="I1039">
        <v>3</v>
      </c>
      <c r="J1039">
        <v>0</v>
      </c>
      <c r="K1039">
        <v>11</v>
      </c>
      <c r="L1039">
        <v>3</v>
      </c>
      <c r="M1039">
        <v>3</v>
      </c>
      <c r="N1039" s="14">
        <v>0</v>
      </c>
      <c r="O1039">
        <v>1</v>
      </c>
      <c r="P1039" s="15">
        <f t="shared" si="209"/>
        <v>1</v>
      </c>
      <c r="Q1039">
        <f t="shared" si="210"/>
        <v>0</v>
      </c>
      <c r="R1039">
        <f t="shared" si="211"/>
        <v>3.6360842361149462E-2</v>
      </c>
      <c r="S1039" s="14">
        <f t="shared" si="212"/>
        <v>3.6360842361149462E-2</v>
      </c>
      <c r="T1039" s="15">
        <f t="shared" si="213"/>
        <v>0.96363915763885055</v>
      </c>
      <c r="U1039" s="14">
        <f t="shared" si="214"/>
        <v>-3.7038372248009419E-2</v>
      </c>
      <c r="V1039" s="15">
        <f t="shared" si="215"/>
        <v>100</v>
      </c>
      <c r="W1039">
        <f t="shared" si="216"/>
        <v>3.7732840216084966E-2</v>
      </c>
      <c r="AZ1039">
        <v>0.18484999612240446</v>
      </c>
      <c r="BA1039">
        <v>1</v>
      </c>
      <c r="BB1039">
        <v>0</v>
      </c>
      <c r="BC1039">
        <f t="shared" si="220"/>
        <v>964</v>
      </c>
      <c r="BD1039">
        <f t="shared" si="221"/>
        <v>71</v>
      </c>
      <c r="BE1039">
        <f t="shared" si="217"/>
        <v>0.21816707218167075</v>
      </c>
      <c r="BF1039">
        <f t="shared" si="218"/>
        <v>0.70042194092827004</v>
      </c>
      <c r="BG1039">
        <f t="shared" si="219"/>
        <v>5.6806321243171225E-4</v>
      </c>
    </row>
    <row r="1040" spans="1:59" x14ac:dyDescent="0.35">
      <c r="A1040">
        <v>41</v>
      </c>
      <c r="B1040">
        <v>933</v>
      </c>
      <c r="C1040">
        <v>9</v>
      </c>
      <c r="D1040">
        <v>200</v>
      </c>
      <c r="E1040">
        <v>3</v>
      </c>
      <c r="F1040">
        <v>2</v>
      </c>
      <c r="G1040">
        <v>5</v>
      </c>
      <c r="H1040">
        <v>1</v>
      </c>
      <c r="I1040">
        <v>2</v>
      </c>
      <c r="J1040">
        <v>0</v>
      </c>
      <c r="K1040">
        <v>21</v>
      </c>
      <c r="L1040">
        <v>4</v>
      </c>
      <c r="M1040">
        <v>3</v>
      </c>
      <c r="N1040" s="14">
        <v>0</v>
      </c>
      <c r="O1040">
        <v>1</v>
      </c>
      <c r="P1040" s="15">
        <f t="shared" si="209"/>
        <v>1</v>
      </c>
      <c r="Q1040">
        <f t="shared" si="210"/>
        <v>0</v>
      </c>
      <c r="R1040">
        <f t="shared" si="211"/>
        <v>6.8405516806484157E-2</v>
      </c>
      <c r="S1040" s="14">
        <f t="shared" si="212"/>
        <v>6.8405516806484157E-2</v>
      </c>
      <c r="T1040" s="15">
        <f t="shared" si="213"/>
        <v>0.9315944831935159</v>
      </c>
      <c r="U1040" s="14">
        <f t="shared" si="214"/>
        <v>-7.0857662851318934E-2</v>
      </c>
      <c r="V1040" s="15">
        <f t="shared" si="215"/>
        <v>100</v>
      </c>
      <c r="W1040">
        <f t="shared" si="216"/>
        <v>7.3428426252578602E-2</v>
      </c>
      <c r="AZ1040">
        <v>0.18537455796137603</v>
      </c>
      <c r="BA1040">
        <v>1</v>
      </c>
      <c r="BB1040">
        <v>0</v>
      </c>
      <c r="BC1040">
        <f t="shared" si="220"/>
        <v>965</v>
      </c>
      <c r="BD1040">
        <f t="shared" si="221"/>
        <v>71</v>
      </c>
      <c r="BE1040">
        <f t="shared" si="217"/>
        <v>0.21735604217356042</v>
      </c>
      <c r="BF1040">
        <f t="shared" si="218"/>
        <v>0.70042194092827004</v>
      </c>
      <c r="BG1040">
        <f t="shared" si="219"/>
        <v>5.6806321243171225E-4</v>
      </c>
    </row>
    <row r="1041" spans="1:59" x14ac:dyDescent="0.35">
      <c r="A1041">
        <v>41</v>
      </c>
      <c r="B1041">
        <v>1018</v>
      </c>
      <c r="C1041">
        <v>1</v>
      </c>
      <c r="D1041">
        <v>1349</v>
      </c>
      <c r="E1041">
        <v>3</v>
      </c>
      <c r="F1041">
        <v>1</v>
      </c>
      <c r="G1041">
        <v>8</v>
      </c>
      <c r="H1041">
        <v>1</v>
      </c>
      <c r="I1041">
        <v>3</v>
      </c>
      <c r="J1041">
        <v>0</v>
      </c>
      <c r="K1041">
        <v>17</v>
      </c>
      <c r="L1041">
        <v>4</v>
      </c>
      <c r="M1041">
        <v>3</v>
      </c>
      <c r="N1041" s="14">
        <v>0</v>
      </c>
      <c r="O1041">
        <v>1</v>
      </c>
      <c r="P1041" s="15">
        <f t="shared" si="209"/>
        <v>1</v>
      </c>
      <c r="Q1041">
        <f t="shared" si="210"/>
        <v>0</v>
      </c>
      <c r="R1041">
        <f t="shared" si="211"/>
        <v>2.7998340250810678E-2</v>
      </c>
      <c r="S1041" s="14">
        <f t="shared" si="212"/>
        <v>2.7998340250810678E-2</v>
      </c>
      <c r="T1041" s="15">
        <f t="shared" si="213"/>
        <v>0.97200165974918928</v>
      </c>
      <c r="U1041" s="14">
        <f t="shared" si="214"/>
        <v>-2.8397766962261532E-2</v>
      </c>
      <c r="V1041" s="15">
        <f t="shared" si="215"/>
        <v>100</v>
      </c>
      <c r="W1041">
        <f t="shared" si="216"/>
        <v>2.880482761524835E-2</v>
      </c>
      <c r="AZ1041">
        <v>0.18562736713757047</v>
      </c>
      <c r="BA1041">
        <v>1</v>
      </c>
      <c r="BB1041">
        <v>0</v>
      </c>
      <c r="BC1041">
        <f t="shared" si="220"/>
        <v>966</v>
      </c>
      <c r="BD1041">
        <f t="shared" si="221"/>
        <v>71</v>
      </c>
      <c r="BE1041">
        <f t="shared" si="217"/>
        <v>0.21654501216545008</v>
      </c>
      <c r="BF1041">
        <f t="shared" si="218"/>
        <v>0.70042194092827004</v>
      </c>
      <c r="BG1041">
        <f t="shared" si="219"/>
        <v>5.680632124316344E-4</v>
      </c>
    </row>
    <row r="1042" spans="1:59" x14ac:dyDescent="0.35">
      <c r="A1042">
        <v>41</v>
      </c>
      <c r="B1042">
        <v>1085</v>
      </c>
      <c r="C1042">
        <v>2</v>
      </c>
      <c r="D1042">
        <v>927</v>
      </c>
      <c r="E1042">
        <v>2</v>
      </c>
      <c r="F1042">
        <v>1</v>
      </c>
      <c r="G1042">
        <v>5</v>
      </c>
      <c r="H1042">
        <v>4</v>
      </c>
      <c r="I1042">
        <v>3</v>
      </c>
      <c r="J1042">
        <v>1</v>
      </c>
      <c r="K1042">
        <v>13</v>
      </c>
      <c r="L1042">
        <v>3</v>
      </c>
      <c r="M1042">
        <v>2</v>
      </c>
      <c r="N1042" s="14">
        <v>1</v>
      </c>
      <c r="O1042">
        <v>0</v>
      </c>
      <c r="P1042" s="15">
        <f t="shared" si="209"/>
        <v>1</v>
      </c>
      <c r="Q1042">
        <f t="shared" si="210"/>
        <v>1</v>
      </c>
      <c r="R1042">
        <f t="shared" si="211"/>
        <v>8.9345584221438581E-2</v>
      </c>
      <c r="S1042" s="14">
        <f t="shared" si="212"/>
        <v>8.9345584221438581E-2</v>
      </c>
      <c r="T1042" s="15">
        <f t="shared" si="213"/>
        <v>0.91065441577856143</v>
      </c>
      <c r="U1042" s="14">
        <f t="shared" si="214"/>
        <v>-2.4152434597346342</v>
      </c>
      <c r="V1042" s="15">
        <f t="shared" si="215"/>
        <v>0</v>
      </c>
      <c r="W1042">
        <f t="shared" si="216"/>
        <v>10.192494947725114</v>
      </c>
      <c r="AZ1042">
        <v>0.18611762378937166</v>
      </c>
      <c r="BA1042">
        <v>1</v>
      </c>
      <c r="BB1042">
        <v>0</v>
      </c>
      <c r="BC1042">
        <f t="shared" si="220"/>
        <v>967</v>
      </c>
      <c r="BD1042">
        <f t="shared" si="221"/>
        <v>71</v>
      </c>
      <c r="BE1042">
        <f t="shared" si="217"/>
        <v>0.21573398215733985</v>
      </c>
      <c r="BF1042">
        <f t="shared" si="218"/>
        <v>0.70042194092827004</v>
      </c>
      <c r="BG1042">
        <f t="shared" si="219"/>
        <v>0</v>
      </c>
    </row>
    <row r="1043" spans="1:59" x14ac:dyDescent="0.35">
      <c r="A1043">
        <v>41</v>
      </c>
      <c r="B1043">
        <v>1102</v>
      </c>
      <c r="C1043">
        <v>1</v>
      </c>
      <c r="D1043">
        <v>1</v>
      </c>
      <c r="E1043">
        <v>2</v>
      </c>
      <c r="F1043">
        <v>1</v>
      </c>
      <c r="G1043">
        <v>8</v>
      </c>
      <c r="H1043">
        <v>4</v>
      </c>
      <c r="I1043">
        <v>1</v>
      </c>
      <c r="J1043">
        <v>1</v>
      </c>
      <c r="K1043">
        <v>11</v>
      </c>
      <c r="L1043">
        <v>1</v>
      </c>
      <c r="M1043">
        <v>1</v>
      </c>
      <c r="N1043" s="14">
        <v>1</v>
      </c>
      <c r="O1043">
        <v>0</v>
      </c>
      <c r="P1043" s="15">
        <f t="shared" si="209"/>
        <v>1</v>
      </c>
      <c r="Q1043">
        <f t="shared" si="210"/>
        <v>1</v>
      </c>
      <c r="R1043">
        <f t="shared" si="211"/>
        <v>0.53966460742458244</v>
      </c>
      <c r="S1043" s="14">
        <f t="shared" si="212"/>
        <v>0.53966460742458244</v>
      </c>
      <c r="T1043" s="15">
        <f t="shared" si="213"/>
        <v>0.46033539257541756</v>
      </c>
      <c r="U1043" s="14">
        <f t="shared" si="214"/>
        <v>-0.61680742974657032</v>
      </c>
      <c r="V1043" s="15">
        <f t="shared" si="215"/>
        <v>100</v>
      </c>
      <c r="W1043">
        <f t="shared" si="216"/>
        <v>0.85300274696955913</v>
      </c>
      <c r="AZ1043">
        <v>0.18639086145688083</v>
      </c>
      <c r="BA1043">
        <v>0</v>
      </c>
      <c r="BB1043">
        <v>1</v>
      </c>
      <c r="BC1043">
        <f t="shared" si="220"/>
        <v>967</v>
      </c>
      <c r="BD1043">
        <f t="shared" si="221"/>
        <v>72</v>
      </c>
      <c r="BE1043">
        <f t="shared" si="217"/>
        <v>0.21573398215733985</v>
      </c>
      <c r="BF1043">
        <f t="shared" si="218"/>
        <v>0.69620253164556956</v>
      </c>
      <c r="BG1043">
        <f t="shared" si="219"/>
        <v>5.6464114488694278E-4</v>
      </c>
    </row>
    <row r="1044" spans="1:59" x14ac:dyDescent="0.35">
      <c r="A1044">
        <v>41</v>
      </c>
      <c r="B1044">
        <v>1200</v>
      </c>
      <c r="C1044">
        <v>22</v>
      </c>
      <c r="D1044">
        <v>1392</v>
      </c>
      <c r="E1044">
        <v>4</v>
      </c>
      <c r="F1044">
        <v>1</v>
      </c>
      <c r="G1044">
        <v>4</v>
      </c>
      <c r="H1044">
        <v>4</v>
      </c>
      <c r="I1044">
        <v>3</v>
      </c>
      <c r="J1044">
        <v>1</v>
      </c>
      <c r="K1044">
        <v>14</v>
      </c>
      <c r="L1044">
        <v>1</v>
      </c>
      <c r="M1044">
        <v>2</v>
      </c>
      <c r="N1044" s="14">
        <v>0</v>
      </c>
      <c r="O1044">
        <v>1</v>
      </c>
      <c r="P1044" s="15">
        <f t="shared" si="209"/>
        <v>1</v>
      </c>
      <c r="Q1044">
        <f t="shared" si="210"/>
        <v>0</v>
      </c>
      <c r="R1044">
        <f t="shared" si="211"/>
        <v>9.1868395518199364E-2</v>
      </c>
      <c r="S1044" s="14">
        <f t="shared" si="212"/>
        <v>9.1868395518199364E-2</v>
      </c>
      <c r="T1044" s="15">
        <f t="shared" si="213"/>
        <v>0.90813160448180064</v>
      </c>
      <c r="U1044" s="14">
        <f t="shared" si="214"/>
        <v>-9.6365972026856386E-2</v>
      </c>
      <c r="V1044" s="15">
        <f t="shared" si="215"/>
        <v>100</v>
      </c>
      <c r="W1044">
        <f t="shared" si="216"/>
        <v>0.10116198474407402</v>
      </c>
      <c r="AZ1044">
        <v>0.18667835574141792</v>
      </c>
      <c r="BA1044">
        <v>1</v>
      </c>
      <c r="BB1044">
        <v>0</v>
      </c>
      <c r="BC1044">
        <f t="shared" si="220"/>
        <v>968</v>
      </c>
      <c r="BD1044">
        <f t="shared" si="221"/>
        <v>72</v>
      </c>
      <c r="BE1044">
        <f t="shared" si="217"/>
        <v>0.21492295214922952</v>
      </c>
      <c r="BF1044">
        <f t="shared" si="218"/>
        <v>0.69620253164556956</v>
      </c>
      <c r="BG1044">
        <f t="shared" si="219"/>
        <v>0</v>
      </c>
    </row>
    <row r="1045" spans="1:59" x14ac:dyDescent="0.35">
      <c r="A1045">
        <v>41</v>
      </c>
      <c r="B1045">
        <v>1206</v>
      </c>
      <c r="C1045">
        <v>23</v>
      </c>
      <c r="D1045">
        <v>1678</v>
      </c>
      <c r="E1045">
        <v>4</v>
      </c>
      <c r="F1045">
        <v>2</v>
      </c>
      <c r="G1045">
        <v>8</v>
      </c>
      <c r="H1045">
        <v>3</v>
      </c>
      <c r="I1045">
        <v>1</v>
      </c>
      <c r="J1045">
        <v>1</v>
      </c>
      <c r="K1045">
        <v>16</v>
      </c>
      <c r="L1045">
        <v>4</v>
      </c>
      <c r="M1045">
        <v>3</v>
      </c>
      <c r="N1045" s="14">
        <v>0</v>
      </c>
      <c r="O1045">
        <v>1</v>
      </c>
      <c r="P1045" s="15">
        <f t="shared" si="209"/>
        <v>1</v>
      </c>
      <c r="Q1045">
        <f t="shared" si="210"/>
        <v>0</v>
      </c>
      <c r="R1045">
        <f t="shared" si="211"/>
        <v>0.3508896567178183</v>
      </c>
      <c r="S1045" s="14">
        <f t="shared" si="212"/>
        <v>0.3508896567178183</v>
      </c>
      <c r="T1045" s="15">
        <f t="shared" si="213"/>
        <v>0.64911034328218165</v>
      </c>
      <c r="U1045" s="14">
        <f t="shared" si="214"/>
        <v>-0.43215255626427723</v>
      </c>
      <c r="V1045" s="15">
        <f t="shared" si="215"/>
        <v>100</v>
      </c>
      <c r="W1045">
        <f t="shared" si="216"/>
        <v>0.54057012085737077</v>
      </c>
      <c r="AZ1045">
        <v>0.18711683964856782</v>
      </c>
      <c r="BA1045">
        <v>0</v>
      </c>
      <c r="BB1045">
        <v>1</v>
      </c>
      <c r="BC1045">
        <f t="shared" si="220"/>
        <v>968</v>
      </c>
      <c r="BD1045">
        <f t="shared" si="221"/>
        <v>73</v>
      </c>
      <c r="BE1045">
        <f t="shared" si="217"/>
        <v>0.21492295214922952</v>
      </c>
      <c r="BF1045">
        <f t="shared" si="218"/>
        <v>0.69198312236286919</v>
      </c>
      <c r="BG1045">
        <f t="shared" si="219"/>
        <v>5.6121907734217353E-4</v>
      </c>
    </row>
    <row r="1046" spans="1:59" x14ac:dyDescent="0.35">
      <c r="A1046">
        <v>41</v>
      </c>
      <c r="B1046">
        <v>1356</v>
      </c>
      <c r="C1046">
        <v>20</v>
      </c>
      <c r="D1046">
        <v>248</v>
      </c>
      <c r="E1046">
        <v>2</v>
      </c>
      <c r="F1046">
        <v>1</v>
      </c>
      <c r="G1046">
        <v>9</v>
      </c>
      <c r="H1046">
        <v>2</v>
      </c>
      <c r="I1046">
        <v>1</v>
      </c>
      <c r="J1046">
        <v>1</v>
      </c>
      <c r="K1046">
        <v>22</v>
      </c>
      <c r="L1046">
        <v>4</v>
      </c>
      <c r="M1046">
        <v>2</v>
      </c>
      <c r="N1046" s="14">
        <v>1</v>
      </c>
      <c r="O1046">
        <v>0</v>
      </c>
      <c r="P1046" s="15">
        <f t="shared" si="209"/>
        <v>1</v>
      </c>
      <c r="Q1046">
        <f t="shared" si="210"/>
        <v>1</v>
      </c>
      <c r="R1046">
        <f t="shared" si="211"/>
        <v>0.60760145219385608</v>
      </c>
      <c r="S1046" s="14">
        <f t="shared" si="212"/>
        <v>0.60760145219385608</v>
      </c>
      <c r="T1046" s="15">
        <f t="shared" si="213"/>
        <v>0.39239854780614392</v>
      </c>
      <c r="U1046" s="14">
        <f t="shared" si="214"/>
        <v>-0.49823611821423769</v>
      </c>
      <c r="V1046" s="15">
        <f t="shared" si="215"/>
        <v>100</v>
      </c>
      <c r="W1046">
        <f t="shared" si="216"/>
        <v>0.64581568458949068</v>
      </c>
      <c r="AZ1046">
        <v>0.18837754695035325</v>
      </c>
      <c r="BA1046">
        <v>1</v>
      </c>
      <c r="BB1046">
        <v>0</v>
      </c>
      <c r="BC1046">
        <f t="shared" si="220"/>
        <v>969</v>
      </c>
      <c r="BD1046">
        <f t="shared" si="221"/>
        <v>73</v>
      </c>
      <c r="BE1046">
        <f t="shared" si="217"/>
        <v>0.21411192214111918</v>
      </c>
      <c r="BF1046">
        <f t="shared" si="218"/>
        <v>0.69198312236286919</v>
      </c>
      <c r="BG1046">
        <f t="shared" si="219"/>
        <v>5.6121907734209666E-4</v>
      </c>
    </row>
    <row r="1047" spans="1:59" x14ac:dyDescent="0.35">
      <c r="A1047">
        <v>41</v>
      </c>
      <c r="B1047">
        <v>1360</v>
      </c>
      <c r="C1047">
        <v>12</v>
      </c>
      <c r="D1047">
        <v>58</v>
      </c>
      <c r="E1047">
        <v>2</v>
      </c>
      <c r="F1047">
        <v>1</v>
      </c>
      <c r="G1047">
        <v>1</v>
      </c>
      <c r="H1047">
        <v>3</v>
      </c>
      <c r="I1047">
        <v>2</v>
      </c>
      <c r="J1047">
        <v>0</v>
      </c>
      <c r="K1047">
        <v>12</v>
      </c>
      <c r="L1047">
        <v>4</v>
      </c>
      <c r="M1047">
        <v>3</v>
      </c>
      <c r="N1047" s="14">
        <v>1</v>
      </c>
      <c r="O1047">
        <v>0</v>
      </c>
      <c r="P1047" s="15">
        <f t="shared" si="209"/>
        <v>1</v>
      </c>
      <c r="Q1047">
        <f t="shared" si="210"/>
        <v>1</v>
      </c>
      <c r="R1047">
        <f t="shared" si="211"/>
        <v>2.8638788746928528E-2</v>
      </c>
      <c r="S1047" s="14">
        <f t="shared" si="212"/>
        <v>2.8638788746928528E-2</v>
      </c>
      <c r="T1047" s="15">
        <f t="shared" si="213"/>
        <v>0.97136121125307151</v>
      </c>
      <c r="U1047" s="14">
        <f t="shared" si="214"/>
        <v>-3.5529932301398865</v>
      </c>
      <c r="V1047" s="15">
        <f t="shared" si="215"/>
        <v>0</v>
      </c>
      <c r="W1047">
        <f t="shared" si="216"/>
        <v>33.917677868176199</v>
      </c>
      <c r="AZ1047">
        <v>0.19025969918194377</v>
      </c>
      <c r="BA1047">
        <v>1</v>
      </c>
      <c r="BB1047">
        <v>0</v>
      </c>
      <c r="BC1047">
        <f t="shared" si="220"/>
        <v>970</v>
      </c>
      <c r="BD1047">
        <f t="shared" si="221"/>
        <v>73</v>
      </c>
      <c r="BE1047">
        <f t="shared" si="217"/>
        <v>0.21330089213300896</v>
      </c>
      <c r="BF1047">
        <f t="shared" si="218"/>
        <v>0.69198312236286919</v>
      </c>
      <c r="BG1047">
        <f t="shared" si="219"/>
        <v>5.6121907734217353E-4</v>
      </c>
    </row>
    <row r="1048" spans="1:59" x14ac:dyDescent="0.35">
      <c r="A1048">
        <v>41</v>
      </c>
      <c r="B1048">
        <v>1411</v>
      </c>
      <c r="C1048">
        <v>19</v>
      </c>
      <c r="D1048">
        <v>334</v>
      </c>
      <c r="E1048">
        <v>3</v>
      </c>
      <c r="F1048">
        <v>2</v>
      </c>
      <c r="G1048">
        <v>4</v>
      </c>
      <c r="H1048">
        <v>1</v>
      </c>
      <c r="I1048">
        <v>3</v>
      </c>
      <c r="J1048">
        <v>0</v>
      </c>
      <c r="K1048">
        <v>16</v>
      </c>
      <c r="L1048">
        <v>1</v>
      </c>
      <c r="M1048">
        <v>2</v>
      </c>
      <c r="N1048" s="14">
        <v>0</v>
      </c>
      <c r="O1048">
        <v>1</v>
      </c>
      <c r="P1048" s="15">
        <f t="shared" si="209"/>
        <v>1</v>
      </c>
      <c r="Q1048">
        <f t="shared" si="210"/>
        <v>0</v>
      </c>
      <c r="R1048">
        <f t="shared" si="211"/>
        <v>9.2690840675894406E-2</v>
      </c>
      <c r="S1048" s="14">
        <f t="shared" si="212"/>
        <v>9.2690840675894406E-2</v>
      </c>
      <c r="T1048" s="15">
        <f t="shared" si="213"/>
        <v>0.90730915932410561</v>
      </c>
      <c r="U1048" s="14">
        <f t="shared" si="214"/>
        <v>-9.7272027713559694E-2</v>
      </c>
      <c r="V1048" s="15">
        <f t="shared" si="215"/>
        <v>100</v>
      </c>
      <c r="W1048">
        <f t="shared" si="216"/>
        <v>0.10216015095113101</v>
      </c>
      <c r="AZ1048">
        <v>0.19076227443660945</v>
      </c>
      <c r="BA1048">
        <v>1</v>
      </c>
      <c r="BB1048">
        <v>0</v>
      </c>
      <c r="BC1048">
        <f t="shared" si="220"/>
        <v>971</v>
      </c>
      <c r="BD1048">
        <f t="shared" si="221"/>
        <v>73</v>
      </c>
      <c r="BE1048">
        <f t="shared" si="217"/>
        <v>0.21248986212489862</v>
      </c>
      <c r="BF1048">
        <f t="shared" si="218"/>
        <v>0.69198312236286919</v>
      </c>
      <c r="BG1048">
        <f t="shared" si="219"/>
        <v>5.6121907734217353E-4</v>
      </c>
    </row>
    <row r="1049" spans="1:59" x14ac:dyDescent="0.35">
      <c r="A1049">
        <v>42</v>
      </c>
      <c r="B1049">
        <v>179</v>
      </c>
      <c r="C1049">
        <v>2</v>
      </c>
      <c r="D1049">
        <v>1231</v>
      </c>
      <c r="E1049">
        <v>4</v>
      </c>
      <c r="F1049">
        <v>2</v>
      </c>
      <c r="G1049">
        <v>2</v>
      </c>
      <c r="H1049">
        <v>1</v>
      </c>
      <c r="I1049">
        <v>2</v>
      </c>
      <c r="J1049">
        <v>0</v>
      </c>
      <c r="K1049">
        <v>16</v>
      </c>
      <c r="L1049">
        <v>1</v>
      </c>
      <c r="M1049">
        <v>4</v>
      </c>
      <c r="N1049" s="14">
        <v>0</v>
      </c>
      <c r="O1049">
        <v>1</v>
      </c>
      <c r="P1049" s="15">
        <f t="shared" si="209"/>
        <v>1</v>
      </c>
      <c r="Q1049">
        <f t="shared" si="210"/>
        <v>0</v>
      </c>
      <c r="R1049">
        <f t="shared" si="211"/>
        <v>3.6155293372282765E-2</v>
      </c>
      <c r="S1049" s="14">
        <f t="shared" si="212"/>
        <v>3.6155293372282765E-2</v>
      </c>
      <c r="T1049" s="15">
        <f t="shared" si="213"/>
        <v>0.96384470662771726</v>
      </c>
      <c r="U1049" s="14">
        <f t="shared" si="214"/>
        <v>-3.6825090058252553E-2</v>
      </c>
      <c r="V1049" s="15">
        <f t="shared" si="215"/>
        <v>100</v>
      </c>
      <c r="W1049">
        <f t="shared" si="216"/>
        <v>3.7511533884729484E-2</v>
      </c>
      <c r="AZ1049">
        <v>0.19076525964521904</v>
      </c>
      <c r="BA1049">
        <v>1</v>
      </c>
      <c r="BB1049">
        <v>0</v>
      </c>
      <c r="BC1049">
        <f t="shared" si="220"/>
        <v>972</v>
      </c>
      <c r="BD1049">
        <f t="shared" si="221"/>
        <v>73</v>
      </c>
      <c r="BE1049">
        <f t="shared" si="217"/>
        <v>0.21167883211678828</v>
      </c>
      <c r="BF1049">
        <f t="shared" si="218"/>
        <v>0.69198312236286919</v>
      </c>
      <c r="BG1049">
        <f t="shared" si="219"/>
        <v>5.6121907734209666E-4</v>
      </c>
    </row>
    <row r="1050" spans="1:59" x14ac:dyDescent="0.35">
      <c r="A1050">
        <v>42</v>
      </c>
      <c r="B1050">
        <v>188</v>
      </c>
      <c r="C1050">
        <v>29</v>
      </c>
      <c r="D1050">
        <v>1148</v>
      </c>
      <c r="E1050">
        <v>2</v>
      </c>
      <c r="F1050">
        <v>2</v>
      </c>
      <c r="G1050">
        <v>5</v>
      </c>
      <c r="H1050">
        <v>4</v>
      </c>
      <c r="I1050">
        <v>1</v>
      </c>
      <c r="J1050">
        <v>0</v>
      </c>
      <c r="K1050">
        <v>19</v>
      </c>
      <c r="L1050">
        <v>1</v>
      </c>
      <c r="M1050">
        <v>3</v>
      </c>
      <c r="N1050" s="14">
        <v>0</v>
      </c>
      <c r="O1050">
        <v>1</v>
      </c>
      <c r="P1050" s="15">
        <f t="shared" si="209"/>
        <v>1</v>
      </c>
      <c r="Q1050">
        <f t="shared" si="210"/>
        <v>0</v>
      </c>
      <c r="R1050">
        <f t="shared" si="211"/>
        <v>0.17427488078109843</v>
      </c>
      <c r="S1050" s="14">
        <f t="shared" si="212"/>
        <v>0.17427488078109843</v>
      </c>
      <c r="T1050" s="15">
        <f t="shared" si="213"/>
        <v>0.82572511921890157</v>
      </c>
      <c r="U1050" s="14">
        <f t="shared" si="214"/>
        <v>-0.19149334629579629</v>
      </c>
      <c r="V1050" s="15">
        <f t="shared" si="215"/>
        <v>100</v>
      </c>
      <c r="W1050">
        <f t="shared" si="216"/>
        <v>0.21105677509962945</v>
      </c>
      <c r="AZ1050">
        <v>0.19116803405741231</v>
      </c>
      <c r="BA1050">
        <v>1</v>
      </c>
      <c r="BB1050">
        <v>0</v>
      </c>
      <c r="BC1050">
        <f t="shared" si="220"/>
        <v>973</v>
      </c>
      <c r="BD1050">
        <f t="shared" si="221"/>
        <v>73</v>
      </c>
      <c r="BE1050">
        <f t="shared" si="217"/>
        <v>0.21086780210867806</v>
      </c>
      <c r="BF1050">
        <f t="shared" si="218"/>
        <v>0.69198312236286919</v>
      </c>
      <c r="BG1050">
        <f t="shared" si="219"/>
        <v>5.6121907734217353E-4</v>
      </c>
    </row>
    <row r="1051" spans="1:59" x14ac:dyDescent="0.35">
      <c r="A1051">
        <v>42</v>
      </c>
      <c r="B1051">
        <v>265</v>
      </c>
      <c r="C1051">
        <v>5</v>
      </c>
      <c r="D1051">
        <v>1029</v>
      </c>
      <c r="E1051">
        <v>4</v>
      </c>
      <c r="F1051">
        <v>2</v>
      </c>
      <c r="G1051">
        <v>6</v>
      </c>
      <c r="H1051">
        <v>3</v>
      </c>
      <c r="I1051">
        <v>2</v>
      </c>
      <c r="J1051">
        <v>0</v>
      </c>
      <c r="K1051">
        <v>13</v>
      </c>
      <c r="L1051">
        <v>2</v>
      </c>
      <c r="M1051">
        <v>4</v>
      </c>
      <c r="N1051" s="14">
        <v>0</v>
      </c>
      <c r="O1051">
        <v>1</v>
      </c>
      <c r="P1051" s="15">
        <f t="shared" si="209"/>
        <v>1</v>
      </c>
      <c r="Q1051">
        <f t="shared" si="210"/>
        <v>0</v>
      </c>
      <c r="R1051">
        <f t="shared" si="211"/>
        <v>2.9382842706743031E-2</v>
      </c>
      <c r="S1051" s="14">
        <f t="shared" si="212"/>
        <v>2.9382842706743031E-2</v>
      </c>
      <c r="T1051" s="15">
        <f t="shared" si="213"/>
        <v>0.97061715729325693</v>
      </c>
      <c r="U1051" s="14">
        <f t="shared" si="214"/>
        <v>-2.9823165170289729E-2</v>
      </c>
      <c r="V1051" s="15">
        <f t="shared" si="215"/>
        <v>100</v>
      </c>
      <c r="W1051">
        <f t="shared" si="216"/>
        <v>3.0272329811974943E-2</v>
      </c>
      <c r="AZ1051">
        <v>0.19123871140082674</v>
      </c>
      <c r="BA1051">
        <v>1</v>
      </c>
      <c r="BB1051">
        <v>0</v>
      </c>
      <c r="BC1051">
        <f t="shared" si="220"/>
        <v>974</v>
      </c>
      <c r="BD1051">
        <f t="shared" si="221"/>
        <v>73</v>
      </c>
      <c r="BE1051">
        <f t="shared" si="217"/>
        <v>0.21005677210056772</v>
      </c>
      <c r="BF1051">
        <f t="shared" si="218"/>
        <v>0.69198312236286919</v>
      </c>
      <c r="BG1051">
        <f t="shared" si="219"/>
        <v>5.6121907734217353E-4</v>
      </c>
    </row>
    <row r="1052" spans="1:59" x14ac:dyDescent="0.35">
      <c r="A1052">
        <v>42</v>
      </c>
      <c r="B1052">
        <v>288</v>
      </c>
      <c r="C1052">
        <v>2</v>
      </c>
      <c r="D1052">
        <v>1547</v>
      </c>
      <c r="E1052">
        <v>4</v>
      </c>
      <c r="F1052">
        <v>2</v>
      </c>
      <c r="G1052">
        <v>7</v>
      </c>
      <c r="H1052">
        <v>4</v>
      </c>
      <c r="I1052">
        <v>2</v>
      </c>
      <c r="J1052">
        <v>1</v>
      </c>
      <c r="K1052">
        <v>14</v>
      </c>
      <c r="L1052">
        <v>3</v>
      </c>
      <c r="M1052">
        <v>1</v>
      </c>
      <c r="N1052" s="14">
        <v>0</v>
      </c>
      <c r="O1052">
        <v>1</v>
      </c>
      <c r="P1052" s="15">
        <f t="shared" si="209"/>
        <v>1</v>
      </c>
      <c r="Q1052">
        <f t="shared" si="210"/>
        <v>0</v>
      </c>
      <c r="R1052">
        <f t="shared" si="211"/>
        <v>0.18127870408010865</v>
      </c>
      <c r="S1052" s="14">
        <f t="shared" si="212"/>
        <v>0.18127870408010865</v>
      </c>
      <c r="T1052" s="15">
        <f t="shared" si="213"/>
        <v>0.81872129591989129</v>
      </c>
      <c r="U1052" s="14">
        <f t="shared" si="214"/>
        <v>-0.20001155106568949</v>
      </c>
      <c r="V1052" s="15">
        <f t="shared" si="215"/>
        <v>100</v>
      </c>
      <c r="W1052">
        <f t="shared" si="216"/>
        <v>0.22141686674514705</v>
      </c>
      <c r="AZ1052">
        <v>0.19199674870592709</v>
      </c>
      <c r="BA1052">
        <v>1</v>
      </c>
      <c r="BB1052">
        <v>0</v>
      </c>
      <c r="BC1052">
        <f t="shared" si="220"/>
        <v>975</v>
      </c>
      <c r="BD1052">
        <f t="shared" si="221"/>
        <v>73</v>
      </c>
      <c r="BE1052">
        <f t="shared" si="217"/>
        <v>0.20924574209245739</v>
      </c>
      <c r="BF1052">
        <f t="shared" si="218"/>
        <v>0.69198312236286919</v>
      </c>
      <c r="BG1052">
        <f t="shared" si="219"/>
        <v>5.6121907734209666E-4</v>
      </c>
    </row>
    <row r="1053" spans="1:59" x14ac:dyDescent="0.35">
      <c r="A1053">
        <v>42</v>
      </c>
      <c r="B1053">
        <v>300</v>
      </c>
      <c r="C1053">
        <v>2</v>
      </c>
      <c r="D1053">
        <v>2031</v>
      </c>
      <c r="E1053">
        <v>1</v>
      </c>
      <c r="F1053">
        <v>2</v>
      </c>
      <c r="G1053">
        <v>6</v>
      </c>
      <c r="H1053">
        <v>3</v>
      </c>
      <c r="I1053">
        <v>2</v>
      </c>
      <c r="J1053">
        <v>0</v>
      </c>
      <c r="K1053">
        <v>11</v>
      </c>
      <c r="L1053">
        <v>1</v>
      </c>
      <c r="M1053">
        <v>2</v>
      </c>
      <c r="N1053" s="14">
        <v>0</v>
      </c>
      <c r="O1053">
        <v>1</v>
      </c>
      <c r="P1053" s="15">
        <f t="shared" si="209"/>
        <v>1</v>
      </c>
      <c r="Q1053">
        <f t="shared" si="210"/>
        <v>0</v>
      </c>
      <c r="R1053">
        <f t="shared" si="211"/>
        <v>0.13403422798154491</v>
      </c>
      <c r="S1053" s="14">
        <f t="shared" si="212"/>
        <v>0.13403422798154491</v>
      </c>
      <c r="T1053" s="15">
        <f t="shared" si="213"/>
        <v>0.86596577201845504</v>
      </c>
      <c r="U1053" s="14">
        <f t="shared" si="214"/>
        <v>-0.14390989542891675</v>
      </c>
      <c r="V1053" s="15">
        <f t="shared" si="215"/>
        <v>100</v>
      </c>
      <c r="W1053">
        <f t="shared" si="216"/>
        <v>0.15478005287567931</v>
      </c>
      <c r="AZ1053">
        <v>0.19229237994641926</v>
      </c>
      <c r="BA1053">
        <v>1</v>
      </c>
      <c r="BB1053">
        <v>0</v>
      </c>
      <c r="BC1053">
        <f t="shared" si="220"/>
        <v>976</v>
      </c>
      <c r="BD1053">
        <f t="shared" si="221"/>
        <v>73</v>
      </c>
      <c r="BE1053">
        <f t="shared" si="217"/>
        <v>0.20843471208434716</v>
      </c>
      <c r="BF1053">
        <f t="shared" si="218"/>
        <v>0.69198312236286919</v>
      </c>
      <c r="BG1053">
        <f t="shared" si="219"/>
        <v>5.6121907734217353E-4</v>
      </c>
    </row>
    <row r="1054" spans="1:59" x14ac:dyDescent="0.35">
      <c r="A1054">
        <v>42</v>
      </c>
      <c r="B1054">
        <v>335</v>
      </c>
      <c r="C1054">
        <v>23</v>
      </c>
      <c r="D1054">
        <v>1976</v>
      </c>
      <c r="E1054">
        <v>4</v>
      </c>
      <c r="F1054">
        <v>2</v>
      </c>
      <c r="G1054">
        <v>4</v>
      </c>
      <c r="H1054">
        <v>3</v>
      </c>
      <c r="I1054">
        <v>1</v>
      </c>
      <c r="J1054">
        <v>0</v>
      </c>
      <c r="K1054">
        <v>12</v>
      </c>
      <c r="L1054">
        <v>4</v>
      </c>
      <c r="M1054">
        <v>3</v>
      </c>
      <c r="N1054" s="14">
        <v>0</v>
      </c>
      <c r="O1054">
        <v>1</v>
      </c>
      <c r="P1054" s="15">
        <f t="shared" si="209"/>
        <v>1</v>
      </c>
      <c r="Q1054">
        <f t="shared" si="210"/>
        <v>0</v>
      </c>
      <c r="R1054">
        <f t="shared" si="211"/>
        <v>6.5634899589162896E-2</v>
      </c>
      <c r="S1054" s="14">
        <f t="shared" si="212"/>
        <v>6.5634899589162896E-2</v>
      </c>
      <c r="T1054" s="15">
        <f t="shared" si="213"/>
        <v>0.93436510041083709</v>
      </c>
      <c r="U1054" s="14">
        <f t="shared" si="214"/>
        <v>-6.788801733724581E-2</v>
      </c>
      <c r="V1054" s="15">
        <f t="shared" si="215"/>
        <v>100</v>
      </c>
      <c r="W1054">
        <f t="shared" si="216"/>
        <v>7.0245452832413652E-2</v>
      </c>
      <c r="AZ1054">
        <v>0.19314460907812156</v>
      </c>
      <c r="BA1054">
        <v>1</v>
      </c>
      <c r="BB1054">
        <v>0</v>
      </c>
      <c r="BC1054">
        <f t="shared" si="220"/>
        <v>977</v>
      </c>
      <c r="BD1054">
        <f t="shared" si="221"/>
        <v>73</v>
      </c>
      <c r="BE1054">
        <f t="shared" si="217"/>
        <v>0.20762368207623683</v>
      </c>
      <c r="BF1054">
        <f t="shared" si="218"/>
        <v>0.69198312236286919</v>
      </c>
      <c r="BG1054">
        <f t="shared" si="219"/>
        <v>5.6121907734217353E-4</v>
      </c>
    </row>
    <row r="1055" spans="1:59" x14ac:dyDescent="0.35">
      <c r="A1055">
        <v>42</v>
      </c>
      <c r="B1055">
        <v>355</v>
      </c>
      <c r="C1055">
        <v>10</v>
      </c>
      <c r="D1055">
        <v>1854</v>
      </c>
      <c r="E1055">
        <v>3</v>
      </c>
      <c r="F1055">
        <v>2</v>
      </c>
      <c r="G1055">
        <v>4</v>
      </c>
      <c r="H1055">
        <v>3</v>
      </c>
      <c r="I1055">
        <v>2</v>
      </c>
      <c r="J1055">
        <v>0</v>
      </c>
      <c r="K1055">
        <v>22</v>
      </c>
      <c r="L1055">
        <v>2</v>
      </c>
      <c r="M1055">
        <v>2</v>
      </c>
      <c r="N1055" s="14">
        <v>0</v>
      </c>
      <c r="O1055">
        <v>1</v>
      </c>
      <c r="P1055" s="15">
        <f t="shared" si="209"/>
        <v>1</v>
      </c>
      <c r="Q1055">
        <f t="shared" si="210"/>
        <v>0</v>
      </c>
      <c r="R1055">
        <f t="shared" si="211"/>
        <v>4.9280849495346203E-2</v>
      </c>
      <c r="S1055" s="14">
        <f t="shared" si="212"/>
        <v>4.9280849495346203E-2</v>
      </c>
      <c r="T1055" s="15">
        <f t="shared" si="213"/>
        <v>0.95071915050465383</v>
      </c>
      <c r="U1055" s="14">
        <f t="shared" si="214"/>
        <v>-5.0536580236720481E-2</v>
      </c>
      <c r="V1055" s="15">
        <f t="shared" si="215"/>
        <v>100</v>
      </c>
      <c r="W1055">
        <f t="shared" si="216"/>
        <v>5.1835339036967229E-2</v>
      </c>
      <c r="AZ1055">
        <v>0.19362118891221344</v>
      </c>
      <c r="BA1055">
        <v>1</v>
      </c>
      <c r="BB1055">
        <v>0</v>
      </c>
      <c r="BC1055">
        <f t="shared" si="220"/>
        <v>978</v>
      </c>
      <c r="BD1055">
        <f t="shared" si="221"/>
        <v>73</v>
      </c>
      <c r="BE1055">
        <f t="shared" si="217"/>
        <v>0.20681265206812649</v>
      </c>
      <c r="BF1055">
        <f t="shared" si="218"/>
        <v>0.69198312236286919</v>
      </c>
      <c r="BG1055">
        <f t="shared" si="219"/>
        <v>5.6121907734209666E-4</v>
      </c>
    </row>
    <row r="1056" spans="1:59" x14ac:dyDescent="0.35">
      <c r="A1056">
        <v>42</v>
      </c>
      <c r="B1056">
        <v>458</v>
      </c>
      <c r="C1056">
        <v>26</v>
      </c>
      <c r="D1056">
        <v>1242</v>
      </c>
      <c r="E1056">
        <v>1</v>
      </c>
      <c r="F1056">
        <v>1</v>
      </c>
      <c r="G1056">
        <v>1</v>
      </c>
      <c r="H1056">
        <v>1</v>
      </c>
      <c r="I1056">
        <v>2</v>
      </c>
      <c r="J1056">
        <v>1</v>
      </c>
      <c r="K1056">
        <v>15.079365079365079</v>
      </c>
      <c r="L1056">
        <v>3</v>
      </c>
      <c r="M1056">
        <v>3</v>
      </c>
      <c r="N1056" s="14">
        <v>0</v>
      </c>
      <c r="O1056">
        <v>1</v>
      </c>
      <c r="P1056" s="15">
        <f t="shared" si="209"/>
        <v>1</v>
      </c>
      <c r="Q1056">
        <f t="shared" si="210"/>
        <v>0</v>
      </c>
      <c r="R1056">
        <f t="shared" si="211"/>
        <v>0.40897221557839969</v>
      </c>
      <c r="S1056" s="14">
        <f t="shared" si="212"/>
        <v>0.40897221557839969</v>
      </c>
      <c r="T1056" s="15">
        <f t="shared" si="213"/>
        <v>0.59102778442160031</v>
      </c>
      <c r="U1056" s="14">
        <f t="shared" si="214"/>
        <v>-0.52589225012339513</v>
      </c>
      <c r="V1056" s="15">
        <f t="shared" si="215"/>
        <v>100</v>
      </c>
      <c r="W1056">
        <f t="shared" si="216"/>
        <v>0.69196783359116298</v>
      </c>
      <c r="AZ1056">
        <v>0.19380812889541824</v>
      </c>
      <c r="BA1056">
        <v>1</v>
      </c>
      <c r="BB1056">
        <v>0</v>
      </c>
      <c r="BC1056">
        <f t="shared" si="220"/>
        <v>979</v>
      </c>
      <c r="BD1056">
        <f t="shared" si="221"/>
        <v>73</v>
      </c>
      <c r="BE1056">
        <f t="shared" si="217"/>
        <v>0.20600162206001627</v>
      </c>
      <c r="BF1056">
        <f t="shared" si="218"/>
        <v>0.69198312236286919</v>
      </c>
      <c r="BG1056">
        <f t="shared" si="219"/>
        <v>5.6121907734217353E-4</v>
      </c>
    </row>
    <row r="1057" spans="1:59" x14ac:dyDescent="0.35">
      <c r="A1057">
        <v>42</v>
      </c>
      <c r="B1057">
        <v>469</v>
      </c>
      <c r="C1057">
        <v>2</v>
      </c>
      <c r="D1057">
        <v>1109</v>
      </c>
      <c r="E1057">
        <v>4</v>
      </c>
      <c r="F1057">
        <v>2</v>
      </c>
      <c r="G1057">
        <v>6</v>
      </c>
      <c r="H1057">
        <v>1</v>
      </c>
      <c r="I1057">
        <v>2</v>
      </c>
      <c r="J1057">
        <v>0</v>
      </c>
      <c r="K1057">
        <v>17</v>
      </c>
      <c r="L1057">
        <v>4</v>
      </c>
      <c r="M1057">
        <v>3</v>
      </c>
      <c r="N1057" s="14">
        <v>0</v>
      </c>
      <c r="O1057">
        <v>1</v>
      </c>
      <c r="P1057" s="15">
        <f t="shared" si="209"/>
        <v>1</v>
      </c>
      <c r="Q1057">
        <f t="shared" si="210"/>
        <v>0</v>
      </c>
      <c r="R1057">
        <f t="shared" si="211"/>
        <v>4.516964450914001E-2</v>
      </c>
      <c r="S1057" s="14">
        <f t="shared" si="212"/>
        <v>4.516964450914001E-2</v>
      </c>
      <c r="T1057" s="15">
        <f t="shared" si="213"/>
        <v>0.95483035549086004</v>
      </c>
      <c r="U1057" s="14">
        <f t="shared" si="214"/>
        <v>-4.6221592510411746E-2</v>
      </c>
      <c r="V1057" s="15">
        <f t="shared" si="215"/>
        <v>100</v>
      </c>
      <c r="W1057">
        <f t="shared" si="216"/>
        <v>4.7306460513521435E-2</v>
      </c>
      <c r="AZ1057">
        <v>0.19478429097009639</v>
      </c>
      <c r="BA1057">
        <v>1</v>
      </c>
      <c r="BB1057">
        <v>0</v>
      </c>
      <c r="BC1057">
        <f t="shared" si="220"/>
        <v>980</v>
      </c>
      <c r="BD1057">
        <f t="shared" si="221"/>
        <v>73</v>
      </c>
      <c r="BE1057">
        <f t="shared" si="217"/>
        <v>0.20519059205190593</v>
      </c>
      <c r="BF1057">
        <f t="shared" si="218"/>
        <v>0.69198312236286919</v>
      </c>
      <c r="BG1057">
        <f t="shared" si="219"/>
        <v>5.6121907734217353E-4</v>
      </c>
    </row>
    <row r="1058" spans="1:59" x14ac:dyDescent="0.35">
      <c r="A1058">
        <v>42</v>
      </c>
      <c r="B1058">
        <v>495</v>
      </c>
      <c r="C1058">
        <v>2</v>
      </c>
      <c r="D1058">
        <v>1334</v>
      </c>
      <c r="E1058">
        <v>3</v>
      </c>
      <c r="F1058">
        <v>2</v>
      </c>
      <c r="G1058">
        <v>6</v>
      </c>
      <c r="H1058">
        <v>3</v>
      </c>
      <c r="I1058">
        <v>2</v>
      </c>
      <c r="J1058">
        <v>1</v>
      </c>
      <c r="K1058">
        <v>13</v>
      </c>
      <c r="L1058">
        <v>4</v>
      </c>
      <c r="M1058">
        <v>2</v>
      </c>
      <c r="N1058" s="14">
        <v>0</v>
      </c>
      <c r="O1058">
        <v>1</v>
      </c>
      <c r="P1058" s="15">
        <f t="shared" si="209"/>
        <v>1</v>
      </c>
      <c r="Q1058">
        <f t="shared" si="210"/>
        <v>0</v>
      </c>
      <c r="R1058">
        <f t="shared" si="211"/>
        <v>0.20115052725384427</v>
      </c>
      <c r="S1058" s="14">
        <f t="shared" si="212"/>
        <v>0.20115052725384427</v>
      </c>
      <c r="T1058" s="15">
        <f t="shared" si="213"/>
        <v>0.7988494727461557</v>
      </c>
      <c r="U1058" s="14">
        <f t="shared" si="214"/>
        <v>-0.2245827455248528</v>
      </c>
      <c r="V1058" s="15">
        <f t="shared" si="215"/>
        <v>100</v>
      </c>
      <c r="W1058">
        <f t="shared" si="216"/>
        <v>0.25180028793454856</v>
      </c>
      <c r="AZ1058">
        <v>0.19558995876133883</v>
      </c>
      <c r="BA1058">
        <v>1</v>
      </c>
      <c r="BB1058">
        <v>0</v>
      </c>
      <c r="BC1058">
        <f t="shared" si="220"/>
        <v>981</v>
      </c>
      <c r="BD1058">
        <f t="shared" si="221"/>
        <v>73</v>
      </c>
      <c r="BE1058">
        <f t="shared" si="217"/>
        <v>0.20437956204379559</v>
      </c>
      <c r="BF1058">
        <f t="shared" si="218"/>
        <v>0.69198312236286919</v>
      </c>
      <c r="BG1058">
        <f t="shared" si="219"/>
        <v>5.6121907734209666E-4</v>
      </c>
    </row>
    <row r="1059" spans="1:59" x14ac:dyDescent="0.35">
      <c r="A1059">
        <v>42</v>
      </c>
      <c r="B1059">
        <v>532</v>
      </c>
      <c r="C1059">
        <v>4</v>
      </c>
      <c r="D1059">
        <v>319</v>
      </c>
      <c r="E1059">
        <v>3</v>
      </c>
      <c r="F1059">
        <v>2</v>
      </c>
      <c r="G1059">
        <v>6</v>
      </c>
      <c r="H1059">
        <v>4</v>
      </c>
      <c r="I1059">
        <v>2</v>
      </c>
      <c r="J1059">
        <v>0</v>
      </c>
      <c r="K1059">
        <v>11</v>
      </c>
      <c r="L1059">
        <v>4</v>
      </c>
      <c r="M1059">
        <v>3</v>
      </c>
      <c r="N1059" s="14">
        <v>0</v>
      </c>
      <c r="O1059">
        <v>1</v>
      </c>
      <c r="P1059" s="15">
        <f t="shared" si="209"/>
        <v>1</v>
      </c>
      <c r="Q1059">
        <f t="shared" si="210"/>
        <v>0</v>
      </c>
      <c r="R1059">
        <f t="shared" si="211"/>
        <v>2.9897371494806216E-2</v>
      </c>
      <c r="S1059" s="14">
        <f t="shared" si="212"/>
        <v>2.9897371494806216E-2</v>
      </c>
      <c r="T1059" s="15">
        <f t="shared" si="213"/>
        <v>0.9701026285051938</v>
      </c>
      <c r="U1059" s="14">
        <f t="shared" si="214"/>
        <v>-3.0353410498733017E-2</v>
      </c>
      <c r="V1059" s="15">
        <f t="shared" si="215"/>
        <v>100</v>
      </c>
      <c r="W1059">
        <f t="shared" si="216"/>
        <v>3.0818771763224995E-2</v>
      </c>
      <c r="AZ1059">
        <v>0.19573429342040496</v>
      </c>
      <c r="BA1059">
        <v>1</v>
      </c>
      <c r="BB1059">
        <v>0</v>
      </c>
      <c r="BC1059">
        <f t="shared" si="220"/>
        <v>982</v>
      </c>
      <c r="BD1059">
        <f t="shared" si="221"/>
        <v>73</v>
      </c>
      <c r="BE1059">
        <f t="shared" si="217"/>
        <v>0.20356853203568537</v>
      </c>
      <c r="BF1059">
        <f t="shared" si="218"/>
        <v>0.69198312236286919</v>
      </c>
      <c r="BG1059">
        <f t="shared" si="219"/>
        <v>5.6121907734217353E-4</v>
      </c>
    </row>
    <row r="1060" spans="1:59" x14ac:dyDescent="0.35">
      <c r="A1060">
        <v>42</v>
      </c>
      <c r="B1060">
        <v>532</v>
      </c>
      <c r="C1060">
        <v>29</v>
      </c>
      <c r="D1060">
        <v>547</v>
      </c>
      <c r="E1060">
        <v>1</v>
      </c>
      <c r="F1060">
        <v>1</v>
      </c>
      <c r="G1060">
        <v>4</v>
      </c>
      <c r="H1060">
        <v>3</v>
      </c>
      <c r="I1060">
        <v>3</v>
      </c>
      <c r="J1060">
        <v>0</v>
      </c>
      <c r="K1060">
        <v>15.375527426160337</v>
      </c>
      <c r="L1060">
        <v>2</v>
      </c>
      <c r="M1060">
        <v>3</v>
      </c>
      <c r="N1060" s="14">
        <v>0</v>
      </c>
      <c r="O1060">
        <v>1</v>
      </c>
      <c r="P1060" s="15">
        <f t="shared" si="209"/>
        <v>1</v>
      </c>
      <c r="Q1060">
        <f t="shared" si="210"/>
        <v>0</v>
      </c>
      <c r="R1060">
        <f t="shared" si="211"/>
        <v>6.0896689525506933E-2</v>
      </c>
      <c r="S1060" s="14">
        <f t="shared" si="212"/>
        <v>6.0896689525506933E-2</v>
      </c>
      <c r="T1060" s="15">
        <f t="shared" si="213"/>
        <v>0.93910331047449302</v>
      </c>
      <c r="U1060" s="14">
        <f t="shared" si="214"/>
        <v>-6.2829784021257079E-2</v>
      </c>
      <c r="V1060" s="15">
        <f t="shared" si="215"/>
        <v>100</v>
      </c>
      <c r="W1060">
        <f t="shared" si="216"/>
        <v>6.4845570073369413E-2</v>
      </c>
      <c r="AZ1060">
        <v>0.19616502143870279</v>
      </c>
      <c r="BA1060">
        <v>1</v>
      </c>
      <c r="BB1060">
        <v>0</v>
      </c>
      <c r="BC1060">
        <f t="shared" si="220"/>
        <v>983</v>
      </c>
      <c r="BD1060">
        <f t="shared" si="221"/>
        <v>73</v>
      </c>
      <c r="BE1060">
        <f t="shared" si="217"/>
        <v>0.20275750202757503</v>
      </c>
      <c r="BF1060">
        <f t="shared" si="218"/>
        <v>0.69198312236286919</v>
      </c>
      <c r="BG1060">
        <f t="shared" si="219"/>
        <v>5.6121907734217353E-4</v>
      </c>
    </row>
    <row r="1061" spans="1:59" x14ac:dyDescent="0.35">
      <c r="A1061">
        <v>42</v>
      </c>
      <c r="B1061">
        <v>544</v>
      </c>
      <c r="C1061">
        <v>2</v>
      </c>
      <c r="D1061">
        <v>470</v>
      </c>
      <c r="E1061">
        <v>3</v>
      </c>
      <c r="F1061">
        <v>2</v>
      </c>
      <c r="G1061">
        <v>2</v>
      </c>
      <c r="H1061">
        <v>3</v>
      </c>
      <c r="I1061">
        <v>3</v>
      </c>
      <c r="J1061">
        <v>1</v>
      </c>
      <c r="K1061">
        <v>11</v>
      </c>
      <c r="L1061">
        <v>3</v>
      </c>
      <c r="M1061">
        <v>3</v>
      </c>
      <c r="N1061" s="14">
        <v>0</v>
      </c>
      <c r="O1061">
        <v>1</v>
      </c>
      <c r="P1061" s="15">
        <f t="shared" si="209"/>
        <v>1</v>
      </c>
      <c r="Q1061">
        <f t="shared" si="210"/>
        <v>0</v>
      </c>
      <c r="R1061">
        <f t="shared" si="211"/>
        <v>7.324142173552689E-2</v>
      </c>
      <c r="S1061" s="14">
        <f t="shared" si="212"/>
        <v>7.324142173552689E-2</v>
      </c>
      <c r="T1061" s="15">
        <f t="shared" si="213"/>
        <v>0.92675857826447317</v>
      </c>
      <c r="U1061" s="14">
        <f t="shared" si="214"/>
        <v>-7.6062180706599453E-2</v>
      </c>
      <c r="V1061" s="15">
        <f t="shared" si="215"/>
        <v>100</v>
      </c>
      <c r="W1061">
        <f t="shared" si="216"/>
        <v>7.9029666898454823E-2</v>
      </c>
      <c r="AZ1061">
        <v>0.19616609992433359</v>
      </c>
      <c r="BA1061">
        <v>1</v>
      </c>
      <c r="BB1061">
        <v>0</v>
      </c>
      <c r="BC1061">
        <f t="shared" si="220"/>
        <v>984</v>
      </c>
      <c r="BD1061">
        <f t="shared" si="221"/>
        <v>73</v>
      </c>
      <c r="BE1061">
        <f t="shared" si="217"/>
        <v>0.2019464720194647</v>
      </c>
      <c r="BF1061">
        <f t="shared" si="218"/>
        <v>0.69198312236286919</v>
      </c>
      <c r="BG1061">
        <f t="shared" si="219"/>
        <v>0</v>
      </c>
    </row>
    <row r="1062" spans="1:59" x14ac:dyDescent="0.35">
      <c r="A1062">
        <v>42</v>
      </c>
      <c r="B1062">
        <v>555</v>
      </c>
      <c r="C1062">
        <v>26</v>
      </c>
      <c r="D1062">
        <v>404</v>
      </c>
      <c r="E1062">
        <v>3</v>
      </c>
      <c r="F1062">
        <v>1</v>
      </c>
      <c r="G1062">
        <v>8</v>
      </c>
      <c r="H1062">
        <v>2</v>
      </c>
      <c r="I1062">
        <v>2</v>
      </c>
      <c r="J1062">
        <v>0</v>
      </c>
      <c r="K1062">
        <v>14</v>
      </c>
      <c r="L1062">
        <v>4</v>
      </c>
      <c r="M1062">
        <v>4</v>
      </c>
      <c r="N1062" s="14">
        <v>0</v>
      </c>
      <c r="O1062">
        <v>1</v>
      </c>
      <c r="P1062" s="15">
        <f t="shared" si="209"/>
        <v>1</v>
      </c>
      <c r="Q1062">
        <f t="shared" si="210"/>
        <v>0</v>
      </c>
      <c r="R1062">
        <f t="shared" si="211"/>
        <v>7.0052875781080048E-2</v>
      </c>
      <c r="S1062" s="14">
        <f t="shared" si="212"/>
        <v>7.0052875781080048E-2</v>
      </c>
      <c r="T1062" s="15">
        <f t="shared" si="213"/>
        <v>0.9299471242189199</v>
      </c>
      <c r="U1062" s="14">
        <f t="shared" si="214"/>
        <v>-7.2627550129761548E-2</v>
      </c>
      <c r="V1062" s="15">
        <f t="shared" si="215"/>
        <v>100</v>
      </c>
      <c r="W1062">
        <f t="shared" si="216"/>
        <v>7.5329955818637301E-2</v>
      </c>
      <c r="AZ1062">
        <v>0.19648020064029759</v>
      </c>
      <c r="BA1062">
        <v>0</v>
      </c>
      <c r="BB1062">
        <v>1</v>
      </c>
      <c r="BC1062">
        <f t="shared" si="220"/>
        <v>984</v>
      </c>
      <c r="BD1062">
        <f t="shared" si="221"/>
        <v>74</v>
      </c>
      <c r="BE1062">
        <f t="shared" si="217"/>
        <v>0.2019464720194647</v>
      </c>
      <c r="BF1062">
        <f t="shared" si="218"/>
        <v>0.68776371308016881</v>
      </c>
      <c r="BG1062">
        <f t="shared" si="219"/>
        <v>5.5779700979732784E-4</v>
      </c>
    </row>
    <row r="1063" spans="1:59" x14ac:dyDescent="0.35">
      <c r="A1063">
        <v>42</v>
      </c>
      <c r="B1063">
        <v>557</v>
      </c>
      <c r="C1063">
        <v>18</v>
      </c>
      <c r="D1063">
        <v>1998</v>
      </c>
      <c r="E1063">
        <v>4</v>
      </c>
      <c r="F1063">
        <v>2</v>
      </c>
      <c r="G1063">
        <v>4</v>
      </c>
      <c r="H1063">
        <v>1</v>
      </c>
      <c r="I1063">
        <v>3</v>
      </c>
      <c r="J1063">
        <v>1</v>
      </c>
      <c r="K1063">
        <v>17</v>
      </c>
      <c r="L1063">
        <v>3</v>
      </c>
      <c r="M1063">
        <v>2</v>
      </c>
      <c r="N1063" s="14">
        <v>0</v>
      </c>
      <c r="O1063">
        <v>1</v>
      </c>
      <c r="P1063" s="15">
        <f t="shared" si="209"/>
        <v>1</v>
      </c>
      <c r="Q1063">
        <f t="shared" si="210"/>
        <v>0</v>
      </c>
      <c r="R1063">
        <f t="shared" si="211"/>
        <v>0.18562736713757047</v>
      </c>
      <c r="S1063" s="14">
        <f t="shared" si="212"/>
        <v>0.18562736713757047</v>
      </c>
      <c r="T1063" s="15">
        <f t="shared" si="213"/>
        <v>0.81437263286242956</v>
      </c>
      <c r="U1063" s="14">
        <f t="shared" si="214"/>
        <v>-0.20533723779958707</v>
      </c>
      <c r="V1063" s="15">
        <f t="shared" si="215"/>
        <v>100</v>
      </c>
      <c r="W1063">
        <f t="shared" si="216"/>
        <v>0.22793910262567496</v>
      </c>
      <c r="AZ1063">
        <v>0.19649936732800716</v>
      </c>
      <c r="BA1063">
        <v>1</v>
      </c>
      <c r="BB1063">
        <v>0</v>
      </c>
      <c r="BC1063">
        <f t="shared" si="220"/>
        <v>985</v>
      </c>
      <c r="BD1063">
        <f t="shared" si="221"/>
        <v>74</v>
      </c>
      <c r="BE1063">
        <f t="shared" si="217"/>
        <v>0.20113544201135447</v>
      </c>
      <c r="BF1063">
        <f t="shared" si="218"/>
        <v>0.68776371308016881</v>
      </c>
      <c r="BG1063">
        <f t="shared" si="219"/>
        <v>5.5779700979740417E-4</v>
      </c>
    </row>
    <row r="1064" spans="1:59" x14ac:dyDescent="0.35">
      <c r="A1064">
        <v>42</v>
      </c>
      <c r="B1064">
        <v>570</v>
      </c>
      <c r="C1064">
        <v>8</v>
      </c>
      <c r="D1064">
        <v>809</v>
      </c>
      <c r="E1064">
        <v>2</v>
      </c>
      <c r="F1064">
        <v>2</v>
      </c>
      <c r="G1064">
        <v>6</v>
      </c>
      <c r="H1064">
        <v>4</v>
      </c>
      <c r="I1064">
        <v>3</v>
      </c>
      <c r="J1064">
        <v>0</v>
      </c>
      <c r="K1064">
        <v>13</v>
      </c>
      <c r="L1064">
        <v>2</v>
      </c>
      <c r="M1064">
        <v>2</v>
      </c>
      <c r="N1064" s="14">
        <v>0</v>
      </c>
      <c r="O1064">
        <v>1</v>
      </c>
      <c r="P1064" s="15">
        <f t="shared" si="209"/>
        <v>1</v>
      </c>
      <c r="Q1064">
        <f t="shared" si="210"/>
        <v>0</v>
      </c>
      <c r="R1064">
        <f t="shared" si="211"/>
        <v>4.0251651975330323E-2</v>
      </c>
      <c r="S1064" s="14">
        <f t="shared" si="212"/>
        <v>4.0251651975330323E-2</v>
      </c>
      <c r="T1064" s="15">
        <f t="shared" si="213"/>
        <v>0.95974834802466968</v>
      </c>
      <c r="U1064" s="14">
        <f t="shared" si="214"/>
        <v>-4.1084166358590787E-2</v>
      </c>
      <c r="V1064" s="15">
        <f t="shared" si="215"/>
        <v>100</v>
      </c>
      <c r="W1064">
        <f t="shared" si="216"/>
        <v>4.1939798133724615E-2</v>
      </c>
      <c r="AZ1064">
        <v>0.1989264167619863</v>
      </c>
      <c r="BA1064">
        <v>1</v>
      </c>
      <c r="BB1064">
        <v>0</v>
      </c>
      <c r="BC1064">
        <f t="shared" si="220"/>
        <v>986</v>
      </c>
      <c r="BD1064">
        <f t="shared" si="221"/>
        <v>74</v>
      </c>
      <c r="BE1064">
        <f t="shared" si="217"/>
        <v>0.20032441200324413</v>
      </c>
      <c r="BF1064">
        <f t="shared" si="218"/>
        <v>0.68776371308016881</v>
      </c>
      <c r="BG1064">
        <f t="shared" si="219"/>
        <v>0</v>
      </c>
    </row>
    <row r="1065" spans="1:59" x14ac:dyDescent="0.35">
      <c r="A1065">
        <v>42</v>
      </c>
      <c r="B1065">
        <v>622</v>
      </c>
      <c r="C1065">
        <v>2</v>
      </c>
      <c r="D1065">
        <v>659</v>
      </c>
      <c r="E1065">
        <v>3</v>
      </c>
      <c r="F1065">
        <v>1</v>
      </c>
      <c r="G1065">
        <v>7</v>
      </c>
      <c r="H1065">
        <v>4</v>
      </c>
      <c r="I1065">
        <v>2</v>
      </c>
      <c r="J1065">
        <v>0</v>
      </c>
      <c r="K1065">
        <v>13</v>
      </c>
      <c r="L1065">
        <v>2</v>
      </c>
      <c r="M1065">
        <v>3</v>
      </c>
      <c r="N1065" s="14">
        <v>0</v>
      </c>
      <c r="O1065">
        <v>1</v>
      </c>
      <c r="P1065" s="15">
        <f t="shared" si="209"/>
        <v>1</v>
      </c>
      <c r="Q1065">
        <f t="shared" si="210"/>
        <v>0</v>
      </c>
      <c r="R1065">
        <f t="shared" si="211"/>
        <v>2.9242966526098646E-2</v>
      </c>
      <c r="S1065" s="14">
        <f t="shared" si="212"/>
        <v>2.9242966526098646E-2</v>
      </c>
      <c r="T1065" s="15">
        <f t="shared" si="213"/>
        <v>0.9707570334739013</v>
      </c>
      <c r="U1065" s="14">
        <f t="shared" si="214"/>
        <v>-2.9679064994701077E-2</v>
      </c>
      <c r="V1065" s="15">
        <f t="shared" si="215"/>
        <v>100</v>
      </c>
      <c r="W1065">
        <f t="shared" si="216"/>
        <v>3.0123878084561767E-2</v>
      </c>
      <c r="AZ1065">
        <v>0.19909418805304493</v>
      </c>
      <c r="BA1065">
        <v>0</v>
      </c>
      <c r="BB1065">
        <v>1</v>
      </c>
      <c r="BC1065">
        <f t="shared" si="220"/>
        <v>986</v>
      </c>
      <c r="BD1065">
        <f t="shared" si="221"/>
        <v>75</v>
      </c>
      <c r="BE1065">
        <f t="shared" si="217"/>
        <v>0.20032441200324413</v>
      </c>
      <c r="BF1065">
        <f t="shared" si="218"/>
        <v>0.68354430379746833</v>
      </c>
      <c r="BG1065">
        <f t="shared" si="219"/>
        <v>5.5437494225263481E-4</v>
      </c>
    </row>
    <row r="1066" spans="1:59" x14ac:dyDescent="0.35">
      <c r="A1066">
        <v>42</v>
      </c>
      <c r="B1066">
        <v>647</v>
      </c>
      <c r="C1066">
        <v>4</v>
      </c>
      <c r="D1066">
        <v>1171</v>
      </c>
      <c r="E1066">
        <v>2</v>
      </c>
      <c r="F1066">
        <v>2</v>
      </c>
      <c r="G1066">
        <v>8</v>
      </c>
      <c r="H1066">
        <v>1</v>
      </c>
      <c r="I1066">
        <v>1</v>
      </c>
      <c r="J1066">
        <v>0</v>
      </c>
      <c r="K1066">
        <v>14.945945945945946</v>
      </c>
      <c r="L1066">
        <v>4</v>
      </c>
      <c r="M1066">
        <v>4</v>
      </c>
      <c r="N1066" s="14">
        <v>0</v>
      </c>
      <c r="O1066">
        <v>1</v>
      </c>
      <c r="P1066" s="15">
        <f t="shared" si="209"/>
        <v>1</v>
      </c>
      <c r="Q1066">
        <f t="shared" si="210"/>
        <v>0</v>
      </c>
      <c r="R1066">
        <f t="shared" si="211"/>
        <v>0.16001190277320404</v>
      </c>
      <c r="S1066" s="14">
        <f t="shared" si="212"/>
        <v>0.16001190277320404</v>
      </c>
      <c r="T1066" s="15">
        <f t="shared" si="213"/>
        <v>0.8399880972267959</v>
      </c>
      <c r="U1066" s="14">
        <f t="shared" si="214"/>
        <v>-0.17436755721327282</v>
      </c>
      <c r="V1066" s="15">
        <f t="shared" si="215"/>
        <v>100</v>
      </c>
      <c r="W1066">
        <f t="shared" si="216"/>
        <v>0.19049305972487013</v>
      </c>
      <c r="AZ1066">
        <v>0.1991317397215859</v>
      </c>
      <c r="BA1066">
        <v>1</v>
      </c>
      <c r="BB1066">
        <v>0</v>
      </c>
      <c r="BC1066">
        <f t="shared" si="220"/>
        <v>987</v>
      </c>
      <c r="BD1066">
        <f t="shared" si="221"/>
        <v>75</v>
      </c>
      <c r="BE1066">
        <f t="shared" si="217"/>
        <v>0.1995133819951338</v>
      </c>
      <c r="BF1066">
        <f t="shared" si="218"/>
        <v>0.68354430379746833</v>
      </c>
      <c r="BG1066">
        <f t="shared" si="219"/>
        <v>5.5437494225255891E-4</v>
      </c>
    </row>
    <row r="1067" spans="1:59" x14ac:dyDescent="0.35">
      <c r="A1067">
        <v>42</v>
      </c>
      <c r="B1067">
        <v>691</v>
      </c>
      <c r="C1067">
        <v>8</v>
      </c>
      <c r="D1067">
        <v>35</v>
      </c>
      <c r="E1067">
        <v>3</v>
      </c>
      <c r="F1067">
        <v>2</v>
      </c>
      <c r="G1067">
        <v>8</v>
      </c>
      <c r="H1067">
        <v>2</v>
      </c>
      <c r="I1067">
        <v>2</v>
      </c>
      <c r="J1067">
        <v>0</v>
      </c>
      <c r="K1067">
        <v>11</v>
      </c>
      <c r="L1067">
        <v>4</v>
      </c>
      <c r="M1067">
        <v>3</v>
      </c>
      <c r="N1067" s="14">
        <v>0</v>
      </c>
      <c r="O1067">
        <v>1</v>
      </c>
      <c r="P1067" s="15">
        <f t="shared" si="209"/>
        <v>1</v>
      </c>
      <c r="Q1067">
        <f t="shared" si="210"/>
        <v>0</v>
      </c>
      <c r="R1067">
        <f t="shared" si="211"/>
        <v>8.2654851589766737E-2</v>
      </c>
      <c r="S1067" s="14">
        <f t="shared" si="212"/>
        <v>8.2654851589766737E-2</v>
      </c>
      <c r="T1067" s="15">
        <f t="shared" si="213"/>
        <v>0.91734514841023329</v>
      </c>
      <c r="U1067" s="14">
        <f t="shared" si="214"/>
        <v>-8.6271488872289373E-2</v>
      </c>
      <c r="V1067" s="15">
        <f t="shared" si="215"/>
        <v>100</v>
      </c>
      <c r="W1067">
        <f t="shared" si="216"/>
        <v>9.0102238762594725E-2</v>
      </c>
      <c r="AZ1067">
        <v>0.19971813627407589</v>
      </c>
      <c r="BA1067">
        <v>1</v>
      </c>
      <c r="BB1067">
        <v>0</v>
      </c>
      <c r="BC1067">
        <f t="shared" si="220"/>
        <v>988</v>
      </c>
      <c r="BD1067">
        <f t="shared" si="221"/>
        <v>75</v>
      </c>
      <c r="BE1067">
        <f t="shared" si="217"/>
        <v>0.19870235198702357</v>
      </c>
      <c r="BF1067">
        <f t="shared" si="218"/>
        <v>0.68354430379746833</v>
      </c>
      <c r="BG1067">
        <f t="shared" si="219"/>
        <v>0</v>
      </c>
    </row>
    <row r="1068" spans="1:59" x14ac:dyDescent="0.35">
      <c r="A1068">
        <v>42</v>
      </c>
      <c r="B1068">
        <v>748</v>
      </c>
      <c r="C1068">
        <v>9</v>
      </c>
      <c r="D1068">
        <v>1480</v>
      </c>
      <c r="E1068">
        <v>1</v>
      </c>
      <c r="F1068">
        <v>1</v>
      </c>
      <c r="G1068">
        <v>5</v>
      </c>
      <c r="H1068">
        <v>4</v>
      </c>
      <c r="I1068">
        <v>1</v>
      </c>
      <c r="J1068">
        <v>0</v>
      </c>
      <c r="K1068">
        <v>13</v>
      </c>
      <c r="L1068">
        <v>3</v>
      </c>
      <c r="M1068">
        <v>3</v>
      </c>
      <c r="N1068" s="14">
        <v>0</v>
      </c>
      <c r="O1068">
        <v>1</v>
      </c>
      <c r="P1068" s="15">
        <f t="shared" si="209"/>
        <v>1</v>
      </c>
      <c r="Q1068">
        <f t="shared" si="210"/>
        <v>0</v>
      </c>
      <c r="R1068">
        <f t="shared" si="211"/>
        <v>7.9982816341464327E-2</v>
      </c>
      <c r="S1068" s="14">
        <f t="shared" si="212"/>
        <v>7.9982816341464327E-2</v>
      </c>
      <c r="T1068" s="15">
        <f t="shared" si="213"/>
        <v>0.92001718365853569</v>
      </c>
      <c r="U1068" s="14">
        <f t="shared" si="214"/>
        <v>-8.3362931223767964E-2</v>
      </c>
      <c r="V1068" s="15">
        <f t="shared" si="215"/>
        <v>100</v>
      </c>
      <c r="W1068">
        <f t="shared" si="216"/>
        <v>8.6936220064287348E-2</v>
      </c>
      <c r="AZ1068">
        <v>0.19986778324669999</v>
      </c>
      <c r="BA1068">
        <v>0</v>
      </c>
      <c r="BB1068">
        <v>1</v>
      </c>
      <c r="BC1068">
        <f t="shared" si="220"/>
        <v>988</v>
      </c>
      <c r="BD1068">
        <f t="shared" si="221"/>
        <v>76</v>
      </c>
      <c r="BE1068">
        <f t="shared" si="217"/>
        <v>0.19870235198702357</v>
      </c>
      <c r="BF1068">
        <f t="shared" si="218"/>
        <v>0.67932489451476785</v>
      </c>
      <c r="BG1068">
        <f t="shared" si="219"/>
        <v>5.5095287470786534E-4</v>
      </c>
    </row>
    <row r="1069" spans="1:59" x14ac:dyDescent="0.35">
      <c r="A1069">
        <v>42</v>
      </c>
      <c r="B1069">
        <v>773.53418803418799</v>
      </c>
      <c r="C1069">
        <v>7</v>
      </c>
      <c r="D1069">
        <v>1292</v>
      </c>
      <c r="E1069">
        <v>2</v>
      </c>
      <c r="F1069">
        <v>1</v>
      </c>
      <c r="G1069">
        <v>4</v>
      </c>
      <c r="H1069">
        <v>2</v>
      </c>
      <c r="I1069">
        <v>2</v>
      </c>
      <c r="J1069">
        <v>1</v>
      </c>
      <c r="K1069">
        <v>16</v>
      </c>
      <c r="L1069">
        <v>4</v>
      </c>
      <c r="M1069">
        <v>3</v>
      </c>
      <c r="N1069" s="14">
        <v>0</v>
      </c>
      <c r="O1069">
        <v>1</v>
      </c>
      <c r="P1069" s="15">
        <f t="shared" si="209"/>
        <v>1</v>
      </c>
      <c r="Q1069">
        <f t="shared" si="210"/>
        <v>0</v>
      </c>
      <c r="R1069">
        <f t="shared" si="211"/>
        <v>0.18265381716946655</v>
      </c>
      <c r="S1069" s="14">
        <f t="shared" si="212"/>
        <v>0.18265381716946655</v>
      </c>
      <c r="T1069" s="15">
        <f t="shared" si="213"/>
        <v>0.81734618283053351</v>
      </c>
      <c r="U1069" s="14">
        <f t="shared" si="214"/>
        <v>-0.20169254947318691</v>
      </c>
      <c r="V1069" s="15">
        <f t="shared" si="215"/>
        <v>100</v>
      </c>
      <c r="W1069">
        <f t="shared" si="216"/>
        <v>0.22347179323321992</v>
      </c>
      <c r="AZ1069">
        <v>0.20009853531415098</v>
      </c>
      <c r="BA1069">
        <v>1</v>
      </c>
      <c r="BB1069">
        <v>0</v>
      </c>
      <c r="BC1069">
        <f t="shared" si="220"/>
        <v>989</v>
      </c>
      <c r="BD1069">
        <f t="shared" si="221"/>
        <v>76</v>
      </c>
      <c r="BE1069">
        <f t="shared" si="217"/>
        <v>0.19789132197891324</v>
      </c>
      <c r="BF1069">
        <f t="shared" si="218"/>
        <v>0.67932489451476785</v>
      </c>
      <c r="BG1069">
        <f t="shared" si="219"/>
        <v>5.5095287470786534E-4</v>
      </c>
    </row>
    <row r="1070" spans="1:59" x14ac:dyDescent="0.35">
      <c r="A1070">
        <v>42</v>
      </c>
      <c r="B1070">
        <v>776.33181818181822</v>
      </c>
      <c r="C1070">
        <v>1</v>
      </c>
      <c r="D1070">
        <v>517</v>
      </c>
      <c r="E1070">
        <v>2</v>
      </c>
      <c r="F1070">
        <v>1</v>
      </c>
      <c r="G1070">
        <v>5</v>
      </c>
      <c r="H1070">
        <v>1</v>
      </c>
      <c r="I1070">
        <v>3</v>
      </c>
      <c r="J1070">
        <v>0</v>
      </c>
      <c r="K1070">
        <v>16</v>
      </c>
      <c r="L1070">
        <v>2</v>
      </c>
      <c r="M1070">
        <v>3</v>
      </c>
      <c r="N1070" s="14">
        <v>0</v>
      </c>
      <c r="O1070">
        <v>1</v>
      </c>
      <c r="P1070" s="15">
        <f t="shared" si="209"/>
        <v>1</v>
      </c>
      <c r="Q1070">
        <f t="shared" si="210"/>
        <v>0</v>
      </c>
      <c r="R1070">
        <f t="shared" si="211"/>
        <v>4.1721767786429415E-2</v>
      </c>
      <c r="S1070" s="14">
        <f t="shared" si="212"/>
        <v>4.1721767786429415E-2</v>
      </c>
      <c r="T1070" s="15">
        <f t="shared" si="213"/>
        <v>0.95827823221357056</v>
      </c>
      <c r="U1070" s="14">
        <f t="shared" si="214"/>
        <v>-4.2617112892423509E-2</v>
      </c>
      <c r="V1070" s="15">
        <f t="shared" si="215"/>
        <v>100</v>
      </c>
      <c r="W1070">
        <f t="shared" si="216"/>
        <v>4.3538261001770232E-2</v>
      </c>
      <c r="AZ1070">
        <v>0.20115052725384427</v>
      </c>
      <c r="BA1070">
        <v>1</v>
      </c>
      <c r="BB1070">
        <v>0</v>
      </c>
      <c r="BC1070">
        <f t="shared" si="220"/>
        <v>990</v>
      </c>
      <c r="BD1070">
        <f t="shared" si="221"/>
        <v>76</v>
      </c>
      <c r="BE1070">
        <f t="shared" si="217"/>
        <v>0.1970802919708029</v>
      </c>
      <c r="BF1070">
        <f t="shared" si="218"/>
        <v>0.67932489451476785</v>
      </c>
      <c r="BG1070">
        <f t="shared" si="219"/>
        <v>5.5095287470786534E-4</v>
      </c>
    </row>
    <row r="1071" spans="1:59" x14ac:dyDescent="0.35">
      <c r="A1071">
        <v>42</v>
      </c>
      <c r="B1071">
        <v>776.33181818181822</v>
      </c>
      <c r="C1071">
        <v>2</v>
      </c>
      <c r="D1071">
        <v>351</v>
      </c>
      <c r="E1071">
        <v>4</v>
      </c>
      <c r="F1071">
        <v>1</v>
      </c>
      <c r="G1071">
        <v>5</v>
      </c>
      <c r="H1071">
        <v>1</v>
      </c>
      <c r="I1071">
        <v>3</v>
      </c>
      <c r="J1071">
        <v>1</v>
      </c>
      <c r="K1071">
        <v>15.173076923076923</v>
      </c>
      <c r="L1071">
        <v>3</v>
      </c>
      <c r="M1071">
        <v>3</v>
      </c>
      <c r="N1071" s="14">
        <v>0</v>
      </c>
      <c r="O1071">
        <v>1</v>
      </c>
      <c r="P1071" s="15">
        <f t="shared" si="209"/>
        <v>1</v>
      </c>
      <c r="Q1071">
        <f t="shared" si="210"/>
        <v>0</v>
      </c>
      <c r="R1071">
        <f t="shared" si="211"/>
        <v>9.4965015492326207E-2</v>
      </c>
      <c r="S1071" s="14">
        <f t="shared" si="212"/>
        <v>9.4965015492326207E-2</v>
      </c>
      <c r="T1071" s="15">
        <f t="shared" si="213"/>
        <v>0.90503498450767383</v>
      </c>
      <c r="U1071" s="14">
        <f t="shared" si="214"/>
        <v>-9.9781679114813476E-2</v>
      </c>
      <c r="V1071" s="15">
        <f t="shared" si="215"/>
        <v>100</v>
      </c>
      <c r="W1071">
        <f t="shared" si="216"/>
        <v>0.10492966251905259</v>
      </c>
      <c r="AZ1071">
        <v>0.20124277562886744</v>
      </c>
      <c r="BA1071">
        <v>1</v>
      </c>
      <c r="BB1071">
        <v>0</v>
      </c>
      <c r="BC1071">
        <f t="shared" si="220"/>
        <v>991</v>
      </c>
      <c r="BD1071">
        <f t="shared" si="221"/>
        <v>76</v>
      </c>
      <c r="BE1071">
        <f t="shared" si="217"/>
        <v>0.19626926196269256</v>
      </c>
      <c r="BF1071">
        <f t="shared" si="218"/>
        <v>0.67932489451476785</v>
      </c>
      <c r="BG1071">
        <f t="shared" si="219"/>
        <v>5.5095287470778998E-4</v>
      </c>
    </row>
    <row r="1072" spans="1:59" x14ac:dyDescent="0.35">
      <c r="A1072">
        <v>42</v>
      </c>
      <c r="B1072">
        <v>787.54826254826253</v>
      </c>
      <c r="C1072">
        <v>1</v>
      </c>
      <c r="D1072">
        <v>387</v>
      </c>
      <c r="E1072">
        <v>2</v>
      </c>
      <c r="F1072">
        <v>2</v>
      </c>
      <c r="G1072">
        <v>8</v>
      </c>
      <c r="H1072">
        <v>3</v>
      </c>
      <c r="I1072">
        <v>2</v>
      </c>
      <c r="J1072">
        <v>0</v>
      </c>
      <c r="K1072">
        <v>14.945945945945946</v>
      </c>
      <c r="L1072">
        <v>3</v>
      </c>
      <c r="M1072">
        <v>3</v>
      </c>
      <c r="N1072" s="14">
        <v>0</v>
      </c>
      <c r="O1072">
        <v>1</v>
      </c>
      <c r="P1072" s="15">
        <f t="shared" si="209"/>
        <v>1</v>
      </c>
      <c r="Q1072">
        <f t="shared" si="210"/>
        <v>0</v>
      </c>
      <c r="R1072">
        <f t="shared" si="211"/>
        <v>6.9608651657779227E-2</v>
      </c>
      <c r="S1072" s="14">
        <f t="shared" si="212"/>
        <v>6.9608651657779227E-2</v>
      </c>
      <c r="T1072" s="15">
        <f t="shared" si="213"/>
        <v>0.93039134834222081</v>
      </c>
      <c r="U1072" s="14">
        <f t="shared" si="214"/>
        <v>-7.2149976679235159E-2</v>
      </c>
      <c r="V1072" s="15">
        <f t="shared" si="215"/>
        <v>100</v>
      </c>
      <c r="W1072">
        <f t="shared" si="216"/>
        <v>7.4816529390356545E-2</v>
      </c>
      <c r="AZ1072">
        <v>0.20188736225513931</v>
      </c>
      <c r="BA1072">
        <v>1</v>
      </c>
      <c r="BB1072">
        <v>0</v>
      </c>
      <c r="BC1072">
        <f t="shared" si="220"/>
        <v>992</v>
      </c>
      <c r="BD1072">
        <f t="shared" si="221"/>
        <v>76</v>
      </c>
      <c r="BE1072">
        <f t="shared" si="217"/>
        <v>0.19545823195458234</v>
      </c>
      <c r="BF1072">
        <f t="shared" si="218"/>
        <v>0.67932489451476785</v>
      </c>
      <c r="BG1072">
        <f t="shared" si="219"/>
        <v>0</v>
      </c>
    </row>
    <row r="1073" spans="1:59" x14ac:dyDescent="0.35">
      <c r="A1073">
        <v>42</v>
      </c>
      <c r="B1073">
        <v>787.54826254826253</v>
      </c>
      <c r="C1073">
        <v>12</v>
      </c>
      <c r="D1073">
        <v>1167</v>
      </c>
      <c r="E1073">
        <v>3</v>
      </c>
      <c r="F1073">
        <v>2</v>
      </c>
      <c r="G1073">
        <v>8</v>
      </c>
      <c r="H1073">
        <v>1</v>
      </c>
      <c r="I1073">
        <v>1</v>
      </c>
      <c r="J1073">
        <v>1</v>
      </c>
      <c r="K1073">
        <v>14.945945945945946</v>
      </c>
      <c r="L1073">
        <v>2</v>
      </c>
      <c r="M1073">
        <v>2</v>
      </c>
      <c r="N1073" s="14">
        <v>1</v>
      </c>
      <c r="O1073">
        <v>0</v>
      </c>
      <c r="P1073" s="15">
        <f t="shared" si="209"/>
        <v>1</v>
      </c>
      <c r="Q1073">
        <f t="shared" si="210"/>
        <v>1</v>
      </c>
      <c r="R1073">
        <f t="shared" si="211"/>
        <v>0.69365550496514239</v>
      </c>
      <c r="S1073" s="14">
        <f t="shared" si="212"/>
        <v>0.69365550496514239</v>
      </c>
      <c r="T1073" s="15">
        <f t="shared" si="213"/>
        <v>0.30634449503485761</v>
      </c>
      <c r="U1073" s="14">
        <f t="shared" si="214"/>
        <v>-0.36577983225804334</v>
      </c>
      <c r="V1073" s="15">
        <f t="shared" si="215"/>
        <v>100</v>
      </c>
      <c r="W1073">
        <f t="shared" si="216"/>
        <v>0.44163780557072352</v>
      </c>
      <c r="AZ1073">
        <v>0.2022695260942351</v>
      </c>
      <c r="BA1073">
        <v>0</v>
      </c>
      <c r="BB1073">
        <v>1</v>
      </c>
      <c r="BC1073">
        <f t="shared" si="220"/>
        <v>992</v>
      </c>
      <c r="BD1073">
        <f t="shared" si="221"/>
        <v>77</v>
      </c>
      <c r="BE1073">
        <f t="shared" si="217"/>
        <v>0.19545823195458234</v>
      </c>
      <c r="BF1073">
        <f t="shared" si="218"/>
        <v>0.67510548523206748</v>
      </c>
      <c r="BG1073">
        <f t="shared" si="219"/>
        <v>5.4753080716309608E-4</v>
      </c>
    </row>
    <row r="1074" spans="1:59" x14ac:dyDescent="0.35">
      <c r="A1074">
        <v>42</v>
      </c>
      <c r="B1074">
        <v>787.54826254826253</v>
      </c>
      <c r="C1074">
        <v>12</v>
      </c>
      <c r="D1074">
        <v>1943</v>
      </c>
      <c r="E1074">
        <v>2</v>
      </c>
      <c r="F1074">
        <v>2</v>
      </c>
      <c r="G1074">
        <v>8</v>
      </c>
      <c r="H1074">
        <v>4</v>
      </c>
      <c r="I1074">
        <v>3</v>
      </c>
      <c r="J1074">
        <v>1</v>
      </c>
      <c r="K1074">
        <v>12</v>
      </c>
      <c r="L1074">
        <v>3</v>
      </c>
      <c r="M1074">
        <v>3</v>
      </c>
      <c r="N1074" s="14">
        <v>0</v>
      </c>
      <c r="O1074">
        <v>1</v>
      </c>
      <c r="P1074" s="15">
        <f t="shared" si="209"/>
        <v>1</v>
      </c>
      <c r="Q1074">
        <f t="shared" si="210"/>
        <v>0</v>
      </c>
      <c r="R1074">
        <f t="shared" si="211"/>
        <v>0.14923669537298134</v>
      </c>
      <c r="S1074" s="14">
        <f t="shared" si="212"/>
        <v>0.14923669537298134</v>
      </c>
      <c r="T1074" s="15">
        <f t="shared" si="213"/>
        <v>0.85076330462701866</v>
      </c>
      <c r="U1074" s="14">
        <f t="shared" si="214"/>
        <v>-0.16162132701988635</v>
      </c>
      <c r="V1074" s="15">
        <f t="shared" si="215"/>
        <v>100</v>
      </c>
      <c r="W1074">
        <f t="shared" si="216"/>
        <v>0.17541505911377769</v>
      </c>
      <c r="AZ1074">
        <v>0.20303662418572924</v>
      </c>
      <c r="BA1074">
        <v>1</v>
      </c>
      <c r="BB1074">
        <v>0</v>
      </c>
      <c r="BC1074">
        <f t="shared" si="220"/>
        <v>993</v>
      </c>
      <c r="BD1074">
        <f t="shared" si="221"/>
        <v>77</v>
      </c>
      <c r="BE1074">
        <f t="shared" si="217"/>
        <v>0.194647201946472</v>
      </c>
      <c r="BF1074">
        <f t="shared" si="218"/>
        <v>0.67510548523206748</v>
      </c>
      <c r="BG1074">
        <f t="shared" si="219"/>
        <v>5.4753080716309608E-4</v>
      </c>
    </row>
    <row r="1075" spans="1:59" x14ac:dyDescent="0.35">
      <c r="A1075">
        <v>42</v>
      </c>
      <c r="B1075">
        <v>787.54826254826253</v>
      </c>
      <c r="C1075">
        <v>14</v>
      </c>
      <c r="D1075">
        <v>936</v>
      </c>
      <c r="E1075">
        <v>3</v>
      </c>
      <c r="F1075">
        <v>1</v>
      </c>
      <c r="G1075">
        <v>8</v>
      </c>
      <c r="H1075">
        <v>3</v>
      </c>
      <c r="I1075">
        <v>1</v>
      </c>
      <c r="J1075">
        <v>0</v>
      </c>
      <c r="K1075">
        <v>17</v>
      </c>
      <c r="L1075">
        <v>1</v>
      </c>
      <c r="M1075">
        <v>3</v>
      </c>
      <c r="N1075" s="14">
        <v>0</v>
      </c>
      <c r="O1075">
        <v>1</v>
      </c>
      <c r="P1075" s="15">
        <f t="shared" si="209"/>
        <v>1</v>
      </c>
      <c r="Q1075">
        <f t="shared" si="210"/>
        <v>0</v>
      </c>
      <c r="R1075">
        <f t="shared" si="211"/>
        <v>0.12282321431083906</v>
      </c>
      <c r="S1075" s="14">
        <f t="shared" si="212"/>
        <v>0.12282321431083906</v>
      </c>
      <c r="T1075" s="15">
        <f t="shared" si="213"/>
        <v>0.87717678568916091</v>
      </c>
      <c r="U1075" s="14">
        <f t="shared" si="214"/>
        <v>-0.1310467268912282</v>
      </c>
      <c r="V1075" s="15">
        <f t="shared" si="215"/>
        <v>100</v>
      </c>
      <c r="W1075">
        <f t="shared" si="216"/>
        <v>0.14002104970703486</v>
      </c>
      <c r="AZ1075">
        <v>0.20304079735074931</v>
      </c>
      <c r="BA1075">
        <v>1</v>
      </c>
      <c r="BB1075">
        <v>0</v>
      </c>
      <c r="BC1075">
        <f t="shared" si="220"/>
        <v>994</v>
      </c>
      <c r="BD1075">
        <f t="shared" si="221"/>
        <v>77</v>
      </c>
      <c r="BE1075">
        <f t="shared" si="217"/>
        <v>0.19383617193836167</v>
      </c>
      <c r="BF1075">
        <f t="shared" si="218"/>
        <v>0.67510548523206748</v>
      </c>
      <c r="BG1075">
        <f t="shared" si="219"/>
        <v>5.4753080716302117E-4</v>
      </c>
    </row>
    <row r="1076" spans="1:59" x14ac:dyDescent="0.35">
      <c r="A1076">
        <v>42</v>
      </c>
      <c r="B1076">
        <v>805.3360655737705</v>
      </c>
      <c r="C1076">
        <v>24</v>
      </c>
      <c r="D1076">
        <v>605</v>
      </c>
      <c r="E1076">
        <v>4</v>
      </c>
      <c r="F1076">
        <v>2</v>
      </c>
      <c r="G1076">
        <v>3</v>
      </c>
      <c r="H1076">
        <v>1</v>
      </c>
      <c r="I1076">
        <v>2</v>
      </c>
      <c r="J1076">
        <v>1</v>
      </c>
      <c r="K1076">
        <v>21</v>
      </c>
      <c r="L1076">
        <v>4</v>
      </c>
      <c r="M1076">
        <v>2</v>
      </c>
      <c r="N1076" s="14">
        <v>0</v>
      </c>
      <c r="O1076">
        <v>1</v>
      </c>
      <c r="P1076" s="15">
        <f t="shared" si="209"/>
        <v>1</v>
      </c>
      <c r="Q1076">
        <f t="shared" si="210"/>
        <v>0</v>
      </c>
      <c r="R1076">
        <f t="shared" si="211"/>
        <v>0.29563755963456417</v>
      </c>
      <c r="S1076" s="14">
        <f t="shared" si="212"/>
        <v>0.29563755963456417</v>
      </c>
      <c r="T1076" s="15">
        <f t="shared" si="213"/>
        <v>0.70436244036543583</v>
      </c>
      <c r="U1076" s="14">
        <f t="shared" si="214"/>
        <v>-0.3504622252390851</v>
      </c>
      <c r="V1076" s="15">
        <f t="shared" si="215"/>
        <v>100</v>
      </c>
      <c r="W1076">
        <f t="shared" si="216"/>
        <v>0.41972362904697491</v>
      </c>
      <c r="AZ1076">
        <v>0.20330420927638607</v>
      </c>
      <c r="BA1076">
        <v>1</v>
      </c>
      <c r="BB1076">
        <v>0</v>
      </c>
      <c r="BC1076">
        <f t="shared" si="220"/>
        <v>995</v>
      </c>
      <c r="BD1076">
        <f t="shared" si="221"/>
        <v>77</v>
      </c>
      <c r="BE1076">
        <f t="shared" si="217"/>
        <v>0.19302514193025144</v>
      </c>
      <c r="BF1076">
        <f t="shared" si="218"/>
        <v>0.67510548523206748</v>
      </c>
      <c r="BG1076">
        <f t="shared" si="219"/>
        <v>5.4753080716309608E-4</v>
      </c>
    </row>
    <row r="1077" spans="1:59" x14ac:dyDescent="0.35">
      <c r="A1077">
        <v>42</v>
      </c>
      <c r="B1077">
        <v>810</v>
      </c>
      <c r="C1077">
        <v>23</v>
      </c>
      <c r="D1077">
        <v>468</v>
      </c>
      <c r="E1077">
        <v>1</v>
      </c>
      <c r="F1077">
        <v>1</v>
      </c>
      <c r="G1077">
        <v>1</v>
      </c>
      <c r="H1077">
        <v>4</v>
      </c>
      <c r="I1077">
        <v>1</v>
      </c>
      <c r="J1077">
        <v>0</v>
      </c>
      <c r="K1077">
        <v>14</v>
      </c>
      <c r="L1077">
        <v>2</v>
      </c>
      <c r="M1077">
        <v>3</v>
      </c>
      <c r="N1077" s="14">
        <v>0</v>
      </c>
      <c r="O1077">
        <v>1</v>
      </c>
      <c r="P1077" s="15">
        <f t="shared" si="209"/>
        <v>1</v>
      </c>
      <c r="Q1077">
        <f t="shared" si="210"/>
        <v>0</v>
      </c>
      <c r="R1077">
        <f t="shared" si="211"/>
        <v>9.4737390897473364E-2</v>
      </c>
      <c r="S1077" s="14">
        <f t="shared" si="212"/>
        <v>9.4737390897473364E-2</v>
      </c>
      <c r="T1077" s="15">
        <f t="shared" si="213"/>
        <v>0.90526260910252665</v>
      </c>
      <c r="U1077" s="14">
        <f t="shared" si="214"/>
        <v>-9.9530201571169971E-2</v>
      </c>
      <c r="V1077" s="15">
        <f t="shared" si="215"/>
        <v>100</v>
      </c>
      <c r="W1077">
        <f t="shared" si="216"/>
        <v>0.10465183245709839</v>
      </c>
      <c r="AZ1077">
        <v>0.20336997209863655</v>
      </c>
      <c r="BA1077">
        <v>1</v>
      </c>
      <c r="BB1077">
        <v>0</v>
      </c>
      <c r="BC1077">
        <f t="shared" si="220"/>
        <v>996</v>
      </c>
      <c r="BD1077">
        <f t="shared" si="221"/>
        <v>77</v>
      </c>
      <c r="BE1077">
        <f t="shared" si="217"/>
        <v>0.19221411192214111</v>
      </c>
      <c r="BF1077">
        <f t="shared" si="218"/>
        <v>0.67510548523206748</v>
      </c>
      <c r="BG1077">
        <f t="shared" si="219"/>
        <v>5.4753080716309608E-4</v>
      </c>
    </row>
    <row r="1078" spans="1:59" x14ac:dyDescent="0.35">
      <c r="A1078">
        <v>42</v>
      </c>
      <c r="B1078">
        <v>855</v>
      </c>
      <c r="C1078">
        <v>12</v>
      </c>
      <c r="D1078">
        <v>1768</v>
      </c>
      <c r="E1078">
        <v>2</v>
      </c>
      <c r="F1078">
        <v>2</v>
      </c>
      <c r="G1078">
        <v>5</v>
      </c>
      <c r="H1078">
        <v>2</v>
      </c>
      <c r="I1078">
        <v>3</v>
      </c>
      <c r="J1078">
        <v>0</v>
      </c>
      <c r="K1078">
        <v>22</v>
      </c>
      <c r="L1078">
        <v>2</v>
      </c>
      <c r="M1078">
        <v>2</v>
      </c>
      <c r="N1078" s="14">
        <v>0</v>
      </c>
      <c r="O1078">
        <v>1</v>
      </c>
      <c r="P1078" s="15">
        <f t="shared" si="209"/>
        <v>1</v>
      </c>
      <c r="Q1078">
        <f t="shared" si="210"/>
        <v>0</v>
      </c>
      <c r="R1078">
        <f t="shared" si="211"/>
        <v>5.6184066848808806E-2</v>
      </c>
      <c r="S1078" s="14">
        <f t="shared" si="212"/>
        <v>5.6184066848808806E-2</v>
      </c>
      <c r="T1078" s="15">
        <f t="shared" si="213"/>
        <v>0.94381593315119117</v>
      </c>
      <c r="U1078" s="14">
        <f t="shared" si="214"/>
        <v>-5.7824117917544729E-2</v>
      </c>
      <c r="V1078" s="15">
        <f t="shared" si="215"/>
        <v>100</v>
      </c>
      <c r="W1078">
        <f t="shared" si="216"/>
        <v>5.9528627219952439E-2</v>
      </c>
      <c r="AZ1078">
        <v>0.20379313001878341</v>
      </c>
      <c r="BA1078">
        <v>1</v>
      </c>
      <c r="BB1078">
        <v>0</v>
      </c>
      <c r="BC1078">
        <f t="shared" si="220"/>
        <v>997</v>
      </c>
      <c r="BD1078">
        <f t="shared" si="221"/>
        <v>77</v>
      </c>
      <c r="BE1078">
        <f t="shared" si="217"/>
        <v>0.19140308191403077</v>
      </c>
      <c r="BF1078">
        <f t="shared" si="218"/>
        <v>0.67510548523206748</v>
      </c>
      <c r="BG1078">
        <f t="shared" si="219"/>
        <v>5.4753080716302117E-4</v>
      </c>
    </row>
    <row r="1079" spans="1:59" x14ac:dyDescent="0.35">
      <c r="A1079">
        <v>42</v>
      </c>
      <c r="B1079">
        <v>916</v>
      </c>
      <c r="C1079">
        <v>17</v>
      </c>
      <c r="D1079">
        <v>347</v>
      </c>
      <c r="E1079">
        <v>4</v>
      </c>
      <c r="F1079">
        <v>1</v>
      </c>
      <c r="G1079">
        <v>4</v>
      </c>
      <c r="H1079">
        <v>1</v>
      </c>
      <c r="I1079">
        <v>1</v>
      </c>
      <c r="J1079">
        <v>1</v>
      </c>
      <c r="K1079">
        <v>15.375527426160337</v>
      </c>
      <c r="L1079">
        <v>3</v>
      </c>
      <c r="M1079">
        <v>3</v>
      </c>
      <c r="N1079" s="14">
        <v>0</v>
      </c>
      <c r="O1079">
        <v>1</v>
      </c>
      <c r="P1079" s="15">
        <f t="shared" si="209"/>
        <v>1</v>
      </c>
      <c r="Q1079">
        <f t="shared" si="210"/>
        <v>0</v>
      </c>
      <c r="R1079">
        <f t="shared" si="211"/>
        <v>0.35763105368052639</v>
      </c>
      <c r="S1079" s="14">
        <f t="shared" si="212"/>
        <v>0.35763105368052639</v>
      </c>
      <c r="T1079" s="15">
        <f t="shared" si="213"/>
        <v>0.64236894631947361</v>
      </c>
      <c r="U1079" s="14">
        <f t="shared" si="214"/>
        <v>-0.44259245761845123</v>
      </c>
      <c r="V1079" s="15">
        <f t="shared" si="215"/>
        <v>100</v>
      </c>
      <c r="W1079">
        <f t="shared" si="216"/>
        <v>0.55673776842671874</v>
      </c>
      <c r="AZ1079">
        <v>0.20402282336653055</v>
      </c>
      <c r="BA1079">
        <v>1</v>
      </c>
      <c r="BB1079">
        <v>0</v>
      </c>
      <c r="BC1079">
        <f t="shared" si="220"/>
        <v>998</v>
      </c>
      <c r="BD1079">
        <f t="shared" si="221"/>
        <v>77</v>
      </c>
      <c r="BE1079">
        <f t="shared" si="217"/>
        <v>0.19059205190592055</v>
      </c>
      <c r="BF1079">
        <f t="shared" si="218"/>
        <v>0.67510548523206748</v>
      </c>
      <c r="BG1079">
        <f t="shared" si="219"/>
        <v>5.4753080716309608E-4</v>
      </c>
    </row>
    <row r="1080" spans="1:59" x14ac:dyDescent="0.35">
      <c r="A1080">
        <v>42</v>
      </c>
      <c r="B1080">
        <v>926</v>
      </c>
      <c r="C1080">
        <v>21</v>
      </c>
      <c r="D1080">
        <v>270</v>
      </c>
      <c r="E1080">
        <v>3</v>
      </c>
      <c r="F1080">
        <v>1</v>
      </c>
      <c r="G1080">
        <v>3</v>
      </c>
      <c r="H1080">
        <v>3</v>
      </c>
      <c r="I1080">
        <v>3</v>
      </c>
      <c r="J1080">
        <v>0</v>
      </c>
      <c r="K1080">
        <v>15.345132743362832</v>
      </c>
      <c r="L1080">
        <v>2</v>
      </c>
      <c r="M1080">
        <v>3</v>
      </c>
      <c r="N1080" s="14">
        <v>0</v>
      </c>
      <c r="O1080">
        <v>1</v>
      </c>
      <c r="P1080" s="15">
        <f t="shared" si="209"/>
        <v>1</v>
      </c>
      <c r="Q1080">
        <f t="shared" si="210"/>
        <v>0</v>
      </c>
      <c r="R1080">
        <f t="shared" si="211"/>
        <v>2.1849339023754025E-2</v>
      </c>
      <c r="S1080" s="14">
        <f t="shared" si="212"/>
        <v>2.1849339023754025E-2</v>
      </c>
      <c r="T1080" s="15">
        <f t="shared" si="213"/>
        <v>0.97815066097624592</v>
      </c>
      <c r="U1080" s="14">
        <f t="shared" si="214"/>
        <v>-2.2091570733853441E-2</v>
      </c>
      <c r="V1080" s="15">
        <f t="shared" si="215"/>
        <v>100</v>
      </c>
      <c r="W1080">
        <f t="shared" si="216"/>
        <v>2.2337396369949015E-2</v>
      </c>
      <c r="AZ1080">
        <v>0.20438880763307693</v>
      </c>
      <c r="BA1080">
        <v>1</v>
      </c>
      <c r="BB1080">
        <v>0</v>
      </c>
      <c r="BC1080">
        <f t="shared" si="220"/>
        <v>999</v>
      </c>
      <c r="BD1080">
        <f t="shared" si="221"/>
        <v>77</v>
      </c>
      <c r="BE1080">
        <f t="shared" si="217"/>
        <v>0.18978102189781021</v>
      </c>
      <c r="BF1080">
        <f t="shared" si="218"/>
        <v>0.67510548523206748</v>
      </c>
      <c r="BG1080">
        <f t="shared" si="219"/>
        <v>5.4753080716309608E-4</v>
      </c>
    </row>
    <row r="1081" spans="1:59" x14ac:dyDescent="0.35">
      <c r="A1081">
        <v>42</v>
      </c>
      <c r="B1081">
        <v>932</v>
      </c>
      <c r="C1081">
        <v>1</v>
      </c>
      <c r="D1081">
        <v>827</v>
      </c>
      <c r="E1081">
        <v>4</v>
      </c>
      <c r="F1081">
        <v>1</v>
      </c>
      <c r="G1081">
        <v>3</v>
      </c>
      <c r="H1081">
        <v>4</v>
      </c>
      <c r="I1081">
        <v>2</v>
      </c>
      <c r="J1081">
        <v>1</v>
      </c>
      <c r="K1081">
        <v>13</v>
      </c>
      <c r="L1081">
        <v>4</v>
      </c>
      <c r="M1081">
        <v>3</v>
      </c>
      <c r="N1081" s="14">
        <v>0</v>
      </c>
      <c r="O1081">
        <v>1</v>
      </c>
      <c r="P1081" s="15">
        <f t="shared" si="209"/>
        <v>1</v>
      </c>
      <c r="Q1081">
        <f t="shared" si="210"/>
        <v>0</v>
      </c>
      <c r="R1081">
        <f t="shared" si="211"/>
        <v>4.3675786519631048E-2</v>
      </c>
      <c r="S1081" s="14">
        <f t="shared" si="212"/>
        <v>4.3675786519631048E-2</v>
      </c>
      <c r="T1081" s="15">
        <f t="shared" si="213"/>
        <v>0.956324213480369</v>
      </c>
      <c r="U1081" s="14">
        <f t="shared" si="214"/>
        <v>-4.4658287984444135E-2</v>
      </c>
      <c r="V1081" s="15">
        <f t="shared" si="215"/>
        <v>100</v>
      </c>
      <c r="W1081">
        <f t="shared" si="216"/>
        <v>4.5670480684245063E-2</v>
      </c>
      <c r="AZ1081">
        <v>0.2046573807253054</v>
      </c>
      <c r="BA1081">
        <v>1</v>
      </c>
      <c r="BB1081">
        <v>0</v>
      </c>
      <c r="BC1081">
        <f t="shared" si="220"/>
        <v>1000</v>
      </c>
      <c r="BD1081">
        <f t="shared" si="221"/>
        <v>77</v>
      </c>
      <c r="BE1081">
        <f t="shared" si="217"/>
        <v>0.18896999188969987</v>
      </c>
      <c r="BF1081">
        <f t="shared" si="218"/>
        <v>0.67510548523206748</v>
      </c>
      <c r="BG1081">
        <f t="shared" si="219"/>
        <v>5.4753080716302117E-4</v>
      </c>
    </row>
    <row r="1082" spans="1:59" x14ac:dyDescent="0.35">
      <c r="A1082">
        <v>42</v>
      </c>
      <c r="B1082">
        <v>933</v>
      </c>
      <c r="C1082">
        <v>19</v>
      </c>
      <c r="D1082">
        <v>752</v>
      </c>
      <c r="E1082">
        <v>3</v>
      </c>
      <c r="F1082">
        <v>2</v>
      </c>
      <c r="G1082">
        <v>4</v>
      </c>
      <c r="H1082">
        <v>3</v>
      </c>
      <c r="I1082">
        <v>3</v>
      </c>
      <c r="J1082">
        <v>1</v>
      </c>
      <c r="K1082">
        <v>12</v>
      </c>
      <c r="L1082">
        <v>4</v>
      </c>
      <c r="M1082">
        <v>3</v>
      </c>
      <c r="N1082" s="14">
        <v>1</v>
      </c>
      <c r="O1082">
        <v>0</v>
      </c>
      <c r="P1082" s="15">
        <f t="shared" si="209"/>
        <v>1</v>
      </c>
      <c r="Q1082">
        <f t="shared" si="210"/>
        <v>1</v>
      </c>
      <c r="R1082">
        <f t="shared" si="211"/>
        <v>0.11283586177524858</v>
      </c>
      <c r="S1082" s="14">
        <f t="shared" si="212"/>
        <v>0.11283586177524858</v>
      </c>
      <c r="T1082" s="15">
        <f t="shared" si="213"/>
        <v>0.88716413822475138</v>
      </c>
      <c r="U1082" s="14">
        <f t="shared" si="214"/>
        <v>-2.1818210669057203</v>
      </c>
      <c r="V1082" s="15">
        <f t="shared" si="215"/>
        <v>0</v>
      </c>
      <c r="W1082">
        <f t="shared" si="216"/>
        <v>7.8624306516295661</v>
      </c>
      <c r="AZ1082">
        <v>0.20518808599441082</v>
      </c>
      <c r="BA1082">
        <v>1</v>
      </c>
      <c r="BB1082">
        <v>0</v>
      </c>
      <c r="BC1082">
        <f t="shared" si="220"/>
        <v>1001</v>
      </c>
      <c r="BD1082">
        <f t="shared" si="221"/>
        <v>77</v>
      </c>
      <c r="BE1082">
        <f t="shared" si="217"/>
        <v>0.18815896188158965</v>
      </c>
      <c r="BF1082">
        <f t="shared" si="218"/>
        <v>0.67510548523206748</v>
      </c>
      <c r="BG1082">
        <f t="shared" si="219"/>
        <v>0</v>
      </c>
    </row>
    <row r="1083" spans="1:59" x14ac:dyDescent="0.35">
      <c r="A1083">
        <v>42</v>
      </c>
      <c r="B1083">
        <v>933</v>
      </c>
      <c r="C1083">
        <v>29</v>
      </c>
      <c r="D1083">
        <v>836</v>
      </c>
      <c r="E1083">
        <v>2</v>
      </c>
      <c r="F1083">
        <v>2</v>
      </c>
      <c r="G1083">
        <v>3</v>
      </c>
      <c r="H1083">
        <v>2</v>
      </c>
      <c r="I1083">
        <v>2</v>
      </c>
      <c r="J1083">
        <v>0</v>
      </c>
      <c r="K1083">
        <v>15.345132743362832</v>
      </c>
      <c r="L1083">
        <v>4</v>
      </c>
      <c r="M1083">
        <v>2</v>
      </c>
      <c r="N1083" s="14">
        <v>0</v>
      </c>
      <c r="O1083">
        <v>1</v>
      </c>
      <c r="P1083" s="15">
        <f t="shared" si="209"/>
        <v>1</v>
      </c>
      <c r="Q1083">
        <f t="shared" si="210"/>
        <v>0</v>
      </c>
      <c r="R1083">
        <f t="shared" si="211"/>
        <v>0.12283040624758003</v>
      </c>
      <c r="S1083" s="14">
        <f t="shared" si="212"/>
        <v>0.12283040624758003</v>
      </c>
      <c r="T1083" s="15">
        <f t="shared" si="213"/>
        <v>0.87716959375241998</v>
      </c>
      <c r="U1083" s="14">
        <f t="shared" si="214"/>
        <v>-0.13105492588411266</v>
      </c>
      <c r="V1083" s="15">
        <f t="shared" si="215"/>
        <v>100</v>
      </c>
      <c r="W1083">
        <f t="shared" si="216"/>
        <v>0.14003039676982779</v>
      </c>
      <c r="AZ1083">
        <v>0.20575568314227513</v>
      </c>
      <c r="BA1083">
        <v>0</v>
      </c>
      <c r="BB1083">
        <v>1</v>
      </c>
      <c r="BC1083">
        <f t="shared" si="220"/>
        <v>1001</v>
      </c>
      <c r="BD1083">
        <f t="shared" si="221"/>
        <v>78</v>
      </c>
      <c r="BE1083">
        <f t="shared" si="217"/>
        <v>0.18815896188158965</v>
      </c>
      <c r="BF1083">
        <f t="shared" si="218"/>
        <v>0.67088607594936711</v>
      </c>
      <c r="BG1083">
        <f t="shared" si="219"/>
        <v>5.4410873961832672E-4</v>
      </c>
    </row>
    <row r="1084" spans="1:59" x14ac:dyDescent="0.35">
      <c r="A1084">
        <v>42</v>
      </c>
      <c r="B1084">
        <v>1059</v>
      </c>
      <c r="C1084">
        <v>9</v>
      </c>
      <c r="D1084">
        <v>1595</v>
      </c>
      <c r="E1084">
        <v>4</v>
      </c>
      <c r="F1084">
        <v>2</v>
      </c>
      <c r="G1084">
        <v>6</v>
      </c>
      <c r="H1084">
        <v>4</v>
      </c>
      <c r="I1084">
        <v>1</v>
      </c>
      <c r="J1084">
        <v>0</v>
      </c>
      <c r="K1084">
        <v>22</v>
      </c>
      <c r="L1084">
        <v>4</v>
      </c>
      <c r="M1084">
        <v>3</v>
      </c>
      <c r="N1084" s="14">
        <v>0</v>
      </c>
      <c r="O1084">
        <v>1</v>
      </c>
      <c r="P1084" s="15">
        <f t="shared" si="209"/>
        <v>1</v>
      </c>
      <c r="Q1084">
        <f t="shared" si="210"/>
        <v>0</v>
      </c>
      <c r="R1084">
        <f t="shared" si="211"/>
        <v>3.0732726906024861E-2</v>
      </c>
      <c r="S1084" s="14">
        <f t="shared" si="212"/>
        <v>3.0732726906024861E-2</v>
      </c>
      <c r="T1084" s="15">
        <f t="shared" si="213"/>
        <v>0.96926727309397509</v>
      </c>
      <c r="U1084" s="14">
        <f t="shared" si="214"/>
        <v>-3.1214881497320657E-2</v>
      </c>
      <c r="V1084" s="15">
        <f t="shared" si="215"/>
        <v>100</v>
      </c>
      <c r="W1084">
        <f t="shared" si="216"/>
        <v>3.1707174851703858E-2</v>
      </c>
      <c r="AZ1084">
        <v>0.20590865032754826</v>
      </c>
      <c r="BA1084">
        <v>1</v>
      </c>
      <c r="BB1084">
        <v>0</v>
      </c>
      <c r="BC1084">
        <f t="shared" si="220"/>
        <v>1002</v>
      </c>
      <c r="BD1084">
        <f t="shared" si="221"/>
        <v>78</v>
      </c>
      <c r="BE1084">
        <f t="shared" si="217"/>
        <v>0.18734793187347931</v>
      </c>
      <c r="BF1084">
        <f t="shared" si="218"/>
        <v>0.67088607594936711</v>
      </c>
      <c r="BG1084">
        <f t="shared" si="219"/>
        <v>5.4410873961832672E-4</v>
      </c>
    </row>
    <row r="1085" spans="1:59" x14ac:dyDescent="0.35">
      <c r="A1085">
        <v>42</v>
      </c>
      <c r="B1085">
        <v>1128</v>
      </c>
      <c r="C1085">
        <v>13</v>
      </c>
      <c r="D1085">
        <v>1803</v>
      </c>
      <c r="E1085">
        <v>2</v>
      </c>
      <c r="F1085">
        <v>2</v>
      </c>
      <c r="G1085">
        <v>7</v>
      </c>
      <c r="H1085">
        <v>1</v>
      </c>
      <c r="I1085">
        <v>2</v>
      </c>
      <c r="J1085">
        <v>0</v>
      </c>
      <c r="K1085">
        <v>18</v>
      </c>
      <c r="L1085">
        <v>3</v>
      </c>
      <c r="M1085">
        <v>2</v>
      </c>
      <c r="N1085" s="14">
        <v>0</v>
      </c>
      <c r="O1085">
        <v>1</v>
      </c>
      <c r="P1085" s="15">
        <f t="shared" si="209"/>
        <v>1</v>
      </c>
      <c r="Q1085">
        <f t="shared" si="210"/>
        <v>0</v>
      </c>
      <c r="R1085">
        <f t="shared" si="211"/>
        <v>0.16325730048918824</v>
      </c>
      <c r="S1085" s="14">
        <f t="shared" si="212"/>
        <v>0.16325730048918824</v>
      </c>
      <c r="T1085" s="15">
        <f t="shared" si="213"/>
        <v>0.83674269951081182</v>
      </c>
      <c r="U1085" s="14">
        <f t="shared" si="214"/>
        <v>-0.17823866374404565</v>
      </c>
      <c r="V1085" s="15">
        <f t="shared" si="215"/>
        <v>100</v>
      </c>
      <c r="W1085">
        <f t="shared" si="216"/>
        <v>0.19511051675100838</v>
      </c>
      <c r="AZ1085">
        <v>0.20683222972162693</v>
      </c>
      <c r="BA1085">
        <v>1</v>
      </c>
      <c r="BB1085">
        <v>0</v>
      </c>
      <c r="BC1085">
        <f t="shared" si="220"/>
        <v>1003</v>
      </c>
      <c r="BD1085">
        <f t="shared" si="221"/>
        <v>78</v>
      </c>
      <c r="BE1085">
        <f t="shared" si="217"/>
        <v>0.18653690186536898</v>
      </c>
      <c r="BF1085">
        <f t="shared" si="218"/>
        <v>0.67088607594936711</v>
      </c>
      <c r="BG1085">
        <f t="shared" si="219"/>
        <v>5.4410873961825224E-4</v>
      </c>
    </row>
    <row r="1086" spans="1:59" x14ac:dyDescent="0.35">
      <c r="A1086">
        <v>42</v>
      </c>
      <c r="B1086">
        <v>1142</v>
      </c>
      <c r="C1086">
        <v>8</v>
      </c>
      <c r="D1086">
        <v>1860</v>
      </c>
      <c r="E1086">
        <v>4</v>
      </c>
      <c r="F1086">
        <v>2</v>
      </c>
      <c r="G1086">
        <v>5</v>
      </c>
      <c r="H1086">
        <v>3</v>
      </c>
      <c r="I1086">
        <v>1</v>
      </c>
      <c r="J1086">
        <v>0</v>
      </c>
      <c r="K1086">
        <v>13</v>
      </c>
      <c r="L1086">
        <v>4</v>
      </c>
      <c r="M1086">
        <v>3</v>
      </c>
      <c r="N1086" s="14">
        <v>0</v>
      </c>
      <c r="O1086">
        <v>1</v>
      </c>
      <c r="P1086" s="15">
        <f t="shared" si="209"/>
        <v>1</v>
      </c>
      <c r="Q1086">
        <f t="shared" si="210"/>
        <v>0</v>
      </c>
      <c r="R1086">
        <f t="shared" si="211"/>
        <v>4.3429949491713006E-2</v>
      </c>
      <c r="S1086" s="14">
        <f t="shared" si="212"/>
        <v>4.3429949491713006E-2</v>
      </c>
      <c r="T1086" s="15">
        <f t="shared" si="213"/>
        <v>0.95657005050828703</v>
      </c>
      <c r="U1086" s="14">
        <f t="shared" si="214"/>
        <v>-4.4401256496714267E-2</v>
      </c>
      <c r="V1086" s="15">
        <f t="shared" si="215"/>
        <v>100</v>
      </c>
      <c r="W1086">
        <f t="shared" si="216"/>
        <v>4.5401744983167604E-2</v>
      </c>
      <c r="AZ1086">
        <v>0.20687882665406168</v>
      </c>
      <c r="BA1086">
        <v>1</v>
      </c>
      <c r="BB1086">
        <v>0</v>
      </c>
      <c r="BC1086">
        <f t="shared" si="220"/>
        <v>1004</v>
      </c>
      <c r="BD1086">
        <f t="shared" si="221"/>
        <v>78</v>
      </c>
      <c r="BE1086">
        <f t="shared" si="217"/>
        <v>0.18572587185725875</v>
      </c>
      <c r="BF1086">
        <f t="shared" si="218"/>
        <v>0.67088607594936711</v>
      </c>
      <c r="BG1086">
        <f t="shared" si="219"/>
        <v>5.4410873961832672E-4</v>
      </c>
    </row>
    <row r="1087" spans="1:59" x14ac:dyDescent="0.35">
      <c r="A1087">
        <v>42</v>
      </c>
      <c r="B1087">
        <v>1147</v>
      </c>
      <c r="C1087">
        <v>10</v>
      </c>
      <c r="D1087">
        <v>1408</v>
      </c>
      <c r="E1087">
        <v>3</v>
      </c>
      <c r="F1087">
        <v>1</v>
      </c>
      <c r="G1087">
        <v>6</v>
      </c>
      <c r="H1087">
        <v>1</v>
      </c>
      <c r="I1087">
        <v>2</v>
      </c>
      <c r="J1087">
        <v>0</v>
      </c>
      <c r="K1087">
        <v>15.049382716049383</v>
      </c>
      <c r="L1087">
        <v>3</v>
      </c>
      <c r="M1087">
        <v>3</v>
      </c>
      <c r="N1087" s="14">
        <v>0</v>
      </c>
      <c r="O1087">
        <v>1</v>
      </c>
      <c r="P1087" s="15">
        <f t="shared" si="209"/>
        <v>1</v>
      </c>
      <c r="Q1087">
        <f t="shared" si="210"/>
        <v>0</v>
      </c>
      <c r="R1087">
        <f t="shared" si="211"/>
        <v>6.2807649870888618E-2</v>
      </c>
      <c r="S1087" s="14">
        <f t="shared" si="212"/>
        <v>6.2807649870888618E-2</v>
      </c>
      <c r="T1087" s="15">
        <f t="shared" si="213"/>
        <v>0.9371923501291114</v>
      </c>
      <c r="U1087" s="14">
        <f t="shared" si="214"/>
        <v>-6.4866734856082575E-2</v>
      </c>
      <c r="V1087" s="15">
        <f t="shared" si="215"/>
        <v>100</v>
      </c>
      <c r="W1087">
        <f t="shared" si="216"/>
        <v>6.7016818758962315E-2</v>
      </c>
      <c r="AZ1087">
        <v>0.20757831097229656</v>
      </c>
      <c r="BA1087">
        <v>1</v>
      </c>
      <c r="BB1087">
        <v>0</v>
      </c>
      <c r="BC1087">
        <f t="shared" si="220"/>
        <v>1005</v>
      </c>
      <c r="BD1087">
        <f t="shared" si="221"/>
        <v>78</v>
      </c>
      <c r="BE1087">
        <f t="shared" si="217"/>
        <v>0.18491484184914841</v>
      </c>
      <c r="BF1087">
        <f t="shared" si="218"/>
        <v>0.67088607594936711</v>
      </c>
      <c r="BG1087">
        <f t="shared" si="219"/>
        <v>5.4410873961832672E-4</v>
      </c>
    </row>
    <row r="1088" spans="1:59" x14ac:dyDescent="0.35">
      <c r="A1088">
        <v>42</v>
      </c>
      <c r="B1088">
        <v>1210</v>
      </c>
      <c r="C1088">
        <v>2</v>
      </c>
      <c r="D1088">
        <v>1542</v>
      </c>
      <c r="E1088">
        <v>3</v>
      </c>
      <c r="F1088">
        <v>2</v>
      </c>
      <c r="G1088">
        <v>5</v>
      </c>
      <c r="H1088">
        <v>2</v>
      </c>
      <c r="I1088">
        <v>2</v>
      </c>
      <c r="J1088">
        <v>0</v>
      </c>
      <c r="K1088">
        <v>14</v>
      </c>
      <c r="L1088">
        <v>2</v>
      </c>
      <c r="M1088">
        <v>3</v>
      </c>
      <c r="N1088" s="14">
        <v>0</v>
      </c>
      <c r="O1088">
        <v>1</v>
      </c>
      <c r="P1088" s="15">
        <f t="shared" si="209"/>
        <v>1</v>
      </c>
      <c r="Q1088">
        <f t="shared" si="210"/>
        <v>0</v>
      </c>
      <c r="R1088">
        <f t="shared" si="211"/>
        <v>5.1283038675201557E-2</v>
      </c>
      <c r="S1088" s="14">
        <f t="shared" si="212"/>
        <v>5.1283038675201557E-2</v>
      </c>
      <c r="T1088" s="15">
        <f t="shared" si="213"/>
        <v>0.94871696132479844</v>
      </c>
      <c r="U1088" s="14">
        <f t="shared" si="214"/>
        <v>-5.2644774251716583E-2</v>
      </c>
      <c r="V1088" s="15">
        <f t="shared" si="215"/>
        <v>100</v>
      </c>
      <c r="W1088">
        <f t="shared" si="216"/>
        <v>5.4055151078557066E-2</v>
      </c>
      <c r="AZ1088">
        <v>0.20805009573241864</v>
      </c>
      <c r="BA1088">
        <v>1</v>
      </c>
      <c r="BB1088">
        <v>0</v>
      </c>
      <c r="BC1088">
        <f t="shared" si="220"/>
        <v>1006</v>
      </c>
      <c r="BD1088">
        <f t="shared" si="221"/>
        <v>78</v>
      </c>
      <c r="BE1088">
        <f t="shared" si="217"/>
        <v>0.18410381184103808</v>
      </c>
      <c r="BF1088">
        <f t="shared" si="218"/>
        <v>0.67088607594936711</v>
      </c>
      <c r="BG1088">
        <f t="shared" si="219"/>
        <v>5.4410873961825224E-4</v>
      </c>
    </row>
    <row r="1089" spans="1:59" x14ac:dyDescent="0.35">
      <c r="A1089">
        <v>42</v>
      </c>
      <c r="B1089">
        <v>1265</v>
      </c>
      <c r="C1089">
        <v>3</v>
      </c>
      <c r="D1089">
        <v>894</v>
      </c>
      <c r="E1089">
        <v>3</v>
      </c>
      <c r="F1089">
        <v>1</v>
      </c>
      <c r="G1089">
        <v>5</v>
      </c>
      <c r="H1089">
        <v>4</v>
      </c>
      <c r="I1089">
        <v>2</v>
      </c>
      <c r="J1089">
        <v>1</v>
      </c>
      <c r="K1089">
        <v>15.173076923076923</v>
      </c>
      <c r="L1089">
        <v>2</v>
      </c>
      <c r="M1089">
        <v>2</v>
      </c>
      <c r="N1089" s="14">
        <v>0</v>
      </c>
      <c r="O1089">
        <v>1</v>
      </c>
      <c r="P1089" s="15">
        <f t="shared" si="209"/>
        <v>1</v>
      </c>
      <c r="Q1089">
        <f t="shared" si="210"/>
        <v>0</v>
      </c>
      <c r="R1089">
        <f t="shared" si="211"/>
        <v>0.12948363041837538</v>
      </c>
      <c r="S1089" s="14">
        <f t="shared" si="212"/>
        <v>0.12948363041837538</v>
      </c>
      <c r="T1089" s="15">
        <f t="shared" si="213"/>
        <v>0.87051636958162459</v>
      </c>
      <c r="U1089" s="14">
        <f t="shared" si="214"/>
        <v>-0.13866871514699713</v>
      </c>
      <c r="V1089" s="15">
        <f t="shared" si="215"/>
        <v>100</v>
      </c>
      <c r="W1089">
        <f t="shared" si="216"/>
        <v>0.14874347564607659</v>
      </c>
      <c r="AZ1089">
        <v>0.20862896518512705</v>
      </c>
      <c r="BA1089">
        <v>1</v>
      </c>
      <c r="BB1089">
        <v>0</v>
      </c>
      <c r="BC1089">
        <f t="shared" si="220"/>
        <v>1007</v>
      </c>
      <c r="BD1089">
        <f t="shared" si="221"/>
        <v>78</v>
      </c>
      <c r="BE1089">
        <f t="shared" si="217"/>
        <v>0.18329278183292785</v>
      </c>
      <c r="BF1089">
        <f t="shared" si="218"/>
        <v>0.67088607594936711</v>
      </c>
      <c r="BG1089">
        <f t="shared" si="219"/>
        <v>5.4410873961832672E-4</v>
      </c>
    </row>
    <row r="1090" spans="1:59" x14ac:dyDescent="0.35">
      <c r="A1090">
        <v>42</v>
      </c>
      <c r="B1090">
        <v>1271</v>
      </c>
      <c r="C1090">
        <v>2</v>
      </c>
      <c r="D1090">
        <v>875</v>
      </c>
      <c r="E1090">
        <v>2</v>
      </c>
      <c r="F1090">
        <v>2</v>
      </c>
      <c r="G1090">
        <v>4</v>
      </c>
      <c r="H1090">
        <v>4</v>
      </c>
      <c r="I1090">
        <v>1</v>
      </c>
      <c r="J1090">
        <v>1</v>
      </c>
      <c r="K1090">
        <v>14</v>
      </c>
      <c r="L1090">
        <v>4</v>
      </c>
      <c r="M1090">
        <v>3</v>
      </c>
      <c r="N1090" s="14">
        <v>0</v>
      </c>
      <c r="O1090">
        <v>1</v>
      </c>
      <c r="P1090" s="15">
        <f t="shared" si="209"/>
        <v>1</v>
      </c>
      <c r="Q1090">
        <f t="shared" si="210"/>
        <v>0</v>
      </c>
      <c r="R1090">
        <f t="shared" si="211"/>
        <v>0.21268290159481534</v>
      </c>
      <c r="S1090" s="14">
        <f t="shared" si="212"/>
        <v>0.21268290159481534</v>
      </c>
      <c r="T1090" s="15">
        <f t="shared" si="213"/>
        <v>0.78731709840518471</v>
      </c>
      <c r="U1090" s="14">
        <f t="shared" si="214"/>
        <v>-0.2391241912513653</v>
      </c>
      <c r="V1090" s="15">
        <f t="shared" si="215"/>
        <v>100</v>
      </c>
      <c r="W1090">
        <f t="shared" si="216"/>
        <v>0.27013626660164347</v>
      </c>
      <c r="AZ1090">
        <v>0.20886575825805728</v>
      </c>
      <c r="BA1090">
        <v>1</v>
      </c>
      <c r="BB1090">
        <v>0</v>
      </c>
      <c r="BC1090">
        <f t="shared" si="220"/>
        <v>1008</v>
      </c>
      <c r="BD1090">
        <f t="shared" si="221"/>
        <v>78</v>
      </c>
      <c r="BE1090">
        <f t="shared" si="217"/>
        <v>0.18248175182481752</v>
      </c>
      <c r="BF1090">
        <f t="shared" si="218"/>
        <v>0.67088607594936711</v>
      </c>
      <c r="BG1090">
        <f t="shared" si="219"/>
        <v>0</v>
      </c>
    </row>
    <row r="1091" spans="1:59" x14ac:dyDescent="0.35">
      <c r="A1091">
        <v>42</v>
      </c>
      <c r="B1091">
        <v>1332</v>
      </c>
      <c r="C1091">
        <v>2</v>
      </c>
      <c r="D1091">
        <v>477</v>
      </c>
      <c r="E1091">
        <v>1</v>
      </c>
      <c r="F1091">
        <v>2</v>
      </c>
      <c r="G1091">
        <v>7</v>
      </c>
      <c r="H1091">
        <v>4</v>
      </c>
      <c r="I1091">
        <v>1</v>
      </c>
      <c r="J1091">
        <v>0</v>
      </c>
      <c r="K1091">
        <v>15.69811320754717</v>
      </c>
      <c r="L1091">
        <v>2</v>
      </c>
      <c r="M1091">
        <v>3</v>
      </c>
      <c r="N1091" s="14">
        <v>0</v>
      </c>
      <c r="O1091">
        <v>1</v>
      </c>
      <c r="P1091" s="15">
        <f t="shared" si="209"/>
        <v>1</v>
      </c>
      <c r="Q1091">
        <f t="shared" si="210"/>
        <v>0</v>
      </c>
      <c r="R1091">
        <f t="shared" si="211"/>
        <v>0.12624995570727113</v>
      </c>
      <c r="S1091" s="14">
        <f t="shared" si="212"/>
        <v>0.12624995570727113</v>
      </c>
      <c r="T1091" s="15">
        <f t="shared" si="213"/>
        <v>0.87375004429272884</v>
      </c>
      <c r="U1091" s="14">
        <f t="shared" si="214"/>
        <v>-0.13496093474143867</v>
      </c>
      <c r="V1091" s="15">
        <f t="shared" si="215"/>
        <v>100</v>
      </c>
      <c r="W1091">
        <f t="shared" si="216"/>
        <v>0.14449207359922506</v>
      </c>
      <c r="AZ1091">
        <v>0.20997442106453373</v>
      </c>
      <c r="BA1091">
        <v>0</v>
      </c>
      <c r="BB1091">
        <v>1</v>
      </c>
      <c r="BC1091">
        <f t="shared" si="220"/>
        <v>1008</v>
      </c>
      <c r="BD1091">
        <f t="shared" si="221"/>
        <v>79</v>
      </c>
      <c r="BE1091">
        <f t="shared" si="217"/>
        <v>0.18248175182481752</v>
      </c>
      <c r="BF1091">
        <f t="shared" si="218"/>
        <v>0.66666666666666674</v>
      </c>
      <c r="BG1091">
        <f t="shared" si="219"/>
        <v>5.4068667207355747E-4</v>
      </c>
    </row>
    <row r="1092" spans="1:59" x14ac:dyDescent="0.35">
      <c r="A1092">
        <v>42</v>
      </c>
      <c r="B1092">
        <v>1368</v>
      </c>
      <c r="C1092">
        <v>28</v>
      </c>
      <c r="D1092">
        <v>551</v>
      </c>
      <c r="E1092">
        <v>4</v>
      </c>
      <c r="F1092">
        <v>1</v>
      </c>
      <c r="G1092">
        <v>7</v>
      </c>
      <c r="H1092">
        <v>4</v>
      </c>
      <c r="I1092">
        <v>2</v>
      </c>
      <c r="J1092">
        <v>0</v>
      </c>
      <c r="K1092">
        <v>11</v>
      </c>
      <c r="L1092">
        <v>4</v>
      </c>
      <c r="M1092">
        <v>4</v>
      </c>
      <c r="N1092" s="14">
        <v>0</v>
      </c>
      <c r="O1092">
        <v>1</v>
      </c>
      <c r="P1092" s="15">
        <f t="shared" si="209"/>
        <v>1</v>
      </c>
      <c r="Q1092">
        <f t="shared" si="210"/>
        <v>0</v>
      </c>
      <c r="R1092">
        <f t="shared" si="211"/>
        <v>2.3105828079932146E-2</v>
      </c>
      <c r="S1092" s="14">
        <f t="shared" si="212"/>
        <v>2.3105828079932146E-2</v>
      </c>
      <c r="T1092" s="15">
        <f t="shared" si="213"/>
        <v>0.97689417192006789</v>
      </c>
      <c r="U1092" s="14">
        <f t="shared" si="214"/>
        <v>-2.3376952233074393E-2</v>
      </c>
      <c r="V1092" s="15">
        <f t="shared" si="215"/>
        <v>100</v>
      </c>
      <c r="W1092">
        <f t="shared" si="216"/>
        <v>2.3652334862964797E-2</v>
      </c>
      <c r="AZ1092">
        <v>0.21068272271760297</v>
      </c>
      <c r="BA1092">
        <v>1</v>
      </c>
      <c r="BB1092">
        <v>0</v>
      </c>
      <c r="BC1092">
        <f t="shared" si="220"/>
        <v>1009</v>
      </c>
      <c r="BD1092">
        <f t="shared" si="221"/>
        <v>79</v>
      </c>
      <c r="BE1092">
        <f t="shared" si="217"/>
        <v>0.18167072181670718</v>
      </c>
      <c r="BF1092">
        <f t="shared" si="218"/>
        <v>0.66666666666666674</v>
      </c>
      <c r="BG1092">
        <f t="shared" si="219"/>
        <v>5.4068667207348342E-4</v>
      </c>
    </row>
    <row r="1093" spans="1:59" x14ac:dyDescent="0.35">
      <c r="A1093">
        <v>42</v>
      </c>
      <c r="B1093">
        <v>1396</v>
      </c>
      <c r="C1093">
        <v>6</v>
      </c>
      <c r="D1093">
        <v>1911</v>
      </c>
      <c r="E1093">
        <v>3</v>
      </c>
      <c r="F1093">
        <v>2</v>
      </c>
      <c r="G1093">
        <v>1</v>
      </c>
      <c r="H1093">
        <v>1</v>
      </c>
      <c r="I1093">
        <v>2</v>
      </c>
      <c r="J1093">
        <v>0</v>
      </c>
      <c r="K1093">
        <v>15.079365079365079</v>
      </c>
      <c r="L1093">
        <v>2</v>
      </c>
      <c r="M1093">
        <v>4</v>
      </c>
      <c r="N1093" s="14">
        <v>0</v>
      </c>
      <c r="O1093">
        <v>1</v>
      </c>
      <c r="P1093" s="15">
        <f t="shared" ref="P1093:P1156" si="222">N1093+O1093</f>
        <v>1</v>
      </c>
      <c r="Q1093">
        <f t="shared" ref="Q1093:Q1156" si="223">IF(P1093=0,"",N1093/P1093)</f>
        <v>0</v>
      </c>
      <c r="R1093">
        <f t="shared" ref="R1093:R1156" si="224">1/(1+EXP(-$Y$5-MMULT(A1093:M1093,$Y$6:$Y$18)))</f>
        <v>3.4877633724636321E-2</v>
      </c>
      <c r="S1093" s="14">
        <f t="shared" ref="S1093:S1156" si="225">P1093*R1093</f>
        <v>3.4877633724636321E-2</v>
      </c>
      <c r="T1093" s="15">
        <f t="shared" ref="T1093:T1156" si="226">P1093-S1093</f>
        <v>0.96512236627536363</v>
      </c>
      <c r="U1093" s="14">
        <f t="shared" ref="U1093:U1156" si="227">IFERROR(P1093*(Q1093*LN(R1093)+(1-Q1093)*LN(1-R1093)),0)</f>
        <v>-3.5500381251724701E-2</v>
      </c>
      <c r="V1093" s="15">
        <f t="shared" ref="V1093:V1156" si="228">100*IF(R1093&gt;=$AV$10,N1093/P1093,O1093/P1093)</f>
        <v>100</v>
      </c>
      <c r="W1093">
        <f t="shared" ref="W1093:W1156" si="229">IFERROR((N1093-S1093)^2/S1093+(O1093-T1093)^2/T1093,0)</f>
        <v>3.613804315740541E-2</v>
      </c>
      <c r="AZ1093">
        <v>0.21123197814431577</v>
      </c>
      <c r="BA1093">
        <v>1</v>
      </c>
      <c r="BB1093">
        <v>0</v>
      </c>
      <c r="BC1093">
        <f t="shared" si="220"/>
        <v>1010</v>
      </c>
      <c r="BD1093">
        <f t="shared" si="221"/>
        <v>79</v>
      </c>
      <c r="BE1093">
        <f t="shared" ref="BE1093:BE1156" si="230">1-BC1093/BC$1474</f>
        <v>0.18085969180859696</v>
      </c>
      <c r="BF1093">
        <f t="shared" ref="BF1093:BF1156" si="231">1-BD1093/BD$1474</f>
        <v>0.66666666666666674</v>
      </c>
      <c r="BG1093">
        <f t="shared" ref="BG1093:BG1156" si="232">(BE1093-BE1094)*BF1093</f>
        <v>5.4068667207355747E-4</v>
      </c>
    </row>
    <row r="1094" spans="1:59" x14ac:dyDescent="0.35">
      <c r="A1094">
        <v>42</v>
      </c>
      <c r="B1094">
        <v>1474</v>
      </c>
      <c r="C1094">
        <v>5</v>
      </c>
      <c r="D1094">
        <v>591</v>
      </c>
      <c r="E1094">
        <v>2</v>
      </c>
      <c r="F1094">
        <v>2</v>
      </c>
      <c r="G1094">
        <v>5</v>
      </c>
      <c r="H1094">
        <v>3</v>
      </c>
      <c r="I1094">
        <v>2</v>
      </c>
      <c r="J1094">
        <v>0</v>
      </c>
      <c r="K1094">
        <v>17</v>
      </c>
      <c r="L1094">
        <v>4</v>
      </c>
      <c r="M1094">
        <v>3</v>
      </c>
      <c r="N1094" s="14">
        <v>0</v>
      </c>
      <c r="O1094">
        <v>1</v>
      </c>
      <c r="P1094" s="15">
        <f t="shared" si="222"/>
        <v>1</v>
      </c>
      <c r="Q1094">
        <f t="shared" si="223"/>
        <v>0</v>
      </c>
      <c r="R1094">
        <f t="shared" si="224"/>
        <v>4.0640341560277321E-2</v>
      </c>
      <c r="S1094" s="14">
        <f t="shared" si="225"/>
        <v>4.0640341560277321E-2</v>
      </c>
      <c r="T1094" s="15">
        <f t="shared" si="226"/>
        <v>0.95935965843972271</v>
      </c>
      <c r="U1094" s="14">
        <f t="shared" si="227"/>
        <v>-4.1489239537330622E-2</v>
      </c>
      <c r="V1094" s="15">
        <f t="shared" si="228"/>
        <v>100</v>
      </c>
      <c r="W1094">
        <f t="shared" si="229"/>
        <v>4.2361945494324517E-2</v>
      </c>
      <c r="AZ1094">
        <v>0.2118586961468672</v>
      </c>
      <c r="BA1094">
        <v>1</v>
      </c>
      <c r="BB1094">
        <v>0</v>
      </c>
      <c r="BC1094">
        <f t="shared" ref="BC1094:BC1157" si="233">BC1093+BA1094</f>
        <v>1011</v>
      </c>
      <c r="BD1094">
        <f t="shared" ref="BD1094:BD1157" si="234">BD1093+BB1094</f>
        <v>79</v>
      </c>
      <c r="BE1094">
        <f t="shared" si="230"/>
        <v>0.18004866180048662</v>
      </c>
      <c r="BF1094">
        <f t="shared" si="231"/>
        <v>0.66666666666666674</v>
      </c>
      <c r="BG1094">
        <f t="shared" si="232"/>
        <v>5.4068667207355747E-4</v>
      </c>
    </row>
    <row r="1095" spans="1:59" x14ac:dyDescent="0.35">
      <c r="A1095">
        <v>43</v>
      </c>
      <c r="B1095">
        <v>177</v>
      </c>
      <c r="C1095">
        <v>8</v>
      </c>
      <c r="D1095">
        <v>920</v>
      </c>
      <c r="E1095">
        <v>1</v>
      </c>
      <c r="F1095">
        <v>1</v>
      </c>
      <c r="G1095">
        <v>3</v>
      </c>
      <c r="H1095">
        <v>2</v>
      </c>
      <c r="I1095">
        <v>3</v>
      </c>
      <c r="J1095">
        <v>0</v>
      </c>
      <c r="K1095">
        <v>21</v>
      </c>
      <c r="L1095">
        <v>3</v>
      </c>
      <c r="M1095">
        <v>4</v>
      </c>
      <c r="N1095" s="14">
        <v>0</v>
      </c>
      <c r="O1095">
        <v>1</v>
      </c>
      <c r="P1095" s="15">
        <f t="shared" si="222"/>
        <v>1</v>
      </c>
      <c r="Q1095">
        <f t="shared" si="223"/>
        <v>0</v>
      </c>
      <c r="R1095">
        <f t="shared" si="224"/>
        <v>2.2482091427860618E-2</v>
      </c>
      <c r="S1095" s="14">
        <f t="shared" si="225"/>
        <v>2.2482091427860618E-2</v>
      </c>
      <c r="T1095" s="15">
        <f t="shared" si="226"/>
        <v>0.97751790857213938</v>
      </c>
      <c r="U1095" s="14">
        <f t="shared" si="227"/>
        <v>-2.2738666500527426E-2</v>
      </c>
      <c r="V1095" s="15">
        <f t="shared" si="228"/>
        <v>100</v>
      </c>
      <c r="W1095">
        <f t="shared" si="229"/>
        <v>2.2999160660596197E-2</v>
      </c>
      <c r="AZ1095">
        <v>0.21243079605484885</v>
      </c>
      <c r="BA1095">
        <v>1</v>
      </c>
      <c r="BB1095">
        <v>0</v>
      </c>
      <c r="BC1095">
        <f t="shared" si="233"/>
        <v>1012</v>
      </c>
      <c r="BD1095">
        <f t="shared" si="234"/>
        <v>79</v>
      </c>
      <c r="BE1095">
        <f t="shared" si="230"/>
        <v>0.17923763179237628</v>
      </c>
      <c r="BF1095">
        <f t="shared" si="231"/>
        <v>0.66666666666666674</v>
      </c>
      <c r="BG1095">
        <f t="shared" si="232"/>
        <v>5.4068667207348342E-4</v>
      </c>
    </row>
    <row r="1096" spans="1:59" x14ac:dyDescent="0.35">
      <c r="A1096">
        <v>43</v>
      </c>
      <c r="B1096">
        <v>185</v>
      </c>
      <c r="C1096">
        <v>10</v>
      </c>
      <c r="D1096">
        <v>430</v>
      </c>
      <c r="E1096">
        <v>3</v>
      </c>
      <c r="F1096">
        <v>1</v>
      </c>
      <c r="G1096">
        <v>5</v>
      </c>
      <c r="H1096">
        <v>4</v>
      </c>
      <c r="I1096">
        <v>1</v>
      </c>
      <c r="J1096">
        <v>0</v>
      </c>
      <c r="K1096">
        <v>15.173076923076923</v>
      </c>
      <c r="L1096">
        <v>1</v>
      </c>
      <c r="M1096">
        <v>3</v>
      </c>
      <c r="N1096" s="14">
        <v>0</v>
      </c>
      <c r="O1096">
        <v>1</v>
      </c>
      <c r="P1096" s="15">
        <f t="shared" si="222"/>
        <v>1</v>
      </c>
      <c r="Q1096">
        <f t="shared" si="223"/>
        <v>0</v>
      </c>
      <c r="R1096">
        <f t="shared" si="224"/>
        <v>6.445561583309839E-2</v>
      </c>
      <c r="S1096" s="14">
        <f t="shared" si="225"/>
        <v>6.445561583309839E-2</v>
      </c>
      <c r="T1096" s="15">
        <f t="shared" si="226"/>
        <v>0.93554438416690155</v>
      </c>
      <c r="U1096" s="14">
        <f t="shared" si="227"/>
        <v>-6.6626690067515551E-2</v>
      </c>
      <c r="V1096" s="15">
        <f t="shared" si="228"/>
        <v>100</v>
      </c>
      <c r="W1096">
        <f t="shared" si="229"/>
        <v>6.8896374051238468E-2</v>
      </c>
      <c r="AZ1096">
        <v>0.21268290159481534</v>
      </c>
      <c r="BA1096">
        <v>1</v>
      </c>
      <c r="BB1096">
        <v>0</v>
      </c>
      <c r="BC1096">
        <f t="shared" si="233"/>
        <v>1013</v>
      </c>
      <c r="BD1096">
        <f t="shared" si="234"/>
        <v>79</v>
      </c>
      <c r="BE1096">
        <f t="shared" si="230"/>
        <v>0.17842660178426606</v>
      </c>
      <c r="BF1096">
        <f t="shared" si="231"/>
        <v>0.66666666666666674</v>
      </c>
      <c r="BG1096">
        <f t="shared" si="232"/>
        <v>5.4068667207355747E-4</v>
      </c>
    </row>
    <row r="1097" spans="1:59" x14ac:dyDescent="0.35">
      <c r="A1097">
        <v>43</v>
      </c>
      <c r="B1097">
        <v>244</v>
      </c>
      <c r="C1097">
        <v>2</v>
      </c>
      <c r="D1097">
        <v>1778</v>
      </c>
      <c r="E1097">
        <v>2</v>
      </c>
      <c r="F1097">
        <v>2</v>
      </c>
      <c r="G1097">
        <v>2</v>
      </c>
      <c r="H1097">
        <v>4</v>
      </c>
      <c r="I1097">
        <v>1</v>
      </c>
      <c r="J1097">
        <v>0</v>
      </c>
      <c r="K1097">
        <v>13</v>
      </c>
      <c r="L1097">
        <v>2</v>
      </c>
      <c r="M1097">
        <v>3</v>
      </c>
      <c r="N1097" s="14">
        <v>0</v>
      </c>
      <c r="O1097">
        <v>1</v>
      </c>
      <c r="P1097" s="15">
        <f t="shared" si="222"/>
        <v>1</v>
      </c>
      <c r="Q1097">
        <f t="shared" si="223"/>
        <v>0</v>
      </c>
      <c r="R1097">
        <f t="shared" si="224"/>
        <v>5.2774131373606412E-2</v>
      </c>
      <c r="S1097" s="14">
        <f t="shared" si="225"/>
        <v>5.2774131373606412E-2</v>
      </c>
      <c r="T1097" s="15">
        <f t="shared" si="226"/>
        <v>0.94722586862639357</v>
      </c>
      <c r="U1097" s="14">
        <f t="shared" si="227"/>
        <v>-5.4217704597797213E-2</v>
      </c>
      <c r="V1097" s="15">
        <f t="shared" si="228"/>
        <v>100</v>
      </c>
      <c r="W1097">
        <f t="shared" si="229"/>
        <v>5.5714411020188974E-2</v>
      </c>
      <c r="AZ1097">
        <v>0.21280173969921351</v>
      </c>
      <c r="BA1097">
        <v>1</v>
      </c>
      <c r="BB1097">
        <v>0</v>
      </c>
      <c r="BC1097">
        <f t="shared" si="233"/>
        <v>1014</v>
      </c>
      <c r="BD1097">
        <f t="shared" si="234"/>
        <v>79</v>
      </c>
      <c r="BE1097">
        <f t="shared" si="230"/>
        <v>0.17761557177615572</v>
      </c>
      <c r="BF1097">
        <f t="shared" si="231"/>
        <v>0.66666666666666674</v>
      </c>
      <c r="BG1097">
        <f t="shared" si="232"/>
        <v>0</v>
      </c>
    </row>
    <row r="1098" spans="1:59" x14ac:dyDescent="0.35">
      <c r="A1098">
        <v>43</v>
      </c>
      <c r="B1098">
        <v>313</v>
      </c>
      <c r="C1098">
        <v>21</v>
      </c>
      <c r="D1098">
        <v>525</v>
      </c>
      <c r="E1098">
        <v>4</v>
      </c>
      <c r="F1098">
        <v>2</v>
      </c>
      <c r="G1098">
        <v>5</v>
      </c>
      <c r="H1098">
        <v>4</v>
      </c>
      <c r="I1098">
        <v>2</v>
      </c>
      <c r="J1098">
        <v>0</v>
      </c>
      <c r="K1098">
        <v>20</v>
      </c>
      <c r="L1098">
        <v>1</v>
      </c>
      <c r="M1098">
        <v>3</v>
      </c>
      <c r="N1098" s="14">
        <v>0</v>
      </c>
      <c r="O1098">
        <v>1</v>
      </c>
      <c r="P1098" s="15">
        <f t="shared" si="222"/>
        <v>1</v>
      </c>
      <c r="Q1098">
        <f t="shared" si="223"/>
        <v>0</v>
      </c>
      <c r="R1098">
        <f t="shared" si="224"/>
        <v>3.9745370772774978E-2</v>
      </c>
      <c r="S1098" s="14">
        <f t="shared" si="225"/>
        <v>3.9745370772774978E-2</v>
      </c>
      <c r="T1098" s="15">
        <f t="shared" si="226"/>
        <v>0.96025462922722504</v>
      </c>
      <c r="U1098" s="14">
        <f t="shared" si="227"/>
        <v>-4.0556790911481726E-2</v>
      </c>
      <c r="V1098" s="15">
        <f t="shared" si="228"/>
        <v>100</v>
      </c>
      <c r="W1098">
        <f t="shared" si="229"/>
        <v>4.1390449536036579E-2</v>
      </c>
      <c r="AZ1098">
        <v>0.21394415146993928</v>
      </c>
      <c r="BA1098">
        <v>0</v>
      </c>
      <c r="BB1098">
        <v>1</v>
      </c>
      <c r="BC1098">
        <f t="shared" si="233"/>
        <v>1014</v>
      </c>
      <c r="BD1098">
        <f t="shared" si="234"/>
        <v>80</v>
      </c>
      <c r="BE1098">
        <f t="shared" si="230"/>
        <v>0.17761557177615572</v>
      </c>
      <c r="BF1098">
        <f t="shared" si="231"/>
        <v>0.66244725738396626</v>
      </c>
      <c r="BG1098">
        <f t="shared" si="232"/>
        <v>5.3726460452878811E-4</v>
      </c>
    </row>
    <row r="1099" spans="1:59" x14ac:dyDescent="0.35">
      <c r="A1099">
        <v>43</v>
      </c>
      <c r="B1099">
        <v>343</v>
      </c>
      <c r="C1099">
        <v>9</v>
      </c>
      <c r="D1099">
        <v>1813</v>
      </c>
      <c r="E1099">
        <v>1</v>
      </c>
      <c r="F1099">
        <v>2</v>
      </c>
      <c r="G1099">
        <v>4</v>
      </c>
      <c r="H1099">
        <v>3</v>
      </c>
      <c r="I1099">
        <v>1</v>
      </c>
      <c r="J1099">
        <v>0</v>
      </c>
      <c r="K1099">
        <v>13</v>
      </c>
      <c r="L1099">
        <v>3</v>
      </c>
      <c r="M1099">
        <v>2</v>
      </c>
      <c r="N1099" s="14">
        <v>0</v>
      </c>
      <c r="O1099">
        <v>1</v>
      </c>
      <c r="P1099" s="15">
        <f t="shared" si="222"/>
        <v>1</v>
      </c>
      <c r="Q1099">
        <f t="shared" si="223"/>
        <v>0</v>
      </c>
      <c r="R1099">
        <f t="shared" si="224"/>
        <v>0.1637385120594034</v>
      </c>
      <c r="S1099" s="14">
        <f t="shared" si="225"/>
        <v>0.1637385120594034</v>
      </c>
      <c r="T1099" s="15">
        <f t="shared" si="226"/>
        <v>0.83626148794059663</v>
      </c>
      <c r="U1099" s="14">
        <f t="shared" si="227"/>
        <v>-0.17881393018640754</v>
      </c>
      <c r="V1099" s="15">
        <f t="shared" si="228"/>
        <v>100</v>
      </c>
      <c r="W1099">
        <f t="shared" si="229"/>
        <v>0.19579822151397994</v>
      </c>
      <c r="AZ1099">
        <v>0.21424110101203156</v>
      </c>
      <c r="BA1099">
        <v>1</v>
      </c>
      <c r="BB1099">
        <v>0</v>
      </c>
      <c r="BC1099">
        <f t="shared" si="233"/>
        <v>1015</v>
      </c>
      <c r="BD1099">
        <f t="shared" si="234"/>
        <v>80</v>
      </c>
      <c r="BE1099">
        <f t="shared" si="230"/>
        <v>0.17680454176804539</v>
      </c>
      <c r="BF1099">
        <f t="shared" si="231"/>
        <v>0.66244725738396626</v>
      </c>
      <c r="BG1099">
        <f t="shared" si="232"/>
        <v>5.3726460452871449E-4</v>
      </c>
    </row>
    <row r="1100" spans="1:59" x14ac:dyDescent="0.35">
      <c r="A1100">
        <v>43</v>
      </c>
      <c r="B1100">
        <v>394</v>
      </c>
      <c r="C1100">
        <v>26</v>
      </c>
      <c r="D1100">
        <v>158</v>
      </c>
      <c r="E1100">
        <v>3</v>
      </c>
      <c r="F1100">
        <v>2</v>
      </c>
      <c r="G1100">
        <v>6</v>
      </c>
      <c r="H1100">
        <v>4</v>
      </c>
      <c r="I1100">
        <v>2</v>
      </c>
      <c r="J1100">
        <v>1</v>
      </c>
      <c r="K1100">
        <v>12</v>
      </c>
      <c r="L1100">
        <v>4</v>
      </c>
      <c r="M1100">
        <v>4</v>
      </c>
      <c r="N1100" s="14">
        <v>0</v>
      </c>
      <c r="O1100">
        <v>1</v>
      </c>
      <c r="P1100" s="15">
        <f t="shared" si="222"/>
        <v>1</v>
      </c>
      <c r="Q1100">
        <f t="shared" si="223"/>
        <v>0</v>
      </c>
      <c r="R1100">
        <f t="shared" si="224"/>
        <v>0.18371679760908233</v>
      </c>
      <c r="S1100" s="14">
        <f t="shared" si="225"/>
        <v>0.18371679760908233</v>
      </c>
      <c r="T1100" s="15">
        <f t="shared" si="226"/>
        <v>0.81628320239091767</v>
      </c>
      <c r="U1100" s="14">
        <f t="shared" si="227"/>
        <v>-0.20299392247645373</v>
      </c>
      <c r="V1100" s="15">
        <f t="shared" si="228"/>
        <v>100</v>
      </c>
      <c r="W1100">
        <f t="shared" si="229"/>
        <v>0.22506502286335231</v>
      </c>
      <c r="AZ1100">
        <v>0.21470270278155276</v>
      </c>
      <c r="BA1100">
        <v>1</v>
      </c>
      <c r="BB1100">
        <v>0</v>
      </c>
      <c r="BC1100">
        <f t="shared" si="233"/>
        <v>1016</v>
      </c>
      <c r="BD1100">
        <f t="shared" si="234"/>
        <v>80</v>
      </c>
      <c r="BE1100">
        <f t="shared" si="230"/>
        <v>0.17599351175993516</v>
      </c>
      <c r="BF1100">
        <f t="shared" si="231"/>
        <v>0.66244725738396626</v>
      </c>
      <c r="BG1100">
        <f t="shared" si="232"/>
        <v>0</v>
      </c>
    </row>
    <row r="1101" spans="1:59" x14ac:dyDescent="0.35">
      <c r="A1101">
        <v>43</v>
      </c>
      <c r="B1101">
        <v>415</v>
      </c>
      <c r="C1101">
        <v>25</v>
      </c>
      <c r="D1101">
        <v>1076</v>
      </c>
      <c r="E1101">
        <v>3</v>
      </c>
      <c r="F1101">
        <v>2</v>
      </c>
      <c r="G1101">
        <v>8</v>
      </c>
      <c r="H1101">
        <v>4</v>
      </c>
      <c r="I1101">
        <v>3</v>
      </c>
      <c r="J1101">
        <v>0</v>
      </c>
      <c r="K1101">
        <v>13</v>
      </c>
      <c r="L1101">
        <v>3</v>
      </c>
      <c r="M1101">
        <v>3</v>
      </c>
      <c r="N1101" s="14">
        <v>0</v>
      </c>
      <c r="O1101">
        <v>1</v>
      </c>
      <c r="P1101" s="15">
        <f t="shared" si="222"/>
        <v>1</v>
      </c>
      <c r="Q1101">
        <f t="shared" si="223"/>
        <v>0</v>
      </c>
      <c r="R1101">
        <f t="shared" si="224"/>
        <v>3.5697399853536253E-2</v>
      </c>
      <c r="S1101" s="14">
        <f t="shared" si="225"/>
        <v>3.5697399853536253E-2</v>
      </c>
      <c r="T1101" s="15">
        <f t="shared" si="226"/>
        <v>0.96430260014646374</v>
      </c>
      <c r="U1101" s="14">
        <f t="shared" si="227"/>
        <v>-3.6350133061195791E-2</v>
      </c>
      <c r="V1101" s="15">
        <f t="shared" si="228"/>
        <v>100</v>
      </c>
      <c r="W1101">
        <f t="shared" si="229"/>
        <v>3.7018877526737284E-2</v>
      </c>
      <c r="AZ1101">
        <v>0.21608907238227054</v>
      </c>
      <c r="BA1101">
        <v>0</v>
      </c>
      <c r="BB1101">
        <v>1</v>
      </c>
      <c r="BC1101">
        <f t="shared" si="233"/>
        <v>1016</v>
      </c>
      <c r="BD1101">
        <f t="shared" si="234"/>
        <v>81</v>
      </c>
      <c r="BE1101">
        <f t="shared" si="230"/>
        <v>0.17599351175993516</v>
      </c>
      <c r="BF1101">
        <f t="shared" si="231"/>
        <v>0.65822784810126578</v>
      </c>
      <c r="BG1101">
        <f t="shared" si="232"/>
        <v>5.3384253698401864E-4</v>
      </c>
    </row>
    <row r="1102" spans="1:59" x14ac:dyDescent="0.35">
      <c r="A1102">
        <v>43</v>
      </c>
      <c r="B1102">
        <v>422</v>
      </c>
      <c r="C1102">
        <v>1</v>
      </c>
      <c r="D1102">
        <v>902</v>
      </c>
      <c r="E1102">
        <v>4</v>
      </c>
      <c r="F1102">
        <v>1</v>
      </c>
      <c r="G1102">
        <v>7</v>
      </c>
      <c r="H1102">
        <v>4</v>
      </c>
      <c r="I1102">
        <v>2</v>
      </c>
      <c r="J1102">
        <v>0</v>
      </c>
      <c r="K1102">
        <v>15.69811320754717</v>
      </c>
      <c r="L1102">
        <v>2</v>
      </c>
      <c r="M1102">
        <v>2</v>
      </c>
      <c r="N1102" s="14">
        <v>0</v>
      </c>
      <c r="O1102">
        <v>1</v>
      </c>
      <c r="P1102" s="15">
        <f t="shared" si="222"/>
        <v>1</v>
      </c>
      <c r="Q1102">
        <f t="shared" si="223"/>
        <v>0</v>
      </c>
      <c r="R1102">
        <f t="shared" si="224"/>
        <v>2.4247490744539711E-2</v>
      </c>
      <c r="S1102" s="14">
        <f t="shared" si="225"/>
        <v>2.4247490744539711E-2</v>
      </c>
      <c r="T1102" s="15">
        <f t="shared" si="226"/>
        <v>0.97575250925546031</v>
      </c>
      <c r="U1102" s="14">
        <f t="shared" si="227"/>
        <v>-2.454630130754246E-2</v>
      </c>
      <c r="V1102" s="15">
        <f t="shared" si="228"/>
        <v>100</v>
      </c>
      <c r="W1102">
        <f t="shared" si="229"/>
        <v>2.4850041905648341E-2</v>
      </c>
      <c r="AZ1102">
        <v>0.2162408647308563</v>
      </c>
      <c r="BA1102">
        <v>1</v>
      </c>
      <c r="BB1102">
        <v>0</v>
      </c>
      <c r="BC1102">
        <f t="shared" si="233"/>
        <v>1017</v>
      </c>
      <c r="BD1102">
        <f t="shared" si="234"/>
        <v>81</v>
      </c>
      <c r="BE1102">
        <f t="shared" si="230"/>
        <v>0.17518248175182483</v>
      </c>
      <c r="BF1102">
        <f t="shared" si="231"/>
        <v>0.65822784810126578</v>
      </c>
      <c r="BG1102">
        <f t="shared" si="232"/>
        <v>0</v>
      </c>
    </row>
    <row r="1103" spans="1:59" x14ac:dyDescent="0.35">
      <c r="A1103">
        <v>43</v>
      </c>
      <c r="B1103">
        <v>531</v>
      </c>
      <c r="C1103">
        <v>4</v>
      </c>
      <c r="D1103">
        <v>1293</v>
      </c>
      <c r="E1103">
        <v>4</v>
      </c>
      <c r="F1103">
        <v>1</v>
      </c>
      <c r="G1103">
        <v>8</v>
      </c>
      <c r="H1103">
        <v>4</v>
      </c>
      <c r="I1103">
        <v>1</v>
      </c>
      <c r="J1103">
        <v>0</v>
      </c>
      <c r="K1103">
        <v>14</v>
      </c>
      <c r="L1103">
        <v>4</v>
      </c>
      <c r="M1103">
        <v>4</v>
      </c>
      <c r="N1103" s="14">
        <v>0</v>
      </c>
      <c r="O1103">
        <v>1</v>
      </c>
      <c r="P1103" s="15">
        <f t="shared" si="222"/>
        <v>1</v>
      </c>
      <c r="Q1103">
        <f t="shared" si="223"/>
        <v>0</v>
      </c>
      <c r="R1103">
        <f t="shared" si="224"/>
        <v>2.2928673212750814E-2</v>
      </c>
      <c r="S1103" s="14">
        <f t="shared" si="225"/>
        <v>2.2928673212750814E-2</v>
      </c>
      <c r="T1103" s="15">
        <f t="shared" si="226"/>
        <v>0.97707132678724917</v>
      </c>
      <c r="U1103" s="14">
        <f t="shared" si="227"/>
        <v>-2.3195623680667618E-2</v>
      </c>
      <c r="V1103" s="15">
        <f t="shared" si="228"/>
        <v>100</v>
      </c>
      <c r="W1103">
        <f t="shared" si="229"/>
        <v>2.3466734294765954E-2</v>
      </c>
      <c r="AZ1103">
        <v>0.21628128005829478</v>
      </c>
      <c r="BA1103">
        <v>0</v>
      </c>
      <c r="BB1103">
        <v>1</v>
      </c>
      <c r="BC1103">
        <f t="shared" si="233"/>
        <v>1017</v>
      </c>
      <c r="BD1103">
        <f t="shared" si="234"/>
        <v>82</v>
      </c>
      <c r="BE1103">
        <f t="shared" si="230"/>
        <v>0.17518248175182483</v>
      </c>
      <c r="BF1103">
        <f t="shared" si="231"/>
        <v>0.65400843881856541</v>
      </c>
      <c r="BG1103">
        <f t="shared" si="232"/>
        <v>5.3042046943924939E-4</v>
      </c>
    </row>
    <row r="1104" spans="1:59" x14ac:dyDescent="0.35">
      <c r="A1104">
        <v>43</v>
      </c>
      <c r="B1104">
        <v>574</v>
      </c>
      <c r="C1104">
        <v>11</v>
      </c>
      <c r="D1104">
        <v>1971</v>
      </c>
      <c r="E1104">
        <v>1</v>
      </c>
      <c r="F1104">
        <v>2</v>
      </c>
      <c r="G1104">
        <v>7</v>
      </c>
      <c r="H1104">
        <v>3</v>
      </c>
      <c r="I1104">
        <v>2</v>
      </c>
      <c r="J1104">
        <v>0</v>
      </c>
      <c r="K1104">
        <v>17</v>
      </c>
      <c r="L1104">
        <v>2</v>
      </c>
      <c r="M1104">
        <v>3</v>
      </c>
      <c r="N1104" s="14">
        <v>0</v>
      </c>
      <c r="O1104">
        <v>1</v>
      </c>
      <c r="P1104" s="15">
        <f t="shared" si="222"/>
        <v>1</v>
      </c>
      <c r="Q1104">
        <f t="shared" si="223"/>
        <v>0</v>
      </c>
      <c r="R1104">
        <f t="shared" si="224"/>
        <v>0.10375816916865324</v>
      </c>
      <c r="S1104" s="14">
        <f t="shared" si="225"/>
        <v>0.10375816916865324</v>
      </c>
      <c r="T1104" s="15">
        <f t="shared" si="226"/>
        <v>0.89624183083134679</v>
      </c>
      <c r="U1104" s="14">
        <f t="shared" si="227"/>
        <v>-0.10954500194237526</v>
      </c>
      <c r="V1104" s="15">
        <f t="shared" si="228"/>
        <v>100</v>
      </c>
      <c r="W1104">
        <f t="shared" si="229"/>
        <v>0.11577028163526801</v>
      </c>
      <c r="AZ1104">
        <v>0.21659236827190359</v>
      </c>
      <c r="BA1104">
        <v>1</v>
      </c>
      <c r="BB1104">
        <v>0</v>
      </c>
      <c r="BC1104">
        <f t="shared" si="233"/>
        <v>1018</v>
      </c>
      <c r="BD1104">
        <f t="shared" si="234"/>
        <v>82</v>
      </c>
      <c r="BE1104">
        <f t="shared" si="230"/>
        <v>0.17437145174371449</v>
      </c>
      <c r="BF1104">
        <f t="shared" si="231"/>
        <v>0.65400843881856541</v>
      </c>
      <c r="BG1104">
        <f t="shared" si="232"/>
        <v>5.3042046943917675E-4</v>
      </c>
    </row>
    <row r="1105" spans="1:59" x14ac:dyDescent="0.35">
      <c r="A1105">
        <v>43</v>
      </c>
      <c r="B1105">
        <v>589</v>
      </c>
      <c r="C1105">
        <v>14</v>
      </c>
      <c r="D1105">
        <v>843</v>
      </c>
      <c r="E1105">
        <v>2</v>
      </c>
      <c r="F1105">
        <v>2</v>
      </c>
      <c r="G1105">
        <v>1</v>
      </c>
      <c r="H1105">
        <v>1</v>
      </c>
      <c r="I1105">
        <v>2</v>
      </c>
      <c r="J1105">
        <v>0</v>
      </c>
      <c r="K1105">
        <v>24</v>
      </c>
      <c r="L1105">
        <v>3</v>
      </c>
      <c r="M1105">
        <v>3</v>
      </c>
      <c r="N1105" s="14">
        <v>0</v>
      </c>
      <c r="O1105">
        <v>1</v>
      </c>
      <c r="P1105" s="15">
        <f t="shared" si="222"/>
        <v>1</v>
      </c>
      <c r="Q1105">
        <f t="shared" si="223"/>
        <v>0</v>
      </c>
      <c r="R1105">
        <f t="shared" si="224"/>
        <v>6.684167627277178E-2</v>
      </c>
      <c r="S1105" s="14">
        <f t="shared" si="225"/>
        <v>6.684167627277178E-2</v>
      </c>
      <c r="T1105" s="15">
        <f t="shared" si="226"/>
        <v>0.93315832372722818</v>
      </c>
      <c r="U1105" s="14">
        <f t="shared" si="227"/>
        <v>-6.9180399361459768E-2</v>
      </c>
      <c r="V1105" s="15">
        <f t="shared" si="228"/>
        <v>100</v>
      </c>
      <c r="W1105">
        <f t="shared" si="229"/>
        <v>7.1629512991742111E-2</v>
      </c>
      <c r="AZ1105">
        <v>0.21758729410666294</v>
      </c>
      <c r="BA1105">
        <v>1</v>
      </c>
      <c r="BB1105">
        <v>0</v>
      </c>
      <c r="BC1105">
        <f t="shared" si="233"/>
        <v>1019</v>
      </c>
      <c r="BD1105">
        <f t="shared" si="234"/>
        <v>82</v>
      </c>
      <c r="BE1105">
        <f t="shared" si="230"/>
        <v>0.17356042173560426</v>
      </c>
      <c r="BF1105">
        <f t="shared" si="231"/>
        <v>0.65400843881856541</v>
      </c>
      <c r="BG1105">
        <f t="shared" si="232"/>
        <v>0</v>
      </c>
    </row>
    <row r="1106" spans="1:59" x14ac:dyDescent="0.35">
      <c r="A1106">
        <v>43</v>
      </c>
      <c r="B1106">
        <v>773.53418803418799</v>
      </c>
      <c r="C1106">
        <v>2</v>
      </c>
      <c r="D1106">
        <v>46</v>
      </c>
      <c r="E1106">
        <v>4</v>
      </c>
      <c r="F1106">
        <v>1</v>
      </c>
      <c r="G1106">
        <v>4</v>
      </c>
      <c r="H1106">
        <v>3</v>
      </c>
      <c r="I1106">
        <v>3</v>
      </c>
      <c r="J1106">
        <v>0</v>
      </c>
      <c r="K1106">
        <v>15.375527426160337</v>
      </c>
      <c r="L1106">
        <v>4</v>
      </c>
      <c r="M1106">
        <v>2</v>
      </c>
      <c r="N1106" s="14">
        <v>0</v>
      </c>
      <c r="O1106">
        <v>1</v>
      </c>
      <c r="P1106" s="15">
        <f t="shared" si="222"/>
        <v>1</v>
      </c>
      <c r="Q1106">
        <f t="shared" si="223"/>
        <v>0</v>
      </c>
      <c r="R1106">
        <f t="shared" si="224"/>
        <v>9.5910060432862002E-3</v>
      </c>
      <c r="S1106" s="14">
        <f t="shared" si="225"/>
        <v>9.5910060432862002E-3</v>
      </c>
      <c r="T1106" s="15">
        <f t="shared" si="226"/>
        <v>0.99040899395671378</v>
      </c>
      <c r="U1106" s="14">
        <f t="shared" si="227"/>
        <v>-9.6372959574229696E-3</v>
      </c>
      <c r="V1106" s="15">
        <f t="shared" si="228"/>
        <v>100</v>
      </c>
      <c r="W1106">
        <f t="shared" si="229"/>
        <v>9.6838842355114751E-3</v>
      </c>
      <c r="AZ1106">
        <v>0.21837467871338825</v>
      </c>
      <c r="BA1106">
        <v>0</v>
      </c>
      <c r="BB1106">
        <v>1</v>
      </c>
      <c r="BC1106">
        <f t="shared" si="233"/>
        <v>1019</v>
      </c>
      <c r="BD1106">
        <f t="shared" si="234"/>
        <v>83</v>
      </c>
      <c r="BE1106">
        <f t="shared" si="230"/>
        <v>0.17356042173560426</v>
      </c>
      <c r="BF1106">
        <f t="shared" si="231"/>
        <v>0.64978902953586504</v>
      </c>
      <c r="BG1106">
        <f t="shared" si="232"/>
        <v>5.2699840189448003E-4</v>
      </c>
    </row>
    <row r="1107" spans="1:59" x14ac:dyDescent="0.35">
      <c r="A1107">
        <v>43</v>
      </c>
      <c r="B1107">
        <v>775</v>
      </c>
      <c r="C1107">
        <v>15</v>
      </c>
      <c r="D1107">
        <v>754</v>
      </c>
      <c r="E1107">
        <v>4</v>
      </c>
      <c r="F1107">
        <v>2</v>
      </c>
      <c r="G1107">
        <v>8</v>
      </c>
      <c r="H1107">
        <v>4</v>
      </c>
      <c r="I1107">
        <v>2</v>
      </c>
      <c r="J1107">
        <v>0</v>
      </c>
      <c r="K1107">
        <v>18</v>
      </c>
      <c r="L1107">
        <v>3</v>
      </c>
      <c r="M1107">
        <v>3</v>
      </c>
      <c r="N1107" s="14">
        <v>0</v>
      </c>
      <c r="O1107">
        <v>1</v>
      </c>
      <c r="P1107" s="15">
        <f t="shared" si="222"/>
        <v>1</v>
      </c>
      <c r="Q1107">
        <f t="shared" si="223"/>
        <v>0</v>
      </c>
      <c r="R1107">
        <f t="shared" si="224"/>
        <v>3.3053560156850105E-2</v>
      </c>
      <c r="S1107" s="14">
        <f t="shared" si="225"/>
        <v>3.3053560156850105E-2</v>
      </c>
      <c r="T1107" s="15">
        <f t="shared" si="226"/>
        <v>0.96694643984314987</v>
      </c>
      <c r="U1107" s="14">
        <f t="shared" si="227"/>
        <v>-3.361217302232649E-2</v>
      </c>
      <c r="V1107" s="15">
        <f t="shared" si="228"/>
        <v>100</v>
      </c>
      <c r="W1107">
        <f t="shared" si="229"/>
        <v>3.4183444702699128E-2</v>
      </c>
      <c r="AZ1107">
        <v>0.21867155558821696</v>
      </c>
      <c r="BA1107">
        <v>1</v>
      </c>
      <c r="BB1107">
        <v>0</v>
      </c>
      <c r="BC1107">
        <f t="shared" si="233"/>
        <v>1020</v>
      </c>
      <c r="BD1107">
        <f t="shared" si="234"/>
        <v>83</v>
      </c>
      <c r="BE1107">
        <f t="shared" si="230"/>
        <v>0.17274939172749393</v>
      </c>
      <c r="BF1107">
        <f t="shared" si="231"/>
        <v>0.64978902953586504</v>
      </c>
      <c r="BG1107">
        <f t="shared" si="232"/>
        <v>5.2699840189448003E-4</v>
      </c>
    </row>
    <row r="1108" spans="1:59" x14ac:dyDescent="0.35">
      <c r="A1108">
        <v>43</v>
      </c>
      <c r="B1108">
        <v>776.33181818181822</v>
      </c>
      <c r="C1108">
        <v>10</v>
      </c>
      <c r="D1108">
        <v>448</v>
      </c>
      <c r="E1108">
        <v>3</v>
      </c>
      <c r="F1108">
        <v>1</v>
      </c>
      <c r="G1108">
        <v>5</v>
      </c>
      <c r="H1108">
        <v>3</v>
      </c>
      <c r="I1108">
        <v>3</v>
      </c>
      <c r="J1108">
        <v>0</v>
      </c>
      <c r="K1108">
        <v>15.173076923076923</v>
      </c>
      <c r="L1108">
        <v>2</v>
      </c>
      <c r="M1108">
        <v>4</v>
      </c>
      <c r="N1108" s="14">
        <v>0</v>
      </c>
      <c r="O1108">
        <v>1</v>
      </c>
      <c r="P1108" s="15">
        <f t="shared" si="222"/>
        <v>1</v>
      </c>
      <c r="Q1108">
        <f t="shared" si="223"/>
        <v>0</v>
      </c>
      <c r="R1108">
        <f t="shared" si="224"/>
        <v>1.4299893688460102E-2</v>
      </c>
      <c r="S1108" s="14">
        <f t="shared" si="225"/>
        <v>1.4299893688460102E-2</v>
      </c>
      <c r="T1108" s="15">
        <f t="shared" si="226"/>
        <v>0.98570010631153993</v>
      </c>
      <c r="U1108" s="14">
        <f t="shared" si="227"/>
        <v>-1.4403122456899601E-2</v>
      </c>
      <c r="V1108" s="15">
        <f t="shared" si="228"/>
        <v>100</v>
      </c>
      <c r="W1108">
        <f t="shared" si="229"/>
        <v>1.4507347211283028E-2</v>
      </c>
      <c r="AZ1108">
        <v>0.21897805433627354</v>
      </c>
      <c r="BA1108">
        <v>1</v>
      </c>
      <c r="BB1108">
        <v>0</v>
      </c>
      <c r="BC1108">
        <f t="shared" si="233"/>
        <v>1021</v>
      </c>
      <c r="BD1108">
        <f t="shared" si="234"/>
        <v>83</v>
      </c>
      <c r="BE1108">
        <f t="shared" si="230"/>
        <v>0.17193836171938359</v>
      </c>
      <c r="BF1108">
        <f t="shared" si="231"/>
        <v>0.64978902953586504</v>
      </c>
      <c r="BG1108">
        <f t="shared" si="232"/>
        <v>5.2699840189440793E-4</v>
      </c>
    </row>
    <row r="1109" spans="1:59" x14ac:dyDescent="0.35">
      <c r="A1109">
        <v>43</v>
      </c>
      <c r="B1109">
        <v>776.57377049180332</v>
      </c>
      <c r="C1109">
        <v>12</v>
      </c>
      <c r="D1109">
        <v>520</v>
      </c>
      <c r="E1109">
        <v>1</v>
      </c>
      <c r="F1109">
        <v>2</v>
      </c>
      <c r="G1109">
        <v>1</v>
      </c>
      <c r="H1109">
        <v>2</v>
      </c>
      <c r="I1109">
        <v>3</v>
      </c>
      <c r="J1109">
        <v>0</v>
      </c>
      <c r="K1109">
        <v>11</v>
      </c>
      <c r="L1109">
        <v>3</v>
      </c>
      <c r="M1109">
        <v>3</v>
      </c>
      <c r="N1109" s="14">
        <v>0</v>
      </c>
      <c r="O1109">
        <v>1</v>
      </c>
      <c r="P1109" s="15">
        <f t="shared" si="222"/>
        <v>1</v>
      </c>
      <c r="Q1109">
        <f t="shared" si="223"/>
        <v>0</v>
      </c>
      <c r="R1109">
        <f t="shared" si="224"/>
        <v>4.3936713598744792E-2</v>
      </c>
      <c r="S1109" s="14">
        <f t="shared" si="225"/>
        <v>4.3936713598744792E-2</v>
      </c>
      <c r="T1109" s="15">
        <f t="shared" si="226"/>
        <v>0.95606328640125526</v>
      </c>
      <c r="U1109" s="14">
        <f t="shared" si="227"/>
        <v>-4.4931168957310808E-2</v>
      </c>
      <c r="V1109" s="15">
        <f t="shared" si="228"/>
        <v>100</v>
      </c>
      <c r="W1109">
        <f t="shared" si="229"/>
        <v>4.5955863198270282E-2</v>
      </c>
      <c r="AZ1109">
        <v>0.22134818619775545</v>
      </c>
      <c r="BA1109">
        <v>1</v>
      </c>
      <c r="BB1109">
        <v>0</v>
      </c>
      <c r="BC1109">
        <f t="shared" si="233"/>
        <v>1022</v>
      </c>
      <c r="BD1109">
        <f t="shared" si="234"/>
        <v>83</v>
      </c>
      <c r="BE1109">
        <f t="shared" si="230"/>
        <v>0.17112733171127337</v>
      </c>
      <c r="BF1109">
        <f t="shared" si="231"/>
        <v>0.64978902953586504</v>
      </c>
      <c r="BG1109">
        <f t="shared" si="232"/>
        <v>0</v>
      </c>
    </row>
    <row r="1110" spans="1:59" x14ac:dyDescent="0.35">
      <c r="A1110">
        <v>43</v>
      </c>
      <c r="B1110">
        <v>782</v>
      </c>
      <c r="C1110">
        <v>6</v>
      </c>
      <c r="D1110">
        <v>661</v>
      </c>
      <c r="E1110">
        <v>2</v>
      </c>
      <c r="F1110">
        <v>2</v>
      </c>
      <c r="G1110">
        <v>1</v>
      </c>
      <c r="H1110">
        <v>4</v>
      </c>
      <c r="I1110">
        <v>3</v>
      </c>
      <c r="J1110">
        <v>1</v>
      </c>
      <c r="K1110">
        <v>14</v>
      </c>
      <c r="L1110">
        <v>3</v>
      </c>
      <c r="M1110">
        <v>2</v>
      </c>
      <c r="N1110" s="14">
        <v>0</v>
      </c>
      <c r="O1110">
        <v>1</v>
      </c>
      <c r="P1110" s="15">
        <f t="shared" si="222"/>
        <v>1</v>
      </c>
      <c r="Q1110">
        <f t="shared" si="223"/>
        <v>0</v>
      </c>
      <c r="R1110">
        <f t="shared" si="224"/>
        <v>8.1678065849594028E-2</v>
      </c>
      <c r="S1110" s="14">
        <f t="shared" si="225"/>
        <v>8.1678065849594028E-2</v>
      </c>
      <c r="T1110" s="15">
        <f t="shared" si="226"/>
        <v>0.91832193415040597</v>
      </c>
      <c r="U1110" s="14">
        <f t="shared" si="227"/>
        <v>-8.5207259043641778E-2</v>
      </c>
      <c r="V1110" s="15">
        <f t="shared" si="228"/>
        <v>100</v>
      </c>
      <c r="W1110">
        <f t="shared" si="229"/>
        <v>8.8942736541689216E-2</v>
      </c>
      <c r="AZ1110">
        <v>0.22190317761230446</v>
      </c>
      <c r="BA1110">
        <v>0</v>
      </c>
      <c r="BB1110">
        <v>1</v>
      </c>
      <c r="BC1110">
        <f t="shared" si="233"/>
        <v>1022</v>
      </c>
      <c r="BD1110">
        <f t="shared" si="234"/>
        <v>84</v>
      </c>
      <c r="BE1110">
        <f t="shared" si="230"/>
        <v>0.17112733171127337</v>
      </c>
      <c r="BF1110">
        <f t="shared" si="231"/>
        <v>0.64556962025316456</v>
      </c>
      <c r="BG1110">
        <f t="shared" si="232"/>
        <v>5.2357633434971067E-4</v>
      </c>
    </row>
    <row r="1111" spans="1:59" x14ac:dyDescent="0.35">
      <c r="A1111">
        <v>43</v>
      </c>
      <c r="B1111">
        <v>787.54826254826253</v>
      </c>
      <c r="C1111">
        <v>9</v>
      </c>
      <c r="D1111">
        <v>1188</v>
      </c>
      <c r="E1111">
        <v>1</v>
      </c>
      <c r="F1111">
        <v>1</v>
      </c>
      <c r="G1111">
        <v>8</v>
      </c>
      <c r="H1111">
        <v>3</v>
      </c>
      <c r="I1111">
        <v>1</v>
      </c>
      <c r="J1111">
        <v>0</v>
      </c>
      <c r="K1111">
        <v>13</v>
      </c>
      <c r="L1111">
        <v>2</v>
      </c>
      <c r="M1111">
        <v>2</v>
      </c>
      <c r="N1111" s="14">
        <v>1</v>
      </c>
      <c r="O1111">
        <v>0</v>
      </c>
      <c r="P1111" s="15">
        <f t="shared" si="222"/>
        <v>1</v>
      </c>
      <c r="Q1111">
        <f t="shared" si="223"/>
        <v>1</v>
      </c>
      <c r="R1111">
        <f t="shared" si="224"/>
        <v>0.21608907238227054</v>
      </c>
      <c r="S1111" s="14">
        <f t="shared" si="225"/>
        <v>0.21608907238227054</v>
      </c>
      <c r="T1111" s="15">
        <f t="shared" si="226"/>
        <v>0.7839109276177294</v>
      </c>
      <c r="U1111" s="14">
        <f t="shared" si="227"/>
        <v>-1.5320645841598541</v>
      </c>
      <c r="V1111" s="15">
        <f t="shared" si="228"/>
        <v>0</v>
      </c>
      <c r="W1111">
        <f t="shared" si="229"/>
        <v>3.62772128629882</v>
      </c>
      <c r="AZ1111">
        <v>0.22242028658437529</v>
      </c>
      <c r="BA1111">
        <v>1</v>
      </c>
      <c r="BB1111">
        <v>0</v>
      </c>
      <c r="BC1111">
        <f t="shared" si="233"/>
        <v>1023</v>
      </c>
      <c r="BD1111">
        <f t="shared" si="234"/>
        <v>84</v>
      </c>
      <c r="BE1111">
        <f t="shared" si="230"/>
        <v>0.17031630170316303</v>
      </c>
      <c r="BF1111">
        <f t="shared" si="231"/>
        <v>0.64556962025316456</v>
      </c>
      <c r="BG1111">
        <f t="shared" si="232"/>
        <v>5.2357633434971067E-4</v>
      </c>
    </row>
    <row r="1112" spans="1:59" x14ac:dyDescent="0.35">
      <c r="A1112">
        <v>43</v>
      </c>
      <c r="B1112">
        <v>807</v>
      </c>
      <c r="C1112">
        <v>17</v>
      </c>
      <c r="D1112">
        <v>1767</v>
      </c>
      <c r="E1112">
        <v>3</v>
      </c>
      <c r="F1112">
        <v>2</v>
      </c>
      <c r="G1112">
        <v>4</v>
      </c>
      <c r="H1112">
        <v>3</v>
      </c>
      <c r="I1112">
        <v>2</v>
      </c>
      <c r="J1112">
        <v>1</v>
      </c>
      <c r="K1112">
        <v>16</v>
      </c>
      <c r="L1112">
        <v>4</v>
      </c>
      <c r="M1112">
        <v>3</v>
      </c>
      <c r="N1112" s="14">
        <v>1</v>
      </c>
      <c r="O1112">
        <v>0</v>
      </c>
      <c r="P1112" s="15">
        <f t="shared" si="222"/>
        <v>1</v>
      </c>
      <c r="Q1112">
        <f t="shared" si="223"/>
        <v>1</v>
      </c>
      <c r="R1112">
        <f t="shared" si="224"/>
        <v>0.15701883790624602</v>
      </c>
      <c r="S1112" s="14">
        <f t="shared" si="225"/>
        <v>0.15701883790624602</v>
      </c>
      <c r="T1112" s="15">
        <f t="shared" si="226"/>
        <v>0.84298116209375396</v>
      </c>
      <c r="U1112" s="14">
        <f t="shared" si="227"/>
        <v>-1.8513894941676656</v>
      </c>
      <c r="V1112" s="15">
        <f t="shared" si="228"/>
        <v>0</v>
      </c>
      <c r="W1112">
        <f t="shared" si="229"/>
        <v>5.3686625970132802</v>
      </c>
      <c r="AZ1112">
        <v>0.22283952702973345</v>
      </c>
      <c r="BA1112">
        <v>1</v>
      </c>
      <c r="BB1112">
        <v>0</v>
      </c>
      <c r="BC1112">
        <f t="shared" si="233"/>
        <v>1024</v>
      </c>
      <c r="BD1112">
        <f t="shared" si="234"/>
        <v>84</v>
      </c>
      <c r="BE1112">
        <f t="shared" si="230"/>
        <v>0.16950527169505269</v>
      </c>
      <c r="BF1112">
        <f t="shared" si="231"/>
        <v>0.64556962025316456</v>
      </c>
      <c r="BG1112">
        <f t="shared" si="232"/>
        <v>5.23576334349639E-4</v>
      </c>
    </row>
    <row r="1113" spans="1:59" x14ac:dyDescent="0.35">
      <c r="A1113">
        <v>43</v>
      </c>
      <c r="B1113">
        <v>823</v>
      </c>
      <c r="C1113">
        <v>6</v>
      </c>
      <c r="D1113">
        <v>1866</v>
      </c>
      <c r="E1113">
        <v>1</v>
      </c>
      <c r="F1113">
        <v>1</v>
      </c>
      <c r="G1113">
        <v>6</v>
      </c>
      <c r="H1113">
        <v>3</v>
      </c>
      <c r="I1113">
        <v>2</v>
      </c>
      <c r="J1113">
        <v>0</v>
      </c>
      <c r="K1113">
        <v>15.049382716049383</v>
      </c>
      <c r="L1113">
        <v>4</v>
      </c>
      <c r="M1113">
        <v>3</v>
      </c>
      <c r="N1113" s="14">
        <v>0</v>
      </c>
      <c r="O1113">
        <v>1</v>
      </c>
      <c r="P1113" s="15">
        <f t="shared" si="222"/>
        <v>1</v>
      </c>
      <c r="Q1113">
        <f t="shared" si="223"/>
        <v>0</v>
      </c>
      <c r="R1113">
        <f t="shared" si="224"/>
        <v>4.4630727679940065E-2</v>
      </c>
      <c r="S1113" s="14">
        <f t="shared" si="225"/>
        <v>4.4630727679940065E-2</v>
      </c>
      <c r="T1113" s="15">
        <f t="shared" si="226"/>
        <v>0.95536927232005997</v>
      </c>
      <c r="U1113" s="14">
        <f t="shared" si="227"/>
        <v>-4.5657340653535508E-2</v>
      </c>
      <c r="V1113" s="15">
        <f t="shared" si="228"/>
        <v>100</v>
      </c>
      <c r="W1113">
        <f t="shared" si="229"/>
        <v>4.671568258790329E-2</v>
      </c>
      <c r="AZ1113">
        <v>0.22347875944045348</v>
      </c>
      <c r="BA1113">
        <v>1</v>
      </c>
      <c r="BB1113">
        <v>0</v>
      </c>
      <c r="BC1113">
        <f t="shared" si="233"/>
        <v>1025</v>
      </c>
      <c r="BD1113">
        <f t="shared" si="234"/>
        <v>84</v>
      </c>
      <c r="BE1113">
        <f t="shared" si="230"/>
        <v>0.16869424168694247</v>
      </c>
      <c r="BF1113">
        <f t="shared" si="231"/>
        <v>0.64556962025316456</v>
      </c>
      <c r="BG1113">
        <f t="shared" si="232"/>
        <v>5.2357633434971067E-4</v>
      </c>
    </row>
    <row r="1114" spans="1:59" x14ac:dyDescent="0.35">
      <c r="A1114">
        <v>43</v>
      </c>
      <c r="B1114">
        <v>920</v>
      </c>
      <c r="C1114">
        <v>3</v>
      </c>
      <c r="D1114">
        <v>1255</v>
      </c>
      <c r="E1114">
        <v>3</v>
      </c>
      <c r="F1114">
        <v>2</v>
      </c>
      <c r="G1114">
        <v>1</v>
      </c>
      <c r="H1114">
        <v>4</v>
      </c>
      <c r="I1114">
        <v>2</v>
      </c>
      <c r="J1114">
        <v>0</v>
      </c>
      <c r="K1114">
        <v>14</v>
      </c>
      <c r="L1114">
        <v>2</v>
      </c>
      <c r="M1114">
        <v>3</v>
      </c>
      <c r="N1114" s="14">
        <v>0</v>
      </c>
      <c r="O1114">
        <v>1</v>
      </c>
      <c r="P1114" s="15">
        <f t="shared" si="222"/>
        <v>1</v>
      </c>
      <c r="Q1114">
        <f t="shared" si="223"/>
        <v>0</v>
      </c>
      <c r="R1114">
        <f t="shared" si="224"/>
        <v>1.7047984061086634E-2</v>
      </c>
      <c r="S1114" s="14">
        <f t="shared" si="225"/>
        <v>1.7047984061086634E-2</v>
      </c>
      <c r="T1114" s="15">
        <f t="shared" si="226"/>
        <v>0.98295201593891335</v>
      </c>
      <c r="U1114" s="14">
        <f t="shared" si="227"/>
        <v>-1.7194973923749017E-2</v>
      </c>
      <c r="V1114" s="15">
        <f t="shared" si="228"/>
        <v>100</v>
      </c>
      <c r="W1114">
        <f t="shared" si="229"/>
        <v>1.7343658474317732E-2</v>
      </c>
      <c r="AZ1114">
        <v>0.22401102092397698</v>
      </c>
      <c r="BA1114">
        <v>1</v>
      </c>
      <c r="BB1114">
        <v>0</v>
      </c>
      <c r="BC1114">
        <f t="shared" si="233"/>
        <v>1026</v>
      </c>
      <c r="BD1114">
        <f t="shared" si="234"/>
        <v>84</v>
      </c>
      <c r="BE1114">
        <f t="shared" si="230"/>
        <v>0.16788321167883213</v>
      </c>
      <c r="BF1114">
        <f t="shared" si="231"/>
        <v>0.64556962025316456</v>
      </c>
      <c r="BG1114">
        <f t="shared" si="232"/>
        <v>5.2357633434971067E-4</v>
      </c>
    </row>
    <row r="1115" spans="1:59" x14ac:dyDescent="0.35">
      <c r="A1115">
        <v>43</v>
      </c>
      <c r="B1115">
        <v>930</v>
      </c>
      <c r="C1115">
        <v>6</v>
      </c>
      <c r="D1115">
        <v>1402</v>
      </c>
      <c r="E1115">
        <v>1</v>
      </c>
      <c r="F1115">
        <v>1</v>
      </c>
      <c r="G1115">
        <v>4</v>
      </c>
      <c r="H1115">
        <v>3</v>
      </c>
      <c r="I1115">
        <v>1</v>
      </c>
      <c r="J1115">
        <v>1</v>
      </c>
      <c r="K1115">
        <v>15.375527426160337</v>
      </c>
      <c r="L1115">
        <v>1</v>
      </c>
      <c r="M1115">
        <v>1</v>
      </c>
      <c r="N1115" s="14">
        <v>0</v>
      </c>
      <c r="O1115">
        <v>1</v>
      </c>
      <c r="P1115" s="15">
        <f t="shared" si="222"/>
        <v>1</v>
      </c>
      <c r="Q1115">
        <f t="shared" si="223"/>
        <v>0</v>
      </c>
      <c r="R1115">
        <f t="shared" si="224"/>
        <v>0.54401818772162003</v>
      </c>
      <c r="S1115" s="14">
        <f t="shared" si="225"/>
        <v>0.54401818772162003</v>
      </c>
      <c r="T1115" s="15">
        <f t="shared" si="226"/>
        <v>0.45598181227837997</v>
      </c>
      <c r="U1115" s="14">
        <f t="shared" si="227"/>
        <v>-0.78530235561762274</v>
      </c>
      <c r="V1115" s="15">
        <f t="shared" si="228"/>
        <v>0</v>
      </c>
      <c r="W1115">
        <f t="shared" si="229"/>
        <v>1.1930699275116992</v>
      </c>
      <c r="AZ1115">
        <v>0.22429738351496409</v>
      </c>
      <c r="BA1115">
        <v>1</v>
      </c>
      <c r="BB1115">
        <v>0</v>
      </c>
      <c r="BC1115">
        <f t="shared" si="233"/>
        <v>1027</v>
      </c>
      <c r="BD1115">
        <f t="shared" si="234"/>
        <v>84</v>
      </c>
      <c r="BE1115">
        <f t="shared" si="230"/>
        <v>0.1670721816707218</v>
      </c>
      <c r="BF1115">
        <f t="shared" si="231"/>
        <v>0.64556962025316456</v>
      </c>
      <c r="BG1115">
        <f t="shared" si="232"/>
        <v>0</v>
      </c>
    </row>
    <row r="1116" spans="1:59" x14ac:dyDescent="0.35">
      <c r="A1116">
        <v>43</v>
      </c>
      <c r="B1116">
        <v>957</v>
      </c>
      <c r="C1116">
        <v>28</v>
      </c>
      <c r="D1116">
        <v>171</v>
      </c>
      <c r="E1116">
        <v>2</v>
      </c>
      <c r="F1116">
        <v>1</v>
      </c>
      <c r="G1116">
        <v>4</v>
      </c>
      <c r="H1116">
        <v>3</v>
      </c>
      <c r="I1116">
        <v>1</v>
      </c>
      <c r="J1116">
        <v>0</v>
      </c>
      <c r="K1116">
        <v>12</v>
      </c>
      <c r="L1116">
        <v>4</v>
      </c>
      <c r="M1116">
        <v>3</v>
      </c>
      <c r="N1116" s="14">
        <v>0</v>
      </c>
      <c r="O1116">
        <v>1</v>
      </c>
      <c r="P1116" s="15">
        <f t="shared" si="222"/>
        <v>1</v>
      </c>
      <c r="Q1116">
        <f t="shared" si="223"/>
        <v>0</v>
      </c>
      <c r="R1116">
        <f t="shared" si="224"/>
        <v>0.11220899730666929</v>
      </c>
      <c r="S1116" s="14">
        <f t="shared" si="225"/>
        <v>0.11220899730666929</v>
      </c>
      <c r="T1116" s="15">
        <f t="shared" si="226"/>
        <v>0.88779100269333067</v>
      </c>
      <c r="U1116" s="14">
        <f t="shared" si="227"/>
        <v>-0.11901892101817957</v>
      </c>
      <c r="V1116" s="15">
        <f t="shared" si="228"/>
        <v>100</v>
      </c>
      <c r="W1116">
        <f t="shared" si="229"/>
        <v>0.126391230555678</v>
      </c>
      <c r="AZ1116">
        <v>0.22467206361485575</v>
      </c>
      <c r="BA1116">
        <v>0</v>
      </c>
      <c r="BB1116">
        <v>1</v>
      </c>
      <c r="BC1116">
        <f t="shared" si="233"/>
        <v>1027</v>
      </c>
      <c r="BD1116">
        <f t="shared" si="234"/>
        <v>85</v>
      </c>
      <c r="BE1116">
        <f t="shared" si="230"/>
        <v>0.1670721816707218</v>
      </c>
      <c r="BF1116">
        <f t="shared" si="231"/>
        <v>0.64135021097046407</v>
      </c>
      <c r="BG1116">
        <f t="shared" si="232"/>
        <v>5.201542668049412E-4</v>
      </c>
    </row>
    <row r="1117" spans="1:59" x14ac:dyDescent="0.35">
      <c r="A1117">
        <v>43</v>
      </c>
      <c r="B1117">
        <v>990</v>
      </c>
      <c r="C1117">
        <v>27</v>
      </c>
      <c r="D1117">
        <v>1599</v>
      </c>
      <c r="E1117">
        <v>4</v>
      </c>
      <c r="F1117">
        <v>2</v>
      </c>
      <c r="G1117">
        <v>5</v>
      </c>
      <c r="H1117">
        <v>2</v>
      </c>
      <c r="I1117">
        <v>3</v>
      </c>
      <c r="J1117">
        <v>0</v>
      </c>
      <c r="K1117">
        <v>12</v>
      </c>
      <c r="L1117">
        <v>3</v>
      </c>
      <c r="M1117">
        <v>3</v>
      </c>
      <c r="N1117" s="14">
        <v>0</v>
      </c>
      <c r="O1117">
        <v>1</v>
      </c>
      <c r="P1117" s="15">
        <f t="shared" si="222"/>
        <v>1</v>
      </c>
      <c r="Q1117">
        <f t="shared" si="223"/>
        <v>0</v>
      </c>
      <c r="R1117">
        <f t="shared" si="224"/>
        <v>3.3702762405956953E-2</v>
      </c>
      <c r="S1117" s="14">
        <f t="shared" si="225"/>
        <v>3.3702762405956953E-2</v>
      </c>
      <c r="T1117" s="15">
        <f t="shared" si="226"/>
        <v>0.96629723759404307</v>
      </c>
      <c r="U1117" s="14">
        <f t="shared" si="227"/>
        <v>-3.4283792726647007E-2</v>
      </c>
      <c r="V1117" s="15">
        <f t="shared" si="228"/>
        <v>100</v>
      </c>
      <c r="W1117">
        <f t="shared" si="229"/>
        <v>3.4878255980398468E-2</v>
      </c>
      <c r="AZ1117">
        <v>0.22579036362134122</v>
      </c>
      <c r="BA1117">
        <v>1</v>
      </c>
      <c r="BB1117">
        <v>0</v>
      </c>
      <c r="BC1117">
        <f t="shared" si="233"/>
        <v>1028</v>
      </c>
      <c r="BD1117">
        <f t="shared" si="234"/>
        <v>85</v>
      </c>
      <c r="BE1117">
        <f t="shared" si="230"/>
        <v>0.16626115166261146</v>
      </c>
      <c r="BF1117">
        <f t="shared" si="231"/>
        <v>0.64135021097046407</v>
      </c>
      <c r="BG1117">
        <f t="shared" si="232"/>
        <v>5.2015426680487007E-4</v>
      </c>
    </row>
    <row r="1118" spans="1:59" x14ac:dyDescent="0.35">
      <c r="A1118">
        <v>43</v>
      </c>
      <c r="B1118">
        <v>1001</v>
      </c>
      <c r="C1118">
        <v>7</v>
      </c>
      <c r="D1118">
        <v>451</v>
      </c>
      <c r="E1118">
        <v>3</v>
      </c>
      <c r="F1118">
        <v>1</v>
      </c>
      <c r="G1118">
        <v>7</v>
      </c>
      <c r="H1118">
        <v>1</v>
      </c>
      <c r="I1118">
        <v>2</v>
      </c>
      <c r="J1118">
        <v>0</v>
      </c>
      <c r="K1118">
        <v>15.69811320754717</v>
      </c>
      <c r="L1118">
        <v>1</v>
      </c>
      <c r="M1118">
        <v>2</v>
      </c>
      <c r="N1118" s="14">
        <v>0</v>
      </c>
      <c r="O1118">
        <v>1</v>
      </c>
      <c r="P1118" s="15">
        <f t="shared" si="222"/>
        <v>1</v>
      </c>
      <c r="Q1118">
        <f t="shared" si="223"/>
        <v>0</v>
      </c>
      <c r="R1118">
        <f t="shared" si="224"/>
        <v>0.12166120683947183</v>
      </c>
      <c r="S1118" s="14">
        <f t="shared" si="225"/>
        <v>0.12166120683947183</v>
      </c>
      <c r="T1118" s="15">
        <f t="shared" si="226"/>
        <v>0.87833879316052821</v>
      </c>
      <c r="U1118" s="14">
        <f t="shared" si="227"/>
        <v>-0.12972289057206055</v>
      </c>
      <c r="V1118" s="15">
        <f t="shared" si="228"/>
        <v>100</v>
      </c>
      <c r="W1118">
        <f t="shared" si="229"/>
        <v>0.13851284696386695</v>
      </c>
      <c r="AZ1118">
        <v>0.22658635247553582</v>
      </c>
      <c r="BA1118">
        <v>1</v>
      </c>
      <c r="BB1118">
        <v>0</v>
      </c>
      <c r="BC1118">
        <f t="shared" si="233"/>
        <v>1029</v>
      </c>
      <c r="BD1118">
        <f t="shared" si="234"/>
        <v>85</v>
      </c>
      <c r="BE1118">
        <f t="shared" si="230"/>
        <v>0.16545012165450124</v>
      </c>
      <c r="BF1118">
        <f t="shared" si="231"/>
        <v>0.64135021097046407</v>
      </c>
      <c r="BG1118">
        <f t="shared" si="232"/>
        <v>5.201542668049412E-4</v>
      </c>
    </row>
    <row r="1119" spans="1:59" x14ac:dyDescent="0.35">
      <c r="A1119">
        <v>43</v>
      </c>
      <c r="B1119">
        <v>1001</v>
      </c>
      <c r="C1119">
        <v>9</v>
      </c>
      <c r="D1119">
        <v>663</v>
      </c>
      <c r="E1119">
        <v>4</v>
      </c>
      <c r="F1119">
        <v>2</v>
      </c>
      <c r="G1119">
        <v>5</v>
      </c>
      <c r="H1119">
        <v>3</v>
      </c>
      <c r="I1119">
        <v>3</v>
      </c>
      <c r="J1119">
        <v>1</v>
      </c>
      <c r="K1119">
        <v>13</v>
      </c>
      <c r="L1119">
        <v>2</v>
      </c>
      <c r="M1119">
        <v>3</v>
      </c>
      <c r="N1119" s="14">
        <v>0</v>
      </c>
      <c r="O1119">
        <v>1</v>
      </c>
      <c r="P1119" s="15">
        <f t="shared" si="222"/>
        <v>1</v>
      </c>
      <c r="Q1119">
        <f t="shared" si="223"/>
        <v>0</v>
      </c>
      <c r="R1119">
        <f t="shared" si="224"/>
        <v>8.9486559485144293E-2</v>
      </c>
      <c r="S1119" s="14">
        <f t="shared" si="225"/>
        <v>8.9486559485144293E-2</v>
      </c>
      <c r="T1119" s="15">
        <f t="shared" si="226"/>
        <v>0.91051344051485572</v>
      </c>
      <c r="U1119" s="14">
        <f t="shared" si="227"/>
        <v>-9.3746618237698601E-2</v>
      </c>
      <c r="V1119" s="15">
        <f t="shared" si="228"/>
        <v>100</v>
      </c>
      <c r="W1119">
        <f t="shared" si="229"/>
        <v>9.8281426174822356E-2</v>
      </c>
      <c r="AZ1119">
        <v>0.22753273288324735</v>
      </c>
      <c r="BA1119">
        <v>1</v>
      </c>
      <c r="BB1119">
        <v>0</v>
      </c>
      <c r="BC1119">
        <f t="shared" si="233"/>
        <v>1030</v>
      </c>
      <c r="BD1119">
        <f t="shared" si="234"/>
        <v>85</v>
      </c>
      <c r="BE1119">
        <f t="shared" si="230"/>
        <v>0.1646390916463909</v>
      </c>
      <c r="BF1119">
        <f t="shared" si="231"/>
        <v>0.64135021097046407</v>
      </c>
      <c r="BG1119">
        <f t="shared" si="232"/>
        <v>5.201542668049412E-4</v>
      </c>
    </row>
    <row r="1120" spans="1:59" x14ac:dyDescent="0.35">
      <c r="A1120">
        <v>43</v>
      </c>
      <c r="B1120">
        <v>1034</v>
      </c>
      <c r="C1120">
        <v>16</v>
      </c>
      <c r="D1120">
        <v>327</v>
      </c>
      <c r="E1120">
        <v>4</v>
      </c>
      <c r="F1120">
        <v>1</v>
      </c>
      <c r="G1120">
        <v>6</v>
      </c>
      <c r="H1120">
        <v>4</v>
      </c>
      <c r="I1120">
        <v>2</v>
      </c>
      <c r="J1120">
        <v>1</v>
      </c>
      <c r="K1120">
        <v>15.049382716049383</v>
      </c>
      <c r="L1120">
        <v>3</v>
      </c>
      <c r="M1120">
        <v>3</v>
      </c>
      <c r="N1120" s="14">
        <v>0</v>
      </c>
      <c r="O1120">
        <v>1</v>
      </c>
      <c r="P1120" s="15">
        <f t="shared" si="222"/>
        <v>1</v>
      </c>
      <c r="Q1120">
        <f t="shared" si="223"/>
        <v>0</v>
      </c>
      <c r="R1120">
        <f t="shared" si="224"/>
        <v>0.10315662483270807</v>
      </c>
      <c r="S1120" s="14">
        <f t="shared" si="225"/>
        <v>0.10315662483270807</v>
      </c>
      <c r="T1120" s="15">
        <f t="shared" si="226"/>
        <v>0.89684337516729196</v>
      </c>
      <c r="U1120" s="14">
        <f t="shared" si="227"/>
        <v>-0.10887404179335385</v>
      </c>
      <c r="V1120" s="15">
        <f t="shared" si="228"/>
        <v>100</v>
      </c>
      <c r="W1120">
        <f t="shared" si="229"/>
        <v>0.11502189533759541</v>
      </c>
      <c r="AZ1120">
        <v>0.22801494579366516</v>
      </c>
      <c r="BA1120">
        <v>1</v>
      </c>
      <c r="BB1120">
        <v>0</v>
      </c>
      <c r="BC1120">
        <f t="shared" si="233"/>
        <v>1031</v>
      </c>
      <c r="BD1120">
        <f t="shared" si="234"/>
        <v>85</v>
      </c>
      <c r="BE1120">
        <f t="shared" si="230"/>
        <v>0.16382806163828056</v>
      </c>
      <c r="BF1120">
        <f t="shared" si="231"/>
        <v>0.64135021097046407</v>
      </c>
      <c r="BG1120">
        <f t="shared" si="232"/>
        <v>5.2015426680487007E-4</v>
      </c>
    </row>
    <row r="1121" spans="1:59" x14ac:dyDescent="0.35">
      <c r="A1121">
        <v>43</v>
      </c>
      <c r="B1121">
        <v>1082</v>
      </c>
      <c r="C1121">
        <v>27</v>
      </c>
      <c r="D1121">
        <v>1126</v>
      </c>
      <c r="E1121">
        <v>3</v>
      </c>
      <c r="F1121">
        <v>1</v>
      </c>
      <c r="G1121">
        <v>3</v>
      </c>
      <c r="H1121">
        <v>1</v>
      </c>
      <c r="I1121">
        <v>2</v>
      </c>
      <c r="J1121">
        <v>0</v>
      </c>
      <c r="K1121">
        <v>11</v>
      </c>
      <c r="L1121">
        <v>3</v>
      </c>
      <c r="M1121">
        <v>3</v>
      </c>
      <c r="N1121" s="14">
        <v>0</v>
      </c>
      <c r="O1121">
        <v>1</v>
      </c>
      <c r="P1121" s="15">
        <f t="shared" si="222"/>
        <v>1</v>
      </c>
      <c r="Q1121">
        <f t="shared" si="223"/>
        <v>0</v>
      </c>
      <c r="R1121">
        <f t="shared" si="224"/>
        <v>7.7131915143896085E-2</v>
      </c>
      <c r="S1121" s="14">
        <f t="shared" si="225"/>
        <v>7.7131915143896085E-2</v>
      </c>
      <c r="T1121" s="15">
        <f t="shared" si="226"/>
        <v>0.92286808485610394</v>
      </c>
      <c r="U1121" s="14">
        <f t="shared" si="227"/>
        <v>-8.0268974675871407E-2</v>
      </c>
      <c r="V1121" s="15">
        <f t="shared" si="228"/>
        <v>100</v>
      </c>
      <c r="W1121">
        <f t="shared" si="229"/>
        <v>8.3578483652864313E-2</v>
      </c>
      <c r="AZ1121">
        <v>0.2280358095992521</v>
      </c>
      <c r="BA1121">
        <v>1</v>
      </c>
      <c r="BB1121">
        <v>0</v>
      </c>
      <c r="BC1121">
        <f t="shared" si="233"/>
        <v>1032</v>
      </c>
      <c r="BD1121">
        <f t="shared" si="234"/>
        <v>85</v>
      </c>
      <c r="BE1121">
        <f t="shared" si="230"/>
        <v>0.16301703163017034</v>
      </c>
      <c r="BF1121">
        <f t="shared" si="231"/>
        <v>0.64135021097046407</v>
      </c>
      <c r="BG1121">
        <f t="shared" si="232"/>
        <v>5.201542668049412E-4</v>
      </c>
    </row>
    <row r="1122" spans="1:59" x14ac:dyDescent="0.35">
      <c r="A1122">
        <v>43</v>
      </c>
      <c r="B1122">
        <v>1179</v>
      </c>
      <c r="C1122">
        <v>2</v>
      </c>
      <c r="D1122">
        <v>1706</v>
      </c>
      <c r="E1122">
        <v>4</v>
      </c>
      <c r="F1122">
        <v>2</v>
      </c>
      <c r="G1122">
        <v>8</v>
      </c>
      <c r="H1122">
        <v>4</v>
      </c>
      <c r="I1122">
        <v>2</v>
      </c>
      <c r="J1122">
        <v>1</v>
      </c>
      <c r="K1122">
        <v>17</v>
      </c>
      <c r="L1122">
        <v>1</v>
      </c>
      <c r="M1122">
        <v>3</v>
      </c>
      <c r="N1122" s="14">
        <v>0</v>
      </c>
      <c r="O1122">
        <v>1</v>
      </c>
      <c r="P1122" s="15">
        <f t="shared" si="222"/>
        <v>1</v>
      </c>
      <c r="Q1122">
        <f t="shared" si="223"/>
        <v>0</v>
      </c>
      <c r="R1122">
        <f t="shared" si="224"/>
        <v>0.13070332381596392</v>
      </c>
      <c r="S1122" s="14">
        <f t="shared" si="225"/>
        <v>0.13070332381596392</v>
      </c>
      <c r="T1122" s="15">
        <f t="shared" si="226"/>
        <v>0.86929667618403605</v>
      </c>
      <c r="U1122" s="14">
        <f t="shared" si="227"/>
        <v>-0.14007081245897088</v>
      </c>
      <c r="V1122" s="15">
        <f t="shared" si="228"/>
        <v>100</v>
      </c>
      <c r="W1122">
        <f t="shared" si="229"/>
        <v>0.15035525545745113</v>
      </c>
      <c r="AZ1122">
        <v>0.22876047435604621</v>
      </c>
      <c r="BA1122">
        <v>1</v>
      </c>
      <c r="BB1122">
        <v>0</v>
      </c>
      <c r="BC1122">
        <f t="shared" si="233"/>
        <v>1033</v>
      </c>
      <c r="BD1122">
        <f t="shared" si="234"/>
        <v>85</v>
      </c>
      <c r="BE1122">
        <f t="shared" si="230"/>
        <v>0.16220600162206</v>
      </c>
      <c r="BF1122">
        <f t="shared" si="231"/>
        <v>0.64135021097046407</v>
      </c>
      <c r="BG1122">
        <f t="shared" si="232"/>
        <v>5.201542668049412E-4</v>
      </c>
    </row>
    <row r="1123" spans="1:59" x14ac:dyDescent="0.35">
      <c r="A1123">
        <v>43</v>
      </c>
      <c r="B1123">
        <v>1291</v>
      </c>
      <c r="C1123">
        <v>15</v>
      </c>
      <c r="D1123">
        <v>1666</v>
      </c>
      <c r="E1123">
        <v>3</v>
      </c>
      <c r="F1123">
        <v>2</v>
      </c>
      <c r="G1123">
        <v>1</v>
      </c>
      <c r="H1123">
        <v>3</v>
      </c>
      <c r="I1123">
        <v>2</v>
      </c>
      <c r="J1123">
        <v>0</v>
      </c>
      <c r="K1123">
        <v>24</v>
      </c>
      <c r="L1123">
        <v>1</v>
      </c>
      <c r="M1123">
        <v>3</v>
      </c>
      <c r="N1123" s="14">
        <v>0</v>
      </c>
      <c r="O1123">
        <v>1</v>
      </c>
      <c r="P1123" s="15">
        <f t="shared" si="222"/>
        <v>1</v>
      </c>
      <c r="Q1123">
        <f t="shared" si="223"/>
        <v>0</v>
      </c>
      <c r="R1123">
        <f t="shared" si="224"/>
        <v>2.9385736841786744E-2</v>
      </c>
      <c r="S1123" s="14">
        <f t="shared" si="225"/>
        <v>2.9385736841786744E-2</v>
      </c>
      <c r="T1123" s="15">
        <f t="shared" si="226"/>
        <v>0.97061426315821331</v>
      </c>
      <c r="U1123" s="14">
        <f t="shared" si="227"/>
        <v>-2.9826146921989326E-2</v>
      </c>
      <c r="V1123" s="15">
        <f t="shared" si="228"/>
        <v>100</v>
      </c>
      <c r="W1123">
        <f t="shared" si="229"/>
        <v>3.02754018328255E-2</v>
      </c>
      <c r="AZ1123">
        <v>0.23095639391334949</v>
      </c>
      <c r="BA1123">
        <v>1</v>
      </c>
      <c r="BB1123">
        <v>0</v>
      </c>
      <c r="BC1123">
        <f t="shared" si="233"/>
        <v>1034</v>
      </c>
      <c r="BD1123">
        <f t="shared" si="234"/>
        <v>85</v>
      </c>
      <c r="BE1123">
        <f t="shared" si="230"/>
        <v>0.16139497161394967</v>
      </c>
      <c r="BF1123">
        <f t="shared" si="231"/>
        <v>0.64135021097046407</v>
      </c>
      <c r="BG1123">
        <f t="shared" si="232"/>
        <v>0</v>
      </c>
    </row>
    <row r="1124" spans="1:59" x14ac:dyDescent="0.35">
      <c r="A1124">
        <v>43</v>
      </c>
      <c r="B1124">
        <v>1344</v>
      </c>
      <c r="C1124">
        <v>7</v>
      </c>
      <c r="D1124">
        <v>262</v>
      </c>
      <c r="E1124">
        <v>4</v>
      </c>
      <c r="F1124">
        <v>2</v>
      </c>
      <c r="G1124">
        <v>4</v>
      </c>
      <c r="H1124">
        <v>4</v>
      </c>
      <c r="I1124">
        <v>3</v>
      </c>
      <c r="J1124">
        <v>0</v>
      </c>
      <c r="K1124">
        <v>15.375527426160337</v>
      </c>
      <c r="L1124">
        <v>4</v>
      </c>
      <c r="M1124">
        <v>4</v>
      </c>
      <c r="N1124" s="14">
        <v>0</v>
      </c>
      <c r="O1124">
        <v>1</v>
      </c>
      <c r="P1124" s="15">
        <f t="shared" si="222"/>
        <v>1</v>
      </c>
      <c r="Q1124">
        <f t="shared" si="223"/>
        <v>0</v>
      </c>
      <c r="R1124">
        <f t="shared" si="224"/>
        <v>5.4675647710345924E-3</v>
      </c>
      <c r="S1124" s="14">
        <f t="shared" si="225"/>
        <v>5.4675647710345924E-3</v>
      </c>
      <c r="T1124" s="15">
        <f t="shared" si="226"/>
        <v>0.99453243522896539</v>
      </c>
      <c r="U1124" s="14">
        <f t="shared" si="227"/>
        <v>-5.4825666106383328E-3</v>
      </c>
      <c r="V1124" s="15">
        <f t="shared" si="228"/>
        <v>100</v>
      </c>
      <c r="W1124">
        <f t="shared" si="229"/>
        <v>5.4976233829677227E-3</v>
      </c>
      <c r="AZ1124">
        <v>0.23162439629368586</v>
      </c>
      <c r="BA1124">
        <v>0</v>
      </c>
      <c r="BB1124">
        <v>1</v>
      </c>
      <c r="BC1124">
        <f t="shared" si="233"/>
        <v>1034</v>
      </c>
      <c r="BD1124">
        <f t="shared" si="234"/>
        <v>86</v>
      </c>
      <c r="BE1124">
        <f t="shared" si="230"/>
        <v>0.16139497161394967</v>
      </c>
      <c r="BF1124">
        <f t="shared" si="231"/>
        <v>0.6371308016877637</v>
      </c>
      <c r="BG1124">
        <f t="shared" si="232"/>
        <v>5.1673219926010115E-4</v>
      </c>
    </row>
    <row r="1125" spans="1:59" x14ac:dyDescent="0.35">
      <c r="A1125">
        <v>43</v>
      </c>
      <c r="B1125">
        <v>1422</v>
      </c>
      <c r="C1125">
        <v>2</v>
      </c>
      <c r="D1125">
        <v>1849</v>
      </c>
      <c r="E1125">
        <v>1</v>
      </c>
      <c r="F1125">
        <v>2</v>
      </c>
      <c r="G1125">
        <v>8</v>
      </c>
      <c r="H1125">
        <v>4</v>
      </c>
      <c r="I1125">
        <v>2</v>
      </c>
      <c r="J1125">
        <v>0</v>
      </c>
      <c r="K1125">
        <v>20</v>
      </c>
      <c r="L1125">
        <v>3</v>
      </c>
      <c r="M1125">
        <v>3</v>
      </c>
      <c r="N1125" s="14">
        <v>0</v>
      </c>
      <c r="O1125">
        <v>1</v>
      </c>
      <c r="P1125" s="15">
        <f t="shared" si="222"/>
        <v>1</v>
      </c>
      <c r="Q1125">
        <f t="shared" si="223"/>
        <v>0</v>
      </c>
      <c r="R1125">
        <f t="shared" si="224"/>
        <v>4.8289267182493545E-2</v>
      </c>
      <c r="S1125" s="14">
        <f t="shared" si="225"/>
        <v>4.8289267182493545E-2</v>
      </c>
      <c r="T1125" s="15">
        <f t="shared" si="226"/>
        <v>0.95171073281750651</v>
      </c>
      <c r="U1125" s="14">
        <f t="shared" si="227"/>
        <v>-4.9494142445620178E-2</v>
      </c>
      <c r="V1125" s="15">
        <f t="shared" si="228"/>
        <v>100</v>
      </c>
      <c r="W1125">
        <f t="shared" si="229"/>
        <v>5.0739437433404623E-2</v>
      </c>
      <c r="AZ1125">
        <v>0.23186337775508967</v>
      </c>
      <c r="BA1125">
        <v>1</v>
      </c>
      <c r="BB1125">
        <v>0</v>
      </c>
      <c r="BC1125">
        <f t="shared" si="233"/>
        <v>1035</v>
      </c>
      <c r="BD1125">
        <f t="shared" si="234"/>
        <v>86</v>
      </c>
      <c r="BE1125">
        <f t="shared" si="230"/>
        <v>0.16058394160583944</v>
      </c>
      <c r="BF1125">
        <f t="shared" si="231"/>
        <v>0.6371308016877637</v>
      </c>
      <c r="BG1125">
        <f t="shared" si="232"/>
        <v>5.1673219926017195E-4</v>
      </c>
    </row>
    <row r="1126" spans="1:59" x14ac:dyDescent="0.35">
      <c r="A1126">
        <v>43</v>
      </c>
      <c r="B1126">
        <v>1473</v>
      </c>
      <c r="C1126">
        <v>8</v>
      </c>
      <c r="D1126">
        <v>526</v>
      </c>
      <c r="E1126">
        <v>3</v>
      </c>
      <c r="F1126">
        <v>1</v>
      </c>
      <c r="G1126">
        <v>7</v>
      </c>
      <c r="H1126">
        <v>3</v>
      </c>
      <c r="I1126">
        <v>3</v>
      </c>
      <c r="J1126">
        <v>1</v>
      </c>
      <c r="K1126">
        <v>14</v>
      </c>
      <c r="L1126">
        <v>4</v>
      </c>
      <c r="M1126">
        <v>3</v>
      </c>
      <c r="N1126" s="14">
        <v>0</v>
      </c>
      <c r="O1126">
        <v>1</v>
      </c>
      <c r="P1126" s="15">
        <f t="shared" si="222"/>
        <v>1</v>
      </c>
      <c r="Q1126">
        <f t="shared" si="223"/>
        <v>0</v>
      </c>
      <c r="R1126">
        <f t="shared" si="224"/>
        <v>7.6482644810694944E-2</v>
      </c>
      <c r="S1126" s="14">
        <f t="shared" si="225"/>
        <v>7.6482644810694944E-2</v>
      </c>
      <c r="T1126" s="15">
        <f t="shared" si="226"/>
        <v>0.923517355189305</v>
      </c>
      <c r="U1126" s="14">
        <f t="shared" si="227"/>
        <v>-7.9565686677730993E-2</v>
      </c>
      <c r="V1126" s="15">
        <f t="shared" si="228"/>
        <v>100</v>
      </c>
      <c r="W1126">
        <f t="shared" si="229"/>
        <v>8.2816683824006032E-2</v>
      </c>
      <c r="AZ1126">
        <v>0.23203981196464438</v>
      </c>
      <c r="BA1126">
        <v>1</v>
      </c>
      <c r="BB1126">
        <v>0</v>
      </c>
      <c r="BC1126">
        <f t="shared" si="233"/>
        <v>1036</v>
      </c>
      <c r="BD1126">
        <f t="shared" si="234"/>
        <v>86</v>
      </c>
      <c r="BE1126">
        <f t="shared" si="230"/>
        <v>0.15977291159772911</v>
      </c>
      <c r="BF1126">
        <f t="shared" si="231"/>
        <v>0.6371308016877637</v>
      </c>
      <c r="BG1126">
        <f t="shared" si="232"/>
        <v>5.1673219926017195E-4</v>
      </c>
    </row>
    <row r="1127" spans="1:59" x14ac:dyDescent="0.35">
      <c r="A1127">
        <v>44</v>
      </c>
      <c r="B1127">
        <v>111</v>
      </c>
      <c r="C1127">
        <v>17</v>
      </c>
      <c r="D1127">
        <v>1206</v>
      </c>
      <c r="E1127">
        <v>4</v>
      </c>
      <c r="F1127">
        <v>2</v>
      </c>
      <c r="G1127">
        <v>4</v>
      </c>
      <c r="H1127">
        <v>3</v>
      </c>
      <c r="I1127">
        <v>1</v>
      </c>
      <c r="J1127">
        <v>0</v>
      </c>
      <c r="K1127">
        <v>13</v>
      </c>
      <c r="L1127">
        <v>4</v>
      </c>
      <c r="M1127">
        <v>3</v>
      </c>
      <c r="N1127" s="14">
        <v>0</v>
      </c>
      <c r="O1127">
        <v>1</v>
      </c>
      <c r="P1127" s="15">
        <f t="shared" si="222"/>
        <v>1</v>
      </c>
      <c r="Q1127">
        <f t="shared" si="223"/>
        <v>0</v>
      </c>
      <c r="R1127">
        <f t="shared" si="224"/>
        <v>5.495439549017684E-2</v>
      </c>
      <c r="S1127" s="14">
        <f t="shared" si="225"/>
        <v>5.495439549017684E-2</v>
      </c>
      <c r="T1127" s="15">
        <f t="shared" si="226"/>
        <v>0.94504560450982311</v>
      </c>
      <c r="U1127" s="14">
        <f t="shared" si="227"/>
        <v>-5.6522093912256301E-2</v>
      </c>
      <c r="V1127" s="15">
        <f t="shared" si="228"/>
        <v>100</v>
      </c>
      <c r="W1127">
        <f t="shared" si="229"/>
        <v>5.8149993215068835E-2</v>
      </c>
      <c r="AZ1127">
        <v>0.23212553387933724</v>
      </c>
      <c r="BA1127">
        <v>1</v>
      </c>
      <c r="BB1127">
        <v>0</v>
      </c>
      <c r="BC1127">
        <f t="shared" si="233"/>
        <v>1037</v>
      </c>
      <c r="BD1127">
        <f t="shared" si="234"/>
        <v>86</v>
      </c>
      <c r="BE1127">
        <f t="shared" si="230"/>
        <v>0.15896188158961877</v>
      </c>
      <c r="BF1127">
        <f t="shared" si="231"/>
        <v>0.6371308016877637</v>
      </c>
      <c r="BG1127">
        <f t="shared" si="232"/>
        <v>0</v>
      </c>
    </row>
    <row r="1128" spans="1:59" x14ac:dyDescent="0.35">
      <c r="A1128">
        <v>44</v>
      </c>
      <c r="B1128">
        <v>136</v>
      </c>
      <c r="C1128">
        <v>28</v>
      </c>
      <c r="D1128">
        <v>1523</v>
      </c>
      <c r="E1128">
        <v>4</v>
      </c>
      <c r="F1128">
        <v>2</v>
      </c>
      <c r="G1128">
        <v>1</v>
      </c>
      <c r="H1128">
        <v>1</v>
      </c>
      <c r="I1128">
        <v>2</v>
      </c>
      <c r="J1128">
        <v>0</v>
      </c>
      <c r="K1128">
        <v>13</v>
      </c>
      <c r="L1128">
        <v>3</v>
      </c>
      <c r="M1128">
        <v>4</v>
      </c>
      <c r="N1128" s="14">
        <v>0</v>
      </c>
      <c r="O1128">
        <v>1</v>
      </c>
      <c r="P1128" s="15">
        <f t="shared" si="222"/>
        <v>1</v>
      </c>
      <c r="Q1128">
        <f t="shared" si="223"/>
        <v>0</v>
      </c>
      <c r="R1128">
        <f t="shared" si="224"/>
        <v>4.5970871366345173E-2</v>
      </c>
      <c r="S1128" s="14">
        <f t="shared" si="225"/>
        <v>4.5970871366345173E-2</v>
      </c>
      <c r="T1128" s="15">
        <f t="shared" si="226"/>
        <v>0.95402912863365485</v>
      </c>
      <c r="U1128" s="14">
        <f t="shared" si="227"/>
        <v>-4.7061074841010582E-2</v>
      </c>
      <c r="V1128" s="15">
        <f t="shared" si="228"/>
        <v>100</v>
      </c>
      <c r="W1128">
        <f t="shared" si="229"/>
        <v>4.8186024919578622E-2</v>
      </c>
      <c r="AZ1128">
        <v>0.23393299484525129</v>
      </c>
      <c r="BA1128">
        <v>0</v>
      </c>
      <c r="BB1128">
        <v>1</v>
      </c>
      <c r="BC1128">
        <f t="shared" si="233"/>
        <v>1037</v>
      </c>
      <c r="BD1128">
        <f t="shared" si="234"/>
        <v>87</v>
      </c>
      <c r="BE1128">
        <f t="shared" si="230"/>
        <v>0.15896188158961877</v>
      </c>
      <c r="BF1128">
        <f t="shared" si="231"/>
        <v>0.63291139240506333</v>
      </c>
      <c r="BG1128">
        <f t="shared" si="232"/>
        <v>5.1331013171533233E-4</v>
      </c>
    </row>
    <row r="1129" spans="1:59" x14ac:dyDescent="0.35">
      <c r="A1129">
        <v>44</v>
      </c>
      <c r="B1129">
        <v>170</v>
      </c>
      <c r="C1129">
        <v>1</v>
      </c>
      <c r="D1129">
        <v>1903</v>
      </c>
      <c r="E1129">
        <v>2</v>
      </c>
      <c r="F1129">
        <v>2</v>
      </c>
      <c r="G1129">
        <v>7</v>
      </c>
      <c r="H1129">
        <v>1</v>
      </c>
      <c r="I1129">
        <v>2</v>
      </c>
      <c r="J1129">
        <v>0</v>
      </c>
      <c r="K1129">
        <v>15</v>
      </c>
      <c r="L1129">
        <v>4</v>
      </c>
      <c r="M1129">
        <v>3</v>
      </c>
      <c r="N1129" s="14">
        <v>0</v>
      </c>
      <c r="O1129">
        <v>1</v>
      </c>
      <c r="P1129" s="15">
        <f t="shared" si="222"/>
        <v>1</v>
      </c>
      <c r="Q1129">
        <f t="shared" si="223"/>
        <v>0</v>
      </c>
      <c r="R1129">
        <f t="shared" si="224"/>
        <v>8.4437476272998857E-2</v>
      </c>
      <c r="S1129" s="14">
        <f t="shared" si="225"/>
        <v>8.4437476272998857E-2</v>
      </c>
      <c r="T1129" s="15">
        <f t="shared" si="226"/>
        <v>0.91556252372700109</v>
      </c>
      <c r="U1129" s="14">
        <f t="shared" si="227"/>
        <v>-8.8216622576931428E-2</v>
      </c>
      <c r="V1129" s="15">
        <f t="shared" si="228"/>
        <v>100</v>
      </c>
      <c r="W1129">
        <f t="shared" si="229"/>
        <v>9.2224696931977199E-2</v>
      </c>
      <c r="AZ1129">
        <v>0.23416802055047153</v>
      </c>
      <c r="BA1129">
        <v>1</v>
      </c>
      <c r="BB1129">
        <v>0</v>
      </c>
      <c r="BC1129">
        <f t="shared" si="233"/>
        <v>1038</v>
      </c>
      <c r="BD1129">
        <f t="shared" si="234"/>
        <v>87</v>
      </c>
      <c r="BE1129">
        <f t="shared" si="230"/>
        <v>0.15815085158150854</v>
      </c>
      <c r="BF1129">
        <f t="shared" si="231"/>
        <v>0.63291139240506333</v>
      </c>
      <c r="BG1129">
        <f t="shared" si="232"/>
        <v>5.1331013171540259E-4</v>
      </c>
    </row>
    <row r="1130" spans="1:59" x14ac:dyDescent="0.35">
      <c r="A1130">
        <v>44</v>
      </c>
      <c r="B1130">
        <v>200</v>
      </c>
      <c r="C1130">
        <v>29</v>
      </c>
      <c r="D1130">
        <v>1225</v>
      </c>
      <c r="E1130">
        <v>4</v>
      </c>
      <c r="F1130">
        <v>2</v>
      </c>
      <c r="G1130">
        <v>4</v>
      </c>
      <c r="H1130">
        <v>4</v>
      </c>
      <c r="I1130">
        <v>1</v>
      </c>
      <c r="J1130">
        <v>0</v>
      </c>
      <c r="K1130">
        <v>25</v>
      </c>
      <c r="L1130">
        <v>2</v>
      </c>
      <c r="M1130">
        <v>3</v>
      </c>
      <c r="N1130" s="14">
        <v>0</v>
      </c>
      <c r="O1130">
        <v>1</v>
      </c>
      <c r="P1130" s="15">
        <f t="shared" si="222"/>
        <v>1</v>
      </c>
      <c r="Q1130">
        <f t="shared" si="223"/>
        <v>0</v>
      </c>
      <c r="R1130">
        <f t="shared" si="224"/>
        <v>5.8253758401888837E-2</v>
      </c>
      <c r="S1130" s="14">
        <f t="shared" si="225"/>
        <v>5.8253758401888837E-2</v>
      </c>
      <c r="T1130" s="15">
        <f t="shared" si="226"/>
        <v>0.94174624159811116</v>
      </c>
      <c r="U1130" s="14">
        <f t="shared" si="227"/>
        <v>-6.0019423288020596E-2</v>
      </c>
      <c r="V1130" s="15">
        <f t="shared" si="228"/>
        <v>100</v>
      </c>
      <c r="W1130">
        <f t="shared" si="229"/>
        <v>6.1857171102731666E-2</v>
      </c>
      <c r="AZ1130">
        <v>0.23429355788876247</v>
      </c>
      <c r="BA1130">
        <v>1</v>
      </c>
      <c r="BB1130">
        <v>0</v>
      </c>
      <c r="BC1130">
        <f t="shared" si="233"/>
        <v>1039</v>
      </c>
      <c r="BD1130">
        <f t="shared" si="234"/>
        <v>87</v>
      </c>
      <c r="BE1130">
        <f t="shared" si="230"/>
        <v>0.15733982157339821</v>
      </c>
      <c r="BF1130">
        <f t="shared" si="231"/>
        <v>0.63291139240506333</v>
      </c>
      <c r="BG1130">
        <f t="shared" si="232"/>
        <v>5.1331013171540259E-4</v>
      </c>
    </row>
    <row r="1131" spans="1:59" x14ac:dyDescent="0.35">
      <c r="A1131">
        <v>44</v>
      </c>
      <c r="B1131">
        <v>381</v>
      </c>
      <c r="C1131">
        <v>24</v>
      </c>
      <c r="D1131">
        <v>744</v>
      </c>
      <c r="E1131">
        <v>1</v>
      </c>
      <c r="F1131">
        <v>2</v>
      </c>
      <c r="G1131">
        <v>5</v>
      </c>
      <c r="H1131">
        <v>3</v>
      </c>
      <c r="I1131">
        <v>1</v>
      </c>
      <c r="J1131">
        <v>0</v>
      </c>
      <c r="K1131">
        <v>14</v>
      </c>
      <c r="L1131">
        <v>3</v>
      </c>
      <c r="M1131">
        <v>3</v>
      </c>
      <c r="N1131" s="14">
        <v>0</v>
      </c>
      <c r="O1131">
        <v>1</v>
      </c>
      <c r="P1131" s="15">
        <f t="shared" si="222"/>
        <v>1</v>
      </c>
      <c r="Q1131">
        <f t="shared" si="223"/>
        <v>0</v>
      </c>
      <c r="R1131">
        <f t="shared" si="224"/>
        <v>0.21123197814431577</v>
      </c>
      <c r="S1131" s="14">
        <f t="shared" si="225"/>
        <v>0.21123197814431577</v>
      </c>
      <c r="T1131" s="15">
        <f t="shared" si="226"/>
        <v>0.78876802185568429</v>
      </c>
      <c r="U1131" s="14">
        <f t="shared" si="227"/>
        <v>-0.23728301675929725</v>
      </c>
      <c r="V1131" s="15">
        <f t="shared" si="228"/>
        <v>100</v>
      </c>
      <c r="W1131">
        <f t="shared" si="229"/>
        <v>0.26779987561788288</v>
      </c>
      <c r="AZ1131">
        <v>0.23555146390351153</v>
      </c>
      <c r="BA1131">
        <v>1</v>
      </c>
      <c r="BB1131">
        <v>0</v>
      </c>
      <c r="BC1131">
        <f t="shared" si="233"/>
        <v>1040</v>
      </c>
      <c r="BD1131">
        <f t="shared" si="234"/>
        <v>87</v>
      </c>
      <c r="BE1131">
        <f t="shared" si="230"/>
        <v>0.15652879156528787</v>
      </c>
      <c r="BF1131">
        <f t="shared" si="231"/>
        <v>0.63291139240506333</v>
      </c>
      <c r="BG1131">
        <f t="shared" si="232"/>
        <v>5.1331013171533233E-4</v>
      </c>
    </row>
    <row r="1132" spans="1:59" x14ac:dyDescent="0.35">
      <c r="A1132">
        <v>44</v>
      </c>
      <c r="B1132">
        <v>429</v>
      </c>
      <c r="C1132">
        <v>1</v>
      </c>
      <c r="D1132">
        <v>1792</v>
      </c>
      <c r="E1132">
        <v>3</v>
      </c>
      <c r="F1132">
        <v>2</v>
      </c>
      <c r="G1132">
        <v>4</v>
      </c>
      <c r="H1132">
        <v>2</v>
      </c>
      <c r="I1132">
        <v>3</v>
      </c>
      <c r="J1132">
        <v>1</v>
      </c>
      <c r="K1132">
        <v>12</v>
      </c>
      <c r="L1132">
        <v>3</v>
      </c>
      <c r="M1132">
        <v>2</v>
      </c>
      <c r="N1132" s="14">
        <v>1</v>
      </c>
      <c r="O1132">
        <v>0</v>
      </c>
      <c r="P1132" s="15">
        <f t="shared" si="222"/>
        <v>1</v>
      </c>
      <c r="Q1132">
        <f t="shared" si="223"/>
        <v>1</v>
      </c>
      <c r="R1132">
        <f t="shared" si="224"/>
        <v>0.12536771692463325</v>
      </c>
      <c r="S1132" s="14">
        <f t="shared" si="225"/>
        <v>0.12536771692463325</v>
      </c>
      <c r="T1132" s="15">
        <f t="shared" si="226"/>
        <v>0.87463228307536678</v>
      </c>
      <c r="U1132" s="14">
        <f t="shared" si="227"/>
        <v>-2.0765041247192841</v>
      </c>
      <c r="V1132" s="15">
        <f t="shared" si="228"/>
        <v>0</v>
      </c>
      <c r="W1132">
        <f t="shared" si="229"/>
        <v>6.9765351442203061</v>
      </c>
      <c r="AZ1132">
        <v>0.23605539798456701</v>
      </c>
      <c r="BA1132">
        <v>1</v>
      </c>
      <c r="BB1132">
        <v>0</v>
      </c>
      <c r="BC1132">
        <f t="shared" si="233"/>
        <v>1041</v>
      </c>
      <c r="BD1132">
        <f t="shared" si="234"/>
        <v>87</v>
      </c>
      <c r="BE1132">
        <f t="shared" si="230"/>
        <v>0.15571776155717765</v>
      </c>
      <c r="BF1132">
        <f t="shared" si="231"/>
        <v>0.63291139240506333</v>
      </c>
      <c r="BG1132">
        <f t="shared" si="232"/>
        <v>5.1331013171540259E-4</v>
      </c>
    </row>
    <row r="1133" spans="1:59" x14ac:dyDescent="0.35">
      <c r="A1133">
        <v>44</v>
      </c>
      <c r="B1133">
        <v>477</v>
      </c>
      <c r="C1133">
        <v>7</v>
      </c>
      <c r="D1133">
        <v>36</v>
      </c>
      <c r="E1133">
        <v>1</v>
      </c>
      <c r="F1133">
        <v>1</v>
      </c>
      <c r="G1133">
        <v>7</v>
      </c>
      <c r="H1133">
        <v>4</v>
      </c>
      <c r="I1133">
        <v>2</v>
      </c>
      <c r="J1133">
        <v>0</v>
      </c>
      <c r="K1133">
        <v>14</v>
      </c>
      <c r="L1133">
        <v>4</v>
      </c>
      <c r="M1133">
        <v>3</v>
      </c>
      <c r="N1133" s="14">
        <v>0</v>
      </c>
      <c r="O1133">
        <v>1</v>
      </c>
      <c r="P1133" s="15">
        <f t="shared" si="222"/>
        <v>1</v>
      </c>
      <c r="Q1133">
        <f t="shared" si="223"/>
        <v>0</v>
      </c>
      <c r="R1133">
        <f t="shared" si="224"/>
        <v>4.573207934496832E-2</v>
      </c>
      <c r="S1133" s="14">
        <f t="shared" si="225"/>
        <v>4.573207934496832E-2</v>
      </c>
      <c r="T1133" s="15">
        <f t="shared" si="226"/>
        <v>0.95426792065503163</v>
      </c>
      <c r="U1133" s="14">
        <f t="shared" si="227"/>
        <v>-4.6810807700774573E-2</v>
      </c>
      <c r="V1133" s="15">
        <f t="shared" si="228"/>
        <v>100</v>
      </c>
      <c r="W1133">
        <f t="shared" si="229"/>
        <v>4.7923731223802182E-2</v>
      </c>
      <c r="AZ1133">
        <v>0.23610394827673184</v>
      </c>
      <c r="BA1133">
        <v>1</v>
      </c>
      <c r="BB1133">
        <v>0</v>
      </c>
      <c r="BC1133">
        <f t="shared" si="233"/>
        <v>1042</v>
      </c>
      <c r="BD1133">
        <f t="shared" si="234"/>
        <v>87</v>
      </c>
      <c r="BE1133">
        <f t="shared" si="230"/>
        <v>0.15490673154906731</v>
      </c>
      <c r="BF1133">
        <f t="shared" si="231"/>
        <v>0.63291139240506333</v>
      </c>
      <c r="BG1133">
        <f t="shared" si="232"/>
        <v>0</v>
      </c>
    </row>
    <row r="1134" spans="1:59" x14ac:dyDescent="0.35">
      <c r="A1134">
        <v>44</v>
      </c>
      <c r="B1134">
        <v>489</v>
      </c>
      <c r="C1134">
        <v>23</v>
      </c>
      <c r="D1134">
        <v>132</v>
      </c>
      <c r="E1134">
        <v>2</v>
      </c>
      <c r="F1134">
        <v>2</v>
      </c>
      <c r="G1134">
        <v>5</v>
      </c>
      <c r="H1134">
        <v>2</v>
      </c>
      <c r="I1134">
        <v>2</v>
      </c>
      <c r="J1134">
        <v>0</v>
      </c>
      <c r="K1134">
        <v>12</v>
      </c>
      <c r="L1134">
        <v>3</v>
      </c>
      <c r="M1134">
        <v>4</v>
      </c>
      <c r="N1134" s="14">
        <v>0</v>
      </c>
      <c r="O1134">
        <v>1</v>
      </c>
      <c r="P1134" s="15">
        <f t="shared" si="222"/>
        <v>1</v>
      </c>
      <c r="Q1134">
        <f t="shared" si="223"/>
        <v>0</v>
      </c>
      <c r="R1134">
        <f t="shared" si="224"/>
        <v>9.789668268540716E-2</v>
      </c>
      <c r="S1134" s="14">
        <f t="shared" si="225"/>
        <v>9.789668268540716E-2</v>
      </c>
      <c r="T1134" s="15">
        <f t="shared" si="226"/>
        <v>0.90210331731459281</v>
      </c>
      <c r="U1134" s="14">
        <f t="shared" si="227"/>
        <v>-0.10302622300162645</v>
      </c>
      <c r="V1134" s="15">
        <f t="shared" si="228"/>
        <v>100</v>
      </c>
      <c r="W1134">
        <f t="shared" si="229"/>
        <v>0.10852047742915838</v>
      </c>
      <c r="AZ1134">
        <v>0.23645050222331698</v>
      </c>
      <c r="BA1134">
        <v>0</v>
      </c>
      <c r="BB1134">
        <v>1</v>
      </c>
      <c r="BC1134">
        <f t="shared" si="233"/>
        <v>1042</v>
      </c>
      <c r="BD1134">
        <f t="shared" si="234"/>
        <v>88</v>
      </c>
      <c r="BE1134">
        <f t="shared" si="230"/>
        <v>0.15490673154906731</v>
      </c>
      <c r="BF1134">
        <f t="shared" si="231"/>
        <v>0.62869198312236285</v>
      </c>
      <c r="BG1134">
        <f t="shared" si="232"/>
        <v>0</v>
      </c>
    </row>
    <row r="1135" spans="1:59" x14ac:dyDescent="0.35">
      <c r="A1135">
        <v>44</v>
      </c>
      <c r="B1135">
        <v>528</v>
      </c>
      <c r="C1135">
        <v>1</v>
      </c>
      <c r="D1135">
        <v>1683</v>
      </c>
      <c r="E1135">
        <v>3</v>
      </c>
      <c r="F1135">
        <v>1</v>
      </c>
      <c r="G1135">
        <v>2</v>
      </c>
      <c r="H1135">
        <v>4</v>
      </c>
      <c r="I1135">
        <v>3</v>
      </c>
      <c r="J1135">
        <v>1</v>
      </c>
      <c r="K1135">
        <v>18</v>
      </c>
      <c r="L1135">
        <v>1</v>
      </c>
      <c r="M1135">
        <v>3</v>
      </c>
      <c r="N1135" s="14">
        <v>0</v>
      </c>
      <c r="O1135">
        <v>1</v>
      </c>
      <c r="P1135" s="15">
        <f t="shared" si="222"/>
        <v>1</v>
      </c>
      <c r="Q1135">
        <f t="shared" si="223"/>
        <v>0</v>
      </c>
      <c r="R1135">
        <f t="shared" si="224"/>
        <v>3.5415412018336687E-2</v>
      </c>
      <c r="S1135" s="14">
        <f t="shared" si="225"/>
        <v>3.5415412018336687E-2</v>
      </c>
      <c r="T1135" s="15">
        <f t="shared" si="226"/>
        <v>0.96458458798166336</v>
      </c>
      <c r="U1135" s="14">
        <f t="shared" si="227"/>
        <v>-3.6057749101217132E-2</v>
      </c>
      <c r="V1135" s="15">
        <f t="shared" si="228"/>
        <v>100</v>
      </c>
      <c r="W1135">
        <f t="shared" si="229"/>
        <v>3.6715714162965589E-2</v>
      </c>
      <c r="AZ1135">
        <v>0.23704488208607069</v>
      </c>
      <c r="BA1135">
        <v>0</v>
      </c>
      <c r="BB1135">
        <v>1</v>
      </c>
      <c r="BC1135">
        <f t="shared" si="233"/>
        <v>1042</v>
      </c>
      <c r="BD1135">
        <f t="shared" si="234"/>
        <v>89</v>
      </c>
      <c r="BE1135">
        <f t="shared" si="230"/>
        <v>0.15490673154906731</v>
      </c>
      <c r="BF1135">
        <f t="shared" si="231"/>
        <v>0.62447257383966237</v>
      </c>
      <c r="BG1135">
        <f t="shared" si="232"/>
        <v>5.0646599662586386E-4</v>
      </c>
    </row>
    <row r="1136" spans="1:59" x14ac:dyDescent="0.35">
      <c r="A1136">
        <v>44</v>
      </c>
      <c r="B1136">
        <v>602</v>
      </c>
      <c r="C1136">
        <v>1</v>
      </c>
      <c r="D1136">
        <v>1642</v>
      </c>
      <c r="E1136">
        <v>1</v>
      </c>
      <c r="F1136">
        <v>2</v>
      </c>
      <c r="G1136">
        <v>2</v>
      </c>
      <c r="H1136">
        <v>4</v>
      </c>
      <c r="I1136">
        <v>2</v>
      </c>
      <c r="J1136">
        <v>1</v>
      </c>
      <c r="K1136">
        <v>11</v>
      </c>
      <c r="L1136">
        <v>3</v>
      </c>
      <c r="M1136">
        <v>3</v>
      </c>
      <c r="N1136" s="14">
        <v>0</v>
      </c>
      <c r="O1136">
        <v>1</v>
      </c>
      <c r="P1136" s="15">
        <f t="shared" si="222"/>
        <v>1</v>
      </c>
      <c r="Q1136">
        <f t="shared" si="223"/>
        <v>0</v>
      </c>
      <c r="R1136">
        <f t="shared" si="224"/>
        <v>0.14288500444155464</v>
      </c>
      <c r="S1136" s="14">
        <f t="shared" si="225"/>
        <v>0.14288500444155464</v>
      </c>
      <c r="T1136" s="15">
        <f t="shared" si="226"/>
        <v>0.85711499555844539</v>
      </c>
      <c r="U1136" s="14">
        <f t="shared" si="227"/>
        <v>-0.15418318553737689</v>
      </c>
      <c r="V1136" s="15">
        <f t="shared" si="228"/>
        <v>100</v>
      </c>
      <c r="W1136">
        <f t="shared" si="229"/>
        <v>0.16670459061150741</v>
      </c>
      <c r="AZ1136">
        <v>0.23763140856108506</v>
      </c>
      <c r="BA1136">
        <v>1</v>
      </c>
      <c r="BB1136">
        <v>0</v>
      </c>
      <c r="BC1136">
        <f t="shared" si="233"/>
        <v>1043</v>
      </c>
      <c r="BD1136">
        <f t="shared" si="234"/>
        <v>89</v>
      </c>
      <c r="BE1136">
        <f t="shared" si="230"/>
        <v>0.15409570154095698</v>
      </c>
      <c r="BF1136">
        <f t="shared" si="231"/>
        <v>0.62447257383966237</v>
      </c>
      <c r="BG1136">
        <f t="shared" si="232"/>
        <v>0</v>
      </c>
    </row>
    <row r="1137" spans="1:59" x14ac:dyDescent="0.35">
      <c r="A1137">
        <v>44</v>
      </c>
      <c r="B1137">
        <v>621</v>
      </c>
      <c r="C1137">
        <v>15</v>
      </c>
      <c r="D1137">
        <v>1295</v>
      </c>
      <c r="E1137">
        <v>1</v>
      </c>
      <c r="F1137">
        <v>1</v>
      </c>
      <c r="G1137">
        <v>7</v>
      </c>
      <c r="H1137">
        <v>4</v>
      </c>
      <c r="I1137">
        <v>2</v>
      </c>
      <c r="J1137">
        <v>0</v>
      </c>
      <c r="K1137">
        <v>11</v>
      </c>
      <c r="L1137">
        <v>4</v>
      </c>
      <c r="M1137">
        <v>3</v>
      </c>
      <c r="N1137" s="14">
        <v>1</v>
      </c>
      <c r="O1137">
        <v>0</v>
      </c>
      <c r="P1137" s="15">
        <f t="shared" si="222"/>
        <v>1</v>
      </c>
      <c r="Q1137">
        <f t="shared" si="223"/>
        <v>1</v>
      </c>
      <c r="R1137">
        <f t="shared" si="224"/>
        <v>5.2378142947160491E-2</v>
      </c>
      <c r="S1137" s="14">
        <f t="shared" si="225"/>
        <v>5.2378142947160491E-2</v>
      </c>
      <c r="T1137" s="15">
        <f t="shared" si="226"/>
        <v>0.94762185705283952</v>
      </c>
      <c r="U1137" s="14">
        <f t="shared" si="227"/>
        <v>-2.9492658940026049</v>
      </c>
      <c r="V1137" s="15">
        <f t="shared" si="228"/>
        <v>0</v>
      </c>
      <c r="W1137">
        <f t="shared" si="229"/>
        <v>18.091933079964452</v>
      </c>
      <c r="AZ1137">
        <v>0.23808744710076318</v>
      </c>
      <c r="BA1137">
        <v>0</v>
      </c>
      <c r="BB1137">
        <v>1</v>
      </c>
      <c r="BC1137">
        <f t="shared" si="233"/>
        <v>1043</v>
      </c>
      <c r="BD1137">
        <f t="shared" si="234"/>
        <v>90</v>
      </c>
      <c r="BE1137">
        <f t="shared" si="230"/>
        <v>0.15409570154095698</v>
      </c>
      <c r="BF1137">
        <f t="shared" si="231"/>
        <v>0.620253164556962</v>
      </c>
      <c r="BG1137">
        <f t="shared" si="232"/>
        <v>0</v>
      </c>
    </row>
    <row r="1138" spans="1:59" x14ac:dyDescent="0.35">
      <c r="A1138">
        <v>44</v>
      </c>
      <c r="B1138">
        <v>625</v>
      </c>
      <c r="C1138">
        <v>4</v>
      </c>
      <c r="D1138">
        <v>852</v>
      </c>
      <c r="E1138">
        <v>4</v>
      </c>
      <c r="F1138">
        <v>2</v>
      </c>
      <c r="G1138">
        <v>7</v>
      </c>
      <c r="H1138">
        <v>2</v>
      </c>
      <c r="I1138">
        <v>1</v>
      </c>
      <c r="J1138">
        <v>0</v>
      </c>
      <c r="K1138">
        <v>12</v>
      </c>
      <c r="L1138">
        <v>4</v>
      </c>
      <c r="M1138">
        <v>2</v>
      </c>
      <c r="N1138" s="14">
        <v>0</v>
      </c>
      <c r="O1138">
        <v>1</v>
      </c>
      <c r="P1138" s="15">
        <f t="shared" si="222"/>
        <v>1</v>
      </c>
      <c r="Q1138">
        <f t="shared" si="223"/>
        <v>0</v>
      </c>
      <c r="R1138">
        <f t="shared" si="224"/>
        <v>9.7627607694341298E-2</v>
      </c>
      <c r="S1138" s="14">
        <f t="shared" si="225"/>
        <v>9.7627607694341298E-2</v>
      </c>
      <c r="T1138" s="15">
        <f t="shared" si="226"/>
        <v>0.90237239230565869</v>
      </c>
      <c r="U1138" s="14">
        <f t="shared" si="227"/>
        <v>-0.10272799233925102</v>
      </c>
      <c r="V1138" s="15">
        <f t="shared" si="228"/>
        <v>100</v>
      </c>
      <c r="W1138">
        <f t="shared" si="229"/>
        <v>0.10818993192477028</v>
      </c>
      <c r="AZ1138">
        <v>0.23809798100855617</v>
      </c>
      <c r="BA1138">
        <v>0</v>
      </c>
      <c r="BB1138">
        <v>1</v>
      </c>
      <c r="BC1138">
        <f t="shared" si="233"/>
        <v>1043</v>
      </c>
      <c r="BD1138">
        <f t="shared" si="234"/>
        <v>91</v>
      </c>
      <c r="BE1138">
        <f t="shared" si="230"/>
        <v>0.15409570154095698</v>
      </c>
      <c r="BF1138">
        <f t="shared" si="231"/>
        <v>0.61603375527426163</v>
      </c>
      <c r="BG1138">
        <f t="shared" si="232"/>
        <v>4.9962186153625684E-4</v>
      </c>
    </row>
    <row r="1139" spans="1:59" x14ac:dyDescent="0.35">
      <c r="A1139">
        <v>44</v>
      </c>
      <c r="B1139">
        <v>661</v>
      </c>
      <c r="C1139">
        <v>9</v>
      </c>
      <c r="D1139">
        <v>913</v>
      </c>
      <c r="E1139">
        <v>2</v>
      </c>
      <c r="F1139">
        <v>2</v>
      </c>
      <c r="G1139">
        <v>4</v>
      </c>
      <c r="H1139">
        <v>1</v>
      </c>
      <c r="I1139">
        <v>2</v>
      </c>
      <c r="J1139">
        <v>1</v>
      </c>
      <c r="K1139">
        <v>13</v>
      </c>
      <c r="L1139">
        <v>4</v>
      </c>
      <c r="M1139">
        <v>3</v>
      </c>
      <c r="N1139" s="14">
        <v>0</v>
      </c>
      <c r="O1139">
        <v>1</v>
      </c>
      <c r="P1139" s="15">
        <f t="shared" si="222"/>
        <v>1</v>
      </c>
      <c r="Q1139">
        <f t="shared" si="223"/>
        <v>0</v>
      </c>
      <c r="R1139">
        <f t="shared" si="224"/>
        <v>0.32217633729615569</v>
      </c>
      <c r="S1139" s="14">
        <f t="shared" si="225"/>
        <v>0.32217633729615569</v>
      </c>
      <c r="T1139" s="15">
        <f t="shared" si="226"/>
        <v>0.67782366270384431</v>
      </c>
      <c r="U1139" s="14">
        <f t="shared" si="227"/>
        <v>-0.3888681093771868</v>
      </c>
      <c r="V1139" s="15">
        <f t="shared" si="228"/>
        <v>100</v>
      </c>
      <c r="W1139">
        <f t="shared" si="229"/>
        <v>0.4753099589515532</v>
      </c>
      <c r="AZ1139">
        <v>0.23828253729777615</v>
      </c>
      <c r="BA1139">
        <v>1</v>
      </c>
      <c r="BB1139">
        <v>0</v>
      </c>
      <c r="BC1139">
        <f t="shared" si="233"/>
        <v>1044</v>
      </c>
      <c r="BD1139">
        <f t="shared" si="234"/>
        <v>91</v>
      </c>
      <c r="BE1139">
        <f t="shared" si="230"/>
        <v>0.15328467153284675</v>
      </c>
      <c r="BF1139">
        <f t="shared" si="231"/>
        <v>0.61603375527426163</v>
      </c>
      <c r="BG1139">
        <f t="shared" si="232"/>
        <v>4.9962186153632525E-4</v>
      </c>
    </row>
    <row r="1140" spans="1:59" x14ac:dyDescent="0.35">
      <c r="A1140">
        <v>44</v>
      </c>
      <c r="B1140">
        <v>735.95555555555552</v>
      </c>
      <c r="C1140">
        <v>1</v>
      </c>
      <c r="D1140">
        <v>665</v>
      </c>
      <c r="E1140">
        <v>1</v>
      </c>
      <c r="F1140">
        <v>1</v>
      </c>
      <c r="G1140">
        <v>2</v>
      </c>
      <c r="H1140">
        <v>3</v>
      </c>
      <c r="I1140">
        <v>1</v>
      </c>
      <c r="J1140">
        <v>0</v>
      </c>
      <c r="K1140">
        <v>11</v>
      </c>
      <c r="L1140">
        <v>2</v>
      </c>
      <c r="M1140">
        <v>4</v>
      </c>
      <c r="N1140" s="14">
        <v>0</v>
      </c>
      <c r="O1140">
        <v>1</v>
      </c>
      <c r="P1140" s="15">
        <f t="shared" si="222"/>
        <v>1</v>
      </c>
      <c r="Q1140">
        <f t="shared" si="223"/>
        <v>0</v>
      </c>
      <c r="R1140">
        <f t="shared" si="224"/>
        <v>5.7961070024497227E-2</v>
      </c>
      <c r="S1140" s="14">
        <f t="shared" si="225"/>
        <v>5.7961070024497227E-2</v>
      </c>
      <c r="T1140" s="15">
        <f t="shared" si="226"/>
        <v>0.94203892997550276</v>
      </c>
      <c r="U1140" s="14">
        <f t="shared" si="227"/>
        <v>-5.9708678321807346E-2</v>
      </c>
      <c r="V1140" s="15">
        <f t="shared" si="228"/>
        <v>100</v>
      </c>
      <c r="W1140">
        <f t="shared" si="229"/>
        <v>6.1527255594420578E-2</v>
      </c>
      <c r="AZ1140">
        <v>0.2383850305577741</v>
      </c>
      <c r="BA1140">
        <v>1</v>
      </c>
      <c r="BB1140">
        <v>0</v>
      </c>
      <c r="BC1140">
        <f t="shared" si="233"/>
        <v>1045</v>
      </c>
      <c r="BD1140">
        <f t="shared" si="234"/>
        <v>91</v>
      </c>
      <c r="BE1140">
        <f t="shared" si="230"/>
        <v>0.15247364152473641</v>
      </c>
      <c r="BF1140">
        <f t="shared" si="231"/>
        <v>0.61603375527426163</v>
      </c>
      <c r="BG1140">
        <f t="shared" si="232"/>
        <v>4.9962186153632525E-4</v>
      </c>
    </row>
    <row r="1141" spans="1:59" x14ac:dyDescent="0.35">
      <c r="A1141">
        <v>44</v>
      </c>
      <c r="B1141">
        <v>773.53418803418799</v>
      </c>
      <c r="C1141">
        <v>2</v>
      </c>
      <c r="D1141">
        <v>1246</v>
      </c>
      <c r="E1141">
        <v>1</v>
      </c>
      <c r="F1141">
        <v>1</v>
      </c>
      <c r="G1141">
        <v>4</v>
      </c>
      <c r="H1141">
        <v>4</v>
      </c>
      <c r="I1141">
        <v>2</v>
      </c>
      <c r="J1141">
        <v>0</v>
      </c>
      <c r="K1141">
        <v>13</v>
      </c>
      <c r="L1141">
        <v>4</v>
      </c>
      <c r="M1141">
        <v>3</v>
      </c>
      <c r="N1141" s="14">
        <v>0</v>
      </c>
      <c r="O1141">
        <v>1</v>
      </c>
      <c r="P1141" s="15">
        <f t="shared" si="222"/>
        <v>1</v>
      </c>
      <c r="Q1141">
        <f t="shared" si="223"/>
        <v>0</v>
      </c>
      <c r="R1141">
        <f t="shared" si="224"/>
        <v>2.4035313619717971E-2</v>
      </c>
      <c r="S1141" s="14">
        <f t="shared" si="225"/>
        <v>2.4035313619717971E-2</v>
      </c>
      <c r="T1141" s="15">
        <f t="shared" si="226"/>
        <v>0.975964686380282</v>
      </c>
      <c r="U1141" s="14">
        <f t="shared" si="227"/>
        <v>-2.4328875211044446E-2</v>
      </c>
      <c r="V1141" s="15">
        <f t="shared" si="228"/>
        <v>100</v>
      </c>
      <c r="W1141">
        <f t="shared" si="229"/>
        <v>2.4627236984220837E-2</v>
      </c>
      <c r="AZ1141">
        <v>0.23909646665690598</v>
      </c>
      <c r="BA1141">
        <v>1</v>
      </c>
      <c r="BB1141">
        <v>0</v>
      </c>
      <c r="BC1141">
        <f t="shared" si="233"/>
        <v>1046</v>
      </c>
      <c r="BD1141">
        <f t="shared" si="234"/>
        <v>91</v>
      </c>
      <c r="BE1141">
        <f t="shared" si="230"/>
        <v>0.15166261151662608</v>
      </c>
      <c r="BF1141">
        <f t="shared" si="231"/>
        <v>0.61603375527426163</v>
      </c>
      <c r="BG1141">
        <f t="shared" si="232"/>
        <v>0</v>
      </c>
    </row>
    <row r="1142" spans="1:59" x14ac:dyDescent="0.35">
      <c r="A1142">
        <v>44</v>
      </c>
      <c r="B1142">
        <v>773.53418803418799</v>
      </c>
      <c r="C1142">
        <v>20</v>
      </c>
      <c r="D1142">
        <v>1475</v>
      </c>
      <c r="E1142">
        <v>4</v>
      </c>
      <c r="F1142">
        <v>2</v>
      </c>
      <c r="G1142">
        <v>4</v>
      </c>
      <c r="H1142">
        <v>2</v>
      </c>
      <c r="I1142">
        <v>1</v>
      </c>
      <c r="J1142">
        <v>0</v>
      </c>
      <c r="K1142">
        <v>13</v>
      </c>
      <c r="L1142">
        <v>3</v>
      </c>
      <c r="M1142">
        <v>2</v>
      </c>
      <c r="N1142" s="14">
        <v>0</v>
      </c>
      <c r="O1142">
        <v>1</v>
      </c>
      <c r="P1142" s="15">
        <f t="shared" si="222"/>
        <v>1</v>
      </c>
      <c r="Q1142">
        <f t="shared" si="223"/>
        <v>0</v>
      </c>
      <c r="R1142">
        <f t="shared" si="224"/>
        <v>0.1134697920814695</v>
      </c>
      <c r="S1142" s="14">
        <f t="shared" si="225"/>
        <v>0.1134697920814695</v>
      </c>
      <c r="T1142" s="15">
        <f t="shared" si="226"/>
        <v>0.88653020791853054</v>
      </c>
      <c r="U1142" s="14">
        <f t="shared" si="227"/>
        <v>-0.1204400785622146</v>
      </c>
      <c r="V1142" s="15">
        <f t="shared" si="228"/>
        <v>100</v>
      </c>
      <c r="W1142">
        <f t="shared" si="229"/>
        <v>0.12799314796941136</v>
      </c>
      <c r="AZ1142">
        <v>0.23918803318783557</v>
      </c>
      <c r="BA1142">
        <v>0</v>
      </c>
      <c r="BB1142">
        <v>1</v>
      </c>
      <c r="BC1142">
        <f t="shared" si="233"/>
        <v>1046</v>
      </c>
      <c r="BD1142">
        <f t="shared" si="234"/>
        <v>92</v>
      </c>
      <c r="BE1142">
        <f t="shared" si="230"/>
        <v>0.15166261151662608</v>
      </c>
      <c r="BF1142">
        <f t="shared" si="231"/>
        <v>0.61181434599156126</v>
      </c>
      <c r="BG1142">
        <f t="shared" si="232"/>
        <v>0</v>
      </c>
    </row>
    <row r="1143" spans="1:59" x14ac:dyDescent="0.35">
      <c r="A1143">
        <v>44</v>
      </c>
      <c r="B1143">
        <v>776.57377049180332</v>
      </c>
      <c r="C1143">
        <v>7</v>
      </c>
      <c r="D1143">
        <v>1608</v>
      </c>
      <c r="E1143">
        <v>2</v>
      </c>
      <c r="F1143">
        <v>1</v>
      </c>
      <c r="G1143">
        <v>1</v>
      </c>
      <c r="H1143">
        <v>4</v>
      </c>
      <c r="I1143">
        <v>3</v>
      </c>
      <c r="J1143">
        <v>1</v>
      </c>
      <c r="K1143">
        <v>14</v>
      </c>
      <c r="L1143">
        <v>4</v>
      </c>
      <c r="M1143">
        <v>2</v>
      </c>
      <c r="N1143" s="14">
        <v>0</v>
      </c>
      <c r="O1143">
        <v>1</v>
      </c>
      <c r="P1143" s="15">
        <f t="shared" si="222"/>
        <v>1</v>
      </c>
      <c r="Q1143">
        <f t="shared" si="223"/>
        <v>0</v>
      </c>
      <c r="R1143">
        <f t="shared" si="224"/>
        <v>4.5493683930766957E-2</v>
      </c>
      <c r="S1143" s="14">
        <f t="shared" si="225"/>
        <v>4.5493683930766957E-2</v>
      </c>
      <c r="T1143" s="15">
        <f t="shared" si="226"/>
        <v>0.95450631606923309</v>
      </c>
      <c r="U1143" s="14">
        <f t="shared" si="227"/>
        <v>-4.6561018688690968E-2</v>
      </c>
      <c r="V1143" s="15">
        <f t="shared" si="228"/>
        <v>100</v>
      </c>
      <c r="W1143">
        <f t="shared" si="229"/>
        <v>4.7662004079884128E-2</v>
      </c>
      <c r="AZ1143">
        <v>0.24087419474798483</v>
      </c>
      <c r="BA1143">
        <v>0</v>
      </c>
      <c r="BB1143">
        <v>1</v>
      </c>
      <c r="BC1143">
        <f t="shared" si="233"/>
        <v>1046</v>
      </c>
      <c r="BD1143">
        <f t="shared" si="234"/>
        <v>93</v>
      </c>
      <c r="BE1143">
        <f t="shared" si="230"/>
        <v>0.15166261151662608</v>
      </c>
      <c r="BF1143">
        <f t="shared" si="231"/>
        <v>0.60759493670886078</v>
      </c>
      <c r="BG1143">
        <f t="shared" si="232"/>
        <v>4.9277772644671909E-4</v>
      </c>
    </row>
    <row r="1144" spans="1:59" x14ac:dyDescent="0.35">
      <c r="A1144">
        <v>44</v>
      </c>
      <c r="B1144">
        <v>777.51162790697674</v>
      </c>
      <c r="C1144">
        <v>5</v>
      </c>
      <c r="D1144">
        <v>1267</v>
      </c>
      <c r="E1144">
        <v>2</v>
      </c>
      <c r="F1144">
        <v>2</v>
      </c>
      <c r="G1144">
        <v>6</v>
      </c>
      <c r="H1144">
        <v>2</v>
      </c>
      <c r="I1144">
        <v>2</v>
      </c>
      <c r="J1144">
        <v>0</v>
      </c>
      <c r="K1144">
        <v>11</v>
      </c>
      <c r="L1144">
        <v>3</v>
      </c>
      <c r="M1144">
        <v>3</v>
      </c>
      <c r="N1144" s="14">
        <v>0</v>
      </c>
      <c r="O1144">
        <v>1</v>
      </c>
      <c r="P1144" s="15">
        <f t="shared" si="222"/>
        <v>1</v>
      </c>
      <c r="Q1144">
        <f t="shared" si="223"/>
        <v>0</v>
      </c>
      <c r="R1144">
        <f t="shared" si="224"/>
        <v>7.711164961225675E-2</v>
      </c>
      <c r="S1144" s="14">
        <f t="shared" si="225"/>
        <v>7.711164961225675E-2</v>
      </c>
      <c r="T1144" s="15">
        <f t="shared" si="226"/>
        <v>0.92288835038774319</v>
      </c>
      <c r="U1144" s="14">
        <f t="shared" si="227"/>
        <v>-8.0247015622929102E-2</v>
      </c>
      <c r="V1144" s="15">
        <f t="shared" si="228"/>
        <v>100</v>
      </c>
      <c r="W1144">
        <f t="shared" si="229"/>
        <v>8.3554689556823408E-2</v>
      </c>
      <c r="AZ1144">
        <v>0.24111207055381087</v>
      </c>
      <c r="BA1144">
        <v>1</v>
      </c>
      <c r="BB1144">
        <v>0</v>
      </c>
      <c r="BC1144">
        <f t="shared" si="233"/>
        <v>1047</v>
      </c>
      <c r="BD1144">
        <f t="shared" si="234"/>
        <v>93</v>
      </c>
      <c r="BE1144">
        <f t="shared" si="230"/>
        <v>0.15085158150851585</v>
      </c>
      <c r="BF1144">
        <f t="shared" si="231"/>
        <v>0.60759493670886078</v>
      </c>
      <c r="BG1144">
        <f t="shared" si="232"/>
        <v>4.9277772644678653E-4</v>
      </c>
    </row>
    <row r="1145" spans="1:59" x14ac:dyDescent="0.35">
      <c r="A1145">
        <v>44</v>
      </c>
      <c r="B1145">
        <v>787.54826254826253</v>
      </c>
      <c r="C1145">
        <v>1</v>
      </c>
      <c r="D1145">
        <v>1481</v>
      </c>
      <c r="E1145">
        <v>1</v>
      </c>
      <c r="F1145">
        <v>1</v>
      </c>
      <c r="G1145">
        <v>8</v>
      </c>
      <c r="H1145">
        <v>3</v>
      </c>
      <c r="I1145">
        <v>2</v>
      </c>
      <c r="J1145">
        <v>0</v>
      </c>
      <c r="K1145">
        <v>12</v>
      </c>
      <c r="L1145">
        <v>3</v>
      </c>
      <c r="M1145">
        <v>2</v>
      </c>
      <c r="N1145" s="14">
        <v>0</v>
      </c>
      <c r="O1145">
        <v>1</v>
      </c>
      <c r="P1145" s="15">
        <f t="shared" si="222"/>
        <v>1</v>
      </c>
      <c r="Q1145">
        <f t="shared" si="223"/>
        <v>0</v>
      </c>
      <c r="R1145">
        <f t="shared" si="224"/>
        <v>8.0106605051906879E-2</v>
      </c>
      <c r="S1145" s="14">
        <f t="shared" si="225"/>
        <v>8.0106605051906879E-2</v>
      </c>
      <c r="T1145" s="15">
        <f t="shared" si="226"/>
        <v>0.91989339494809308</v>
      </c>
      <c r="U1145" s="14">
        <f t="shared" si="227"/>
        <v>-8.3497490709504643E-2</v>
      </c>
      <c r="V1145" s="15">
        <f t="shared" si="228"/>
        <v>100</v>
      </c>
      <c r="W1145">
        <f t="shared" si="229"/>
        <v>8.7082487483701371E-2</v>
      </c>
      <c r="AZ1145">
        <v>0.24134500699624253</v>
      </c>
      <c r="BA1145">
        <v>1</v>
      </c>
      <c r="BB1145">
        <v>0</v>
      </c>
      <c r="BC1145">
        <f t="shared" si="233"/>
        <v>1048</v>
      </c>
      <c r="BD1145">
        <f t="shared" si="234"/>
        <v>93</v>
      </c>
      <c r="BE1145">
        <f t="shared" si="230"/>
        <v>0.15004055150040552</v>
      </c>
      <c r="BF1145">
        <f t="shared" si="231"/>
        <v>0.60759493670886078</v>
      </c>
      <c r="BG1145">
        <f t="shared" si="232"/>
        <v>0</v>
      </c>
    </row>
    <row r="1146" spans="1:59" x14ac:dyDescent="0.35">
      <c r="A1146">
        <v>44</v>
      </c>
      <c r="B1146">
        <v>920</v>
      </c>
      <c r="C1146">
        <v>24</v>
      </c>
      <c r="D1146">
        <v>392</v>
      </c>
      <c r="E1146">
        <v>4</v>
      </c>
      <c r="F1146">
        <v>2</v>
      </c>
      <c r="G1146">
        <v>5</v>
      </c>
      <c r="H1146">
        <v>3</v>
      </c>
      <c r="I1146">
        <v>3</v>
      </c>
      <c r="J1146">
        <v>1</v>
      </c>
      <c r="K1146">
        <v>22</v>
      </c>
      <c r="L1146">
        <v>4</v>
      </c>
      <c r="M1146">
        <v>1</v>
      </c>
      <c r="N1146" s="14">
        <v>1</v>
      </c>
      <c r="O1146">
        <v>0</v>
      </c>
      <c r="P1146" s="15">
        <f t="shared" si="222"/>
        <v>1</v>
      </c>
      <c r="Q1146">
        <f t="shared" si="223"/>
        <v>1</v>
      </c>
      <c r="R1146">
        <f t="shared" si="224"/>
        <v>0.13843385653011955</v>
      </c>
      <c r="S1146" s="14">
        <f t="shared" si="225"/>
        <v>0.13843385653011955</v>
      </c>
      <c r="T1146" s="15">
        <f t="shared" si="226"/>
        <v>0.86156614346988047</v>
      </c>
      <c r="U1146" s="14">
        <f t="shared" si="227"/>
        <v>-1.9773626376073443</v>
      </c>
      <c r="V1146" s="15">
        <f t="shared" si="228"/>
        <v>0</v>
      </c>
      <c r="W1146">
        <f t="shared" si="229"/>
        <v>6.2236664141652831</v>
      </c>
      <c r="AZ1146">
        <v>0.24162591071714368</v>
      </c>
      <c r="BA1146">
        <v>0</v>
      </c>
      <c r="BB1146">
        <v>1</v>
      </c>
      <c r="BC1146">
        <f t="shared" si="233"/>
        <v>1048</v>
      </c>
      <c r="BD1146">
        <f t="shared" si="234"/>
        <v>94</v>
      </c>
      <c r="BE1146">
        <f t="shared" si="230"/>
        <v>0.15004055150040552</v>
      </c>
      <c r="BF1146">
        <f t="shared" si="231"/>
        <v>0.6033755274261603</v>
      </c>
      <c r="BG1146">
        <f t="shared" si="232"/>
        <v>4.8935565890201706E-4</v>
      </c>
    </row>
    <row r="1147" spans="1:59" x14ac:dyDescent="0.35">
      <c r="A1147">
        <v>44</v>
      </c>
      <c r="B1147">
        <v>921</v>
      </c>
      <c r="C1147">
        <v>2</v>
      </c>
      <c r="D1147">
        <v>1703</v>
      </c>
      <c r="E1147">
        <v>3</v>
      </c>
      <c r="F1147">
        <v>1</v>
      </c>
      <c r="G1147">
        <v>7</v>
      </c>
      <c r="H1147">
        <v>4</v>
      </c>
      <c r="I1147">
        <v>2</v>
      </c>
      <c r="J1147">
        <v>1</v>
      </c>
      <c r="K1147">
        <v>19</v>
      </c>
      <c r="L1147">
        <v>2</v>
      </c>
      <c r="M1147">
        <v>3</v>
      </c>
      <c r="N1147" s="14">
        <v>0</v>
      </c>
      <c r="O1147">
        <v>1</v>
      </c>
      <c r="P1147" s="15">
        <f t="shared" si="222"/>
        <v>1</v>
      </c>
      <c r="Q1147">
        <f t="shared" si="223"/>
        <v>0</v>
      </c>
      <c r="R1147">
        <f t="shared" si="224"/>
        <v>9.7182940088480468E-2</v>
      </c>
      <c r="S1147" s="14">
        <f t="shared" si="225"/>
        <v>9.7182940088480468E-2</v>
      </c>
      <c r="T1147" s="15">
        <f t="shared" si="226"/>
        <v>0.9028170599115195</v>
      </c>
      <c r="U1147" s="14">
        <f t="shared" si="227"/>
        <v>-0.10223533754968488</v>
      </c>
      <c r="V1147" s="15">
        <f t="shared" si="228"/>
        <v>100</v>
      </c>
      <c r="W1147">
        <f t="shared" si="229"/>
        <v>0.10764411130866854</v>
      </c>
      <c r="AZ1147">
        <v>0.24222930230829326</v>
      </c>
      <c r="BA1147">
        <v>1</v>
      </c>
      <c r="BB1147">
        <v>0</v>
      </c>
      <c r="BC1147">
        <f t="shared" si="233"/>
        <v>1049</v>
      </c>
      <c r="BD1147">
        <f t="shared" si="234"/>
        <v>94</v>
      </c>
      <c r="BE1147">
        <f t="shared" si="230"/>
        <v>0.14922952149229518</v>
      </c>
      <c r="BF1147">
        <f t="shared" si="231"/>
        <v>0.6033755274261603</v>
      </c>
      <c r="BG1147">
        <f t="shared" si="232"/>
        <v>4.8935565890195017E-4</v>
      </c>
    </row>
    <row r="1148" spans="1:59" x14ac:dyDescent="0.35">
      <c r="A1148">
        <v>44</v>
      </c>
      <c r="B1148">
        <v>935</v>
      </c>
      <c r="C1148">
        <v>3</v>
      </c>
      <c r="D1148">
        <v>1333</v>
      </c>
      <c r="E1148">
        <v>1</v>
      </c>
      <c r="F1148">
        <v>2</v>
      </c>
      <c r="G1148">
        <v>5</v>
      </c>
      <c r="H1148">
        <v>1</v>
      </c>
      <c r="I1148">
        <v>2</v>
      </c>
      <c r="J1148">
        <v>0</v>
      </c>
      <c r="K1148">
        <v>12</v>
      </c>
      <c r="L1148">
        <v>3</v>
      </c>
      <c r="M1148">
        <v>4</v>
      </c>
      <c r="N1148" s="14">
        <v>1</v>
      </c>
      <c r="O1148">
        <v>0</v>
      </c>
      <c r="P1148" s="15">
        <f t="shared" si="222"/>
        <v>1</v>
      </c>
      <c r="Q1148">
        <f t="shared" si="223"/>
        <v>1</v>
      </c>
      <c r="R1148">
        <f t="shared" si="224"/>
        <v>8.9855665247920255E-2</v>
      </c>
      <c r="S1148" s="14">
        <f t="shared" si="225"/>
        <v>8.9855665247920255E-2</v>
      </c>
      <c r="T1148" s="15">
        <f t="shared" si="226"/>
        <v>0.91014433475207979</v>
      </c>
      <c r="U1148" s="14">
        <f t="shared" si="227"/>
        <v>-2.4095506154540232</v>
      </c>
      <c r="V1148" s="15">
        <f t="shared" si="228"/>
        <v>0</v>
      </c>
      <c r="W1148">
        <f t="shared" si="229"/>
        <v>10.128958839054897</v>
      </c>
      <c r="AZ1148">
        <v>0.2432269696816014</v>
      </c>
      <c r="BA1148">
        <v>1</v>
      </c>
      <c r="BB1148">
        <v>0</v>
      </c>
      <c r="BC1148">
        <f t="shared" si="233"/>
        <v>1050</v>
      </c>
      <c r="BD1148">
        <f t="shared" si="234"/>
        <v>94</v>
      </c>
      <c r="BE1148">
        <f t="shared" si="230"/>
        <v>0.14841849148418496</v>
      </c>
      <c r="BF1148">
        <f t="shared" si="231"/>
        <v>0.6033755274261603</v>
      </c>
      <c r="BG1148">
        <f t="shared" si="232"/>
        <v>4.8935565890201706E-4</v>
      </c>
    </row>
    <row r="1149" spans="1:59" x14ac:dyDescent="0.35">
      <c r="A1149">
        <v>44</v>
      </c>
      <c r="B1149">
        <v>981</v>
      </c>
      <c r="C1149">
        <v>5</v>
      </c>
      <c r="D1149">
        <v>1471</v>
      </c>
      <c r="E1149">
        <v>3</v>
      </c>
      <c r="F1149">
        <v>2</v>
      </c>
      <c r="G1149">
        <v>5</v>
      </c>
      <c r="H1149">
        <v>3</v>
      </c>
      <c r="I1149">
        <v>1</v>
      </c>
      <c r="J1149">
        <v>0</v>
      </c>
      <c r="K1149">
        <v>14</v>
      </c>
      <c r="L1149">
        <v>4</v>
      </c>
      <c r="M1149">
        <v>3</v>
      </c>
      <c r="N1149" s="14">
        <v>0</v>
      </c>
      <c r="O1149">
        <v>1</v>
      </c>
      <c r="P1149" s="15">
        <f t="shared" si="222"/>
        <v>1</v>
      </c>
      <c r="Q1149">
        <f t="shared" si="223"/>
        <v>0</v>
      </c>
      <c r="R1149">
        <f t="shared" si="224"/>
        <v>5.2203558345721629E-2</v>
      </c>
      <c r="S1149" s="14">
        <f t="shared" si="225"/>
        <v>5.2203558345721629E-2</v>
      </c>
      <c r="T1149" s="15">
        <f t="shared" si="226"/>
        <v>0.94779644165427834</v>
      </c>
      <c r="U1149" s="14">
        <f t="shared" si="227"/>
        <v>-5.3615523776989769E-2</v>
      </c>
      <c r="V1149" s="15">
        <f t="shared" si="228"/>
        <v>100</v>
      </c>
      <c r="W1149">
        <f t="shared" si="229"/>
        <v>5.5078871423705544E-2</v>
      </c>
      <c r="AZ1149">
        <v>0.24402703573133766</v>
      </c>
      <c r="BA1149">
        <v>1</v>
      </c>
      <c r="BB1149">
        <v>0</v>
      </c>
      <c r="BC1149">
        <f t="shared" si="233"/>
        <v>1051</v>
      </c>
      <c r="BD1149">
        <f t="shared" si="234"/>
        <v>94</v>
      </c>
      <c r="BE1149">
        <f t="shared" si="230"/>
        <v>0.14760746147607462</v>
      </c>
      <c r="BF1149">
        <f t="shared" si="231"/>
        <v>0.6033755274261603</v>
      </c>
      <c r="BG1149">
        <f t="shared" si="232"/>
        <v>0</v>
      </c>
    </row>
    <row r="1150" spans="1:59" x14ac:dyDescent="0.35">
      <c r="A1150">
        <v>44</v>
      </c>
      <c r="B1150">
        <v>986</v>
      </c>
      <c r="C1150">
        <v>8</v>
      </c>
      <c r="D1150">
        <v>874</v>
      </c>
      <c r="E1150">
        <v>1</v>
      </c>
      <c r="F1150">
        <v>2</v>
      </c>
      <c r="G1150">
        <v>5</v>
      </c>
      <c r="H1150">
        <v>4</v>
      </c>
      <c r="I1150">
        <v>2</v>
      </c>
      <c r="J1150">
        <v>1</v>
      </c>
      <c r="K1150">
        <v>24</v>
      </c>
      <c r="L1150">
        <v>3</v>
      </c>
      <c r="M1150">
        <v>2</v>
      </c>
      <c r="N1150" s="14">
        <v>0</v>
      </c>
      <c r="O1150">
        <v>1</v>
      </c>
      <c r="P1150" s="15">
        <f t="shared" si="222"/>
        <v>1</v>
      </c>
      <c r="Q1150">
        <f t="shared" si="223"/>
        <v>0</v>
      </c>
      <c r="R1150">
        <f t="shared" si="224"/>
        <v>0.23605539798456701</v>
      </c>
      <c r="S1150" s="14">
        <f t="shared" si="225"/>
        <v>0.23605539798456701</v>
      </c>
      <c r="T1150" s="15">
        <f t="shared" si="226"/>
        <v>0.76394460201543302</v>
      </c>
      <c r="U1150" s="14">
        <f t="shared" si="227"/>
        <v>-0.26926000289563029</v>
      </c>
      <c r="V1150" s="15">
        <f t="shared" si="228"/>
        <v>100</v>
      </c>
      <c r="W1150">
        <f t="shared" si="229"/>
        <v>0.30899543940988311</v>
      </c>
      <c r="AZ1150">
        <v>0.2441272246549199</v>
      </c>
      <c r="BA1150">
        <v>0</v>
      </c>
      <c r="BB1150">
        <v>1</v>
      </c>
      <c r="BC1150">
        <f t="shared" si="233"/>
        <v>1051</v>
      </c>
      <c r="BD1150">
        <f t="shared" si="234"/>
        <v>95</v>
      </c>
      <c r="BE1150">
        <f t="shared" si="230"/>
        <v>0.14760746147607462</v>
      </c>
      <c r="BF1150">
        <f t="shared" si="231"/>
        <v>0.59915611814345993</v>
      </c>
      <c r="BG1150">
        <f t="shared" si="232"/>
        <v>4.8593359135724781E-4</v>
      </c>
    </row>
    <row r="1151" spans="1:59" x14ac:dyDescent="0.35">
      <c r="A1151">
        <v>44</v>
      </c>
      <c r="B1151">
        <v>1037</v>
      </c>
      <c r="C1151">
        <v>1</v>
      </c>
      <c r="D1151">
        <v>2020</v>
      </c>
      <c r="E1151">
        <v>2</v>
      </c>
      <c r="F1151">
        <v>2</v>
      </c>
      <c r="G1151">
        <v>4</v>
      </c>
      <c r="H1151">
        <v>4</v>
      </c>
      <c r="I1151">
        <v>1</v>
      </c>
      <c r="J1151">
        <v>1</v>
      </c>
      <c r="K1151">
        <v>12</v>
      </c>
      <c r="L1151">
        <v>3</v>
      </c>
      <c r="M1151">
        <v>3</v>
      </c>
      <c r="N1151" s="14">
        <v>0</v>
      </c>
      <c r="O1151">
        <v>1</v>
      </c>
      <c r="P1151" s="15">
        <f t="shared" si="222"/>
        <v>1</v>
      </c>
      <c r="Q1151">
        <f t="shared" si="223"/>
        <v>0</v>
      </c>
      <c r="R1151">
        <f t="shared" si="224"/>
        <v>0.20886575825805728</v>
      </c>
      <c r="S1151" s="14">
        <f t="shared" si="225"/>
        <v>0.20886575825805728</v>
      </c>
      <c r="T1151" s="15">
        <f t="shared" si="226"/>
        <v>0.79113424174194269</v>
      </c>
      <c r="U1151" s="14">
        <f t="shared" si="227"/>
        <v>-0.23428761418281152</v>
      </c>
      <c r="V1151" s="15">
        <f t="shared" si="228"/>
        <v>100</v>
      </c>
      <c r="W1151">
        <f t="shared" si="229"/>
        <v>0.26400798655632768</v>
      </c>
      <c r="AZ1151">
        <v>0.24416474739444705</v>
      </c>
      <c r="BA1151">
        <v>1</v>
      </c>
      <c r="BB1151">
        <v>0</v>
      </c>
      <c r="BC1151">
        <f t="shared" si="233"/>
        <v>1052</v>
      </c>
      <c r="BD1151">
        <f t="shared" si="234"/>
        <v>95</v>
      </c>
      <c r="BE1151">
        <f t="shared" si="230"/>
        <v>0.14679643146796428</v>
      </c>
      <c r="BF1151">
        <f t="shared" si="231"/>
        <v>0.59915611814345993</v>
      </c>
      <c r="BG1151">
        <f t="shared" si="232"/>
        <v>4.8593359135718129E-4</v>
      </c>
    </row>
    <row r="1152" spans="1:59" x14ac:dyDescent="0.35">
      <c r="A1152">
        <v>44</v>
      </c>
      <c r="B1152">
        <v>1097</v>
      </c>
      <c r="C1152">
        <v>10</v>
      </c>
      <c r="D1152">
        <v>1200</v>
      </c>
      <c r="E1152">
        <v>3</v>
      </c>
      <c r="F1152">
        <v>2</v>
      </c>
      <c r="G1152">
        <v>4</v>
      </c>
      <c r="H1152">
        <v>3</v>
      </c>
      <c r="I1152">
        <v>1</v>
      </c>
      <c r="J1152">
        <v>1</v>
      </c>
      <c r="K1152">
        <v>11</v>
      </c>
      <c r="L1152">
        <v>3</v>
      </c>
      <c r="M1152">
        <v>3</v>
      </c>
      <c r="N1152" s="14">
        <v>1</v>
      </c>
      <c r="O1152">
        <v>0</v>
      </c>
      <c r="P1152" s="15">
        <f t="shared" si="222"/>
        <v>1</v>
      </c>
      <c r="Q1152">
        <f t="shared" si="223"/>
        <v>1</v>
      </c>
      <c r="R1152">
        <f t="shared" si="224"/>
        <v>0.27878845663047486</v>
      </c>
      <c r="S1152" s="14">
        <f t="shared" si="225"/>
        <v>0.27878845663047486</v>
      </c>
      <c r="T1152" s="15">
        <f t="shared" si="226"/>
        <v>0.7212115433695252</v>
      </c>
      <c r="U1152" s="14">
        <f t="shared" si="227"/>
        <v>-1.2773020047173651</v>
      </c>
      <c r="V1152" s="15">
        <f t="shared" si="228"/>
        <v>0</v>
      </c>
      <c r="W1152">
        <f t="shared" si="229"/>
        <v>2.5869490870831431</v>
      </c>
      <c r="AZ1152">
        <v>0.2452684277334139</v>
      </c>
      <c r="BA1152">
        <v>1</v>
      </c>
      <c r="BB1152">
        <v>0</v>
      </c>
      <c r="BC1152">
        <f t="shared" si="233"/>
        <v>1053</v>
      </c>
      <c r="BD1152">
        <f t="shared" si="234"/>
        <v>95</v>
      </c>
      <c r="BE1152">
        <f t="shared" si="230"/>
        <v>0.14598540145985406</v>
      </c>
      <c r="BF1152">
        <f t="shared" si="231"/>
        <v>0.59915611814345993</v>
      </c>
      <c r="BG1152">
        <f t="shared" si="232"/>
        <v>0</v>
      </c>
    </row>
    <row r="1153" spans="1:59" x14ac:dyDescent="0.35">
      <c r="A1153">
        <v>44</v>
      </c>
      <c r="B1153">
        <v>1193</v>
      </c>
      <c r="C1153">
        <v>2</v>
      </c>
      <c r="D1153">
        <v>1496</v>
      </c>
      <c r="E1153">
        <v>2</v>
      </c>
      <c r="F1153">
        <v>2</v>
      </c>
      <c r="G1153">
        <v>3</v>
      </c>
      <c r="H1153">
        <v>3</v>
      </c>
      <c r="I1153">
        <v>1</v>
      </c>
      <c r="J1153">
        <v>1</v>
      </c>
      <c r="K1153">
        <v>18</v>
      </c>
      <c r="L1153">
        <v>2</v>
      </c>
      <c r="M1153">
        <v>2</v>
      </c>
      <c r="N1153" s="14">
        <v>0</v>
      </c>
      <c r="O1153">
        <v>1</v>
      </c>
      <c r="P1153" s="15">
        <f t="shared" si="222"/>
        <v>1</v>
      </c>
      <c r="Q1153">
        <f t="shared" si="223"/>
        <v>0</v>
      </c>
      <c r="R1153">
        <f t="shared" si="224"/>
        <v>0.3312560141565894</v>
      </c>
      <c r="S1153" s="14">
        <f t="shared" si="225"/>
        <v>0.3312560141565894</v>
      </c>
      <c r="T1153" s="15">
        <f t="shared" si="226"/>
        <v>0.66874398584341055</v>
      </c>
      <c r="U1153" s="14">
        <f t="shared" si="227"/>
        <v>-0.40235397394370792</v>
      </c>
      <c r="V1153" s="15">
        <f t="shared" si="228"/>
        <v>100</v>
      </c>
      <c r="W1153">
        <f t="shared" si="229"/>
        <v>0.49534055059772086</v>
      </c>
      <c r="AZ1153">
        <v>0.24556205649904511</v>
      </c>
      <c r="BA1153">
        <v>0</v>
      </c>
      <c r="BB1153">
        <v>1</v>
      </c>
      <c r="BC1153">
        <f t="shared" si="233"/>
        <v>1053</v>
      </c>
      <c r="BD1153">
        <f t="shared" si="234"/>
        <v>96</v>
      </c>
      <c r="BE1153">
        <f t="shared" si="230"/>
        <v>0.14598540145985406</v>
      </c>
      <c r="BF1153">
        <f t="shared" si="231"/>
        <v>0.59493670886075956</v>
      </c>
      <c r="BG1153">
        <f t="shared" si="232"/>
        <v>4.825115238124785E-4</v>
      </c>
    </row>
    <row r="1154" spans="1:59" x14ac:dyDescent="0.35">
      <c r="A1154">
        <v>44</v>
      </c>
      <c r="B1154">
        <v>1199</v>
      </c>
      <c r="C1154">
        <v>4</v>
      </c>
      <c r="D1154">
        <v>1288</v>
      </c>
      <c r="E1154">
        <v>3</v>
      </c>
      <c r="F1154">
        <v>2</v>
      </c>
      <c r="G1154">
        <v>6</v>
      </c>
      <c r="H1154">
        <v>1</v>
      </c>
      <c r="I1154">
        <v>3</v>
      </c>
      <c r="J1154">
        <v>0</v>
      </c>
      <c r="K1154">
        <v>14</v>
      </c>
      <c r="L1154">
        <v>4</v>
      </c>
      <c r="M1154">
        <v>2</v>
      </c>
      <c r="N1154" s="14">
        <v>0</v>
      </c>
      <c r="O1154">
        <v>1</v>
      </c>
      <c r="P1154" s="15">
        <f t="shared" si="222"/>
        <v>1</v>
      </c>
      <c r="Q1154">
        <f t="shared" si="223"/>
        <v>0</v>
      </c>
      <c r="R1154">
        <f t="shared" si="224"/>
        <v>3.978022679621241E-2</v>
      </c>
      <c r="S1154" s="14">
        <f t="shared" si="225"/>
        <v>3.978022679621241E-2</v>
      </c>
      <c r="T1154" s="15">
        <f t="shared" si="226"/>
        <v>0.9602197732037876</v>
      </c>
      <c r="U1154" s="14">
        <f t="shared" si="227"/>
        <v>-4.059309030021313E-2</v>
      </c>
      <c r="V1154" s="15">
        <f t="shared" si="228"/>
        <v>100</v>
      </c>
      <c r="W1154">
        <f t="shared" si="229"/>
        <v>4.1428252058885527E-2</v>
      </c>
      <c r="AZ1154">
        <v>0.24756512953345383</v>
      </c>
      <c r="BA1154">
        <v>1</v>
      </c>
      <c r="BB1154">
        <v>0</v>
      </c>
      <c r="BC1154">
        <f t="shared" si="233"/>
        <v>1054</v>
      </c>
      <c r="BD1154">
        <f t="shared" si="234"/>
        <v>96</v>
      </c>
      <c r="BE1154">
        <f t="shared" si="230"/>
        <v>0.14517437145174372</v>
      </c>
      <c r="BF1154">
        <f t="shared" si="231"/>
        <v>0.59493670886075956</v>
      </c>
      <c r="BG1154">
        <f t="shared" si="232"/>
        <v>0</v>
      </c>
    </row>
    <row r="1155" spans="1:59" x14ac:dyDescent="0.35">
      <c r="A1155">
        <v>44</v>
      </c>
      <c r="B1155">
        <v>1315</v>
      </c>
      <c r="C1155">
        <v>3</v>
      </c>
      <c r="D1155">
        <v>671</v>
      </c>
      <c r="E1155">
        <v>4</v>
      </c>
      <c r="F1155">
        <v>2</v>
      </c>
      <c r="G1155">
        <v>6</v>
      </c>
      <c r="H1155">
        <v>4</v>
      </c>
      <c r="I1155">
        <v>2</v>
      </c>
      <c r="J1155">
        <v>1</v>
      </c>
      <c r="K1155">
        <v>12</v>
      </c>
      <c r="L1155">
        <v>1</v>
      </c>
      <c r="M1155">
        <v>4</v>
      </c>
      <c r="N1155" s="14">
        <v>0</v>
      </c>
      <c r="O1155">
        <v>1</v>
      </c>
      <c r="P1155" s="15">
        <f t="shared" si="222"/>
        <v>1</v>
      </c>
      <c r="Q1155">
        <f t="shared" si="223"/>
        <v>0</v>
      </c>
      <c r="R1155">
        <f t="shared" si="224"/>
        <v>9.5900799841463352E-2</v>
      </c>
      <c r="S1155" s="14">
        <f t="shared" si="225"/>
        <v>9.5900799841463352E-2</v>
      </c>
      <c r="T1155" s="15">
        <f t="shared" si="226"/>
        <v>0.90409920015853662</v>
      </c>
      <c r="U1155" s="14">
        <f t="shared" si="227"/>
        <v>-0.10081618992172436</v>
      </c>
      <c r="V1155" s="15">
        <f t="shared" si="228"/>
        <v>100</v>
      </c>
      <c r="W1155">
        <f t="shared" si="229"/>
        <v>0.10607331565457292</v>
      </c>
      <c r="AZ1155">
        <v>0.24861904967260182</v>
      </c>
      <c r="BA1155">
        <v>0</v>
      </c>
      <c r="BB1155">
        <v>1</v>
      </c>
      <c r="BC1155">
        <f t="shared" si="233"/>
        <v>1054</v>
      </c>
      <c r="BD1155">
        <f t="shared" si="234"/>
        <v>97</v>
      </c>
      <c r="BE1155">
        <f t="shared" si="230"/>
        <v>0.14517437145174372</v>
      </c>
      <c r="BF1155">
        <f t="shared" si="231"/>
        <v>0.59071729957805907</v>
      </c>
      <c r="BG1155">
        <f t="shared" si="232"/>
        <v>4.7908945626770909E-4</v>
      </c>
    </row>
    <row r="1156" spans="1:59" x14ac:dyDescent="0.35">
      <c r="A1156">
        <v>44</v>
      </c>
      <c r="B1156">
        <v>1376</v>
      </c>
      <c r="C1156">
        <v>1</v>
      </c>
      <c r="D1156">
        <v>1098</v>
      </c>
      <c r="E1156">
        <v>2</v>
      </c>
      <c r="F1156">
        <v>2</v>
      </c>
      <c r="G1156">
        <v>2</v>
      </c>
      <c r="H1156">
        <v>1</v>
      </c>
      <c r="I1156">
        <v>2</v>
      </c>
      <c r="J1156">
        <v>0</v>
      </c>
      <c r="K1156">
        <v>14</v>
      </c>
      <c r="L1156">
        <v>4</v>
      </c>
      <c r="M1156">
        <v>3</v>
      </c>
      <c r="N1156" s="14">
        <v>1</v>
      </c>
      <c r="O1156">
        <v>0</v>
      </c>
      <c r="P1156" s="15">
        <f t="shared" si="222"/>
        <v>1</v>
      </c>
      <c r="Q1156">
        <f t="shared" si="223"/>
        <v>1</v>
      </c>
      <c r="R1156">
        <f t="shared" si="224"/>
        <v>4.6187601176300344E-2</v>
      </c>
      <c r="S1156" s="14">
        <f t="shared" si="225"/>
        <v>4.6187601176300344E-2</v>
      </c>
      <c r="T1156" s="15">
        <f t="shared" si="226"/>
        <v>0.95381239882369961</v>
      </c>
      <c r="U1156" s="14">
        <f t="shared" si="227"/>
        <v>-3.0750438897202219</v>
      </c>
      <c r="V1156" s="15">
        <f t="shared" si="228"/>
        <v>0</v>
      </c>
      <c r="W1156">
        <f t="shared" si="229"/>
        <v>20.650832139624459</v>
      </c>
      <c r="AZ1156">
        <v>0.24870308150399179</v>
      </c>
      <c r="BA1156">
        <v>1</v>
      </c>
      <c r="BB1156">
        <v>0</v>
      </c>
      <c r="BC1156">
        <f t="shared" si="233"/>
        <v>1055</v>
      </c>
      <c r="BD1156">
        <f t="shared" si="234"/>
        <v>97</v>
      </c>
      <c r="BE1156">
        <f t="shared" si="230"/>
        <v>0.14436334144363339</v>
      </c>
      <c r="BF1156">
        <f t="shared" si="231"/>
        <v>0.59071729957805907</v>
      </c>
      <c r="BG1156">
        <f t="shared" si="232"/>
        <v>4.7908945626764349E-4</v>
      </c>
    </row>
    <row r="1157" spans="1:59" x14ac:dyDescent="0.35">
      <c r="A1157">
        <v>44</v>
      </c>
      <c r="B1157">
        <v>1448</v>
      </c>
      <c r="C1157">
        <v>28</v>
      </c>
      <c r="D1157">
        <v>1039</v>
      </c>
      <c r="E1157">
        <v>4</v>
      </c>
      <c r="F1157">
        <v>1</v>
      </c>
      <c r="G1157">
        <v>8</v>
      </c>
      <c r="H1157">
        <v>4</v>
      </c>
      <c r="I1157">
        <v>2</v>
      </c>
      <c r="J1157">
        <v>1</v>
      </c>
      <c r="K1157">
        <v>18</v>
      </c>
      <c r="L1157">
        <v>3</v>
      </c>
      <c r="M1157">
        <v>3</v>
      </c>
      <c r="N1157" s="14">
        <v>0</v>
      </c>
      <c r="O1157">
        <v>1</v>
      </c>
      <c r="P1157" s="15">
        <f t="shared" ref="P1157:P1220" si="235">N1157+O1157</f>
        <v>1</v>
      </c>
      <c r="Q1157">
        <f t="shared" ref="Q1157:Q1220" si="236">IF(P1157=0,"",N1157/P1157)</f>
        <v>0</v>
      </c>
      <c r="R1157">
        <f t="shared" ref="R1157:R1220" si="237">1/(1+EXP(-$Y$5-MMULT(A1157:M1157,$Y$6:$Y$18)))</f>
        <v>0.1399493597638517</v>
      </c>
      <c r="S1157" s="14">
        <f t="shared" ref="S1157:S1220" si="238">P1157*R1157</f>
        <v>0.1399493597638517</v>
      </c>
      <c r="T1157" s="15">
        <f t="shared" ref="T1157:T1220" si="239">P1157-S1157</f>
        <v>0.8600506402361483</v>
      </c>
      <c r="U1157" s="14">
        <f t="shared" ref="U1157:U1220" si="240">IFERROR(P1157*(Q1157*LN(R1157)+(1-Q1157)*LN(1-R1157)),0)</f>
        <v>-0.15076400747265675</v>
      </c>
      <c r="V1157" s="15">
        <f t="shared" ref="V1157:V1220" si="241">100*IF(R1157&gt;=$AV$10,N1157/P1157,O1157/P1157)</f>
        <v>100</v>
      </c>
      <c r="W1157">
        <f t="shared" ref="W1157:W1220" si="242">IFERROR((N1157-S1157)^2/S1157+(O1157-T1157)^2/T1157,0)</f>
        <v>0.16272223194372035</v>
      </c>
      <c r="AZ1157">
        <v>0.25064627462274419</v>
      </c>
      <c r="BA1157">
        <v>1</v>
      </c>
      <c r="BB1157">
        <v>0</v>
      </c>
      <c r="BC1157">
        <f t="shared" si="233"/>
        <v>1056</v>
      </c>
      <c r="BD1157">
        <f t="shared" si="234"/>
        <v>97</v>
      </c>
      <c r="BE1157">
        <f t="shared" ref="BE1157:BE1220" si="243">1-BC1157/BC$1474</f>
        <v>0.14355231143552316</v>
      </c>
      <c r="BF1157">
        <f t="shared" ref="BF1157:BF1220" si="244">1-BD1157/BD$1474</f>
        <v>0.59071729957805907</v>
      </c>
      <c r="BG1157">
        <f t="shared" ref="BG1157:BG1220" si="245">(BE1157-BE1158)*BF1157</f>
        <v>4.7908945626770909E-4</v>
      </c>
    </row>
    <row r="1158" spans="1:59" x14ac:dyDescent="0.35">
      <c r="A1158">
        <v>44</v>
      </c>
      <c r="B1158">
        <v>1459</v>
      </c>
      <c r="C1158">
        <v>10</v>
      </c>
      <c r="D1158">
        <v>40</v>
      </c>
      <c r="E1158">
        <v>4</v>
      </c>
      <c r="F1158">
        <v>2</v>
      </c>
      <c r="G1158">
        <v>7</v>
      </c>
      <c r="H1158">
        <v>4</v>
      </c>
      <c r="I1158">
        <v>2</v>
      </c>
      <c r="J1158">
        <v>1</v>
      </c>
      <c r="K1158">
        <v>13</v>
      </c>
      <c r="L1158">
        <v>4</v>
      </c>
      <c r="M1158">
        <v>4</v>
      </c>
      <c r="N1158" s="14">
        <v>0</v>
      </c>
      <c r="O1158">
        <v>1</v>
      </c>
      <c r="P1158" s="15">
        <f t="shared" si="235"/>
        <v>1</v>
      </c>
      <c r="Q1158">
        <f t="shared" si="236"/>
        <v>0</v>
      </c>
      <c r="R1158">
        <f t="shared" si="237"/>
        <v>8.417497982362046E-2</v>
      </c>
      <c r="S1158" s="14">
        <f t="shared" si="238"/>
        <v>8.417497982362046E-2</v>
      </c>
      <c r="T1158" s="15">
        <f t="shared" si="239"/>
        <v>0.91582502017637957</v>
      </c>
      <c r="U1158" s="14">
        <f t="shared" si="240"/>
        <v>-8.7929958564117866E-2</v>
      </c>
      <c r="V1158" s="15">
        <f t="shared" si="241"/>
        <v>100</v>
      </c>
      <c r="W1158">
        <f t="shared" si="242"/>
        <v>9.1911640290641028E-2</v>
      </c>
      <c r="AZ1158">
        <v>0.25072379367786812</v>
      </c>
      <c r="BA1158">
        <v>1</v>
      </c>
      <c r="BB1158">
        <v>0</v>
      </c>
      <c r="BC1158">
        <f t="shared" ref="BC1158:BC1221" si="246">BC1157+BA1158</f>
        <v>1057</v>
      </c>
      <c r="BD1158">
        <f t="shared" ref="BD1158:BD1221" si="247">BD1157+BB1158</f>
        <v>97</v>
      </c>
      <c r="BE1158">
        <f t="shared" si="243"/>
        <v>0.14274128142741282</v>
      </c>
      <c r="BF1158">
        <f t="shared" si="244"/>
        <v>0.59071729957805907</v>
      </c>
      <c r="BG1158">
        <f t="shared" si="245"/>
        <v>4.7908945626770909E-4</v>
      </c>
    </row>
    <row r="1159" spans="1:59" x14ac:dyDescent="0.35">
      <c r="A1159">
        <v>44</v>
      </c>
      <c r="B1159">
        <v>1488</v>
      </c>
      <c r="C1159">
        <v>1</v>
      </c>
      <c r="D1159">
        <v>68</v>
      </c>
      <c r="E1159">
        <v>2</v>
      </c>
      <c r="F1159">
        <v>1</v>
      </c>
      <c r="G1159">
        <v>8</v>
      </c>
      <c r="H1159">
        <v>1</v>
      </c>
      <c r="I1159">
        <v>3</v>
      </c>
      <c r="J1159">
        <v>1</v>
      </c>
      <c r="K1159">
        <v>21</v>
      </c>
      <c r="L1159">
        <v>3</v>
      </c>
      <c r="M1159">
        <v>2</v>
      </c>
      <c r="N1159" s="14">
        <v>0</v>
      </c>
      <c r="O1159">
        <v>1</v>
      </c>
      <c r="P1159" s="15">
        <f t="shared" si="235"/>
        <v>1</v>
      </c>
      <c r="Q1159">
        <f t="shared" si="236"/>
        <v>0</v>
      </c>
      <c r="R1159">
        <f t="shared" si="237"/>
        <v>0.22658635247553582</v>
      </c>
      <c r="S1159" s="14">
        <f t="shared" si="238"/>
        <v>0.22658635247553582</v>
      </c>
      <c r="T1159" s="15">
        <f t="shared" si="239"/>
        <v>0.77341364752446418</v>
      </c>
      <c r="U1159" s="14">
        <f t="shared" si="240"/>
        <v>-0.25694125382490551</v>
      </c>
      <c r="V1159" s="15">
        <f t="shared" si="241"/>
        <v>100</v>
      </c>
      <c r="W1159">
        <f t="shared" si="242"/>
        <v>0.29296916753511076</v>
      </c>
      <c r="AZ1159">
        <v>0.25133275223980833</v>
      </c>
      <c r="BA1159">
        <v>1</v>
      </c>
      <c r="BB1159">
        <v>0</v>
      </c>
      <c r="BC1159">
        <f t="shared" si="246"/>
        <v>1058</v>
      </c>
      <c r="BD1159">
        <f t="shared" si="247"/>
        <v>97</v>
      </c>
      <c r="BE1159">
        <f t="shared" si="243"/>
        <v>0.14193025141930249</v>
      </c>
      <c r="BF1159">
        <f t="shared" si="244"/>
        <v>0.59071729957805907</v>
      </c>
      <c r="BG1159">
        <f t="shared" si="245"/>
        <v>4.7908945626764349E-4</v>
      </c>
    </row>
    <row r="1160" spans="1:59" x14ac:dyDescent="0.35">
      <c r="A1160">
        <v>45</v>
      </c>
      <c r="B1160">
        <v>176</v>
      </c>
      <c r="C1160">
        <v>4</v>
      </c>
      <c r="D1160">
        <v>1744</v>
      </c>
      <c r="E1160">
        <v>3</v>
      </c>
      <c r="F1160">
        <v>1</v>
      </c>
      <c r="G1160">
        <v>2</v>
      </c>
      <c r="H1160">
        <v>3</v>
      </c>
      <c r="I1160">
        <v>2</v>
      </c>
      <c r="J1160">
        <v>0</v>
      </c>
      <c r="K1160">
        <v>21</v>
      </c>
      <c r="L1160">
        <v>3</v>
      </c>
      <c r="M1160">
        <v>4</v>
      </c>
      <c r="N1160" s="14">
        <v>0</v>
      </c>
      <c r="O1160">
        <v>1</v>
      </c>
      <c r="P1160" s="15">
        <f t="shared" si="235"/>
        <v>1</v>
      </c>
      <c r="Q1160">
        <f t="shared" si="236"/>
        <v>0</v>
      </c>
      <c r="R1160">
        <f t="shared" si="237"/>
        <v>1.0281320166669949E-2</v>
      </c>
      <c r="S1160" s="14">
        <f t="shared" si="238"/>
        <v>1.0281320166669949E-2</v>
      </c>
      <c r="T1160" s="15">
        <f t="shared" si="239"/>
        <v>0.98971867983333006</v>
      </c>
      <c r="U1160" s="14">
        <f t="shared" si="240"/>
        <v>-1.0334538019626541E-2</v>
      </c>
      <c r="V1160" s="15">
        <f t="shared" si="241"/>
        <v>100</v>
      </c>
      <c r="W1160">
        <f t="shared" si="242"/>
        <v>1.0388123793320074E-2</v>
      </c>
      <c r="AZ1160">
        <v>0.25158571015890618</v>
      </c>
      <c r="BA1160">
        <v>1</v>
      </c>
      <c r="BB1160">
        <v>0</v>
      </c>
      <c r="BC1160">
        <f t="shared" si="246"/>
        <v>1059</v>
      </c>
      <c r="BD1160">
        <f t="shared" si="247"/>
        <v>97</v>
      </c>
      <c r="BE1160">
        <f t="shared" si="243"/>
        <v>0.14111922141119226</v>
      </c>
      <c r="BF1160">
        <f t="shared" si="244"/>
        <v>0.59071729957805907</v>
      </c>
      <c r="BG1160">
        <f t="shared" si="245"/>
        <v>4.7908945626770909E-4</v>
      </c>
    </row>
    <row r="1161" spans="1:59" x14ac:dyDescent="0.35">
      <c r="A1161">
        <v>45</v>
      </c>
      <c r="B1161">
        <v>192</v>
      </c>
      <c r="C1161">
        <v>10</v>
      </c>
      <c r="D1161">
        <v>544</v>
      </c>
      <c r="E1161">
        <v>1</v>
      </c>
      <c r="F1161">
        <v>2</v>
      </c>
      <c r="G1161">
        <v>4</v>
      </c>
      <c r="H1161">
        <v>4</v>
      </c>
      <c r="I1161">
        <v>2</v>
      </c>
      <c r="J1161">
        <v>0</v>
      </c>
      <c r="K1161">
        <v>15.375527426160337</v>
      </c>
      <c r="L1161">
        <v>4</v>
      </c>
      <c r="M1161">
        <v>2</v>
      </c>
      <c r="N1161" s="14">
        <v>0</v>
      </c>
      <c r="O1161">
        <v>1</v>
      </c>
      <c r="P1161" s="15">
        <f t="shared" si="235"/>
        <v>1</v>
      </c>
      <c r="Q1161">
        <f t="shared" si="236"/>
        <v>0</v>
      </c>
      <c r="R1161">
        <f t="shared" si="237"/>
        <v>5.760126343005751E-2</v>
      </c>
      <c r="S1161" s="14">
        <f t="shared" si="238"/>
        <v>5.760126343005751E-2</v>
      </c>
      <c r="T1161" s="15">
        <f t="shared" si="239"/>
        <v>0.94239873656994244</v>
      </c>
      <c r="U1161" s="14">
        <f t="shared" si="240"/>
        <v>-5.9326806737302555E-2</v>
      </c>
      <c r="V1161" s="15">
        <f t="shared" si="241"/>
        <v>100</v>
      </c>
      <c r="W1161">
        <f t="shared" si="242"/>
        <v>6.1121965888567907E-2</v>
      </c>
      <c r="AZ1161">
        <v>0.25207938955187592</v>
      </c>
      <c r="BA1161">
        <v>1</v>
      </c>
      <c r="BB1161">
        <v>0</v>
      </c>
      <c r="BC1161">
        <f t="shared" si="246"/>
        <v>1060</v>
      </c>
      <c r="BD1161">
        <f t="shared" si="247"/>
        <v>97</v>
      </c>
      <c r="BE1161">
        <f t="shared" si="243"/>
        <v>0.14030819140308193</v>
      </c>
      <c r="BF1161">
        <f t="shared" si="244"/>
        <v>0.59071729957805907</v>
      </c>
      <c r="BG1161">
        <f t="shared" si="245"/>
        <v>0</v>
      </c>
    </row>
    <row r="1162" spans="1:59" x14ac:dyDescent="0.35">
      <c r="A1162">
        <v>45</v>
      </c>
      <c r="B1162">
        <v>193</v>
      </c>
      <c r="C1162">
        <v>6</v>
      </c>
      <c r="D1162">
        <v>101</v>
      </c>
      <c r="E1162">
        <v>4</v>
      </c>
      <c r="F1162">
        <v>2</v>
      </c>
      <c r="G1162">
        <v>1</v>
      </c>
      <c r="H1162">
        <v>1</v>
      </c>
      <c r="I1162">
        <v>2</v>
      </c>
      <c r="J1162">
        <v>1</v>
      </c>
      <c r="K1162">
        <v>14</v>
      </c>
      <c r="L1162">
        <v>2</v>
      </c>
      <c r="M1162">
        <v>4</v>
      </c>
      <c r="N1162" s="14">
        <v>0</v>
      </c>
      <c r="O1162">
        <v>1</v>
      </c>
      <c r="P1162" s="15">
        <f t="shared" si="235"/>
        <v>1</v>
      </c>
      <c r="Q1162">
        <f t="shared" si="236"/>
        <v>0</v>
      </c>
      <c r="R1162">
        <f t="shared" si="237"/>
        <v>0.14571454338838263</v>
      </c>
      <c r="S1162" s="14">
        <f t="shared" si="238"/>
        <v>0.14571454338838263</v>
      </c>
      <c r="T1162" s="15">
        <f t="shared" si="239"/>
        <v>0.85428545661161737</v>
      </c>
      <c r="U1162" s="14">
        <f t="shared" si="240"/>
        <v>-0.15748988271801548</v>
      </c>
      <c r="V1162" s="15">
        <f t="shared" si="241"/>
        <v>100</v>
      </c>
      <c r="W1162">
        <f t="shared" si="242"/>
        <v>0.17056891494598936</v>
      </c>
      <c r="AZ1162">
        <v>0.25267849019649125</v>
      </c>
      <c r="BA1162">
        <v>0</v>
      </c>
      <c r="BB1162">
        <v>1</v>
      </c>
      <c r="BC1162">
        <f t="shared" si="246"/>
        <v>1060</v>
      </c>
      <c r="BD1162">
        <f t="shared" si="247"/>
        <v>98</v>
      </c>
      <c r="BE1162">
        <f t="shared" si="243"/>
        <v>0.14030819140308193</v>
      </c>
      <c r="BF1162">
        <f t="shared" si="244"/>
        <v>0.58649789029535859</v>
      </c>
      <c r="BG1162">
        <f t="shared" si="245"/>
        <v>4.7566738872293967E-4</v>
      </c>
    </row>
    <row r="1163" spans="1:59" x14ac:dyDescent="0.35">
      <c r="A1163">
        <v>45</v>
      </c>
      <c r="B1163">
        <v>194</v>
      </c>
      <c r="C1163">
        <v>9</v>
      </c>
      <c r="D1163">
        <v>206</v>
      </c>
      <c r="E1163">
        <v>2</v>
      </c>
      <c r="F1163">
        <v>2</v>
      </c>
      <c r="G1163">
        <v>5</v>
      </c>
      <c r="H1163">
        <v>2</v>
      </c>
      <c r="I1163">
        <v>3</v>
      </c>
      <c r="J1163">
        <v>0</v>
      </c>
      <c r="K1163">
        <v>18</v>
      </c>
      <c r="L1163">
        <v>3</v>
      </c>
      <c r="M1163">
        <v>1</v>
      </c>
      <c r="N1163" s="14">
        <v>0</v>
      </c>
      <c r="O1163">
        <v>1</v>
      </c>
      <c r="P1163" s="15">
        <f t="shared" si="235"/>
        <v>1</v>
      </c>
      <c r="Q1163">
        <f t="shared" si="236"/>
        <v>0</v>
      </c>
      <c r="R1163">
        <f t="shared" si="237"/>
        <v>6.9988951748103184E-2</v>
      </c>
      <c r="S1163" s="14">
        <f t="shared" si="238"/>
        <v>6.9988951748103184E-2</v>
      </c>
      <c r="T1163" s="15">
        <f t="shared" si="239"/>
        <v>0.93001104825189684</v>
      </c>
      <c r="U1163" s="14">
        <f t="shared" si="240"/>
        <v>-7.2558813064650882E-2</v>
      </c>
      <c r="V1163" s="15">
        <f t="shared" si="241"/>
        <v>100</v>
      </c>
      <c r="W1163">
        <f t="shared" si="242"/>
        <v>7.5256043333741585E-2</v>
      </c>
      <c r="AZ1163">
        <v>0.25284226860570458</v>
      </c>
      <c r="BA1163">
        <v>1</v>
      </c>
      <c r="BB1163">
        <v>0</v>
      </c>
      <c r="BC1163">
        <f t="shared" si="246"/>
        <v>1061</v>
      </c>
      <c r="BD1163">
        <f t="shared" si="247"/>
        <v>98</v>
      </c>
      <c r="BE1163">
        <f t="shared" si="243"/>
        <v>0.13949716139497159</v>
      </c>
      <c r="BF1163">
        <f t="shared" si="244"/>
        <v>0.58649789029535859</v>
      </c>
      <c r="BG1163">
        <f t="shared" si="245"/>
        <v>4.7566738872287457E-4</v>
      </c>
    </row>
    <row r="1164" spans="1:59" x14ac:dyDescent="0.35">
      <c r="A1164">
        <v>45</v>
      </c>
      <c r="B1164">
        <v>248</v>
      </c>
      <c r="C1164">
        <v>23</v>
      </c>
      <c r="D1164">
        <v>1002</v>
      </c>
      <c r="E1164">
        <v>4</v>
      </c>
      <c r="F1164">
        <v>2</v>
      </c>
      <c r="G1164">
        <v>5</v>
      </c>
      <c r="H1164">
        <v>1</v>
      </c>
      <c r="I1164">
        <v>2</v>
      </c>
      <c r="J1164">
        <v>1</v>
      </c>
      <c r="K1164">
        <v>15</v>
      </c>
      <c r="L1164">
        <v>3</v>
      </c>
      <c r="M1164">
        <v>3</v>
      </c>
      <c r="N1164" s="14">
        <v>0</v>
      </c>
      <c r="O1164">
        <v>1</v>
      </c>
      <c r="P1164" s="15">
        <f t="shared" si="235"/>
        <v>1</v>
      </c>
      <c r="Q1164">
        <f t="shared" si="236"/>
        <v>0</v>
      </c>
      <c r="R1164">
        <f t="shared" si="237"/>
        <v>0.31386721182897387</v>
      </c>
      <c r="S1164" s="14">
        <f t="shared" si="238"/>
        <v>0.31386721182897387</v>
      </c>
      <c r="T1164" s="15">
        <f t="shared" si="239"/>
        <v>0.68613278817102619</v>
      </c>
      <c r="U1164" s="14">
        <f t="shared" si="240"/>
        <v>-0.37668410122583862</v>
      </c>
      <c r="V1164" s="15">
        <f t="shared" si="241"/>
        <v>100</v>
      </c>
      <c r="W1164">
        <f t="shared" si="242"/>
        <v>0.45744383192301108</v>
      </c>
      <c r="AZ1164">
        <v>0.2529833877166941</v>
      </c>
      <c r="BA1164">
        <v>1</v>
      </c>
      <c r="BB1164">
        <v>0</v>
      </c>
      <c r="BC1164">
        <f t="shared" si="246"/>
        <v>1062</v>
      </c>
      <c r="BD1164">
        <f t="shared" si="247"/>
        <v>98</v>
      </c>
      <c r="BE1164">
        <f t="shared" si="243"/>
        <v>0.13868613138686137</v>
      </c>
      <c r="BF1164">
        <f t="shared" si="244"/>
        <v>0.58649789029535859</v>
      </c>
      <c r="BG1164">
        <f t="shared" si="245"/>
        <v>4.7566738872293967E-4</v>
      </c>
    </row>
    <row r="1165" spans="1:59" x14ac:dyDescent="0.35">
      <c r="A1165">
        <v>45</v>
      </c>
      <c r="B1165">
        <v>252</v>
      </c>
      <c r="C1165">
        <v>1</v>
      </c>
      <c r="D1165">
        <v>336</v>
      </c>
      <c r="E1165">
        <v>3</v>
      </c>
      <c r="F1165">
        <v>2</v>
      </c>
      <c r="G1165">
        <v>6</v>
      </c>
      <c r="H1165">
        <v>4</v>
      </c>
      <c r="I1165">
        <v>2</v>
      </c>
      <c r="J1165">
        <v>0</v>
      </c>
      <c r="K1165">
        <v>11</v>
      </c>
      <c r="L1165">
        <v>3</v>
      </c>
      <c r="M1165">
        <v>3</v>
      </c>
      <c r="N1165" s="14">
        <v>0</v>
      </c>
      <c r="O1165">
        <v>1</v>
      </c>
      <c r="P1165" s="15">
        <f t="shared" si="235"/>
        <v>1</v>
      </c>
      <c r="Q1165">
        <f t="shared" si="236"/>
        <v>0</v>
      </c>
      <c r="R1165">
        <f t="shared" si="237"/>
        <v>2.8630720578688301E-2</v>
      </c>
      <c r="S1165" s="14">
        <f t="shared" si="238"/>
        <v>2.8630720578688301E-2</v>
      </c>
      <c r="T1165" s="15">
        <f t="shared" si="239"/>
        <v>0.97136927942131168</v>
      </c>
      <c r="U1165" s="14">
        <f t="shared" si="240"/>
        <v>-2.9048574625844221E-2</v>
      </c>
      <c r="V1165" s="15">
        <f t="shared" si="241"/>
        <v>100</v>
      </c>
      <c r="W1165">
        <f t="shared" si="242"/>
        <v>2.9474599604122655E-2</v>
      </c>
      <c r="AZ1165">
        <v>0.25385768969685008</v>
      </c>
      <c r="BA1165">
        <v>1</v>
      </c>
      <c r="BB1165">
        <v>0</v>
      </c>
      <c r="BC1165">
        <f t="shared" si="246"/>
        <v>1063</v>
      </c>
      <c r="BD1165">
        <f t="shared" si="247"/>
        <v>98</v>
      </c>
      <c r="BE1165">
        <f t="shared" si="243"/>
        <v>0.13787510137875103</v>
      </c>
      <c r="BF1165">
        <f t="shared" si="244"/>
        <v>0.58649789029535859</v>
      </c>
      <c r="BG1165">
        <f t="shared" si="245"/>
        <v>0</v>
      </c>
    </row>
    <row r="1166" spans="1:59" x14ac:dyDescent="0.35">
      <c r="A1166">
        <v>45</v>
      </c>
      <c r="B1166">
        <v>336</v>
      </c>
      <c r="C1166">
        <v>26</v>
      </c>
      <c r="D1166">
        <v>1612</v>
      </c>
      <c r="E1166">
        <v>1</v>
      </c>
      <c r="F1166">
        <v>2</v>
      </c>
      <c r="G1166">
        <v>8</v>
      </c>
      <c r="H1166">
        <v>1</v>
      </c>
      <c r="I1166">
        <v>2</v>
      </c>
      <c r="J1166">
        <v>0</v>
      </c>
      <c r="K1166">
        <v>15</v>
      </c>
      <c r="L1166">
        <v>1</v>
      </c>
      <c r="M1166">
        <v>3</v>
      </c>
      <c r="N1166" s="14">
        <v>0</v>
      </c>
      <c r="O1166">
        <v>1</v>
      </c>
      <c r="P1166" s="15">
        <f t="shared" si="235"/>
        <v>1</v>
      </c>
      <c r="Q1166">
        <f t="shared" si="236"/>
        <v>0</v>
      </c>
      <c r="R1166">
        <f t="shared" si="237"/>
        <v>0.32953412871712123</v>
      </c>
      <c r="S1166" s="14">
        <f t="shared" si="238"/>
        <v>0.32953412871712123</v>
      </c>
      <c r="T1166" s="15">
        <f t="shared" si="239"/>
        <v>0.67046587128287882</v>
      </c>
      <c r="U1166" s="14">
        <f t="shared" si="240"/>
        <v>-0.39978247795426408</v>
      </c>
      <c r="V1166" s="15">
        <f t="shared" si="241"/>
        <v>100</v>
      </c>
      <c r="W1166">
        <f t="shared" si="242"/>
        <v>0.49150022817207084</v>
      </c>
      <c r="AZ1166">
        <v>0.25388415214622084</v>
      </c>
      <c r="BA1166">
        <v>0</v>
      </c>
      <c r="BB1166">
        <v>1</v>
      </c>
      <c r="BC1166">
        <f t="shared" si="246"/>
        <v>1063</v>
      </c>
      <c r="BD1166">
        <f t="shared" si="247"/>
        <v>99</v>
      </c>
      <c r="BE1166">
        <f t="shared" si="243"/>
        <v>0.13787510137875103</v>
      </c>
      <c r="BF1166">
        <f t="shared" si="244"/>
        <v>0.58227848101265822</v>
      </c>
      <c r="BG1166">
        <f t="shared" si="245"/>
        <v>4.7224532117817037E-4</v>
      </c>
    </row>
    <row r="1167" spans="1:59" x14ac:dyDescent="0.35">
      <c r="A1167">
        <v>45</v>
      </c>
      <c r="B1167">
        <v>364</v>
      </c>
      <c r="C1167">
        <v>25</v>
      </c>
      <c r="D1167">
        <v>1306</v>
      </c>
      <c r="E1167">
        <v>2</v>
      </c>
      <c r="F1167">
        <v>1</v>
      </c>
      <c r="G1167">
        <v>6</v>
      </c>
      <c r="H1167">
        <v>2</v>
      </c>
      <c r="I1167">
        <v>1</v>
      </c>
      <c r="J1167">
        <v>0</v>
      </c>
      <c r="K1167">
        <v>22</v>
      </c>
      <c r="L1167">
        <v>3</v>
      </c>
      <c r="M1167">
        <v>3</v>
      </c>
      <c r="N1167" s="14">
        <v>0</v>
      </c>
      <c r="O1167">
        <v>1</v>
      </c>
      <c r="P1167" s="15">
        <f t="shared" si="235"/>
        <v>1</v>
      </c>
      <c r="Q1167">
        <f t="shared" si="236"/>
        <v>0</v>
      </c>
      <c r="R1167">
        <f t="shared" si="237"/>
        <v>0.14426644880645001</v>
      </c>
      <c r="S1167" s="14">
        <f t="shared" si="238"/>
        <v>0.14426644880645001</v>
      </c>
      <c r="T1167" s="15">
        <f t="shared" si="239"/>
        <v>0.85573355119354999</v>
      </c>
      <c r="U1167" s="14">
        <f t="shared" si="240"/>
        <v>-0.15579622326572196</v>
      </c>
      <c r="V1167" s="15">
        <f t="shared" si="241"/>
        <v>100</v>
      </c>
      <c r="W1167">
        <f t="shared" si="242"/>
        <v>0.16858804776934566</v>
      </c>
      <c r="AZ1167">
        <v>0.25423408437056433</v>
      </c>
      <c r="BA1167">
        <v>1</v>
      </c>
      <c r="BB1167">
        <v>0</v>
      </c>
      <c r="BC1167">
        <f t="shared" si="246"/>
        <v>1064</v>
      </c>
      <c r="BD1167">
        <f t="shared" si="247"/>
        <v>99</v>
      </c>
      <c r="BE1167">
        <f t="shared" si="243"/>
        <v>0.13706407137064069</v>
      </c>
      <c r="BF1167">
        <f t="shared" si="244"/>
        <v>0.58227848101265822</v>
      </c>
      <c r="BG1167">
        <f t="shared" si="245"/>
        <v>0</v>
      </c>
    </row>
    <row r="1168" spans="1:59" x14ac:dyDescent="0.35">
      <c r="A1168">
        <v>45</v>
      </c>
      <c r="B1168">
        <v>374</v>
      </c>
      <c r="C1168">
        <v>20</v>
      </c>
      <c r="D1168">
        <v>2046</v>
      </c>
      <c r="E1168">
        <v>4</v>
      </c>
      <c r="F1168">
        <v>1</v>
      </c>
      <c r="G1168">
        <v>8</v>
      </c>
      <c r="H1168">
        <v>3</v>
      </c>
      <c r="I1168">
        <v>1</v>
      </c>
      <c r="J1168">
        <v>0</v>
      </c>
      <c r="K1168">
        <v>15</v>
      </c>
      <c r="L1168">
        <v>3</v>
      </c>
      <c r="M1168">
        <v>3</v>
      </c>
      <c r="N1168" s="14">
        <v>0</v>
      </c>
      <c r="O1168">
        <v>1</v>
      </c>
      <c r="P1168" s="15">
        <f t="shared" si="235"/>
        <v>1</v>
      </c>
      <c r="Q1168">
        <f t="shared" si="236"/>
        <v>0</v>
      </c>
      <c r="R1168">
        <f t="shared" si="237"/>
        <v>6.5682337880386854E-2</v>
      </c>
      <c r="S1168" s="14">
        <f t="shared" si="238"/>
        <v>6.5682337880386854E-2</v>
      </c>
      <c r="T1168" s="15">
        <f t="shared" si="239"/>
        <v>0.9343176621196132</v>
      </c>
      <c r="U1168" s="14">
        <f t="shared" si="240"/>
        <v>-6.7938789241589637E-2</v>
      </c>
      <c r="V1168" s="15">
        <f t="shared" si="241"/>
        <v>100</v>
      </c>
      <c r="W1168">
        <f t="shared" si="242"/>
        <v>7.0299792611624709E-2</v>
      </c>
      <c r="AZ1168">
        <v>0.2549894164020593</v>
      </c>
      <c r="BA1168">
        <v>0</v>
      </c>
      <c r="BB1168">
        <v>1</v>
      </c>
      <c r="BC1168">
        <f t="shared" si="246"/>
        <v>1064</v>
      </c>
      <c r="BD1168">
        <f t="shared" si="247"/>
        <v>100</v>
      </c>
      <c r="BE1168">
        <f t="shared" si="243"/>
        <v>0.13706407137064069</v>
      </c>
      <c r="BF1168">
        <f t="shared" si="244"/>
        <v>0.57805907172995785</v>
      </c>
      <c r="BG1168">
        <f t="shared" si="245"/>
        <v>4.6882325363340106E-4</v>
      </c>
    </row>
    <row r="1169" spans="1:59" x14ac:dyDescent="0.35">
      <c r="A1169">
        <v>45</v>
      </c>
      <c r="B1169">
        <v>538</v>
      </c>
      <c r="C1169">
        <v>1</v>
      </c>
      <c r="D1169">
        <v>1553</v>
      </c>
      <c r="E1169">
        <v>1</v>
      </c>
      <c r="F1169">
        <v>2</v>
      </c>
      <c r="G1169">
        <v>7</v>
      </c>
      <c r="H1169">
        <v>2</v>
      </c>
      <c r="I1169">
        <v>3</v>
      </c>
      <c r="J1169">
        <v>0</v>
      </c>
      <c r="K1169">
        <v>15.69811320754717</v>
      </c>
      <c r="L1169">
        <v>1</v>
      </c>
      <c r="M1169">
        <v>3</v>
      </c>
      <c r="N1169" s="14">
        <v>0</v>
      </c>
      <c r="O1169">
        <v>1</v>
      </c>
      <c r="P1169" s="15">
        <f t="shared" si="235"/>
        <v>1</v>
      </c>
      <c r="Q1169">
        <f t="shared" si="236"/>
        <v>0</v>
      </c>
      <c r="R1169">
        <f t="shared" si="237"/>
        <v>6.6492269536808715E-2</v>
      </c>
      <c r="S1169" s="14">
        <f t="shared" si="238"/>
        <v>6.6492269536808715E-2</v>
      </c>
      <c r="T1169" s="15">
        <f t="shared" si="239"/>
        <v>0.93350773046319124</v>
      </c>
      <c r="U1169" s="14">
        <f t="shared" si="240"/>
        <v>-6.8806034874293528E-2</v>
      </c>
      <c r="V1169" s="15">
        <f t="shared" si="241"/>
        <v>100</v>
      </c>
      <c r="W1169">
        <f t="shared" si="242"/>
        <v>7.1228408043087485E-2</v>
      </c>
      <c r="AZ1169">
        <v>0.25566455960443651</v>
      </c>
      <c r="BA1169">
        <v>1</v>
      </c>
      <c r="BB1169">
        <v>0</v>
      </c>
      <c r="BC1169">
        <f t="shared" si="246"/>
        <v>1065</v>
      </c>
      <c r="BD1169">
        <f t="shared" si="247"/>
        <v>100</v>
      </c>
      <c r="BE1169">
        <f t="shared" si="243"/>
        <v>0.13625304136253036</v>
      </c>
      <c r="BF1169">
        <f t="shared" si="244"/>
        <v>0.57805907172995785</v>
      </c>
      <c r="BG1169">
        <f t="shared" si="245"/>
        <v>4.6882325363333687E-4</v>
      </c>
    </row>
    <row r="1170" spans="1:59" x14ac:dyDescent="0.35">
      <c r="A1170">
        <v>45</v>
      </c>
      <c r="B1170">
        <v>549</v>
      </c>
      <c r="C1170">
        <v>8</v>
      </c>
      <c r="D1170">
        <v>452</v>
      </c>
      <c r="E1170">
        <v>4</v>
      </c>
      <c r="F1170">
        <v>2</v>
      </c>
      <c r="G1170">
        <v>4</v>
      </c>
      <c r="H1170">
        <v>4</v>
      </c>
      <c r="I1170">
        <v>2</v>
      </c>
      <c r="J1170">
        <v>0</v>
      </c>
      <c r="K1170">
        <v>15.375527426160337</v>
      </c>
      <c r="L1170">
        <v>1</v>
      </c>
      <c r="M1170">
        <v>3</v>
      </c>
      <c r="N1170" s="14">
        <v>0</v>
      </c>
      <c r="O1170">
        <v>1</v>
      </c>
      <c r="P1170" s="15">
        <f t="shared" si="235"/>
        <v>1</v>
      </c>
      <c r="Q1170">
        <f t="shared" si="236"/>
        <v>0</v>
      </c>
      <c r="R1170">
        <f t="shared" si="237"/>
        <v>2.3766764325621529E-2</v>
      </c>
      <c r="S1170" s="14">
        <f t="shared" si="238"/>
        <v>2.3766764325621529E-2</v>
      </c>
      <c r="T1170" s="15">
        <f t="shared" si="239"/>
        <v>0.97623323567437847</v>
      </c>
      <c r="U1170" s="14">
        <f t="shared" si="240"/>
        <v>-2.4053750140213728E-2</v>
      </c>
      <c r="V1170" s="15">
        <f t="shared" si="241"/>
        <v>100</v>
      </c>
      <c r="W1170">
        <f t="shared" si="242"/>
        <v>2.4345375118481324E-2</v>
      </c>
      <c r="AZ1170">
        <v>0.25583561300402197</v>
      </c>
      <c r="BA1170">
        <v>1</v>
      </c>
      <c r="BB1170">
        <v>0</v>
      </c>
      <c r="BC1170">
        <f t="shared" si="246"/>
        <v>1066</v>
      </c>
      <c r="BD1170">
        <f t="shared" si="247"/>
        <v>100</v>
      </c>
      <c r="BE1170">
        <f t="shared" si="243"/>
        <v>0.13544201135442013</v>
      </c>
      <c r="BF1170">
        <f t="shared" si="244"/>
        <v>0.57805907172995785</v>
      </c>
      <c r="BG1170">
        <f t="shared" si="245"/>
        <v>4.6882325363340106E-4</v>
      </c>
    </row>
    <row r="1171" spans="1:59" x14ac:dyDescent="0.35">
      <c r="A1171">
        <v>45</v>
      </c>
      <c r="B1171">
        <v>556</v>
      </c>
      <c r="C1171">
        <v>25</v>
      </c>
      <c r="D1171">
        <v>1888</v>
      </c>
      <c r="E1171">
        <v>2</v>
      </c>
      <c r="F1171">
        <v>1</v>
      </c>
      <c r="G1171">
        <v>3</v>
      </c>
      <c r="H1171">
        <v>4</v>
      </c>
      <c r="I1171">
        <v>2</v>
      </c>
      <c r="J1171">
        <v>0</v>
      </c>
      <c r="K1171">
        <v>13</v>
      </c>
      <c r="L1171">
        <v>4</v>
      </c>
      <c r="M1171">
        <v>2</v>
      </c>
      <c r="N1171" s="14">
        <v>0</v>
      </c>
      <c r="O1171">
        <v>1</v>
      </c>
      <c r="P1171" s="15">
        <f t="shared" si="235"/>
        <v>1</v>
      </c>
      <c r="Q1171">
        <f t="shared" si="236"/>
        <v>0</v>
      </c>
      <c r="R1171">
        <f t="shared" si="237"/>
        <v>3.6025252842715211E-2</v>
      </c>
      <c r="S1171" s="14">
        <f t="shared" si="238"/>
        <v>3.6025252842715211E-2</v>
      </c>
      <c r="T1171" s="15">
        <f t="shared" si="239"/>
        <v>0.96397474715728482</v>
      </c>
      <c r="U1171" s="14">
        <f t="shared" si="240"/>
        <v>-3.6690180609642645E-2</v>
      </c>
      <c r="V1171" s="15">
        <f t="shared" si="241"/>
        <v>100</v>
      </c>
      <c r="W1171">
        <f t="shared" si="242"/>
        <v>3.7371573216987218E-2</v>
      </c>
      <c r="AZ1171">
        <v>0.2560390631441512</v>
      </c>
      <c r="BA1171">
        <v>1</v>
      </c>
      <c r="BB1171">
        <v>0</v>
      </c>
      <c r="BC1171">
        <f t="shared" si="246"/>
        <v>1067</v>
      </c>
      <c r="BD1171">
        <f t="shared" si="247"/>
        <v>100</v>
      </c>
      <c r="BE1171">
        <f t="shared" si="243"/>
        <v>0.1346309813463098</v>
      </c>
      <c r="BF1171">
        <f t="shared" si="244"/>
        <v>0.57805907172995785</v>
      </c>
      <c r="BG1171">
        <f t="shared" si="245"/>
        <v>0</v>
      </c>
    </row>
    <row r="1172" spans="1:59" x14ac:dyDescent="0.35">
      <c r="A1172">
        <v>45</v>
      </c>
      <c r="B1172">
        <v>561</v>
      </c>
      <c r="C1172">
        <v>2</v>
      </c>
      <c r="D1172">
        <v>606</v>
      </c>
      <c r="E1172">
        <v>4</v>
      </c>
      <c r="F1172">
        <v>2</v>
      </c>
      <c r="G1172">
        <v>8</v>
      </c>
      <c r="H1172">
        <v>2</v>
      </c>
      <c r="I1172">
        <v>2</v>
      </c>
      <c r="J1172">
        <v>0</v>
      </c>
      <c r="K1172">
        <v>19</v>
      </c>
      <c r="L1172">
        <v>2</v>
      </c>
      <c r="M1172">
        <v>4</v>
      </c>
      <c r="N1172" s="14">
        <v>0</v>
      </c>
      <c r="O1172">
        <v>1</v>
      </c>
      <c r="P1172" s="15">
        <f t="shared" si="235"/>
        <v>1</v>
      </c>
      <c r="Q1172">
        <f t="shared" si="236"/>
        <v>0</v>
      </c>
      <c r="R1172">
        <f t="shared" si="237"/>
        <v>3.6436321039774552E-2</v>
      </c>
      <c r="S1172" s="14">
        <f t="shared" si="238"/>
        <v>3.6436321039774552E-2</v>
      </c>
      <c r="T1172" s="15">
        <f t="shared" si="239"/>
        <v>0.96356367896022543</v>
      </c>
      <c r="U1172" s="14">
        <f t="shared" si="240"/>
        <v>-3.7116702019251255E-2</v>
      </c>
      <c r="V1172" s="15">
        <f t="shared" si="241"/>
        <v>100</v>
      </c>
      <c r="W1172">
        <f t="shared" si="242"/>
        <v>3.7814128775684783E-2</v>
      </c>
      <c r="AZ1172">
        <v>0.25611922817319882</v>
      </c>
      <c r="BA1172">
        <v>0</v>
      </c>
      <c r="BB1172">
        <v>1</v>
      </c>
      <c r="BC1172">
        <f t="shared" si="246"/>
        <v>1067</v>
      </c>
      <c r="BD1172">
        <f t="shared" si="247"/>
        <v>101</v>
      </c>
      <c r="BE1172">
        <f t="shared" si="243"/>
        <v>0.1346309813463098</v>
      </c>
      <c r="BF1172">
        <f t="shared" si="244"/>
        <v>0.57383966244725737</v>
      </c>
      <c r="BG1172">
        <f t="shared" si="245"/>
        <v>4.654011860886317E-4</v>
      </c>
    </row>
    <row r="1173" spans="1:59" x14ac:dyDescent="0.35">
      <c r="A1173">
        <v>45</v>
      </c>
      <c r="B1173">
        <v>589</v>
      </c>
      <c r="C1173">
        <v>2</v>
      </c>
      <c r="D1173">
        <v>1845</v>
      </c>
      <c r="E1173">
        <v>3</v>
      </c>
      <c r="F1173">
        <v>1</v>
      </c>
      <c r="G1173">
        <v>8</v>
      </c>
      <c r="H1173">
        <v>3</v>
      </c>
      <c r="I1173">
        <v>2</v>
      </c>
      <c r="J1173">
        <v>0</v>
      </c>
      <c r="K1173">
        <v>22</v>
      </c>
      <c r="L1173">
        <v>2</v>
      </c>
      <c r="M1173">
        <v>4</v>
      </c>
      <c r="N1173" s="14">
        <v>0</v>
      </c>
      <c r="O1173">
        <v>1</v>
      </c>
      <c r="P1173" s="15">
        <f t="shared" si="235"/>
        <v>1</v>
      </c>
      <c r="Q1173">
        <f t="shared" si="236"/>
        <v>0</v>
      </c>
      <c r="R1173">
        <f t="shared" si="237"/>
        <v>2.1498239393882519E-2</v>
      </c>
      <c r="S1173" s="14">
        <f t="shared" si="238"/>
        <v>2.1498239393882519E-2</v>
      </c>
      <c r="T1173" s="15">
        <f t="shared" si="239"/>
        <v>0.97850176060611749</v>
      </c>
      <c r="U1173" s="14">
        <f t="shared" si="240"/>
        <v>-2.1732692856753635E-2</v>
      </c>
      <c r="V1173" s="15">
        <f t="shared" si="241"/>
        <v>100</v>
      </c>
      <c r="W1173">
        <f t="shared" si="242"/>
        <v>2.1970567922704375E-2</v>
      </c>
      <c r="AZ1173">
        <v>0.2572075388481882</v>
      </c>
      <c r="BA1173">
        <v>1</v>
      </c>
      <c r="BB1173">
        <v>0</v>
      </c>
      <c r="BC1173">
        <f t="shared" si="246"/>
        <v>1068</v>
      </c>
      <c r="BD1173">
        <f t="shared" si="247"/>
        <v>101</v>
      </c>
      <c r="BE1173">
        <f t="shared" si="243"/>
        <v>0.13381995133819946</v>
      </c>
      <c r="BF1173">
        <f t="shared" si="244"/>
        <v>0.57383966244725737</v>
      </c>
      <c r="BG1173">
        <f t="shared" si="245"/>
        <v>4.6540118608856795E-4</v>
      </c>
    </row>
    <row r="1174" spans="1:59" x14ac:dyDescent="0.35">
      <c r="A1174">
        <v>45</v>
      </c>
      <c r="B1174">
        <v>773.53418803418799</v>
      </c>
      <c r="C1174">
        <v>2</v>
      </c>
      <c r="D1174">
        <v>834</v>
      </c>
      <c r="E1174">
        <v>2</v>
      </c>
      <c r="F1174">
        <v>1</v>
      </c>
      <c r="G1174">
        <v>4</v>
      </c>
      <c r="H1174">
        <v>3</v>
      </c>
      <c r="I1174">
        <v>1</v>
      </c>
      <c r="J1174">
        <v>0</v>
      </c>
      <c r="K1174">
        <v>15.375527426160337</v>
      </c>
      <c r="L1174">
        <v>4</v>
      </c>
      <c r="M1174">
        <v>3</v>
      </c>
      <c r="N1174" s="14">
        <v>0</v>
      </c>
      <c r="O1174">
        <v>1</v>
      </c>
      <c r="P1174" s="15">
        <f t="shared" si="235"/>
        <v>1</v>
      </c>
      <c r="Q1174">
        <f t="shared" si="236"/>
        <v>0</v>
      </c>
      <c r="R1174">
        <f t="shared" si="237"/>
        <v>4.4181166448892507E-2</v>
      </c>
      <c r="S1174" s="14">
        <f t="shared" si="238"/>
        <v>4.4181166448892507E-2</v>
      </c>
      <c r="T1174" s="15">
        <f t="shared" si="239"/>
        <v>0.95581883355110753</v>
      </c>
      <c r="U1174" s="14">
        <f t="shared" si="240"/>
        <v>-4.5186888542664679E-2</v>
      </c>
      <c r="V1174" s="15">
        <f t="shared" si="241"/>
        <v>100</v>
      </c>
      <c r="W1174">
        <f t="shared" si="242"/>
        <v>4.6223368799658771E-2</v>
      </c>
      <c r="AZ1174">
        <v>0.2582261424858136</v>
      </c>
      <c r="BA1174">
        <v>1</v>
      </c>
      <c r="BB1174">
        <v>0</v>
      </c>
      <c r="BC1174">
        <f t="shared" si="246"/>
        <v>1069</v>
      </c>
      <c r="BD1174">
        <f t="shared" si="247"/>
        <v>101</v>
      </c>
      <c r="BE1174">
        <f t="shared" si="243"/>
        <v>0.13300892133008924</v>
      </c>
      <c r="BF1174">
        <f t="shared" si="244"/>
        <v>0.57383966244725737</v>
      </c>
      <c r="BG1174">
        <f t="shared" si="245"/>
        <v>4.654011860886317E-4</v>
      </c>
    </row>
    <row r="1175" spans="1:59" x14ac:dyDescent="0.35">
      <c r="A1175">
        <v>45</v>
      </c>
      <c r="B1175">
        <v>773.53418803418799</v>
      </c>
      <c r="C1175">
        <v>7</v>
      </c>
      <c r="D1175">
        <v>1195</v>
      </c>
      <c r="E1175">
        <v>1</v>
      </c>
      <c r="F1175">
        <v>1</v>
      </c>
      <c r="G1175">
        <v>4</v>
      </c>
      <c r="H1175">
        <v>3</v>
      </c>
      <c r="I1175">
        <v>2</v>
      </c>
      <c r="J1175">
        <v>1</v>
      </c>
      <c r="K1175">
        <v>19</v>
      </c>
      <c r="L1175">
        <v>3</v>
      </c>
      <c r="M1175">
        <v>2</v>
      </c>
      <c r="N1175" s="14">
        <v>0</v>
      </c>
      <c r="O1175">
        <v>1</v>
      </c>
      <c r="P1175" s="15">
        <f t="shared" si="235"/>
        <v>1</v>
      </c>
      <c r="Q1175">
        <f t="shared" si="236"/>
        <v>0</v>
      </c>
      <c r="R1175">
        <f t="shared" si="237"/>
        <v>0.22242028658437529</v>
      </c>
      <c r="S1175" s="14">
        <f t="shared" si="238"/>
        <v>0.22242028658437529</v>
      </c>
      <c r="T1175" s="15">
        <f t="shared" si="239"/>
        <v>0.77757971341562471</v>
      </c>
      <c r="U1175" s="14">
        <f t="shared" si="240"/>
        <v>-0.25156911489069855</v>
      </c>
      <c r="V1175" s="15">
        <f t="shared" si="241"/>
        <v>100</v>
      </c>
      <c r="W1175">
        <f t="shared" si="242"/>
        <v>0.28604178162951799</v>
      </c>
      <c r="AZ1175">
        <v>0.26012216720209475</v>
      </c>
      <c r="BA1175">
        <v>1</v>
      </c>
      <c r="BB1175">
        <v>0</v>
      </c>
      <c r="BC1175">
        <f t="shared" si="246"/>
        <v>1070</v>
      </c>
      <c r="BD1175">
        <f t="shared" si="247"/>
        <v>101</v>
      </c>
      <c r="BE1175">
        <f t="shared" si="243"/>
        <v>0.1321978913219789</v>
      </c>
      <c r="BF1175">
        <f t="shared" si="244"/>
        <v>0.57383966244725737</v>
      </c>
      <c r="BG1175">
        <f t="shared" si="245"/>
        <v>0</v>
      </c>
    </row>
    <row r="1176" spans="1:59" x14ac:dyDescent="0.35">
      <c r="A1176">
        <v>45</v>
      </c>
      <c r="B1176">
        <v>773.53418803418799</v>
      </c>
      <c r="C1176">
        <v>29</v>
      </c>
      <c r="D1176">
        <v>192</v>
      </c>
      <c r="E1176">
        <v>3</v>
      </c>
      <c r="F1176">
        <v>2</v>
      </c>
      <c r="G1176">
        <v>4</v>
      </c>
      <c r="H1176">
        <v>4</v>
      </c>
      <c r="I1176">
        <v>1</v>
      </c>
      <c r="J1176">
        <v>0</v>
      </c>
      <c r="K1176">
        <v>13</v>
      </c>
      <c r="L1176">
        <v>2</v>
      </c>
      <c r="M1176">
        <v>2</v>
      </c>
      <c r="N1176" s="14">
        <v>0</v>
      </c>
      <c r="O1176">
        <v>1</v>
      </c>
      <c r="P1176" s="15">
        <f t="shared" si="235"/>
        <v>1</v>
      </c>
      <c r="Q1176">
        <f t="shared" si="236"/>
        <v>0</v>
      </c>
      <c r="R1176">
        <f t="shared" si="237"/>
        <v>0.13234162717963802</v>
      </c>
      <c r="S1176" s="14">
        <f t="shared" si="238"/>
        <v>0.13234162717963802</v>
      </c>
      <c r="T1176" s="15">
        <f t="shared" si="239"/>
        <v>0.86765837282036196</v>
      </c>
      <c r="U1176" s="14">
        <f t="shared" si="240"/>
        <v>-0.14195722149464934</v>
      </c>
      <c r="V1176" s="15">
        <f t="shared" si="241"/>
        <v>100</v>
      </c>
      <c r="W1176">
        <f t="shared" si="242"/>
        <v>0.15252734408527138</v>
      </c>
      <c r="AZ1176">
        <v>0.26151579396850261</v>
      </c>
      <c r="BA1176">
        <v>0</v>
      </c>
      <c r="BB1176">
        <v>1</v>
      </c>
      <c r="BC1176">
        <f t="shared" si="246"/>
        <v>1070</v>
      </c>
      <c r="BD1176">
        <f t="shared" si="247"/>
        <v>102</v>
      </c>
      <c r="BE1176">
        <f t="shared" si="243"/>
        <v>0.1321978913219789</v>
      </c>
      <c r="BF1176">
        <f t="shared" si="244"/>
        <v>0.56962025316455689</v>
      </c>
      <c r="BG1176">
        <f t="shared" si="245"/>
        <v>4.6197911854386228E-4</v>
      </c>
    </row>
    <row r="1177" spans="1:59" x14ac:dyDescent="0.35">
      <c r="A1177">
        <v>45</v>
      </c>
      <c r="B1177">
        <v>787.54826254826253</v>
      </c>
      <c r="C1177">
        <v>4</v>
      </c>
      <c r="D1177">
        <v>240</v>
      </c>
      <c r="E1177">
        <v>3</v>
      </c>
      <c r="F1177">
        <v>1</v>
      </c>
      <c r="G1177">
        <v>8</v>
      </c>
      <c r="H1177">
        <v>1</v>
      </c>
      <c r="I1177">
        <v>3</v>
      </c>
      <c r="J1177">
        <v>1</v>
      </c>
      <c r="K1177">
        <v>11</v>
      </c>
      <c r="L1177">
        <v>1</v>
      </c>
      <c r="M1177">
        <v>4</v>
      </c>
      <c r="N1177" s="14">
        <v>0</v>
      </c>
      <c r="O1177">
        <v>1</v>
      </c>
      <c r="P1177" s="15">
        <f t="shared" si="235"/>
        <v>1</v>
      </c>
      <c r="Q1177">
        <f t="shared" si="236"/>
        <v>0</v>
      </c>
      <c r="R1177">
        <f t="shared" si="237"/>
        <v>0.18237857028605342</v>
      </c>
      <c r="S1177" s="14">
        <f t="shared" si="238"/>
        <v>0.18237857028605342</v>
      </c>
      <c r="T1177" s="15">
        <f t="shared" si="239"/>
        <v>0.81762142971394658</v>
      </c>
      <c r="U1177" s="14">
        <f t="shared" si="240"/>
        <v>-0.2013558493649994</v>
      </c>
      <c r="V1177" s="15">
        <f t="shared" si="241"/>
        <v>100</v>
      </c>
      <c r="W1177">
        <f t="shared" si="242"/>
        <v>0.22305991949093174</v>
      </c>
      <c r="AZ1177">
        <v>0.26296277678409596</v>
      </c>
      <c r="BA1177">
        <v>1</v>
      </c>
      <c r="BB1177">
        <v>0</v>
      </c>
      <c r="BC1177">
        <f t="shared" si="246"/>
        <v>1071</v>
      </c>
      <c r="BD1177">
        <f t="shared" si="247"/>
        <v>102</v>
      </c>
      <c r="BE1177">
        <f t="shared" si="243"/>
        <v>0.13138686131386856</v>
      </c>
      <c r="BF1177">
        <f t="shared" si="244"/>
        <v>0.56962025316455689</v>
      </c>
      <c r="BG1177">
        <f t="shared" si="245"/>
        <v>4.6197911854379902E-4</v>
      </c>
    </row>
    <row r="1178" spans="1:59" x14ac:dyDescent="0.35">
      <c r="A1178">
        <v>45</v>
      </c>
      <c r="B1178">
        <v>787.54826254826253</v>
      </c>
      <c r="C1178">
        <v>9</v>
      </c>
      <c r="D1178">
        <v>864</v>
      </c>
      <c r="E1178">
        <v>4</v>
      </c>
      <c r="F1178">
        <v>2</v>
      </c>
      <c r="G1178">
        <v>8</v>
      </c>
      <c r="H1178">
        <v>1</v>
      </c>
      <c r="I1178">
        <v>3</v>
      </c>
      <c r="J1178">
        <v>1</v>
      </c>
      <c r="K1178">
        <v>12</v>
      </c>
      <c r="L1178">
        <v>3</v>
      </c>
      <c r="M1178">
        <v>3</v>
      </c>
      <c r="N1178" s="14">
        <v>0</v>
      </c>
      <c r="O1178">
        <v>1</v>
      </c>
      <c r="P1178" s="15">
        <f t="shared" si="235"/>
        <v>1</v>
      </c>
      <c r="Q1178">
        <f t="shared" si="236"/>
        <v>0</v>
      </c>
      <c r="R1178">
        <f t="shared" si="237"/>
        <v>0.18189742286329066</v>
      </c>
      <c r="S1178" s="14">
        <f t="shared" si="238"/>
        <v>0.18189742286329066</v>
      </c>
      <c r="T1178" s="15">
        <f t="shared" si="239"/>
        <v>0.81810257713670931</v>
      </c>
      <c r="U1178" s="14">
        <f t="shared" si="240"/>
        <v>-0.20076755031867552</v>
      </c>
      <c r="V1178" s="15">
        <f t="shared" si="241"/>
        <v>100</v>
      </c>
      <c r="W1178">
        <f t="shared" si="242"/>
        <v>0.22234060611313128</v>
      </c>
      <c r="AZ1178">
        <v>0.26314199008457312</v>
      </c>
      <c r="BA1178">
        <v>1</v>
      </c>
      <c r="BB1178">
        <v>0</v>
      </c>
      <c r="BC1178">
        <f t="shared" si="246"/>
        <v>1072</v>
      </c>
      <c r="BD1178">
        <f t="shared" si="247"/>
        <v>102</v>
      </c>
      <c r="BE1178">
        <f t="shared" si="243"/>
        <v>0.13057583130575834</v>
      </c>
      <c r="BF1178">
        <f t="shared" si="244"/>
        <v>0.56962025316455689</v>
      </c>
      <c r="BG1178">
        <f t="shared" si="245"/>
        <v>4.6197911854386228E-4</v>
      </c>
    </row>
    <row r="1179" spans="1:59" x14ac:dyDescent="0.35">
      <c r="A1179">
        <v>45</v>
      </c>
      <c r="B1179">
        <v>787.54826254826253</v>
      </c>
      <c r="C1179">
        <v>26</v>
      </c>
      <c r="D1179">
        <v>684</v>
      </c>
      <c r="E1179">
        <v>1</v>
      </c>
      <c r="F1179">
        <v>1</v>
      </c>
      <c r="G1179">
        <v>8</v>
      </c>
      <c r="H1179">
        <v>1</v>
      </c>
      <c r="I1179">
        <v>2</v>
      </c>
      <c r="J1179">
        <v>0</v>
      </c>
      <c r="K1179">
        <v>14</v>
      </c>
      <c r="L1179">
        <v>4</v>
      </c>
      <c r="M1179">
        <v>3</v>
      </c>
      <c r="N1179" s="14">
        <v>1</v>
      </c>
      <c r="O1179">
        <v>0</v>
      </c>
      <c r="P1179" s="15">
        <f t="shared" si="235"/>
        <v>1</v>
      </c>
      <c r="Q1179">
        <f t="shared" si="236"/>
        <v>1</v>
      </c>
      <c r="R1179">
        <f t="shared" si="237"/>
        <v>0.18711683964856782</v>
      </c>
      <c r="S1179" s="14">
        <f t="shared" si="238"/>
        <v>0.18711683964856782</v>
      </c>
      <c r="T1179" s="15">
        <f t="shared" si="239"/>
        <v>0.81288316035143215</v>
      </c>
      <c r="U1179" s="14">
        <f t="shared" si="240"/>
        <v>-1.6760220462857387</v>
      </c>
      <c r="V1179" s="15">
        <f t="shared" si="241"/>
        <v>0</v>
      </c>
      <c r="W1179">
        <f t="shared" si="242"/>
        <v>4.3442544341714138</v>
      </c>
      <c r="AZ1179">
        <v>0.26448745504079085</v>
      </c>
      <c r="BA1179">
        <v>1</v>
      </c>
      <c r="BB1179">
        <v>0</v>
      </c>
      <c r="BC1179">
        <f t="shared" si="246"/>
        <v>1073</v>
      </c>
      <c r="BD1179">
        <f t="shared" si="247"/>
        <v>102</v>
      </c>
      <c r="BE1179">
        <f t="shared" si="243"/>
        <v>0.129764801297648</v>
      </c>
      <c r="BF1179">
        <f t="shared" si="244"/>
        <v>0.56962025316455689</v>
      </c>
      <c r="BG1179">
        <f t="shared" si="245"/>
        <v>4.6197911854386228E-4</v>
      </c>
    </row>
    <row r="1180" spans="1:59" x14ac:dyDescent="0.35">
      <c r="A1180">
        <v>45</v>
      </c>
      <c r="B1180">
        <v>788</v>
      </c>
      <c r="C1180">
        <v>24</v>
      </c>
      <c r="D1180">
        <v>1049</v>
      </c>
      <c r="E1180">
        <v>2</v>
      </c>
      <c r="F1180">
        <v>2</v>
      </c>
      <c r="G1180">
        <v>2</v>
      </c>
      <c r="H1180">
        <v>2</v>
      </c>
      <c r="I1180">
        <v>1</v>
      </c>
      <c r="J1180">
        <v>0</v>
      </c>
      <c r="K1180">
        <v>16</v>
      </c>
      <c r="L1180">
        <v>1</v>
      </c>
      <c r="M1180">
        <v>3</v>
      </c>
      <c r="N1180" s="14">
        <v>0</v>
      </c>
      <c r="O1180">
        <v>1</v>
      </c>
      <c r="P1180" s="15">
        <f t="shared" si="235"/>
        <v>1</v>
      </c>
      <c r="Q1180">
        <f t="shared" si="236"/>
        <v>0</v>
      </c>
      <c r="R1180">
        <f t="shared" si="237"/>
        <v>0.17899020114663314</v>
      </c>
      <c r="S1180" s="14">
        <f t="shared" si="238"/>
        <v>0.17899020114663314</v>
      </c>
      <c r="T1180" s="15">
        <f t="shared" si="239"/>
        <v>0.82100979885336689</v>
      </c>
      <c r="U1180" s="14">
        <f t="shared" si="240"/>
        <v>-0.19722023433495683</v>
      </c>
      <c r="V1180" s="15">
        <f t="shared" si="241"/>
        <v>100</v>
      </c>
      <c r="W1180">
        <f t="shared" si="242"/>
        <v>0.21801225928924747</v>
      </c>
      <c r="AZ1180">
        <v>0.26455369451324001</v>
      </c>
      <c r="BA1180">
        <v>1</v>
      </c>
      <c r="BB1180">
        <v>0</v>
      </c>
      <c r="BC1180">
        <f t="shared" si="246"/>
        <v>1074</v>
      </c>
      <c r="BD1180">
        <f t="shared" si="247"/>
        <v>102</v>
      </c>
      <c r="BE1180">
        <f t="shared" si="243"/>
        <v>0.12895377128953767</v>
      </c>
      <c r="BF1180">
        <f t="shared" si="244"/>
        <v>0.56962025316455689</v>
      </c>
      <c r="BG1180">
        <f t="shared" si="245"/>
        <v>4.6197911854379902E-4</v>
      </c>
    </row>
    <row r="1181" spans="1:59" x14ac:dyDescent="0.35">
      <c r="A1181">
        <v>45</v>
      </c>
      <c r="B1181">
        <v>805</v>
      </c>
      <c r="C1181">
        <v>4</v>
      </c>
      <c r="D1181">
        <v>972</v>
      </c>
      <c r="E1181">
        <v>3</v>
      </c>
      <c r="F1181">
        <v>2</v>
      </c>
      <c r="G1181">
        <v>5</v>
      </c>
      <c r="H1181">
        <v>2</v>
      </c>
      <c r="I1181">
        <v>2</v>
      </c>
      <c r="J1181">
        <v>0</v>
      </c>
      <c r="K1181">
        <v>12</v>
      </c>
      <c r="L1181">
        <v>2</v>
      </c>
      <c r="M1181">
        <v>2</v>
      </c>
      <c r="N1181" s="14">
        <v>0</v>
      </c>
      <c r="O1181">
        <v>1</v>
      </c>
      <c r="P1181" s="15">
        <f t="shared" si="235"/>
        <v>1</v>
      </c>
      <c r="Q1181">
        <f t="shared" si="236"/>
        <v>0</v>
      </c>
      <c r="R1181">
        <f t="shared" si="237"/>
        <v>7.1946119528094224E-2</v>
      </c>
      <c r="S1181" s="14">
        <f t="shared" si="238"/>
        <v>7.1946119528094224E-2</v>
      </c>
      <c r="T1181" s="15">
        <f t="shared" si="239"/>
        <v>0.92805388047190573</v>
      </c>
      <c r="U1181" s="14">
        <f t="shared" si="240"/>
        <v>-7.4665487028055894E-2</v>
      </c>
      <c r="V1181" s="15">
        <f t="shared" si="241"/>
        <v>100</v>
      </c>
      <c r="W1181">
        <f t="shared" si="242"/>
        <v>7.7523644954224397E-2</v>
      </c>
      <c r="AZ1181">
        <v>0.26610748975926463</v>
      </c>
      <c r="BA1181">
        <v>1</v>
      </c>
      <c r="BB1181">
        <v>0</v>
      </c>
      <c r="BC1181">
        <f t="shared" si="246"/>
        <v>1075</v>
      </c>
      <c r="BD1181">
        <f t="shared" si="247"/>
        <v>102</v>
      </c>
      <c r="BE1181">
        <f t="shared" si="243"/>
        <v>0.12814274128142744</v>
      </c>
      <c r="BF1181">
        <f t="shared" si="244"/>
        <v>0.56962025316455689</v>
      </c>
      <c r="BG1181">
        <f t="shared" si="245"/>
        <v>4.6197911854386228E-4</v>
      </c>
    </row>
    <row r="1182" spans="1:59" x14ac:dyDescent="0.35">
      <c r="A1182">
        <v>45</v>
      </c>
      <c r="B1182">
        <v>843.5826086956522</v>
      </c>
      <c r="C1182">
        <v>1</v>
      </c>
      <c r="D1182">
        <v>1712</v>
      </c>
      <c r="E1182">
        <v>3</v>
      </c>
      <c r="F1182">
        <v>2</v>
      </c>
      <c r="G1182">
        <v>7</v>
      </c>
      <c r="H1182">
        <v>3</v>
      </c>
      <c r="I1182">
        <v>2</v>
      </c>
      <c r="J1182">
        <v>0</v>
      </c>
      <c r="K1182">
        <v>23</v>
      </c>
      <c r="L1182">
        <v>4</v>
      </c>
      <c r="M1182">
        <v>2</v>
      </c>
      <c r="N1182" s="14">
        <v>0</v>
      </c>
      <c r="O1182">
        <v>1</v>
      </c>
      <c r="P1182" s="15">
        <f t="shared" si="235"/>
        <v>1</v>
      </c>
      <c r="Q1182">
        <f t="shared" si="236"/>
        <v>0</v>
      </c>
      <c r="R1182">
        <f t="shared" si="237"/>
        <v>3.1517520512112894E-2</v>
      </c>
      <c r="S1182" s="14">
        <f t="shared" si="238"/>
        <v>3.1517520512112894E-2</v>
      </c>
      <c r="T1182" s="15">
        <f t="shared" si="239"/>
        <v>0.96848247948788713</v>
      </c>
      <c r="U1182" s="14">
        <f t="shared" si="240"/>
        <v>-3.2024886657121547E-2</v>
      </c>
      <c r="V1182" s="15">
        <f t="shared" si="241"/>
        <v>100</v>
      </c>
      <c r="W1182">
        <f t="shared" si="242"/>
        <v>3.2543201533990256E-2</v>
      </c>
      <c r="AZ1182">
        <v>0.26739792915624827</v>
      </c>
      <c r="BA1182">
        <v>1</v>
      </c>
      <c r="BB1182">
        <v>0</v>
      </c>
      <c r="BC1182">
        <f t="shared" si="246"/>
        <v>1076</v>
      </c>
      <c r="BD1182">
        <f t="shared" si="247"/>
        <v>102</v>
      </c>
      <c r="BE1182">
        <f t="shared" si="243"/>
        <v>0.12733171127331711</v>
      </c>
      <c r="BF1182">
        <f t="shared" si="244"/>
        <v>0.56962025316455689</v>
      </c>
      <c r="BG1182">
        <f t="shared" si="245"/>
        <v>4.6197911854386228E-4</v>
      </c>
    </row>
    <row r="1183" spans="1:59" x14ac:dyDescent="0.35">
      <c r="A1183">
        <v>45</v>
      </c>
      <c r="B1183">
        <v>843.5826086956522</v>
      </c>
      <c r="C1183">
        <v>1</v>
      </c>
      <c r="D1183">
        <v>1922</v>
      </c>
      <c r="E1183">
        <v>2</v>
      </c>
      <c r="F1183">
        <v>2</v>
      </c>
      <c r="G1183">
        <v>7</v>
      </c>
      <c r="H1183">
        <v>3</v>
      </c>
      <c r="I1183">
        <v>1</v>
      </c>
      <c r="J1183">
        <v>0</v>
      </c>
      <c r="K1183">
        <v>15.69811320754717</v>
      </c>
      <c r="L1183">
        <v>3</v>
      </c>
      <c r="M1183">
        <v>3</v>
      </c>
      <c r="N1183" s="14">
        <v>0</v>
      </c>
      <c r="O1183">
        <v>1</v>
      </c>
      <c r="P1183" s="15">
        <f t="shared" si="235"/>
        <v>1</v>
      </c>
      <c r="Q1183">
        <f t="shared" si="236"/>
        <v>0</v>
      </c>
      <c r="R1183">
        <f t="shared" si="237"/>
        <v>8.4128488761699441E-2</v>
      </c>
      <c r="S1183" s="14">
        <f t="shared" si="238"/>
        <v>8.4128488761699441E-2</v>
      </c>
      <c r="T1183" s="15">
        <f t="shared" si="239"/>
        <v>0.91587151123830057</v>
      </c>
      <c r="U1183" s="14">
        <f t="shared" si="240"/>
        <v>-8.787919572089177E-2</v>
      </c>
      <c r="V1183" s="15">
        <f t="shared" si="241"/>
        <v>100</v>
      </c>
      <c r="W1183">
        <f t="shared" si="242"/>
        <v>9.1856213158059516E-2</v>
      </c>
      <c r="AZ1183">
        <v>0.26744636249923198</v>
      </c>
      <c r="BA1183">
        <v>1</v>
      </c>
      <c r="BB1183">
        <v>0</v>
      </c>
      <c r="BC1183">
        <f t="shared" si="246"/>
        <v>1077</v>
      </c>
      <c r="BD1183">
        <f t="shared" si="247"/>
        <v>102</v>
      </c>
      <c r="BE1183">
        <f t="shared" si="243"/>
        <v>0.12652068126520677</v>
      </c>
      <c r="BF1183">
        <f t="shared" si="244"/>
        <v>0.56962025316455689</v>
      </c>
      <c r="BG1183">
        <f t="shared" si="245"/>
        <v>0</v>
      </c>
    </row>
    <row r="1184" spans="1:59" x14ac:dyDescent="0.35">
      <c r="A1184">
        <v>45</v>
      </c>
      <c r="B1184">
        <v>843.5826086956522</v>
      </c>
      <c r="C1184">
        <v>20</v>
      </c>
      <c r="D1184">
        <v>372</v>
      </c>
      <c r="E1184">
        <v>3</v>
      </c>
      <c r="F1184">
        <v>2</v>
      </c>
      <c r="G1184">
        <v>7</v>
      </c>
      <c r="H1184">
        <v>4</v>
      </c>
      <c r="I1184">
        <v>2</v>
      </c>
      <c r="J1184">
        <v>1</v>
      </c>
      <c r="K1184">
        <v>14</v>
      </c>
      <c r="L1184">
        <v>2</v>
      </c>
      <c r="M1184">
        <v>3</v>
      </c>
      <c r="N1184" s="14">
        <v>0</v>
      </c>
      <c r="O1184">
        <v>1</v>
      </c>
      <c r="P1184" s="15">
        <f t="shared" si="235"/>
        <v>1</v>
      </c>
      <c r="Q1184">
        <f t="shared" si="236"/>
        <v>0</v>
      </c>
      <c r="R1184">
        <f t="shared" si="237"/>
        <v>0.24111207055381087</v>
      </c>
      <c r="S1184" s="14">
        <f t="shared" si="238"/>
        <v>0.24111207055381087</v>
      </c>
      <c r="T1184" s="15">
        <f t="shared" si="239"/>
        <v>0.7588879294461891</v>
      </c>
      <c r="U1184" s="14">
        <f t="shared" si="240"/>
        <v>-0.27590116802727715</v>
      </c>
      <c r="V1184" s="15">
        <f t="shared" si="241"/>
        <v>100</v>
      </c>
      <c r="W1184">
        <f t="shared" si="242"/>
        <v>0.3177176249591509</v>
      </c>
      <c r="AZ1184">
        <v>0.26782617226538752</v>
      </c>
      <c r="BA1184">
        <v>0</v>
      </c>
      <c r="BB1184">
        <v>1</v>
      </c>
      <c r="BC1184">
        <f t="shared" si="246"/>
        <v>1077</v>
      </c>
      <c r="BD1184">
        <f t="shared" si="247"/>
        <v>103</v>
      </c>
      <c r="BE1184">
        <f t="shared" si="243"/>
        <v>0.12652068126520677</v>
      </c>
      <c r="BF1184">
        <f t="shared" si="244"/>
        <v>0.56540084388185652</v>
      </c>
      <c r="BG1184">
        <f t="shared" si="245"/>
        <v>0</v>
      </c>
    </row>
    <row r="1185" spans="1:59" x14ac:dyDescent="0.35">
      <c r="A1185">
        <v>45</v>
      </c>
      <c r="B1185">
        <v>950</v>
      </c>
      <c r="C1185">
        <v>28</v>
      </c>
      <c r="D1185">
        <v>1546</v>
      </c>
      <c r="E1185">
        <v>4</v>
      </c>
      <c r="F1185">
        <v>2</v>
      </c>
      <c r="G1185">
        <v>4</v>
      </c>
      <c r="H1185">
        <v>4</v>
      </c>
      <c r="I1185">
        <v>2</v>
      </c>
      <c r="J1185">
        <v>0</v>
      </c>
      <c r="K1185">
        <v>20</v>
      </c>
      <c r="L1185">
        <v>4</v>
      </c>
      <c r="M1185">
        <v>3</v>
      </c>
      <c r="N1185" s="14">
        <v>0</v>
      </c>
      <c r="O1185">
        <v>1</v>
      </c>
      <c r="P1185" s="15">
        <f t="shared" si="235"/>
        <v>1</v>
      </c>
      <c r="Q1185">
        <f t="shared" si="236"/>
        <v>0</v>
      </c>
      <c r="R1185">
        <f t="shared" si="237"/>
        <v>1.976089443841517E-2</v>
      </c>
      <c r="S1185" s="14">
        <f t="shared" si="238"/>
        <v>1.976089443841517E-2</v>
      </c>
      <c r="T1185" s="15">
        <f t="shared" si="239"/>
        <v>0.98023910556158478</v>
      </c>
      <c r="U1185" s="14">
        <f t="shared" si="240"/>
        <v>-1.9958751810160946E-2</v>
      </c>
      <c r="V1185" s="15">
        <f t="shared" si="241"/>
        <v>100</v>
      </c>
      <c r="W1185">
        <f t="shared" si="242"/>
        <v>2.0159259436088338E-2</v>
      </c>
      <c r="AZ1185">
        <v>0.26800881556318712</v>
      </c>
      <c r="BA1185">
        <v>0</v>
      </c>
      <c r="BB1185">
        <v>1</v>
      </c>
      <c r="BC1185">
        <f t="shared" si="246"/>
        <v>1077</v>
      </c>
      <c r="BD1185">
        <f t="shared" si="247"/>
        <v>104</v>
      </c>
      <c r="BE1185">
        <f t="shared" si="243"/>
        <v>0.12652068126520677</v>
      </c>
      <c r="BF1185">
        <f t="shared" si="244"/>
        <v>0.56118143459915615</v>
      </c>
      <c r="BG1185">
        <f t="shared" si="245"/>
        <v>4.5513498345426133E-4</v>
      </c>
    </row>
    <row r="1186" spans="1:59" x14ac:dyDescent="0.35">
      <c r="A1186">
        <v>45</v>
      </c>
      <c r="B1186">
        <v>954</v>
      </c>
      <c r="C1186">
        <v>2</v>
      </c>
      <c r="D1186">
        <v>783</v>
      </c>
      <c r="E1186">
        <v>2</v>
      </c>
      <c r="F1186">
        <v>2</v>
      </c>
      <c r="G1186">
        <v>9</v>
      </c>
      <c r="H1186">
        <v>3</v>
      </c>
      <c r="I1186">
        <v>1</v>
      </c>
      <c r="J1186">
        <v>0</v>
      </c>
      <c r="K1186">
        <v>13</v>
      </c>
      <c r="L1186">
        <v>1</v>
      </c>
      <c r="M1186">
        <v>3</v>
      </c>
      <c r="N1186" s="14">
        <v>0</v>
      </c>
      <c r="O1186">
        <v>1</v>
      </c>
      <c r="P1186" s="15">
        <f t="shared" si="235"/>
        <v>1</v>
      </c>
      <c r="Q1186">
        <f t="shared" si="236"/>
        <v>0</v>
      </c>
      <c r="R1186">
        <f t="shared" si="237"/>
        <v>0.16757944521213278</v>
      </c>
      <c r="S1186" s="14">
        <f t="shared" si="238"/>
        <v>0.16757944521213278</v>
      </c>
      <c r="T1186" s="15">
        <f t="shared" si="239"/>
        <v>0.83242055478786725</v>
      </c>
      <c r="U1186" s="14">
        <f t="shared" si="240"/>
        <v>-0.18341749136548371</v>
      </c>
      <c r="V1186" s="15">
        <f t="shared" si="241"/>
        <v>100</v>
      </c>
      <c r="W1186">
        <f t="shared" si="242"/>
        <v>0.20131584239271755</v>
      </c>
      <c r="AZ1186">
        <v>0.27005375694413469</v>
      </c>
      <c r="BA1186">
        <v>1</v>
      </c>
      <c r="BB1186">
        <v>0</v>
      </c>
      <c r="BC1186">
        <f t="shared" si="246"/>
        <v>1078</v>
      </c>
      <c r="BD1186">
        <f t="shared" si="247"/>
        <v>104</v>
      </c>
      <c r="BE1186">
        <f t="shared" si="243"/>
        <v>0.12570965125709654</v>
      </c>
      <c r="BF1186">
        <f t="shared" si="244"/>
        <v>0.56118143459915615</v>
      </c>
      <c r="BG1186">
        <f t="shared" si="245"/>
        <v>0</v>
      </c>
    </row>
    <row r="1187" spans="1:59" x14ac:dyDescent="0.35">
      <c r="A1187">
        <v>45</v>
      </c>
      <c r="B1187">
        <v>974</v>
      </c>
      <c r="C1187">
        <v>1</v>
      </c>
      <c r="D1187">
        <v>996</v>
      </c>
      <c r="E1187">
        <v>4</v>
      </c>
      <c r="F1187">
        <v>1</v>
      </c>
      <c r="G1187">
        <v>5</v>
      </c>
      <c r="H1187">
        <v>4</v>
      </c>
      <c r="I1187">
        <v>3</v>
      </c>
      <c r="J1187">
        <v>0</v>
      </c>
      <c r="K1187">
        <v>14</v>
      </c>
      <c r="L1187">
        <v>4</v>
      </c>
      <c r="M1187">
        <v>3</v>
      </c>
      <c r="N1187" s="14">
        <v>0</v>
      </c>
      <c r="O1187">
        <v>1</v>
      </c>
      <c r="P1187" s="15">
        <f t="shared" si="235"/>
        <v>1</v>
      </c>
      <c r="Q1187">
        <f t="shared" si="236"/>
        <v>0</v>
      </c>
      <c r="R1187">
        <f t="shared" si="237"/>
        <v>4.4943073988643265E-3</v>
      </c>
      <c r="S1187" s="14">
        <f t="shared" si="238"/>
        <v>4.4943073988643265E-3</v>
      </c>
      <c r="T1187" s="15">
        <f t="shared" si="239"/>
        <v>0.99550569260113564</v>
      </c>
      <c r="U1187" s="14">
        <f t="shared" si="240"/>
        <v>-4.5044371605986724E-3</v>
      </c>
      <c r="V1187" s="15">
        <f t="shared" si="241"/>
        <v>100</v>
      </c>
      <c r="W1187">
        <f t="shared" si="242"/>
        <v>4.5145973873049854E-3</v>
      </c>
      <c r="AZ1187">
        <v>0.27078841882225119</v>
      </c>
      <c r="BA1187">
        <v>0</v>
      </c>
      <c r="BB1187">
        <v>1</v>
      </c>
      <c r="BC1187">
        <f t="shared" si="246"/>
        <v>1078</v>
      </c>
      <c r="BD1187">
        <f t="shared" si="247"/>
        <v>105</v>
      </c>
      <c r="BE1187">
        <f t="shared" si="243"/>
        <v>0.12570965125709654</v>
      </c>
      <c r="BF1187">
        <f t="shared" si="244"/>
        <v>0.55696202531645578</v>
      </c>
      <c r="BG1187">
        <f t="shared" si="245"/>
        <v>0</v>
      </c>
    </row>
    <row r="1188" spans="1:59" x14ac:dyDescent="0.35">
      <c r="A1188">
        <v>45</v>
      </c>
      <c r="B1188">
        <v>1005</v>
      </c>
      <c r="C1188">
        <v>28</v>
      </c>
      <c r="D1188">
        <v>1719</v>
      </c>
      <c r="E1188">
        <v>4</v>
      </c>
      <c r="F1188">
        <v>1</v>
      </c>
      <c r="G1188">
        <v>1</v>
      </c>
      <c r="H1188">
        <v>2</v>
      </c>
      <c r="I1188">
        <v>1</v>
      </c>
      <c r="J1188">
        <v>0</v>
      </c>
      <c r="K1188">
        <v>11</v>
      </c>
      <c r="L1188">
        <v>3</v>
      </c>
      <c r="M1188">
        <v>3</v>
      </c>
      <c r="N1188" s="14">
        <v>0</v>
      </c>
      <c r="O1188">
        <v>1</v>
      </c>
      <c r="P1188" s="15">
        <f t="shared" si="235"/>
        <v>1</v>
      </c>
      <c r="Q1188">
        <f t="shared" si="236"/>
        <v>0</v>
      </c>
      <c r="R1188">
        <f t="shared" si="237"/>
        <v>5.372832287488797E-2</v>
      </c>
      <c r="S1188" s="14">
        <f t="shared" si="238"/>
        <v>5.372832287488797E-2</v>
      </c>
      <c r="T1188" s="15">
        <f t="shared" si="239"/>
        <v>0.94627167712511207</v>
      </c>
      <c r="U1188" s="14">
        <f t="shared" si="240"/>
        <v>-5.5225566038329364E-2</v>
      </c>
      <c r="V1188" s="15">
        <f t="shared" si="241"/>
        <v>100</v>
      </c>
      <c r="W1188">
        <f t="shared" si="242"/>
        <v>5.6778961236714928E-2</v>
      </c>
      <c r="AZ1188">
        <v>0.2713840083920212</v>
      </c>
      <c r="BA1188">
        <v>0</v>
      </c>
      <c r="BB1188">
        <v>1</v>
      </c>
      <c r="BC1188">
        <f t="shared" si="246"/>
        <v>1078</v>
      </c>
      <c r="BD1188">
        <f t="shared" si="247"/>
        <v>106</v>
      </c>
      <c r="BE1188">
        <f t="shared" si="243"/>
        <v>0.12570965125709654</v>
      </c>
      <c r="BF1188">
        <f t="shared" si="244"/>
        <v>0.5527426160337553</v>
      </c>
      <c r="BG1188">
        <f t="shared" si="245"/>
        <v>4.4829084836478495E-4</v>
      </c>
    </row>
    <row r="1189" spans="1:59" x14ac:dyDescent="0.35">
      <c r="A1189">
        <v>45</v>
      </c>
      <c r="B1189">
        <v>1015</v>
      </c>
      <c r="C1189">
        <v>5</v>
      </c>
      <c r="D1189">
        <v>1611</v>
      </c>
      <c r="E1189">
        <v>3</v>
      </c>
      <c r="F1189">
        <v>1</v>
      </c>
      <c r="G1189">
        <v>5</v>
      </c>
      <c r="H1189">
        <v>1</v>
      </c>
      <c r="I1189">
        <v>1</v>
      </c>
      <c r="J1189">
        <v>1</v>
      </c>
      <c r="K1189">
        <v>14</v>
      </c>
      <c r="L1189">
        <v>1</v>
      </c>
      <c r="M1189">
        <v>3</v>
      </c>
      <c r="N1189" s="14">
        <v>0</v>
      </c>
      <c r="O1189">
        <v>1</v>
      </c>
      <c r="P1189" s="15">
        <f t="shared" si="235"/>
        <v>1</v>
      </c>
      <c r="Q1189">
        <f t="shared" si="236"/>
        <v>0</v>
      </c>
      <c r="R1189">
        <f t="shared" si="237"/>
        <v>0.39551548823275989</v>
      </c>
      <c r="S1189" s="14">
        <f t="shared" si="238"/>
        <v>0.39551548823275989</v>
      </c>
      <c r="T1189" s="15">
        <f t="shared" si="239"/>
        <v>0.60448451176724016</v>
      </c>
      <c r="U1189" s="14">
        <f t="shared" si="240"/>
        <v>-0.50337923081509706</v>
      </c>
      <c r="V1189" s="15">
        <f t="shared" si="241"/>
        <v>100</v>
      </c>
      <c r="W1189">
        <f t="shared" si="242"/>
        <v>0.65430210457576643</v>
      </c>
      <c r="AZ1189">
        <v>0.27234107194308305</v>
      </c>
      <c r="BA1189">
        <v>1</v>
      </c>
      <c r="BB1189">
        <v>0</v>
      </c>
      <c r="BC1189">
        <f t="shared" si="246"/>
        <v>1079</v>
      </c>
      <c r="BD1189">
        <f t="shared" si="247"/>
        <v>106</v>
      </c>
      <c r="BE1189">
        <f t="shared" si="243"/>
        <v>0.12489862124898621</v>
      </c>
      <c r="BF1189">
        <f t="shared" si="244"/>
        <v>0.5527426160337553</v>
      </c>
      <c r="BG1189">
        <f t="shared" si="245"/>
        <v>4.4829084836478495E-4</v>
      </c>
    </row>
    <row r="1190" spans="1:59" x14ac:dyDescent="0.35">
      <c r="A1190">
        <v>45</v>
      </c>
      <c r="B1190">
        <v>1038</v>
      </c>
      <c r="C1190">
        <v>20</v>
      </c>
      <c r="D1190">
        <v>1460</v>
      </c>
      <c r="E1190">
        <v>2</v>
      </c>
      <c r="F1190">
        <v>2</v>
      </c>
      <c r="G1190">
        <v>7</v>
      </c>
      <c r="H1190">
        <v>1</v>
      </c>
      <c r="I1190">
        <v>3</v>
      </c>
      <c r="J1190">
        <v>1</v>
      </c>
      <c r="K1190">
        <v>18</v>
      </c>
      <c r="L1190">
        <v>2</v>
      </c>
      <c r="M1190">
        <v>3</v>
      </c>
      <c r="N1190" s="14">
        <v>0</v>
      </c>
      <c r="O1190">
        <v>1</v>
      </c>
      <c r="P1190" s="15">
        <f t="shared" si="235"/>
        <v>1</v>
      </c>
      <c r="Q1190">
        <f t="shared" si="236"/>
        <v>0</v>
      </c>
      <c r="R1190">
        <f t="shared" si="237"/>
        <v>0.33751540973678579</v>
      </c>
      <c r="S1190" s="14">
        <f t="shared" si="238"/>
        <v>0.33751540973678579</v>
      </c>
      <c r="T1190" s="15">
        <f t="shared" si="239"/>
        <v>0.66248459026321416</v>
      </c>
      <c r="U1190" s="14">
        <f t="shared" si="240"/>
        <v>-0.41175798137233144</v>
      </c>
      <c r="V1190" s="15">
        <f t="shared" si="241"/>
        <v>100</v>
      </c>
      <c r="W1190">
        <f t="shared" si="242"/>
        <v>0.50946907248466911</v>
      </c>
      <c r="AZ1190">
        <v>0.27262128022373949</v>
      </c>
      <c r="BA1190">
        <v>1</v>
      </c>
      <c r="BB1190">
        <v>0</v>
      </c>
      <c r="BC1190">
        <f t="shared" si="246"/>
        <v>1080</v>
      </c>
      <c r="BD1190">
        <f t="shared" si="247"/>
        <v>106</v>
      </c>
      <c r="BE1190">
        <f t="shared" si="243"/>
        <v>0.12408759124087587</v>
      </c>
      <c r="BF1190">
        <f t="shared" si="244"/>
        <v>0.5527426160337553</v>
      </c>
      <c r="BG1190">
        <f t="shared" si="245"/>
        <v>4.4829084836472358E-4</v>
      </c>
    </row>
    <row r="1191" spans="1:59" x14ac:dyDescent="0.35">
      <c r="A1191">
        <v>45</v>
      </c>
      <c r="B1191">
        <v>1050</v>
      </c>
      <c r="C1191">
        <v>9</v>
      </c>
      <c r="D1191">
        <v>1117</v>
      </c>
      <c r="E1191">
        <v>2</v>
      </c>
      <c r="F1191">
        <v>1</v>
      </c>
      <c r="G1191">
        <v>8</v>
      </c>
      <c r="H1191">
        <v>3</v>
      </c>
      <c r="I1191">
        <v>2</v>
      </c>
      <c r="J1191">
        <v>0</v>
      </c>
      <c r="K1191">
        <v>13</v>
      </c>
      <c r="L1191">
        <v>4</v>
      </c>
      <c r="M1191">
        <v>3</v>
      </c>
      <c r="N1191" s="14">
        <v>0</v>
      </c>
      <c r="O1191">
        <v>1</v>
      </c>
      <c r="P1191" s="15">
        <f t="shared" si="235"/>
        <v>1</v>
      </c>
      <c r="Q1191">
        <f t="shared" si="236"/>
        <v>0</v>
      </c>
      <c r="R1191">
        <f t="shared" si="237"/>
        <v>4.3992002574151659E-2</v>
      </c>
      <c r="S1191" s="14">
        <f t="shared" si="238"/>
        <v>4.3992002574151659E-2</v>
      </c>
      <c r="T1191" s="15">
        <f t="shared" si="239"/>
        <v>0.9560079974258483</v>
      </c>
      <c r="U1191" s="14">
        <f t="shared" si="240"/>
        <v>-4.4989000457516914E-2</v>
      </c>
      <c r="V1191" s="15">
        <f t="shared" si="241"/>
        <v>100</v>
      </c>
      <c r="W1191">
        <f t="shared" si="242"/>
        <v>4.6016354144112537E-2</v>
      </c>
      <c r="AZ1191">
        <v>0.27329345047278963</v>
      </c>
      <c r="BA1191">
        <v>1</v>
      </c>
      <c r="BB1191">
        <v>0</v>
      </c>
      <c r="BC1191">
        <f t="shared" si="246"/>
        <v>1081</v>
      </c>
      <c r="BD1191">
        <f t="shared" si="247"/>
        <v>106</v>
      </c>
      <c r="BE1191">
        <f t="shared" si="243"/>
        <v>0.12327656123276565</v>
      </c>
      <c r="BF1191">
        <f t="shared" si="244"/>
        <v>0.5527426160337553</v>
      </c>
      <c r="BG1191">
        <f t="shared" si="245"/>
        <v>4.4829084836478495E-4</v>
      </c>
    </row>
    <row r="1192" spans="1:59" x14ac:dyDescent="0.35">
      <c r="A1192">
        <v>45</v>
      </c>
      <c r="B1192">
        <v>1052</v>
      </c>
      <c r="C1192">
        <v>6</v>
      </c>
      <c r="D1192">
        <v>302</v>
      </c>
      <c r="E1192">
        <v>4</v>
      </c>
      <c r="F1192">
        <v>1</v>
      </c>
      <c r="G1192">
        <v>8</v>
      </c>
      <c r="H1192">
        <v>4</v>
      </c>
      <c r="I1192">
        <v>1</v>
      </c>
      <c r="J1192">
        <v>0</v>
      </c>
      <c r="K1192">
        <v>12</v>
      </c>
      <c r="L1192">
        <v>4</v>
      </c>
      <c r="M1192">
        <v>3</v>
      </c>
      <c r="N1192" s="14">
        <v>0</v>
      </c>
      <c r="O1192">
        <v>1</v>
      </c>
      <c r="P1192" s="15">
        <f t="shared" si="235"/>
        <v>1</v>
      </c>
      <c r="Q1192">
        <f t="shared" si="236"/>
        <v>0</v>
      </c>
      <c r="R1192">
        <f t="shared" si="237"/>
        <v>3.2028074010586854E-2</v>
      </c>
      <c r="S1192" s="14">
        <f t="shared" si="238"/>
        <v>3.2028074010586854E-2</v>
      </c>
      <c r="T1192" s="15">
        <f t="shared" si="239"/>
        <v>0.96797192598941317</v>
      </c>
      <c r="U1192" s="14">
        <f t="shared" si="240"/>
        <v>-3.2552194203180909E-2</v>
      </c>
      <c r="V1192" s="15">
        <f t="shared" si="241"/>
        <v>100</v>
      </c>
      <c r="W1192">
        <f t="shared" si="242"/>
        <v>3.3087812932022106E-2</v>
      </c>
      <c r="AZ1192">
        <v>0.27333855624470571</v>
      </c>
      <c r="BA1192">
        <v>1</v>
      </c>
      <c r="BB1192">
        <v>0</v>
      </c>
      <c r="BC1192">
        <f t="shared" si="246"/>
        <v>1082</v>
      </c>
      <c r="BD1192">
        <f t="shared" si="247"/>
        <v>106</v>
      </c>
      <c r="BE1192">
        <f t="shared" si="243"/>
        <v>0.12246553122465531</v>
      </c>
      <c r="BF1192">
        <f t="shared" si="244"/>
        <v>0.5527426160337553</v>
      </c>
      <c r="BG1192">
        <f t="shared" si="245"/>
        <v>0</v>
      </c>
    </row>
    <row r="1193" spans="1:59" x14ac:dyDescent="0.35">
      <c r="A1193">
        <v>45</v>
      </c>
      <c r="B1193">
        <v>1195</v>
      </c>
      <c r="C1193">
        <v>2</v>
      </c>
      <c r="D1193">
        <v>264</v>
      </c>
      <c r="E1193">
        <v>1</v>
      </c>
      <c r="F1193">
        <v>2</v>
      </c>
      <c r="G1193">
        <v>6</v>
      </c>
      <c r="H1193">
        <v>4</v>
      </c>
      <c r="I1193">
        <v>2</v>
      </c>
      <c r="J1193">
        <v>0</v>
      </c>
      <c r="K1193">
        <v>15.049382716049383</v>
      </c>
      <c r="L1193">
        <v>4</v>
      </c>
      <c r="M1193">
        <v>3</v>
      </c>
      <c r="N1193" s="14">
        <v>0</v>
      </c>
      <c r="O1193">
        <v>1</v>
      </c>
      <c r="P1193" s="15">
        <f t="shared" si="235"/>
        <v>1</v>
      </c>
      <c r="Q1193">
        <f t="shared" si="236"/>
        <v>0</v>
      </c>
      <c r="R1193">
        <f t="shared" si="237"/>
        <v>4.0103948164377082E-2</v>
      </c>
      <c r="S1193" s="14">
        <f t="shared" si="238"/>
        <v>4.0103948164377082E-2</v>
      </c>
      <c r="T1193" s="15">
        <f t="shared" si="239"/>
        <v>0.95989605183562288</v>
      </c>
      <c r="U1193" s="14">
        <f t="shared" si="240"/>
        <v>-4.093027972077868E-2</v>
      </c>
      <c r="V1193" s="15">
        <f t="shared" si="241"/>
        <v>100</v>
      </c>
      <c r="W1193">
        <f t="shared" si="242"/>
        <v>4.1779469857893187E-2</v>
      </c>
      <c r="AZ1193">
        <v>0.27363227629563092</v>
      </c>
      <c r="BA1193">
        <v>0</v>
      </c>
      <c r="BB1193">
        <v>1</v>
      </c>
      <c r="BC1193">
        <f t="shared" si="246"/>
        <v>1082</v>
      </c>
      <c r="BD1193">
        <f t="shared" si="247"/>
        <v>107</v>
      </c>
      <c r="BE1193">
        <f t="shared" si="243"/>
        <v>0.12246553122465531</v>
      </c>
      <c r="BF1193">
        <f t="shared" si="244"/>
        <v>0.54852320675105481</v>
      </c>
      <c r="BG1193">
        <f t="shared" si="245"/>
        <v>4.4486878082001553E-4</v>
      </c>
    </row>
    <row r="1194" spans="1:59" x14ac:dyDescent="0.35">
      <c r="A1194">
        <v>45</v>
      </c>
      <c r="B1194">
        <v>1199</v>
      </c>
      <c r="C1194">
        <v>7</v>
      </c>
      <c r="D1194">
        <v>341</v>
      </c>
      <c r="E1194">
        <v>1</v>
      </c>
      <c r="F1194">
        <v>2</v>
      </c>
      <c r="G1194">
        <v>3</v>
      </c>
      <c r="H1194">
        <v>3</v>
      </c>
      <c r="I1194">
        <v>2</v>
      </c>
      <c r="J1194">
        <v>0</v>
      </c>
      <c r="K1194">
        <v>17</v>
      </c>
      <c r="L1194">
        <v>4</v>
      </c>
      <c r="M1194">
        <v>3</v>
      </c>
      <c r="N1194" s="14">
        <v>0</v>
      </c>
      <c r="O1194">
        <v>1</v>
      </c>
      <c r="P1194" s="15">
        <f t="shared" si="235"/>
        <v>1</v>
      </c>
      <c r="Q1194">
        <f t="shared" si="236"/>
        <v>0</v>
      </c>
      <c r="R1194">
        <f t="shared" si="237"/>
        <v>4.3385760206242317E-2</v>
      </c>
      <c r="S1194" s="14">
        <f t="shared" si="238"/>
        <v>4.3385760206242317E-2</v>
      </c>
      <c r="T1194" s="15">
        <f t="shared" si="239"/>
        <v>0.9566142397937577</v>
      </c>
      <c r="U1194" s="14">
        <f t="shared" si="240"/>
        <v>-4.4355062007555512E-2</v>
      </c>
      <c r="V1194" s="15">
        <f t="shared" si="241"/>
        <v>100</v>
      </c>
      <c r="W1194">
        <f t="shared" si="242"/>
        <v>4.535345429898275E-2</v>
      </c>
      <c r="AZ1194">
        <v>0.27366076477285867</v>
      </c>
      <c r="BA1194">
        <v>1</v>
      </c>
      <c r="BB1194">
        <v>0</v>
      </c>
      <c r="BC1194">
        <f t="shared" si="246"/>
        <v>1083</v>
      </c>
      <c r="BD1194">
        <f t="shared" si="247"/>
        <v>107</v>
      </c>
      <c r="BE1194">
        <f t="shared" si="243"/>
        <v>0.12165450121654497</v>
      </c>
      <c r="BF1194">
        <f t="shared" si="244"/>
        <v>0.54852320675105481</v>
      </c>
      <c r="BG1194">
        <f t="shared" si="245"/>
        <v>4.4486878081995466E-4</v>
      </c>
    </row>
    <row r="1195" spans="1:59" x14ac:dyDescent="0.35">
      <c r="A1195">
        <v>45</v>
      </c>
      <c r="B1195">
        <v>1234</v>
      </c>
      <c r="C1195">
        <v>11</v>
      </c>
      <c r="D1195">
        <v>1045</v>
      </c>
      <c r="E1195">
        <v>4</v>
      </c>
      <c r="F1195">
        <v>1</v>
      </c>
      <c r="G1195">
        <v>6</v>
      </c>
      <c r="H1195">
        <v>4</v>
      </c>
      <c r="I1195">
        <v>2</v>
      </c>
      <c r="J1195">
        <v>0</v>
      </c>
      <c r="K1195">
        <v>13</v>
      </c>
      <c r="L1195">
        <v>2</v>
      </c>
      <c r="M1195">
        <v>4</v>
      </c>
      <c r="N1195" s="14">
        <v>0</v>
      </c>
      <c r="O1195">
        <v>1</v>
      </c>
      <c r="P1195" s="15">
        <f t="shared" si="235"/>
        <v>1</v>
      </c>
      <c r="Q1195">
        <f t="shared" si="236"/>
        <v>0</v>
      </c>
      <c r="R1195">
        <f t="shared" si="237"/>
        <v>1.3706443792664133E-2</v>
      </c>
      <c r="S1195" s="14">
        <f t="shared" si="238"/>
        <v>1.3706443792664133E-2</v>
      </c>
      <c r="T1195" s="15">
        <f t="shared" si="239"/>
        <v>0.98629355620733583</v>
      </c>
      <c r="U1195" s="14">
        <f t="shared" si="240"/>
        <v>-1.3801244342389834E-2</v>
      </c>
      <c r="V1195" s="15">
        <f t="shared" si="241"/>
        <v>100</v>
      </c>
      <c r="W1195">
        <f t="shared" si="242"/>
        <v>1.3896921161454696E-2</v>
      </c>
      <c r="AZ1195">
        <v>0.27434296519788665</v>
      </c>
      <c r="BA1195">
        <v>1</v>
      </c>
      <c r="BB1195">
        <v>0</v>
      </c>
      <c r="BC1195">
        <f t="shared" si="246"/>
        <v>1084</v>
      </c>
      <c r="BD1195">
        <f t="shared" si="247"/>
        <v>107</v>
      </c>
      <c r="BE1195">
        <f t="shared" si="243"/>
        <v>0.12084347120843475</v>
      </c>
      <c r="BF1195">
        <f t="shared" si="244"/>
        <v>0.54852320675105481</v>
      </c>
      <c r="BG1195">
        <f t="shared" si="245"/>
        <v>4.4486878082001553E-4</v>
      </c>
    </row>
    <row r="1196" spans="1:59" x14ac:dyDescent="0.35">
      <c r="A1196">
        <v>45</v>
      </c>
      <c r="B1196">
        <v>1249</v>
      </c>
      <c r="C1196">
        <v>7</v>
      </c>
      <c r="D1196">
        <v>425</v>
      </c>
      <c r="E1196">
        <v>1</v>
      </c>
      <c r="F1196">
        <v>2</v>
      </c>
      <c r="G1196">
        <v>5</v>
      </c>
      <c r="H1196">
        <v>1</v>
      </c>
      <c r="I1196">
        <v>3</v>
      </c>
      <c r="J1196">
        <v>0</v>
      </c>
      <c r="K1196">
        <v>15.173076923076923</v>
      </c>
      <c r="L1196">
        <v>1</v>
      </c>
      <c r="M1196">
        <v>3</v>
      </c>
      <c r="N1196" s="14">
        <v>0</v>
      </c>
      <c r="O1196">
        <v>1</v>
      </c>
      <c r="P1196" s="15">
        <f t="shared" si="235"/>
        <v>1</v>
      </c>
      <c r="Q1196">
        <f t="shared" si="236"/>
        <v>0</v>
      </c>
      <c r="R1196">
        <f t="shared" si="237"/>
        <v>9.0669627204171627E-2</v>
      </c>
      <c r="S1196" s="14">
        <f t="shared" si="238"/>
        <v>9.0669627204171627E-2</v>
      </c>
      <c r="T1196" s="15">
        <f t="shared" si="239"/>
        <v>0.9093303727958284</v>
      </c>
      <c r="U1196" s="14">
        <f t="shared" si="240"/>
        <v>-9.5046804415256508E-2</v>
      </c>
      <c r="V1196" s="15">
        <f t="shared" si="241"/>
        <v>100</v>
      </c>
      <c r="W1196">
        <f t="shared" si="242"/>
        <v>9.9710325220303223E-2</v>
      </c>
      <c r="AZ1196">
        <v>0.27552421517300035</v>
      </c>
      <c r="BA1196">
        <v>1</v>
      </c>
      <c r="BB1196">
        <v>0</v>
      </c>
      <c r="BC1196">
        <f t="shared" si="246"/>
        <v>1085</v>
      </c>
      <c r="BD1196">
        <f t="shared" si="247"/>
        <v>107</v>
      </c>
      <c r="BE1196">
        <f t="shared" si="243"/>
        <v>0.12003244120032441</v>
      </c>
      <c r="BF1196">
        <f t="shared" si="244"/>
        <v>0.54852320675105481</v>
      </c>
      <c r="BG1196">
        <f t="shared" si="245"/>
        <v>0</v>
      </c>
    </row>
    <row r="1197" spans="1:59" x14ac:dyDescent="0.35">
      <c r="A1197">
        <v>45</v>
      </c>
      <c r="B1197">
        <v>1329</v>
      </c>
      <c r="C1197">
        <v>2</v>
      </c>
      <c r="D1197">
        <v>1635</v>
      </c>
      <c r="E1197">
        <v>4</v>
      </c>
      <c r="F1197">
        <v>1</v>
      </c>
      <c r="G1197">
        <v>3</v>
      </c>
      <c r="H1197">
        <v>4</v>
      </c>
      <c r="I1197">
        <v>3</v>
      </c>
      <c r="J1197">
        <v>0</v>
      </c>
      <c r="K1197">
        <v>19</v>
      </c>
      <c r="L1197">
        <v>1</v>
      </c>
      <c r="M1197">
        <v>3</v>
      </c>
      <c r="N1197" s="14">
        <v>0</v>
      </c>
      <c r="O1197">
        <v>1</v>
      </c>
      <c r="P1197" s="15">
        <f t="shared" si="235"/>
        <v>1</v>
      </c>
      <c r="Q1197">
        <f t="shared" si="236"/>
        <v>0</v>
      </c>
      <c r="R1197">
        <f t="shared" si="237"/>
        <v>4.7796026166096323E-3</v>
      </c>
      <c r="S1197" s="14">
        <f t="shared" si="238"/>
        <v>4.7796026166096323E-3</v>
      </c>
      <c r="T1197" s="15">
        <f t="shared" si="239"/>
        <v>0.99522039738339041</v>
      </c>
      <c r="U1197" s="14">
        <f t="shared" si="240"/>
        <v>-4.7910614442042724E-3</v>
      </c>
      <c r="V1197" s="15">
        <f t="shared" si="241"/>
        <v>100</v>
      </c>
      <c r="W1197">
        <f t="shared" si="242"/>
        <v>4.8025569302800148E-3</v>
      </c>
      <c r="AZ1197">
        <v>0.27605930972996712</v>
      </c>
      <c r="BA1197">
        <v>0</v>
      </c>
      <c r="BB1197">
        <v>1</v>
      </c>
      <c r="BC1197">
        <f t="shared" si="246"/>
        <v>1085</v>
      </c>
      <c r="BD1197">
        <f t="shared" si="247"/>
        <v>108</v>
      </c>
      <c r="BE1197">
        <f t="shared" si="243"/>
        <v>0.12003244120032441</v>
      </c>
      <c r="BF1197">
        <f t="shared" si="244"/>
        <v>0.54430379746835444</v>
      </c>
      <c r="BG1197">
        <f t="shared" si="245"/>
        <v>4.4144671327524623E-4</v>
      </c>
    </row>
    <row r="1198" spans="1:59" x14ac:dyDescent="0.35">
      <c r="A1198">
        <v>45</v>
      </c>
      <c r="B1198">
        <v>1339</v>
      </c>
      <c r="C1198">
        <v>7</v>
      </c>
      <c r="D1198">
        <v>86</v>
      </c>
      <c r="E1198">
        <v>2</v>
      </c>
      <c r="F1198">
        <v>2</v>
      </c>
      <c r="G1198">
        <v>4</v>
      </c>
      <c r="H1198">
        <v>1</v>
      </c>
      <c r="I1198">
        <v>3</v>
      </c>
      <c r="J1198">
        <v>0</v>
      </c>
      <c r="K1198">
        <v>15.375527426160337</v>
      </c>
      <c r="L1198">
        <v>3</v>
      </c>
      <c r="M1198">
        <v>3</v>
      </c>
      <c r="N1198" s="14">
        <v>0</v>
      </c>
      <c r="O1198">
        <v>1</v>
      </c>
      <c r="P1198" s="15">
        <f t="shared" si="235"/>
        <v>1</v>
      </c>
      <c r="Q1198">
        <f t="shared" si="236"/>
        <v>0</v>
      </c>
      <c r="R1198">
        <f t="shared" si="237"/>
        <v>4.3754096178879702E-2</v>
      </c>
      <c r="S1198" s="14">
        <f t="shared" si="238"/>
        <v>4.3754096178879702E-2</v>
      </c>
      <c r="T1198" s="15">
        <f t="shared" si="239"/>
        <v>0.95624590382112029</v>
      </c>
      <c r="U1198" s="14">
        <f t="shared" si="240"/>
        <v>-4.4740177436322595E-2</v>
      </c>
      <c r="V1198" s="15">
        <f t="shared" si="241"/>
        <v>100</v>
      </c>
      <c r="W1198">
        <f t="shared" si="242"/>
        <v>4.5756113572921031E-2</v>
      </c>
      <c r="AZ1198">
        <v>0.27653979149448515</v>
      </c>
      <c r="BA1198">
        <v>1</v>
      </c>
      <c r="BB1198">
        <v>0</v>
      </c>
      <c r="BC1198">
        <f t="shared" si="246"/>
        <v>1086</v>
      </c>
      <c r="BD1198">
        <f t="shared" si="247"/>
        <v>108</v>
      </c>
      <c r="BE1198">
        <f t="shared" si="243"/>
        <v>0.11922141119221408</v>
      </c>
      <c r="BF1198">
        <f t="shared" si="244"/>
        <v>0.54430379746835444</v>
      </c>
      <c r="BG1198">
        <f t="shared" si="245"/>
        <v>4.4144671327518584E-4</v>
      </c>
    </row>
    <row r="1199" spans="1:59" x14ac:dyDescent="0.35">
      <c r="A1199">
        <v>45</v>
      </c>
      <c r="B1199">
        <v>1448</v>
      </c>
      <c r="C1199">
        <v>29</v>
      </c>
      <c r="D1199">
        <v>1465</v>
      </c>
      <c r="E1199">
        <v>2</v>
      </c>
      <c r="F1199">
        <v>2</v>
      </c>
      <c r="G1199">
        <v>3</v>
      </c>
      <c r="H1199">
        <v>4</v>
      </c>
      <c r="I1199">
        <v>2</v>
      </c>
      <c r="J1199">
        <v>1</v>
      </c>
      <c r="K1199">
        <v>15.345132743362832</v>
      </c>
      <c r="L1199">
        <v>4</v>
      </c>
      <c r="M1199">
        <v>4</v>
      </c>
      <c r="N1199" s="14">
        <v>0</v>
      </c>
      <c r="O1199">
        <v>1</v>
      </c>
      <c r="P1199" s="15">
        <f t="shared" si="235"/>
        <v>1</v>
      </c>
      <c r="Q1199">
        <f t="shared" si="236"/>
        <v>0</v>
      </c>
      <c r="R1199">
        <f t="shared" si="237"/>
        <v>0.13197473543140878</v>
      </c>
      <c r="S1199" s="14">
        <f t="shared" si="238"/>
        <v>0.13197473543140878</v>
      </c>
      <c r="T1199" s="15">
        <f t="shared" si="239"/>
        <v>0.86802526456859119</v>
      </c>
      <c r="U1199" s="14">
        <f t="shared" si="240"/>
        <v>-0.14153445809953469</v>
      </c>
      <c r="V1199" s="15">
        <f t="shared" si="241"/>
        <v>100</v>
      </c>
      <c r="W1199">
        <f t="shared" si="242"/>
        <v>0.15204020069277621</v>
      </c>
      <c r="AZ1199">
        <v>0.27671419074899345</v>
      </c>
      <c r="BA1199">
        <v>1</v>
      </c>
      <c r="BB1199">
        <v>0</v>
      </c>
      <c r="BC1199">
        <f t="shared" si="246"/>
        <v>1087</v>
      </c>
      <c r="BD1199">
        <f t="shared" si="247"/>
        <v>108</v>
      </c>
      <c r="BE1199">
        <f t="shared" si="243"/>
        <v>0.11841038118410385</v>
      </c>
      <c r="BF1199">
        <f t="shared" si="244"/>
        <v>0.54430379746835444</v>
      </c>
      <c r="BG1199">
        <f t="shared" si="245"/>
        <v>4.4144671327524623E-4</v>
      </c>
    </row>
    <row r="1200" spans="1:59" x14ac:dyDescent="0.35">
      <c r="A1200">
        <v>45</v>
      </c>
      <c r="B1200">
        <v>1449</v>
      </c>
      <c r="C1200">
        <v>2</v>
      </c>
      <c r="D1200">
        <v>1277</v>
      </c>
      <c r="E1200">
        <v>1</v>
      </c>
      <c r="F1200">
        <v>1</v>
      </c>
      <c r="G1200">
        <v>6</v>
      </c>
      <c r="H1200">
        <v>2</v>
      </c>
      <c r="I1200">
        <v>1</v>
      </c>
      <c r="J1200">
        <v>1</v>
      </c>
      <c r="K1200">
        <v>15.049382716049383</v>
      </c>
      <c r="L1200">
        <v>1</v>
      </c>
      <c r="M1200">
        <v>3</v>
      </c>
      <c r="N1200" s="14">
        <v>1</v>
      </c>
      <c r="O1200">
        <v>0</v>
      </c>
      <c r="P1200" s="15">
        <f t="shared" si="235"/>
        <v>1</v>
      </c>
      <c r="Q1200">
        <f t="shared" si="236"/>
        <v>1</v>
      </c>
      <c r="R1200">
        <f t="shared" si="237"/>
        <v>0.4767245060823927</v>
      </c>
      <c r="S1200" s="14">
        <f t="shared" si="238"/>
        <v>0.4767245060823927</v>
      </c>
      <c r="T1200" s="15">
        <f t="shared" si="239"/>
        <v>0.5232754939176073</v>
      </c>
      <c r="U1200" s="14">
        <f t="shared" si="240"/>
        <v>-0.74081651032597673</v>
      </c>
      <c r="V1200" s="15">
        <f t="shared" si="241"/>
        <v>0</v>
      </c>
      <c r="W1200">
        <f t="shared" si="242"/>
        <v>1.09764756634342</v>
      </c>
      <c r="AZ1200">
        <v>0.27678005239740122</v>
      </c>
      <c r="BA1200">
        <v>1</v>
      </c>
      <c r="BB1200">
        <v>0</v>
      </c>
      <c r="BC1200">
        <f t="shared" si="246"/>
        <v>1088</v>
      </c>
      <c r="BD1200">
        <f t="shared" si="247"/>
        <v>108</v>
      </c>
      <c r="BE1200">
        <f t="shared" si="243"/>
        <v>0.11759935117599352</v>
      </c>
      <c r="BF1200">
        <f t="shared" si="244"/>
        <v>0.54430379746835444</v>
      </c>
      <c r="BG1200">
        <f t="shared" si="245"/>
        <v>0</v>
      </c>
    </row>
    <row r="1201" spans="1:59" x14ac:dyDescent="0.35">
      <c r="A1201">
        <v>46</v>
      </c>
      <c r="B1201">
        <v>150</v>
      </c>
      <c r="C1201">
        <v>2</v>
      </c>
      <c r="D1201">
        <v>1228</v>
      </c>
      <c r="E1201">
        <v>4</v>
      </c>
      <c r="F1201">
        <v>2</v>
      </c>
      <c r="G1201">
        <v>3</v>
      </c>
      <c r="H1201">
        <v>4</v>
      </c>
      <c r="I1201">
        <v>3</v>
      </c>
      <c r="J1201">
        <v>0</v>
      </c>
      <c r="K1201">
        <v>11</v>
      </c>
      <c r="L1201">
        <v>3</v>
      </c>
      <c r="M1201">
        <v>2</v>
      </c>
      <c r="N1201" s="14">
        <v>0</v>
      </c>
      <c r="O1201">
        <v>1</v>
      </c>
      <c r="P1201" s="15">
        <f t="shared" si="235"/>
        <v>1</v>
      </c>
      <c r="Q1201">
        <f t="shared" si="236"/>
        <v>0</v>
      </c>
      <c r="R1201">
        <f t="shared" si="237"/>
        <v>8.7512346602129591E-3</v>
      </c>
      <c r="S1201" s="14">
        <f t="shared" si="238"/>
        <v>8.7512346602129591E-3</v>
      </c>
      <c r="T1201" s="15">
        <f t="shared" si="239"/>
        <v>0.99124876533978701</v>
      </c>
      <c r="U1201" s="14">
        <f t="shared" si="240"/>
        <v>-8.7897515927079766E-3</v>
      </c>
      <c r="V1201" s="15">
        <f t="shared" si="241"/>
        <v>100</v>
      </c>
      <c r="W1201">
        <f t="shared" si="242"/>
        <v>8.8284948906979487E-3</v>
      </c>
      <c r="AZ1201">
        <v>0.27872556812149901</v>
      </c>
      <c r="BA1201">
        <v>0</v>
      </c>
      <c r="BB1201">
        <v>1</v>
      </c>
      <c r="BC1201">
        <f t="shared" si="246"/>
        <v>1088</v>
      </c>
      <c r="BD1201">
        <f t="shared" si="247"/>
        <v>109</v>
      </c>
      <c r="BE1201">
        <f t="shared" si="243"/>
        <v>0.11759935117599352</v>
      </c>
      <c r="BF1201">
        <f t="shared" si="244"/>
        <v>0.54008438818565407</v>
      </c>
      <c r="BG1201">
        <f t="shared" si="245"/>
        <v>0</v>
      </c>
    </row>
    <row r="1202" spans="1:59" x14ac:dyDescent="0.35">
      <c r="A1202">
        <v>46</v>
      </c>
      <c r="B1202">
        <v>168</v>
      </c>
      <c r="C1202">
        <v>4</v>
      </c>
      <c r="D1202">
        <v>1280</v>
      </c>
      <c r="E1202">
        <v>4</v>
      </c>
      <c r="F1202">
        <v>1</v>
      </c>
      <c r="G1202">
        <v>6</v>
      </c>
      <c r="H1202">
        <v>2</v>
      </c>
      <c r="I1202">
        <v>2</v>
      </c>
      <c r="J1202">
        <v>0</v>
      </c>
      <c r="K1202">
        <v>15.049382716049383</v>
      </c>
      <c r="L1202">
        <v>3</v>
      </c>
      <c r="M1202">
        <v>3</v>
      </c>
      <c r="N1202" s="14">
        <v>0</v>
      </c>
      <c r="O1202">
        <v>1</v>
      </c>
      <c r="P1202" s="15">
        <f t="shared" si="235"/>
        <v>1</v>
      </c>
      <c r="Q1202">
        <f t="shared" si="236"/>
        <v>0</v>
      </c>
      <c r="R1202">
        <f t="shared" si="237"/>
        <v>2.5433243081793462E-2</v>
      </c>
      <c r="S1202" s="14">
        <f t="shared" si="238"/>
        <v>2.5433243081793462E-2</v>
      </c>
      <c r="T1202" s="15">
        <f t="shared" si="239"/>
        <v>0.97456675691820649</v>
      </c>
      <c r="U1202" s="14">
        <f t="shared" si="240"/>
        <v>-2.576225861660383E-2</v>
      </c>
      <c r="V1202" s="15">
        <f t="shared" si="241"/>
        <v>100</v>
      </c>
      <c r="W1202">
        <f t="shared" si="242"/>
        <v>2.6096973759108046E-2</v>
      </c>
      <c r="AZ1202">
        <v>0.27878845663047486</v>
      </c>
      <c r="BA1202">
        <v>0</v>
      </c>
      <c r="BB1202">
        <v>1</v>
      </c>
      <c r="BC1202">
        <f t="shared" si="246"/>
        <v>1088</v>
      </c>
      <c r="BD1202">
        <f t="shared" si="247"/>
        <v>110</v>
      </c>
      <c r="BE1202">
        <f t="shared" si="243"/>
        <v>0.11759935117599352</v>
      </c>
      <c r="BF1202">
        <f t="shared" si="244"/>
        <v>0.53586497890295359</v>
      </c>
      <c r="BG1202">
        <f t="shared" si="245"/>
        <v>4.3460257818570756E-4</v>
      </c>
    </row>
    <row r="1203" spans="1:59" x14ac:dyDescent="0.35">
      <c r="A1203">
        <v>46</v>
      </c>
      <c r="B1203">
        <v>261</v>
      </c>
      <c r="C1203">
        <v>21</v>
      </c>
      <c r="D1203">
        <v>1821</v>
      </c>
      <c r="E1203">
        <v>4</v>
      </c>
      <c r="F1203">
        <v>1</v>
      </c>
      <c r="G1203">
        <v>7</v>
      </c>
      <c r="H1203">
        <v>2</v>
      </c>
      <c r="I1203">
        <v>2</v>
      </c>
      <c r="J1203">
        <v>0</v>
      </c>
      <c r="K1203">
        <v>22</v>
      </c>
      <c r="L1203">
        <v>4</v>
      </c>
      <c r="M1203">
        <v>4</v>
      </c>
      <c r="N1203" s="14">
        <v>1</v>
      </c>
      <c r="O1203">
        <v>0</v>
      </c>
      <c r="P1203" s="15">
        <f t="shared" si="235"/>
        <v>1</v>
      </c>
      <c r="Q1203">
        <f t="shared" si="236"/>
        <v>1</v>
      </c>
      <c r="R1203">
        <f t="shared" si="237"/>
        <v>2.3820883861371028E-2</v>
      </c>
      <c r="S1203" s="14">
        <f t="shared" si="238"/>
        <v>2.3820883861371028E-2</v>
      </c>
      <c r="T1203" s="15">
        <f t="shared" si="239"/>
        <v>0.97617911613862896</v>
      </c>
      <c r="U1203" s="14">
        <f t="shared" si="240"/>
        <v>-3.7371926098923796</v>
      </c>
      <c r="V1203" s="15">
        <f t="shared" si="241"/>
        <v>0</v>
      </c>
      <c r="W1203">
        <f t="shared" si="242"/>
        <v>40.979970425095907</v>
      </c>
      <c r="AZ1203">
        <v>0.27936109594640818</v>
      </c>
      <c r="BA1203">
        <v>1</v>
      </c>
      <c r="BB1203">
        <v>0</v>
      </c>
      <c r="BC1203">
        <f t="shared" si="246"/>
        <v>1089</v>
      </c>
      <c r="BD1203">
        <f t="shared" si="247"/>
        <v>110</v>
      </c>
      <c r="BE1203">
        <f t="shared" si="243"/>
        <v>0.11678832116788318</v>
      </c>
      <c r="BF1203">
        <f t="shared" si="244"/>
        <v>0.53586497890295359</v>
      </c>
      <c r="BG1203">
        <f t="shared" si="245"/>
        <v>4.3460257818564804E-4</v>
      </c>
    </row>
    <row r="1204" spans="1:59" x14ac:dyDescent="0.35">
      <c r="A1204">
        <v>46</v>
      </c>
      <c r="B1204">
        <v>377</v>
      </c>
      <c r="C1204">
        <v>9</v>
      </c>
      <c r="D1204">
        <v>1457</v>
      </c>
      <c r="E1204">
        <v>1</v>
      </c>
      <c r="F1204">
        <v>2</v>
      </c>
      <c r="G1204">
        <v>8</v>
      </c>
      <c r="H1204">
        <v>4</v>
      </c>
      <c r="I1204">
        <v>3</v>
      </c>
      <c r="J1204">
        <v>0</v>
      </c>
      <c r="K1204">
        <v>11</v>
      </c>
      <c r="L1204">
        <v>1</v>
      </c>
      <c r="M1204">
        <v>4</v>
      </c>
      <c r="N1204" s="14">
        <v>1</v>
      </c>
      <c r="O1204">
        <v>0</v>
      </c>
      <c r="P1204" s="15">
        <f t="shared" si="235"/>
        <v>1</v>
      </c>
      <c r="Q1204">
        <f t="shared" si="236"/>
        <v>1</v>
      </c>
      <c r="R1204">
        <f t="shared" si="237"/>
        <v>3.9356983700042508E-2</v>
      </c>
      <c r="S1204" s="14">
        <f t="shared" si="238"/>
        <v>3.9356983700042508E-2</v>
      </c>
      <c r="T1204" s="15">
        <f t="shared" si="239"/>
        <v>0.96064301629995752</v>
      </c>
      <c r="U1204" s="14">
        <f t="shared" si="240"/>
        <v>-3.2350818433717228</v>
      </c>
      <c r="V1204" s="15">
        <f t="shared" si="241"/>
        <v>0</v>
      </c>
      <c r="W1204">
        <f t="shared" si="242"/>
        <v>24.408451207070524</v>
      </c>
      <c r="AZ1204">
        <v>0.27938533227618634</v>
      </c>
      <c r="BA1204">
        <v>1</v>
      </c>
      <c r="BB1204">
        <v>0</v>
      </c>
      <c r="BC1204">
        <f t="shared" si="246"/>
        <v>1090</v>
      </c>
      <c r="BD1204">
        <f t="shared" si="247"/>
        <v>110</v>
      </c>
      <c r="BE1204">
        <f t="shared" si="243"/>
        <v>0.11597729115977295</v>
      </c>
      <c r="BF1204">
        <f t="shared" si="244"/>
        <v>0.53586497890295359</v>
      </c>
      <c r="BG1204">
        <f t="shared" si="245"/>
        <v>0</v>
      </c>
    </row>
    <row r="1205" spans="1:59" x14ac:dyDescent="0.35">
      <c r="A1205">
        <v>46</v>
      </c>
      <c r="B1205">
        <v>406</v>
      </c>
      <c r="C1205">
        <v>3</v>
      </c>
      <c r="D1205">
        <v>1124</v>
      </c>
      <c r="E1205">
        <v>1</v>
      </c>
      <c r="F1205">
        <v>2</v>
      </c>
      <c r="G1205">
        <v>6</v>
      </c>
      <c r="H1205">
        <v>3</v>
      </c>
      <c r="I1205">
        <v>2</v>
      </c>
      <c r="J1205">
        <v>0</v>
      </c>
      <c r="K1205">
        <v>12</v>
      </c>
      <c r="L1205">
        <v>4</v>
      </c>
      <c r="M1205">
        <v>3</v>
      </c>
      <c r="N1205" s="14">
        <v>0</v>
      </c>
      <c r="O1205">
        <v>1</v>
      </c>
      <c r="P1205" s="15">
        <f t="shared" si="235"/>
        <v>1</v>
      </c>
      <c r="Q1205">
        <f t="shared" si="236"/>
        <v>0</v>
      </c>
      <c r="R1205">
        <f t="shared" si="237"/>
        <v>5.8500876723421545E-2</v>
      </c>
      <c r="S1205" s="14">
        <f t="shared" si="238"/>
        <v>5.8500876723421545E-2</v>
      </c>
      <c r="T1205" s="15">
        <f t="shared" si="239"/>
        <v>0.94149912327657848</v>
      </c>
      <c r="U1205" s="14">
        <f t="shared" si="240"/>
        <v>-6.0281862083899386E-2</v>
      </c>
      <c r="V1205" s="15">
        <f t="shared" si="241"/>
        <v>100</v>
      </c>
      <c r="W1205">
        <f t="shared" si="242"/>
        <v>6.2135880190550212E-2</v>
      </c>
      <c r="AZ1205">
        <v>0.27958003516301716</v>
      </c>
      <c r="BA1205">
        <v>0</v>
      </c>
      <c r="BB1205">
        <v>1</v>
      </c>
      <c r="BC1205">
        <f t="shared" si="246"/>
        <v>1090</v>
      </c>
      <c r="BD1205">
        <f t="shared" si="247"/>
        <v>111</v>
      </c>
      <c r="BE1205">
        <f t="shared" si="243"/>
        <v>0.11597729115977295</v>
      </c>
      <c r="BF1205">
        <f t="shared" si="244"/>
        <v>0.53164556962025311</v>
      </c>
      <c r="BG1205">
        <f t="shared" si="245"/>
        <v>4.3118051064093815E-4</v>
      </c>
    </row>
    <row r="1206" spans="1:59" x14ac:dyDescent="0.35">
      <c r="A1206">
        <v>46</v>
      </c>
      <c r="B1206">
        <v>430</v>
      </c>
      <c r="C1206">
        <v>1</v>
      </c>
      <c r="D1206">
        <v>1069</v>
      </c>
      <c r="E1206">
        <v>4</v>
      </c>
      <c r="F1206">
        <v>2</v>
      </c>
      <c r="G1206">
        <v>1</v>
      </c>
      <c r="H1206">
        <v>4</v>
      </c>
      <c r="I1206">
        <v>3</v>
      </c>
      <c r="J1206">
        <v>0</v>
      </c>
      <c r="K1206">
        <v>17</v>
      </c>
      <c r="L1206">
        <v>4</v>
      </c>
      <c r="M1206">
        <v>3</v>
      </c>
      <c r="N1206" s="14">
        <v>0</v>
      </c>
      <c r="O1206">
        <v>1</v>
      </c>
      <c r="P1206" s="15">
        <f t="shared" si="235"/>
        <v>1</v>
      </c>
      <c r="Q1206">
        <f t="shared" si="236"/>
        <v>0</v>
      </c>
      <c r="R1206">
        <f t="shared" si="237"/>
        <v>3.6185627710489509E-3</v>
      </c>
      <c r="S1206" s="14">
        <f t="shared" si="238"/>
        <v>3.6185627710489509E-3</v>
      </c>
      <c r="T1206" s="15">
        <f t="shared" si="239"/>
        <v>0.99638143722895101</v>
      </c>
      <c r="U1206" s="14">
        <f t="shared" si="240"/>
        <v>-3.6251256061167695E-3</v>
      </c>
      <c r="V1206" s="15">
        <f t="shared" si="241"/>
        <v>100</v>
      </c>
      <c r="W1206">
        <f t="shared" si="242"/>
        <v>3.631704321100744E-3</v>
      </c>
      <c r="AZ1206">
        <v>0.28076721735323001</v>
      </c>
      <c r="BA1206">
        <v>1</v>
      </c>
      <c r="BB1206">
        <v>0</v>
      </c>
      <c r="BC1206">
        <f t="shared" si="246"/>
        <v>1091</v>
      </c>
      <c r="BD1206">
        <f t="shared" si="247"/>
        <v>111</v>
      </c>
      <c r="BE1206">
        <f t="shared" si="243"/>
        <v>0.11516626115166262</v>
      </c>
      <c r="BF1206">
        <f t="shared" si="244"/>
        <v>0.53164556962025311</v>
      </c>
      <c r="BG1206">
        <f t="shared" si="245"/>
        <v>4.3118051064093815E-4</v>
      </c>
    </row>
    <row r="1207" spans="1:59" x14ac:dyDescent="0.35">
      <c r="A1207">
        <v>46</v>
      </c>
      <c r="B1207">
        <v>526</v>
      </c>
      <c r="C1207">
        <v>1</v>
      </c>
      <c r="D1207">
        <v>244</v>
      </c>
      <c r="E1207">
        <v>2</v>
      </c>
      <c r="F1207">
        <v>1</v>
      </c>
      <c r="G1207">
        <v>8</v>
      </c>
      <c r="H1207">
        <v>1</v>
      </c>
      <c r="I1207">
        <v>3</v>
      </c>
      <c r="J1207">
        <v>0</v>
      </c>
      <c r="K1207">
        <v>25</v>
      </c>
      <c r="L1207">
        <v>3</v>
      </c>
      <c r="M1207">
        <v>3</v>
      </c>
      <c r="N1207" s="14">
        <v>0</v>
      </c>
      <c r="O1207">
        <v>1</v>
      </c>
      <c r="P1207" s="15">
        <f t="shared" si="235"/>
        <v>1</v>
      </c>
      <c r="Q1207">
        <f t="shared" si="236"/>
        <v>0</v>
      </c>
      <c r="R1207">
        <f t="shared" si="237"/>
        <v>3.6046805215552175E-2</v>
      </c>
      <c r="S1207" s="14">
        <f t="shared" si="238"/>
        <v>3.6046805215552175E-2</v>
      </c>
      <c r="T1207" s="15">
        <f t="shared" si="239"/>
        <v>0.96395319478444785</v>
      </c>
      <c r="U1207" s="14">
        <f t="shared" si="240"/>
        <v>-3.671253867849885E-2</v>
      </c>
      <c r="V1207" s="15">
        <f t="shared" si="241"/>
        <v>100</v>
      </c>
      <c r="W1207">
        <f t="shared" si="242"/>
        <v>3.7394767101334929E-2</v>
      </c>
      <c r="AZ1207">
        <v>0.2809440255652505</v>
      </c>
      <c r="BA1207">
        <v>1</v>
      </c>
      <c r="BB1207">
        <v>0</v>
      </c>
      <c r="BC1207">
        <f t="shared" si="246"/>
        <v>1092</v>
      </c>
      <c r="BD1207">
        <f t="shared" si="247"/>
        <v>111</v>
      </c>
      <c r="BE1207">
        <f t="shared" si="243"/>
        <v>0.11435523114355228</v>
      </c>
      <c r="BF1207">
        <f t="shared" si="244"/>
        <v>0.53164556962025311</v>
      </c>
      <c r="BG1207">
        <f t="shared" si="245"/>
        <v>4.3118051064087911E-4</v>
      </c>
    </row>
    <row r="1208" spans="1:59" x14ac:dyDescent="0.35">
      <c r="A1208">
        <v>46</v>
      </c>
      <c r="B1208">
        <v>563</v>
      </c>
      <c r="C1208">
        <v>1</v>
      </c>
      <c r="D1208">
        <v>1602</v>
      </c>
      <c r="E1208">
        <v>4</v>
      </c>
      <c r="F1208">
        <v>2</v>
      </c>
      <c r="G1208">
        <v>6</v>
      </c>
      <c r="H1208">
        <v>1</v>
      </c>
      <c r="I1208">
        <v>1</v>
      </c>
      <c r="J1208">
        <v>0</v>
      </c>
      <c r="K1208">
        <v>15</v>
      </c>
      <c r="L1208">
        <v>2</v>
      </c>
      <c r="M1208">
        <v>1</v>
      </c>
      <c r="N1208" s="14">
        <v>0</v>
      </c>
      <c r="O1208">
        <v>1</v>
      </c>
      <c r="P1208" s="15">
        <f t="shared" si="235"/>
        <v>1</v>
      </c>
      <c r="Q1208">
        <f t="shared" si="236"/>
        <v>0</v>
      </c>
      <c r="R1208">
        <f t="shared" si="237"/>
        <v>0.15430681143974148</v>
      </c>
      <c r="S1208" s="14">
        <f t="shared" si="238"/>
        <v>0.15430681143974148</v>
      </c>
      <c r="T1208" s="15">
        <f t="shared" si="239"/>
        <v>0.84569318856025855</v>
      </c>
      <c r="U1208" s="14">
        <f t="shared" si="240"/>
        <v>-0.16759864642970834</v>
      </c>
      <c r="V1208" s="15">
        <f t="shared" si="241"/>
        <v>100</v>
      </c>
      <c r="W1208">
        <f t="shared" si="242"/>
        <v>0.18246193007944109</v>
      </c>
      <c r="AZ1208">
        <v>0.28112214764135363</v>
      </c>
      <c r="BA1208">
        <v>1</v>
      </c>
      <c r="BB1208">
        <v>0</v>
      </c>
      <c r="BC1208">
        <f t="shared" si="246"/>
        <v>1093</v>
      </c>
      <c r="BD1208">
        <f t="shared" si="247"/>
        <v>111</v>
      </c>
      <c r="BE1208">
        <f t="shared" si="243"/>
        <v>0.11354420113544206</v>
      </c>
      <c r="BF1208">
        <f t="shared" si="244"/>
        <v>0.53164556962025311</v>
      </c>
      <c r="BG1208">
        <f t="shared" si="245"/>
        <v>4.3118051064093815E-4</v>
      </c>
    </row>
    <row r="1209" spans="1:59" x14ac:dyDescent="0.35">
      <c r="A1209">
        <v>46</v>
      </c>
      <c r="B1209">
        <v>638</v>
      </c>
      <c r="C1209">
        <v>1</v>
      </c>
      <c r="D1209">
        <v>124</v>
      </c>
      <c r="E1209">
        <v>3</v>
      </c>
      <c r="F1209">
        <v>2</v>
      </c>
      <c r="G1209">
        <v>7</v>
      </c>
      <c r="H1209">
        <v>1</v>
      </c>
      <c r="I1209">
        <v>2</v>
      </c>
      <c r="J1209">
        <v>1</v>
      </c>
      <c r="K1209">
        <v>13</v>
      </c>
      <c r="L1209">
        <v>3</v>
      </c>
      <c r="M1209">
        <v>2</v>
      </c>
      <c r="N1209" s="14">
        <v>0</v>
      </c>
      <c r="O1209">
        <v>1</v>
      </c>
      <c r="P1209" s="15">
        <f t="shared" si="235"/>
        <v>1</v>
      </c>
      <c r="Q1209">
        <f t="shared" si="236"/>
        <v>0</v>
      </c>
      <c r="R1209">
        <f t="shared" si="237"/>
        <v>0.37531625977491417</v>
      </c>
      <c r="S1209" s="14">
        <f t="shared" si="238"/>
        <v>0.37531625977491417</v>
      </c>
      <c r="T1209" s="15">
        <f t="shared" si="239"/>
        <v>0.62468374022508577</v>
      </c>
      <c r="U1209" s="14">
        <f t="shared" si="240"/>
        <v>-0.47050977295471735</v>
      </c>
      <c r="V1209" s="15">
        <f t="shared" si="241"/>
        <v>100</v>
      </c>
      <c r="W1209">
        <f t="shared" si="242"/>
        <v>0.60081003491411578</v>
      </c>
      <c r="AZ1209">
        <v>0.28142139954659928</v>
      </c>
      <c r="BA1209">
        <v>1</v>
      </c>
      <c r="BB1209">
        <v>0</v>
      </c>
      <c r="BC1209">
        <f t="shared" si="246"/>
        <v>1094</v>
      </c>
      <c r="BD1209">
        <f t="shared" si="247"/>
        <v>111</v>
      </c>
      <c r="BE1209">
        <f t="shared" si="243"/>
        <v>0.11273317112733172</v>
      </c>
      <c r="BF1209">
        <f t="shared" si="244"/>
        <v>0.53164556962025311</v>
      </c>
      <c r="BG1209">
        <f t="shared" si="245"/>
        <v>0</v>
      </c>
    </row>
    <row r="1210" spans="1:59" x14ac:dyDescent="0.35">
      <c r="A1210">
        <v>46</v>
      </c>
      <c r="B1210">
        <v>644</v>
      </c>
      <c r="C1210">
        <v>1</v>
      </c>
      <c r="D1210">
        <v>288</v>
      </c>
      <c r="E1210">
        <v>4</v>
      </c>
      <c r="F1210">
        <v>2</v>
      </c>
      <c r="G1210">
        <v>7</v>
      </c>
      <c r="H1210">
        <v>1</v>
      </c>
      <c r="I1210">
        <v>3</v>
      </c>
      <c r="J1210">
        <v>0</v>
      </c>
      <c r="K1210">
        <v>15.69811320754717</v>
      </c>
      <c r="L1210">
        <v>3</v>
      </c>
      <c r="M1210">
        <v>3</v>
      </c>
      <c r="N1210" s="14">
        <v>0</v>
      </c>
      <c r="O1210">
        <v>1</v>
      </c>
      <c r="P1210" s="15">
        <f t="shared" si="235"/>
        <v>1</v>
      </c>
      <c r="Q1210">
        <f t="shared" si="236"/>
        <v>0</v>
      </c>
      <c r="R1210">
        <f t="shared" si="237"/>
        <v>2.7039809562153762E-2</v>
      </c>
      <c r="S1210" s="14">
        <f t="shared" si="238"/>
        <v>2.7039809562153762E-2</v>
      </c>
      <c r="T1210" s="15">
        <f t="shared" si="239"/>
        <v>0.97296019043784621</v>
      </c>
      <c r="U1210" s="14">
        <f t="shared" si="240"/>
        <v>-2.7412111879960493E-2</v>
      </c>
      <c r="V1210" s="15">
        <f t="shared" si="241"/>
        <v>100</v>
      </c>
      <c r="W1210">
        <f t="shared" si="242"/>
        <v>2.779128049420548E-2</v>
      </c>
      <c r="AZ1210">
        <v>0.28173967745912015</v>
      </c>
      <c r="BA1210">
        <v>0</v>
      </c>
      <c r="BB1210">
        <v>1</v>
      </c>
      <c r="BC1210">
        <f t="shared" si="246"/>
        <v>1094</v>
      </c>
      <c r="BD1210">
        <f t="shared" si="247"/>
        <v>112</v>
      </c>
      <c r="BE1210">
        <f t="shared" si="243"/>
        <v>0.11273317112733172</v>
      </c>
      <c r="BF1210">
        <f t="shared" si="244"/>
        <v>0.52742616033755274</v>
      </c>
      <c r="BG1210">
        <f t="shared" si="245"/>
        <v>4.2775844309616884E-4</v>
      </c>
    </row>
    <row r="1211" spans="1:59" x14ac:dyDescent="0.35">
      <c r="A1211">
        <v>46</v>
      </c>
      <c r="B1211">
        <v>669</v>
      </c>
      <c r="C1211">
        <v>9</v>
      </c>
      <c r="D1211">
        <v>118</v>
      </c>
      <c r="E1211">
        <v>3</v>
      </c>
      <c r="F1211">
        <v>2</v>
      </c>
      <c r="G1211">
        <v>8</v>
      </c>
      <c r="H1211">
        <v>4</v>
      </c>
      <c r="I1211">
        <v>1</v>
      </c>
      <c r="J1211">
        <v>0</v>
      </c>
      <c r="K1211">
        <v>16</v>
      </c>
      <c r="L1211">
        <v>4</v>
      </c>
      <c r="M1211">
        <v>3</v>
      </c>
      <c r="N1211" s="14">
        <v>1</v>
      </c>
      <c r="O1211">
        <v>0</v>
      </c>
      <c r="P1211" s="15">
        <f t="shared" si="235"/>
        <v>1</v>
      </c>
      <c r="Q1211">
        <f t="shared" si="236"/>
        <v>1</v>
      </c>
      <c r="R1211">
        <f t="shared" si="237"/>
        <v>6.1727110384672129E-2</v>
      </c>
      <c r="S1211" s="14">
        <f t="shared" si="238"/>
        <v>6.1727110384672129E-2</v>
      </c>
      <c r="T1211" s="15">
        <f t="shared" si="239"/>
        <v>0.93827288961532784</v>
      </c>
      <c r="U1211" s="14">
        <f t="shared" si="240"/>
        <v>-2.7850320542232176</v>
      </c>
      <c r="V1211" s="15">
        <f t="shared" si="241"/>
        <v>0</v>
      </c>
      <c r="W1211">
        <f t="shared" si="242"/>
        <v>15.200337157663494</v>
      </c>
      <c r="AZ1211">
        <v>0.28196821033055652</v>
      </c>
      <c r="BA1211">
        <v>1</v>
      </c>
      <c r="BB1211">
        <v>0</v>
      </c>
      <c r="BC1211">
        <f t="shared" si="246"/>
        <v>1095</v>
      </c>
      <c r="BD1211">
        <f t="shared" si="247"/>
        <v>112</v>
      </c>
      <c r="BE1211">
        <f t="shared" si="243"/>
        <v>0.11192214111922139</v>
      </c>
      <c r="BF1211">
        <f t="shared" si="244"/>
        <v>0.52742616033755274</v>
      </c>
      <c r="BG1211">
        <f t="shared" si="245"/>
        <v>0</v>
      </c>
    </row>
    <row r="1212" spans="1:59" x14ac:dyDescent="0.35">
      <c r="A1212">
        <v>46</v>
      </c>
      <c r="B1212">
        <v>705</v>
      </c>
      <c r="C1212">
        <v>2</v>
      </c>
      <c r="D1212">
        <v>38</v>
      </c>
      <c r="E1212">
        <v>2</v>
      </c>
      <c r="F1212">
        <v>1</v>
      </c>
      <c r="G1212">
        <v>6</v>
      </c>
      <c r="H1212">
        <v>1</v>
      </c>
      <c r="I1212">
        <v>1</v>
      </c>
      <c r="J1212">
        <v>0</v>
      </c>
      <c r="K1212">
        <v>12</v>
      </c>
      <c r="L1212">
        <v>4</v>
      </c>
      <c r="M1212">
        <v>2</v>
      </c>
      <c r="N1212" s="14">
        <v>0</v>
      </c>
      <c r="O1212">
        <v>1</v>
      </c>
      <c r="P1212" s="15">
        <f t="shared" si="235"/>
        <v>1</v>
      </c>
      <c r="Q1212">
        <f t="shared" si="236"/>
        <v>0</v>
      </c>
      <c r="R1212">
        <f t="shared" si="237"/>
        <v>0.15276728754458296</v>
      </c>
      <c r="S1212" s="14">
        <f t="shared" si="238"/>
        <v>0.15276728754458296</v>
      </c>
      <c r="T1212" s="15">
        <f t="shared" si="239"/>
        <v>0.84723271245541709</v>
      </c>
      <c r="U1212" s="14">
        <f t="shared" si="240"/>
        <v>-0.16577987300480868</v>
      </c>
      <c r="V1212" s="15">
        <f t="shared" si="241"/>
        <v>100</v>
      </c>
      <c r="W1212">
        <f t="shared" si="242"/>
        <v>0.18031325431455392</v>
      </c>
      <c r="AZ1212">
        <v>0.28409957300362421</v>
      </c>
      <c r="BA1212">
        <v>0</v>
      </c>
      <c r="BB1212">
        <v>1</v>
      </c>
      <c r="BC1212">
        <f t="shared" si="246"/>
        <v>1095</v>
      </c>
      <c r="BD1212">
        <f t="shared" si="247"/>
        <v>113</v>
      </c>
      <c r="BE1212">
        <f t="shared" si="243"/>
        <v>0.11192214111922139</v>
      </c>
      <c r="BF1212">
        <f t="shared" si="244"/>
        <v>0.52320675105485237</v>
      </c>
      <c r="BG1212">
        <f t="shared" si="245"/>
        <v>4.2433637555134142E-4</v>
      </c>
    </row>
    <row r="1213" spans="1:59" x14ac:dyDescent="0.35">
      <c r="A1213">
        <v>46</v>
      </c>
      <c r="B1213">
        <v>706</v>
      </c>
      <c r="C1213">
        <v>2</v>
      </c>
      <c r="D1213">
        <v>1857</v>
      </c>
      <c r="E1213">
        <v>4</v>
      </c>
      <c r="F1213">
        <v>2</v>
      </c>
      <c r="G1213">
        <v>3</v>
      </c>
      <c r="H1213">
        <v>4</v>
      </c>
      <c r="I1213">
        <v>3</v>
      </c>
      <c r="J1213">
        <v>0</v>
      </c>
      <c r="K1213">
        <v>14</v>
      </c>
      <c r="L1213">
        <v>3</v>
      </c>
      <c r="M1213">
        <v>2</v>
      </c>
      <c r="N1213" s="14">
        <v>0</v>
      </c>
      <c r="O1213">
        <v>1</v>
      </c>
      <c r="P1213" s="15">
        <f t="shared" si="235"/>
        <v>1</v>
      </c>
      <c r="Q1213">
        <f t="shared" si="236"/>
        <v>0</v>
      </c>
      <c r="R1213">
        <f t="shared" si="237"/>
        <v>7.108871818193631E-3</v>
      </c>
      <c r="S1213" s="14">
        <f t="shared" si="238"/>
        <v>7.108871818193631E-3</v>
      </c>
      <c r="T1213" s="15">
        <f t="shared" si="239"/>
        <v>0.99289112818180636</v>
      </c>
      <c r="U1213" s="14">
        <f t="shared" si="240"/>
        <v>-7.1342602410374894E-3</v>
      </c>
      <c r="V1213" s="15">
        <f t="shared" si="241"/>
        <v>100</v>
      </c>
      <c r="W1213">
        <f t="shared" si="242"/>
        <v>7.159769703261906E-3</v>
      </c>
      <c r="AZ1213">
        <v>0.28465168075410158</v>
      </c>
      <c r="BA1213">
        <v>1</v>
      </c>
      <c r="BB1213">
        <v>0</v>
      </c>
      <c r="BC1213">
        <f t="shared" si="246"/>
        <v>1096</v>
      </c>
      <c r="BD1213">
        <f t="shared" si="247"/>
        <v>113</v>
      </c>
      <c r="BE1213">
        <f t="shared" si="243"/>
        <v>0.11111111111111116</v>
      </c>
      <c r="BF1213">
        <f t="shared" si="244"/>
        <v>0.52320675105485237</v>
      </c>
      <c r="BG1213">
        <f t="shared" si="245"/>
        <v>4.2433637555139953E-4</v>
      </c>
    </row>
    <row r="1214" spans="1:59" x14ac:dyDescent="0.35">
      <c r="A1214">
        <v>46</v>
      </c>
      <c r="B1214">
        <v>717</v>
      </c>
      <c r="C1214">
        <v>13</v>
      </c>
      <c r="D1214">
        <v>1727</v>
      </c>
      <c r="E1214">
        <v>3</v>
      </c>
      <c r="F1214">
        <v>2</v>
      </c>
      <c r="G1214">
        <v>7</v>
      </c>
      <c r="H1214">
        <v>2</v>
      </c>
      <c r="I1214">
        <v>1</v>
      </c>
      <c r="J1214">
        <v>0</v>
      </c>
      <c r="K1214">
        <v>14</v>
      </c>
      <c r="L1214">
        <v>4</v>
      </c>
      <c r="M1214">
        <v>3</v>
      </c>
      <c r="N1214" s="14">
        <v>0</v>
      </c>
      <c r="O1214">
        <v>1</v>
      </c>
      <c r="P1214" s="15">
        <f t="shared" si="235"/>
        <v>1</v>
      </c>
      <c r="Q1214">
        <f t="shared" si="236"/>
        <v>0</v>
      </c>
      <c r="R1214">
        <f t="shared" si="237"/>
        <v>0.10251170969146269</v>
      </c>
      <c r="S1214" s="14">
        <f t="shared" si="238"/>
        <v>0.10251170969146269</v>
      </c>
      <c r="T1214" s="15">
        <f t="shared" si="239"/>
        <v>0.89748829030853727</v>
      </c>
      <c r="U1214" s="14">
        <f t="shared" si="240"/>
        <v>-0.10815520571480242</v>
      </c>
      <c r="V1214" s="15">
        <f t="shared" si="241"/>
        <v>100</v>
      </c>
      <c r="W1214">
        <f t="shared" si="242"/>
        <v>0.1142206653818529</v>
      </c>
      <c r="AZ1214">
        <v>0.28516945269920296</v>
      </c>
      <c r="BA1214">
        <v>1</v>
      </c>
      <c r="BB1214">
        <v>0</v>
      </c>
      <c r="BC1214">
        <f t="shared" si="246"/>
        <v>1097</v>
      </c>
      <c r="BD1214">
        <f t="shared" si="247"/>
        <v>113</v>
      </c>
      <c r="BE1214">
        <f t="shared" si="243"/>
        <v>0.11030008110300082</v>
      </c>
      <c r="BF1214">
        <f t="shared" si="244"/>
        <v>0.52320675105485237</v>
      </c>
      <c r="BG1214">
        <f t="shared" si="245"/>
        <v>4.2433637555139953E-4</v>
      </c>
    </row>
    <row r="1215" spans="1:59" x14ac:dyDescent="0.35">
      <c r="A1215">
        <v>46</v>
      </c>
      <c r="B1215">
        <v>734</v>
      </c>
      <c r="C1215">
        <v>2</v>
      </c>
      <c r="D1215">
        <v>1789</v>
      </c>
      <c r="E1215">
        <v>3</v>
      </c>
      <c r="F1215">
        <v>2</v>
      </c>
      <c r="G1215">
        <v>1</v>
      </c>
      <c r="H1215">
        <v>4</v>
      </c>
      <c r="I1215">
        <v>3</v>
      </c>
      <c r="J1215">
        <v>1</v>
      </c>
      <c r="K1215">
        <v>17</v>
      </c>
      <c r="L1215">
        <v>3</v>
      </c>
      <c r="M1215">
        <v>3</v>
      </c>
      <c r="N1215" s="14">
        <v>0</v>
      </c>
      <c r="O1215">
        <v>1</v>
      </c>
      <c r="P1215" s="15">
        <f t="shared" si="235"/>
        <v>1</v>
      </c>
      <c r="Q1215">
        <f t="shared" si="236"/>
        <v>0</v>
      </c>
      <c r="R1215">
        <f t="shared" si="237"/>
        <v>2.8551829591366769E-2</v>
      </c>
      <c r="S1215" s="14">
        <f t="shared" si="238"/>
        <v>2.8551829591366769E-2</v>
      </c>
      <c r="T1215" s="15">
        <f t="shared" si="239"/>
        <v>0.97144817040863318</v>
      </c>
      <c r="U1215" s="14">
        <f t="shared" si="240"/>
        <v>-2.8967361656121546E-2</v>
      </c>
      <c r="V1215" s="15">
        <f t="shared" si="241"/>
        <v>100</v>
      </c>
      <c r="W1215">
        <f t="shared" si="242"/>
        <v>2.9390996309516578E-2</v>
      </c>
      <c r="AZ1215">
        <v>0.28559520241611547</v>
      </c>
      <c r="BA1215">
        <v>1</v>
      </c>
      <c r="BB1215">
        <v>0</v>
      </c>
      <c r="BC1215">
        <f t="shared" si="246"/>
        <v>1098</v>
      </c>
      <c r="BD1215">
        <f t="shared" si="247"/>
        <v>113</v>
      </c>
      <c r="BE1215">
        <f t="shared" si="243"/>
        <v>0.10948905109489049</v>
      </c>
      <c r="BF1215">
        <f t="shared" si="244"/>
        <v>0.52320675105485237</v>
      </c>
      <c r="BG1215">
        <f t="shared" si="245"/>
        <v>0</v>
      </c>
    </row>
    <row r="1216" spans="1:59" x14ac:dyDescent="0.35">
      <c r="A1216">
        <v>46</v>
      </c>
      <c r="B1216">
        <v>735.95555555555552</v>
      </c>
      <c r="C1216">
        <v>1</v>
      </c>
      <c r="D1216">
        <v>1314</v>
      </c>
      <c r="E1216">
        <v>4</v>
      </c>
      <c r="F1216">
        <v>1</v>
      </c>
      <c r="G1216">
        <v>2</v>
      </c>
      <c r="H1216">
        <v>1</v>
      </c>
      <c r="I1216">
        <v>1</v>
      </c>
      <c r="J1216">
        <v>0</v>
      </c>
      <c r="K1216">
        <v>14.760869565217391</v>
      </c>
      <c r="L1216">
        <v>3</v>
      </c>
      <c r="M1216">
        <v>4</v>
      </c>
      <c r="N1216" s="14">
        <v>0</v>
      </c>
      <c r="O1216">
        <v>1</v>
      </c>
      <c r="P1216" s="15">
        <f t="shared" si="235"/>
        <v>1</v>
      </c>
      <c r="Q1216">
        <f t="shared" si="236"/>
        <v>0</v>
      </c>
      <c r="R1216">
        <f t="shared" si="237"/>
        <v>2.782606259036963E-2</v>
      </c>
      <c r="S1216" s="14">
        <f t="shared" si="238"/>
        <v>2.782606259036963E-2</v>
      </c>
      <c r="T1216" s="15">
        <f t="shared" si="239"/>
        <v>0.97217393740963032</v>
      </c>
      <c r="U1216" s="14">
        <f t="shared" si="240"/>
        <v>-2.822054257867837E-2</v>
      </c>
      <c r="V1216" s="15">
        <f t="shared" si="241"/>
        <v>100</v>
      </c>
      <c r="W1216">
        <f t="shared" si="242"/>
        <v>2.8622514469491461E-2</v>
      </c>
      <c r="AZ1216">
        <v>0.28629652729037314</v>
      </c>
      <c r="BA1216">
        <v>0</v>
      </c>
      <c r="BB1216">
        <v>1</v>
      </c>
      <c r="BC1216">
        <f t="shared" si="246"/>
        <v>1098</v>
      </c>
      <c r="BD1216">
        <f t="shared" si="247"/>
        <v>114</v>
      </c>
      <c r="BE1216">
        <f t="shared" si="243"/>
        <v>0.10948905109489049</v>
      </c>
      <c r="BF1216">
        <f t="shared" si="244"/>
        <v>0.51898734177215189</v>
      </c>
      <c r="BG1216">
        <f t="shared" si="245"/>
        <v>4.2091430800657249E-4</v>
      </c>
    </row>
    <row r="1217" spans="1:59" x14ac:dyDescent="0.35">
      <c r="A1217">
        <v>46</v>
      </c>
      <c r="B1217">
        <v>776.57377049180332</v>
      </c>
      <c r="C1217">
        <v>15</v>
      </c>
      <c r="D1217">
        <v>1217</v>
      </c>
      <c r="E1217">
        <v>4</v>
      </c>
      <c r="F1217">
        <v>2</v>
      </c>
      <c r="G1217">
        <v>1</v>
      </c>
      <c r="H1217">
        <v>2</v>
      </c>
      <c r="I1217">
        <v>2</v>
      </c>
      <c r="J1217">
        <v>0</v>
      </c>
      <c r="K1217">
        <v>15.079365079365079</v>
      </c>
      <c r="L1217">
        <v>1</v>
      </c>
      <c r="M1217">
        <v>3</v>
      </c>
      <c r="N1217" s="14">
        <v>0</v>
      </c>
      <c r="O1217">
        <v>1</v>
      </c>
      <c r="P1217" s="15">
        <f t="shared" si="235"/>
        <v>1</v>
      </c>
      <c r="Q1217">
        <f t="shared" si="236"/>
        <v>0</v>
      </c>
      <c r="R1217">
        <f t="shared" si="237"/>
        <v>3.4442932848545042E-2</v>
      </c>
      <c r="S1217" s="14">
        <f t="shared" si="238"/>
        <v>3.4442932848545042E-2</v>
      </c>
      <c r="T1217" s="15">
        <f t="shared" si="239"/>
        <v>0.96555706715145495</v>
      </c>
      <c r="U1217" s="14">
        <f t="shared" si="240"/>
        <v>-3.5050072540800691E-2</v>
      </c>
      <c r="V1217" s="15">
        <f t="shared" si="241"/>
        <v>100</v>
      </c>
      <c r="W1217">
        <f t="shared" si="242"/>
        <v>3.5671566208051383E-2</v>
      </c>
      <c r="AZ1217">
        <v>0.28705681005865424</v>
      </c>
      <c r="BA1217">
        <v>1</v>
      </c>
      <c r="BB1217">
        <v>0</v>
      </c>
      <c r="BC1217">
        <f t="shared" si="246"/>
        <v>1099</v>
      </c>
      <c r="BD1217">
        <f t="shared" si="247"/>
        <v>114</v>
      </c>
      <c r="BE1217">
        <f t="shared" si="243"/>
        <v>0.10867802108678026</v>
      </c>
      <c r="BF1217">
        <f t="shared" si="244"/>
        <v>0.51898734177215189</v>
      </c>
      <c r="BG1217">
        <f t="shared" si="245"/>
        <v>0</v>
      </c>
    </row>
    <row r="1218" spans="1:59" x14ac:dyDescent="0.35">
      <c r="A1218">
        <v>46</v>
      </c>
      <c r="B1218">
        <v>777.51162790697674</v>
      </c>
      <c r="C1218">
        <v>2</v>
      </c>
      <c r="D1218">
        <v>363</v>
      </c>
      <c r="E1218">
        <v>3</v>
      </c>
      <c r="F1218">
        <v>1</v>
      </c>
      <c r="G1218">
        <v>6</v>
      </c>
      <c r="H1218">
        <v>2</v>
      </c>
      <c r="I1218">
        <v>2</v>
      </c>
      <c r="J1218">
        <v>1</v>
      </c>
      <c r="K1218">
        <v>12</v>
      </c>
      <c r="L1218">
        <v>2</v>
      </c>
      <c r="M1218">
        <v>2</v>
      </c>
      <c r="N1218" s="14">
        <v>0</v>
      </c>
      <c r="O1218">
        <v>1</v>
      </c>
      <c r="P1218" s="15">
        <f t="shared" si="235"/>
        <v>1</v>
      </c>
      <c r="Q1218">
        <f t="shared" si="236"/>
        <v>0</v>
      </c>
      <c r="R1218">
        <f t="shared" si="237"/>
        <v>0.24402703573133766</v>
      </c>
      <c r="S1218" s="14">
        <f t="shared" si="238"/>
        <v>0.24402703573133766</v>
      </c>
      <c r="T1218" s="15">
        <f t="shared" si="239"/>
        <v>0.75597296426866234</v>
      </c>
      <c r="U1218" s="14">
        <f t="shared" si="240"/>
        <v>-0.27974966499145193</v>
      </c>
      <c r="V1218" s="15">
        <f t="shared" si="241"/>
        <v>100</v>
      </c>
      <c r="W1218">
        <f t="shared" si="242"/>
        <v>0.32279862807979176</v>
      </c>
      <c r="AZ1218">
        <v>0.28753444285338259</v>
      </c>
      <c r="BA1218">
        <v>0</v>
      </c>
      <c r="BB1218">
        <v>1</v>
      </c>
      <c r="BC1218">
        <f t="shared" si="246"/>
        <v>1099</v>
      </c>
      <c r="BD1218">
        <f t="shared" si="247"/>
        <v>115</v>
      </c>
      <c r="BE1218">
        <f t="shared" si="243"/>
        <v>0.10867802108678026</v>
      </c>
      <c r="BF1218">
        <f t="shared" si="244"/>
        <v>0.51476793248945141</v>
      </c>
      <c r="BG1218">
        <f t="shared" si="245"/>
        <v>0</v>
      </c>
    </row>
    <row r="1219" spans="1:59" x14ac:dyDescent="0.35">
      <c r="A1219">
        <v>46</v>
      </c>
      <c r="B1219">
        <v>777.51162790697674</v>
      </c>
      <c r="C1219">
        <v>3</v>
      </c>
      <c r="D1219">
        <v>1527</v>
      </c>
      <c r="E1219">
        <v>3</v>
      </c>
      <c r="F1219">
        <v>1</v>
      </c>
      <c r="G1219">
        <v>6</v>
      </c>
      <c r="H1219">
        <v>2</v>
      </c>
      <c r="I1219">
        <v>2</v>
      </c>
      <c r="J1219">
        <v>0</v>
      </c>
      <c r="K1219">
        <v>12</v>
      </c>
      <c r="L1219">
        <v>4</v>
      </c>
      <c r="M1219">
        <v>4</v>
      </c>
      <c r="N1219" s="14">
        <v>0</v>
      </c>
      <c r="O1219">
        <v>1</v>
      </c>
      <c r="P1219" s="15">
        <f t="shared" si="235"/>
        <v>1</v>
      </c>
      <c r="Q1219">
        <f t="shared" si="236"/>
        <v>0</v>
      </c>
      <c r="R1219">
        <f t="shared" si="237"/>
        <v>2.1175512804006411E-2</v>
      </c>
      <c r="S1219" s="14">
        <f t="shared" si="238"/>
        <v>2.1175512804006411E-2</v>
      </c>
      <c r="T1219" s="15">
        <f t="shared" si="239"/>
        <v>0.97882448719599358</v>
      </c>
      <c r="U1219" s="14">
        <f t="shared" si="240"/>
        <v>-2.1402930158110001E-2</v>
      </c>
      <c r="V1219" s="15">
        <f t="shared" si="241"/>
        <v>100</v>
      </c>
      <c r="W1219">
        <f t="shared" si="242"/>
        <v>2.1633615710480648E-2</v>
      </c>
      <c r="AZ1219">
        <v>0.287678865569714</v>
      </c>
      <c r="BA1219">
        <v>0</v>
      </c>
      <c r="BB1219">
        <v>1</v>
      </c>
      <c r="BC1219">
        <f t="shared" si="246"/>
        <v>1099</v>
      </c>
      <c r="BD1219">
        <f t="shared" si="247"/>
        <v>116</v>
      </c>
      <c r="BE1219">
        <f t="shared" si="243"/>
        <v>0.10867802108678026</v>
      </c>
      <c r="BF1219">
        <f t="shared" si="244"/>
        <v>0.51054852320675104</v>
      </c>
      <c r="BG1219">
        <f t="shared" si="245"/>
        <v>4.140701729170914E-4</v>
      </c>
    </row>
    <row r="1220" spans="1:59" x14ac:dyDescent="0.35">
      <c r="A1220">
        <v>46</v>
      </c>
      <c r="B1220">
        <v>787.54826254826253</v>
      </c>
      <c r="C1220">
        <v>5</v>
      </c>
      <c r="D1220">
        <v>62</v>
      </c>
      <c r="E1220">
        <v>1</v>
      </c>
      <c r="F1220">
        <v>2</v>
      </c>
      <c r="G1220">
        <v>8</v>
      </c>
      <c r="H1220">
        <v>4</v>
      </c>
      <c r="I1220">
        <v>1</v>
      </c>
      <c r="J1220">
        <v>1</v>
      </c>
      <c r="K1220">
        <v>21</v>
      </c>
      <c r="L1220">
        <v>3</v>
      </c>
      <c r="M1220">
        <v>3</v>
      </c>
      <c r="N1220" s="14">
        <v>0</v>
      </c>
      <c r="O1220">
        <v>1</v>
      </c>
      <c r="P1220" s="15">
        <f t="shared" si="235"/>
        <v>1</v>
      </c>
      <c r="Q1220">
        <f t="shared" si="236"/>
        <v>0</v>
      </c>
      <c r="R1220">
        <f t="shared" si="237"/>
        <v>0.3931907994790515</v>
      </c>
      <c r="S1220" s="14">
        <f t="shared" si="238"/>
        <v>0.3931907994790515</v>
      </c>
      <c r="T1220" s="15">
        <f t="shared" si="239"/>
        <v>0.60680920052094844</v>
      </c>
      <c r="U1220" s="14">
        <f t="shared" si="240"/>
        <v>-0.49954086926122337</v>
      </c>
      <c r="V1220" s="15">
        <f t="shared" si="241"/>
        <v>100</v>
      </c>
      <c r="W1220">
        <f t="shared" si="242"/>
        <v>0.64796446583455802</v>
      </c>
      <c r="AZ1220">
        <v>0.28771766913486196</v>
      </c>
      <c r="BA1220">
        <v>1</v>
      </c>
      <c r="BB1220">
        <v>0</v>
      </c>
      <c r="BC1220">
        <f t="shared" si="246"/>
        <v>1100</v>
      </c>
      <c r="BD1220">
        <f t="shared" si="247"/>
        <v>116</v>
      </c>
      <c r="BE1220">
        <f t="shared" si="243"/>
        <v>0.10786699107866993</v>
      </c>
      <c r="BF1220">
        <f t="shared" si="244"/>
        <v>0.51054852320675104</v>
      </c>
      <c r="BG1220">
        <f t="shared" si="245"/>
        <v>0</v>
      </c>
    </row>
    <row r="1221" spans="1:59" x14ac:dyDescent="0.35">
      <c r="A1221">
        <v>46</v>
      </c>
      <c r="B1221">
        <v>805.3360655737705</v>
      </c>
      <c r="C1221">
        <v>7</v>
      </c>
      <c r="D1221">
        <v>1007</v>
      </c>
      <c r="E1221">
        <v>4</v>
      </c>
      <c r="F1221">
        <v>2</v>
      </c>
      <c r="G1221">
        <v>3</v>
      </c>
      <c r="H1221">
        <v>3</v>
      </c>
      <c r="I1221">
        <v>3</v>
      </c>
      <c r="J1221">
        <v>0</v>
      </c>
      <c r="K1221">
        <v>13</v>
      </c>
      <c r="L1221">
        <v>2</v>
      </c>
      <c r="M1221">
        <v>3</v>
      </c>
      <c r="N1221" s="14">
        <v>0</v>
      </c>
      <c r="O1221">
        <v>1</v>
      </c>
      <c r="P1221" s="15">
        <f t="shared" ref="P1221:P1284" si="248">N1221+O1221</f>
        <v>1</v>
      </c>
      <c r="Q1221">
        <f t="shared" ref="Q1221:Q1284" si="249">IF(P1221=0,"",N1221/P1221)</f>
        <v>0</v>
      </c>
      <c r="R1221">
        <f t="shared" ref="R1221:R1284" si="250">1/(1+EXP(-$Y$5-MMULT(A1221:M1221,$Y$6:$Y$18)))</f>
        <v>1.139905842878608E-2</v>
      </c>
      <c r="S1221" s="14">
        <f t="shared" ref="S1221:S1284" si="251">P1221*R1221</f>
        <v>1.139905842878608E-2</v>
      </c>
      <c r="T1221" s="15">
        <f t="shared" ref="T1221:T1284" si="252">P1221-S1221</f>
        <v>0.98860094157121392</v>
      </c>
      <c r="U1221" s="14">
        <f t="shared" ref="U1221:U1284" si="253">IFERROR(P1221*(Q1221*LN(R1221)+(1-Q1221)*LN(1-R1221)),0)</f>
        <v>-1.1464525680828272E-2</v>
      </c>
      <c r="V1221" s="15">
        <f t="shared" ref="V1221:V1284" si="254">100*IF(R1221&gt;=$AV$10,N1221/P1221,O1221/P1221)</f>
        <v>100</v>
      </c>
      <c r="W1221">
        <f t="shared" ref="W1221:W1284" si="255">IFERROR((N1221-S1221)^2/S1221+(O1221-T1221)^2/T1221,0)</f>
        <v>1.1530495217483006E-2</v>
      </c>
      <c r="AZ1221">
        <v>0.2890336344613807</v>
      </c>
      <c r="BA1221">
        <v>0</v>
      </c>
      <c r="BB1221">
        <v>1</v>
      </c>
      <c r="BC1221">
        <f t="shared" si="246"/>
        <v>1100</v>
      </c>
      <c r="BD1221">
        <f t="shared" si="247"/>
        <v>117</v>
      </c>
      <c r="BE1221">
        <f t="shared" ref="BE1221:BE1284" si="256">1-BC1221/BC$1474</f>
        <v>0.10786699107866993</v>
      </c>
      <c r="BF1221">
        <f t="shared" ref="BF1221:BF1284" si="257">1-BD1221/BD$1474</f>
        <v>0.50632911392405067</v>
      </c>
      <c r="BG1221">
        <f t="shared" ref="BG1221:BG1284" si="258">(BE1221-BE1222)*BF1221</f>
        <v>4.1064810537232209E-4</v>
      </c>
    </row>
    <row r="1222" spans="1:59" x14ac:dyDescent="0.35">
      <c r="A1222">
        <v>46</v>
      </c>
      <c r="B1222">
        <v>849</v>
      </c>
      <c r="C1222">
        <v>26</v>
      </c>
      <c r="D1222">
        <v>1801</v>
      </c>
      <c r="E1222">
        <v>2</v>
      </c>
      <c r="F1222">
        <v>2</v>
      </c>
      <c r="G1222">
        <v>8</v>
      </c>
      <c r="H1222">
        <v>2</v>
      </c>
      <c r="I1222">
        <v>1</v>
      </c>
      <c r="J1222">
        <v>0</v>
      </c>
      <c r="K1222">
        <v>15</v>
      </c>
      <c r="L1222">
        <v>3</v>
      </c>
      <c r="M1222">
        <v>3</v>
      </c>
      <c r="N1222" s="14">
        <v>0</v>
      </c>
      <c r="O1222">
        <v>1</v>
      </c>
      <c r="P1222" s="15">
        <f t="shared" si="248"/>
        <v>1</v>
      </c>
      <c r="Q1222">
        <f t="shared" si="249"/>
        <v>0</v>
      </c>
      <c r="R1222">
        <f t="shared" si="250"/>
        <v>0.23203981196464438</v>
      </c>
      <c r="S1222" s="14">
        <f t="shared" si="251"/>
        <v>0.23203981196464438</v>
      </c>
      <c r="T1222" s="15">
        <f t="shared" si="252"/>
        <v>0.7679601880353556</v>
      </c>
      <c r="U1222" s="14">
        <f t="shared" si="253"/>
        <v>-0.26401738567375688</v>
      </c>
      <c r="V1222" s="15">
        <f t="shared" si="254"/>
        <v>100</v>
      </c>
      <c r="W1222">
        <f t="shared" si="255"/>
        <v>0.30215083487369748</v>
      </c>
      <c r="AZ1222">
        <v>0.2891586094475167</v>
      </c>
      <c r="BA1222">
        <v>1</v>
      </c>
      <c r="BB1222">
        <v>0</v>
      </c>
      <c r="BC1222">
        <f t="shared" ref="BC1222:BC1285" si="259">BC1221+BA1222</f>
        <v>1101</v>
      </c>
      <c r="BD1222">
        <f t="shared" ref="BD1222:BD1285" si="260">BD1221+BB1222</f>
        <v>117</v>
      </c>
      <c r="BE1222">
        <f t="shared" si="256"/>
        <v>0.10705596107055959</v>
      </c>
      <c r="BF1222">
        <f t="shared" si="257"/>
        <v>0.50632911392405067</v>
      </c>
      <c r="BG1222">
        <f t="shared" si="258"/>
        <v>4.1064810537226587E-4</v>
      </c>
    </row>
    <row r="1223" spans="1:59" x14ac:dyDescent="0.35">
      <c r="A1223">
        <v>46</v>
      </c>
      <c r="B1223">
        <v>945</v>
      </c>
      <c r="C1223">
        <v>5</v>
      </c>
      <c r="D1223">
        <v>103</v>
      </c>
      <c r="E1223">
        <v>2</v>
      </c>
      <c r="F1223">
        <v>2</v>
      </c>
      <c r="G1223">
        <v>2</v>
      </c>
      <c r="H1223">
        <v>2</v>
      </c>
      <c r="I1223">
        <v>3</v>
      </c>
      <c r="J1223">
        <v>1</v>
      </c>
      <c r="K1223">
        <v>22</v>
      </c>
      <c r="L1223">
        <v>4</v>
      </c>
      <c r="M1223">
        <v>3</v>
      </c>
      <c r="N1223" s="14">
        <v>0</v>
      </c>
      <c r="O1223">
        <v>1</v>
      </c>
      <c r="P1223" s="15">
        <f t="shared" si="248"/>
        <v>1</v>
      </c>
      <c r="Q1223">
        <f t="shared" si="249"/>
        <v>0</v>
      </c>
      <c r="R1223">
        <f t="shared" si="250"/>
        <v>8.420155656376864E-2</v>
      </c>
      <c r="S1223" s="14">
        <f t="shared" si="251"/>
        <v>8.420155656376864E-2</v>
      </c>
      <c r="T1223" s="15">
        <f t="shared" si="252"/>
        <v>0.9157984434362314</v>
      </c>
      <c r="U1223" s="14">
        <f t="shared" si="253"/>
        <v>-8.795897843711907E-2</v>
      </c>
      <c r="V1223" s="15">
        <f t="shared" si="254"/>
        <v>100</v>
      </c>
      <c r="W1223">
        <f t="shared" si="255"/>
        <v>9.1943327887553605E-2</v>
      </c>
      <c r="AZ1223">
        <v>0.2897316726554543</v>
      </c>
      <c r="BA1223">
        <v>1</v>
      </c>
      <c r="BB1223">
        <v>0</v>
      </c>
      <c r="BC1223">
        <f t="shared" si="259"/>
        <v>1102</v>
      </c>
      <c r="BD1223">
        <f t="shared" si="260"/>
        <v>117</v>
      </c>
      <c r="BE1223">
        <f t="shared" si="256"/>
        <v>0.10624493106244937</v>
      </c>
      <c r="BF1223">
        <f t="shared" si="257"/>
        <v>0.50632911392405067</v>
      </c>
      <c r="BG1223">
        <f t="shared" si="258"/>
        <v>4.1064810537232209E-4</v>
      </c>
    </row>
    <row r="1224" spans="1:59" x14ac:dyDescent="0.35">
      <c r="A1224">
        <v>46</v>
      </c>
      <c r="B1224">
        <v>1003</v>
      </c>
      <c r="C1224">
        <v>8</v>
      </c>
      <c r="D1224">
        <v>1080</v>
      </c>
      <c r="E1224">
        <v>4</v>
      </c>
      <c r="F1224">
        <v>1</v>
      </c>
      <c r="G1224">
        <v>4</v>
      </c>
      <c r="H1224">
        <v>1</v>
      </c>
      <c r="I1224">
        <v>3</v>
      </c>
      <c r="J1224">
        <v>1</v>
      </c>
      <c r="K1224">
        <v>23</v>
      </c>
      <c r="L1224">
        <v>1</v>
      </c>
      <c r="M1224">
        <v>3</v>
      </c>
      <c r="N1224" s="14">
        <v>0</v>
      </c>
      <c r="O1224">
        <v>1</v>
      </c>
      <c r="P1224" s="15">
        <f t="shared" si="248"/>
        <v>1</v>
      </c>
      <c r="Q1224">
        <f t="shared" si="249"/>
        <v>0</v>
      </c>
      <c r="R1224">
        <f t="shared" si="250"/>
        <v>8.6481180148641382E-2</v>
      </c>
      <c r="S1224" s="14">
        <f t="shared" si="251"/>
        <v>8.6481180148641382E-2</v>
      </c>
      <c r="T1224" s="15">
        <f t="shared" si="252"/>
        <v>0.91351881985135863</v>
      </c>
      <c r="U1224" s="14">
        <f t="shared" si="253"/>
        <v>-9.0451301459096134E-2</v>
      </c>
      <c r="V1224" s="15">
        <f t="shared" si="254"/>
        <v>100</v>
      </c>
      <c r="W1224">
        <f t="shared" si="255"/>
        <v>9.4668197599599518E-2</v>
      </c>
      <c r="AZ1224">
        <v>0.29001650680766244</v>
      </c>
      <c r="BA1224">
        <v>1</v>
      </c>
      <c r="BB1224">
        <v>0</v>
      </c>
      <c r="BC1224">
        <f t="shared" si="259"/>
        <v>1103</v>
      </c>
      <c r="BD1224">
        <f t="shared" si="260"/>
        <v>117</v>
      </c>
      <c r="BE1224">
        <f t="shared" si="256"/>
        <v>0.10543390105433903</v>
      </c>
      <c r="BF1224">
        <f t="shared" si="257"/>
        <v>0.50632911392405067</v>
      </c>
      <c r="BG1224">
        <f t="shared" si="258"/>
        <v>0</v>
      </c>
    </row>
    <row r="1225" spans="1:59" x14ac:dyDescent="0.35">
      <c r="A1225">
        <v>46</v>
      </c>
      <c r="B1225">
        <v>1009</v>
      </c>
      <c r="C1225">
        <v>2</v>
      </c>
      <c r="D1225">
        <v>575</v>
      </c>
      <c r="E1225">
        <v>1</v>
      </c>
      <c r="F1225">
        <v>2</v>
      </c>
      <c r="G1225">
        <v>1</v>
      </c>
      <c r="H1225">
        <v>3</v>
      </c>
      <c r="I1225">
        <v>2</v>
      </c>
      <c r="J1225">
        <v>0</v>
      </c>
      <c r="K1225">
        <v>13</v>
      </c>
      <c r="L1225">
        <v>3</v>
      </c>
      <c r="M1225">
        <v>1</v>
      </c>
      <c r="N1225" s="14">
        <v>0</v>
      </c>
      <c r="O1225">
        <v>1</v>
      </c>
      <c r="P1225" s="15">
        <f t="shared" si="248"/>
        <v>1</v>
      </c>
      <c r="Q1225">
        <f t="shared" si="249"/>
        <v>0</v>
      </c>
      <c r="R1225">
        <f t="shared" si="250"/>
        <v>6.3679151367849601E-2</v>
      </c>
      <c r="S1225" s="14">
        <f t="shared" si="251"/>
        <v>6.3679151367849601E-2</v>
      </c>
      <c r="T1225" s="15">
        <f t="shared" si="252"/>
        <v>0.93632084863215037</v>
      </c>
      <c r="U1225" s="14">
        <f t="shared" si="253"/>
        <v>-6.5797074242425382E-2</v>
      </c>
      <c r="V1225" s="15">
        <f t="shared" si="254"/>
        <v>100</v>
      </c>
      <c r="W1225">
        <f t="shared" si="255"/>
        <v>6.8009968442844154E-2</v>
      </c>
      <c r="AZ1225">
        <v>0.29002109467737874</v>
      </c>
      <c r="BA1225">
        <v>0</v>
      </c>
      <c r="BB1225">
        <v>1</v>
      </c>
      <c r="BC1225">
        <f t="shared" si="259"/>
        <v>1103</v>
      </c>
      <c r="BD1225">
        <f t="shared" si="260"/>
        <v>118</v>
      </c>
      <c r="BE1225">
        <f t="shared" si="256"/>
        <v>0.10543390105433903</v>
      </c>
      <c r="BF1225">
        <f t="shared" si="257"/>
        <v>0.50210970464135019</v>
      </c>
      <c r="BG1225">
        <f t="shared" si="258"/>
        <v>0</v>
      </c>
    </row>
    <row r="1226" spans="1:59" x14ac:dyDescent="0.35">
      <c r="A1226">
        <v>46</v>
      </c>
      <c r="B1226">
        <v>1034</v>
      </c>
      <c r="C1226">
        <v>18</v>
      </c>
      <c r="D1226">
        <v>624</v>
      </c>
      <c r="E1226">
        <v>1</v>
      </c>
      <c r="F1226">
        <v>1</v>
      </c>
      <c r="G1226">
        <v>7</v>
      </c>
      <c r="H1226">
        <v>3</v>
      </c>
      <c r="I1226">
        <v>2</v>
      </c>
      <c r="J1226">
        <v>0</v>
      </c>
      <c r="K1226">
        <v>15.69811320754717</v>
      </c>
      <c r="L1226">
        <v>4</v>
      </c>
      <c r="M1226">
        <v>2</v>
      </c>
      <c r="N1226" s="14">
        <v>0</v>
      </c>
      <c r="O1226">
        <v>1</v>
      </c>
      <c r="P1226" s="15">
        <f t="shared" si="248"/>
        <v>1</v>
      </c>
      <c r="Q1226">
        <f t="shared" si="249"/>
        <v>0</v>
      </c>
      <c r="R1226">
        <f t="shared" si="250"/>
        <v>8.746132617083531E-2</v>
      </c>
      <c r="S1226" s="14">
        <f t="shared" si="251"/>
        <v>8.746132617083531E-2</v>
      </c>
      <c r="T1226" s="15">
        <f t="shared" si="252"/>
        <v>0.91253867382916465</v>
      </c>
      <c r="U1226" s="14">
        <f t="shared" si="253"/>
        <v>-9.1524812145057269E-2</v>
      </c>
      <c r="V1226" s="15">
        <f t="shared" si="254"/>
        <v>100</v>
      </c>
      <c r="W1226">
        <f t="shared" si="255"/>
        <v>9.5843966594679197E-2</v>
      </c>
      <c r="AZ1226">
        <v>0.29019507935475181</v>
      </c>
      <c r="BA1226">
        <v>0</v>
      </c>
      <c r="BB1226">
        <v>1</v>
      </c>
      <c r="BC1226">
        <f t="shared" si="259"/>
        <v>1103</v>
      </c>
      <c r="BD1226">
        <f t="shared" si="260"/>
        <v>119</v>
      </c>
      <c r="BE1226">
        <f t="shared" si="256"/>
        <v>0.10543390105433903</v>
      </c>
      <c r="BF1226">
        <f t="shared" si="257"/>
        <v>0.49789029535864981</v>
      </c>
      <c r="BG1226">
        <f t="shared" si="258"/>
        <v>4.0380397028278337E-4</v>
      </c>
    </row>
    <row r="1227" spans="1:59" x14ac:dyDescent="0.35">
      <c r="A1227">
        <v>46</v>
      </c>
      <c r="B1227">
        <v>1125</v>
      </c>
      <c r="C1227">
        <v>10</v>
      </c>
      <c r="D1227">
        <v>580</v>
      </c>
      <c r="E1227">
        <v>3</v>
      </c>
      <c r="F1227">
        <v>1</v>
      </c>
      <c r="G1227">
        <v>8</v>
      </c>
      <c r="H1227">
        <v>4</v>
      </c>
      <c r="I1227">
        <v>2</v>
      </c>
      <c r="J1227">
        <v>1</v>
      </c>
      <c r="K1227">
        <v>14.945945945945946</v>
      </c>
      <c r="L1227">
        <v>3</v>
      </c>
      <c r="M1227">
        <v>3</v>
      </c>
      <c r="N1227" s="14">
        <v>0</v>
      </c>
      <c r="O1227">
        <v>1</v>
      </c>
      <c r="P1227" s="15">
        <f t="shared" si="248"/>
        <v>1</v>
      </c>
      <c r="Q1227">
        <f t="shared" si="249"/>
        <v>0</v>
      </c>
      <c r="R1227">
        <f t="shared" si="250"/>
        <v>0.1246106728655485</v>
      </c>
      <c r="S1227" s="14">
        <f t="shared" si="251"/>
        <v>0.1246106728655485</v>
      </c>
      <c r="T1227" s="15">
        <f t="shared" si="252"/>
        <v>0.8753893271344515</v>
      </c>
      <c r="U1227" s="14">
        <f t="shared" si="253"/>
        <v>-0.13308654628681199</v>
      </c>
      <c r="V1227" s="15">
        <f t="shared" si="254"/>
        <v>100</v>
      </c>
      <c r="W1227">
        <f t="shared" si="255"/>
        <v>0.14234886010485878</v>
      </c>
      <c r="AZ1227">
        <v>0.2905558119743239</v>
      </c>
      <c r="BA1227">
        <v>1</v>
      </c>
      <c r="BB1227">
        <v>0</v>
      </c>
      <c r="BC1227">
        <f t="shared" si="259"/>
        <v>1104</v>
      </c>
      <c r="BD1227">
        <f t="shared" si="260"/>
        <v>119</v>
      </c>
      <c r="BE1227">
        <f t="shared" si="256"/>
        <v>0.10462287104622869</v>
      </c>
      <c r="BF1227">
        <f t="shared" si="257"/>
        <v>0.49789029535864981</v>
      </c>
      <c r="BG1227">
        <f t="shared" si="258"/>
        <v>0</v>
      </c>
    </row>
    <row r="1228" spans="1:59" x14ac:dyDescent="0.35">
      <c r="A1228">
        <v>46</v>
      </c>
      <c r="B1228">
        <v>1144</v>
      </c>
      <c r="C1228">
        <v>7</v>
      </c>
      <c r="D1228">
        <v>487</v>
      </c>
      <c r="E1228">
        <v>3</v>
      </c>
      <c r="F1228">
        <v>1</v>
      </c>
      <c r="G1228">
        <v>3</v>
      </c>
      <c r="H1228">
        <v>3</v>
      </c>
      <c r="I1228">
        <v>2</v>
      </c>
      <c r="J1228">
        <v>0</v>
      </c>
      <c r="K1228">
        <v>14</v>
      </c>
      <c r="L1228">
        <v>3</v>
      </c>
      <c r="M1228">
        <v>4</v>
      </c>
      <c r="N1228" s="14">
        <v>0</v>
      </c>
      <c r="O1228">
        <v>1</v>
      </c>
      <c r="P1228" s="15">
        <f t="shared" si="248"/>
        <v>1</v>
      </c>
      <c r="Q1228">
        <f t="shared" si="249"/>
        <v>0</v>
      </c>
      <c r="R1228">
        <f t="shared" si="250"/>
        <v>1.4319051691300532E-2</v>
      </c>
      <c r="S1228" s="14">
        <f t="shared" si="251"/>
        <v>1.4319051691300532E-2</v>
      </c>
      <c r="T1228" s="15">
        <f t="shared" si="252"/>
        <v>0.98568094830869946</v>
      </c>
      <c r="U1228" s="14">
        <f t="shared" si="253"/>
        <v>-1.4422558580419376E-2</v>
      </c>
      <c r="V1228" s="15">
        <f t="shared" si="254"/>
        <v>100</v>
      </c>
      <c r="W1228">
        <f t="shared" si="255"/>
        <v>1.4527065493017965E-2</v>
      </c>
      <c r="AZ1228">
        <v>0.2906654013237851</v>
      </c>
      <c r="BA1228">
        <v>0</v>
      </c>
      <c r="BB1228">
        <v>1</v>
      </c>
      <c r="BC1228">
        <f t="shared" si="259"/>
        <v>1104</v>
      </c>
      <c r="BD1228">
        <f t="shared" si="260"/>
        <v>120</v>
      </c>
      <c r="BE1228">
        <f t="shared" si="256"/>
        <v>0.10462287104622869</v>
      </c>
      <c r="BF1228">
        <f t="shared" si="257"/>
        <v>0.49367088607594933</v>
      </c>
      <c r="BG1228">
        <f t="shared" si="258"/>
        <v>0</v>
      </c>
    </row>
    <row r="1229" spans="1:59" x14ac:dyDescent="0.35">
      <c r="A1229">
        <v>46</v>
      </c>
      <c r="B1229">
        <v>1254</v>
      </c>
      <c r="C1229">
        <v>10</v>
      </c>
      <c r="D1229">
        <v>1869</v>
      </c>
      <c r="E1229">
        <v>3</v>
      </c>
      <c r="F1229">
        <v>1</v>
      </c>
      <c r="G1229">
        <v>8</v>
      </c>
      <c r="H1229">
        <v>2</v>
      </c>
      <c r="I1229">
        <v>2</v>
      </c>
      <c r="J1229">
        <v>0</v>
      </c>
      <c r="K1229">
        <v>14.945945945945946</v>
      </c>
      <c r="L1229">
        <v>3</v>
      </c>
      <c r="M1229">
        <v>3</v>
      </c>
      <c r="N1229" s="14">
        <v>1</v>
      </c>
      <c r="O1229">
        <v>0</v>
      </c>
      <c r="P1229" s="15">
        <f t="shared" si="248"/>
        <v>1</v>
      </c>
      <c r="Q1229">
        <f t="shared" si="249"/>
        <v>1</v>
      </c>
      <c r="R1229">
        <f t="shared" si="250"/>
        <v>4.3790965698864745E-2</v>
      </c>
      <c r="S1229" s="14">
        <f t="shared" si="251"/>
        <v>4.3790965698864745E-2</v>
      </c>
      <c r="T1229" s="15">
        <f t="shared" si="252"/>
        <v>0.95620903430113524</v>
      </c>
      <c r="U1229" s="14">
        <f t="shared" si="253"/>
        <v>-3.1283277454577854</v>
      </c>
      <c r="V1229" s="15">
        <f t="shared" si="254"/>
        <v>0</v>
      </c>
      <c r="W1229">
        <f t="shared" si="255"/>
        <v>21.835760391233492</v>
      </c>
      <c r="AZ1229">
        <v>0.29149964515840948</v>
      </c>
      <c r="BA1229">
        <v>0</v>
      </c>
      <c r="BB1229">
        <v>1</v>
      </c>
      <c r="BC1229">
        <f t="shared" si="259"/>
        <v>1104</v>
      </c>
      <c r="BD1229">
        <f t="shared" si="260"/>
        <v>121</v>
      </c>
      <c r="BE1229">
        <f t="shared" si="256"/>
        <v>0.10462287104622869</v>
      </c>
      <c r="BF1229">
        <f t="shared" si="257"/>
        <v>0.48945147679324896</v>
      </c>
      <c r="BG1229">
        <f t="shared" si="258"/>
        <v>3.969598351932447E-4</v>
      </c>
    </row>
    <row r="1230" spans="1:59" x14ac:dyDescent="0.35">
      <c r="A1230">
        <v>46</v>
      </c>
      <c r="B1230">
        <v>1277</v>
      </c>
      <c r="C1230">
        <v>2</v>
      </c>
      <c r="D1230">
        <v>1732</v>
      </c>
      <c r="E1230">
        <v>3</v>
      </c>
      <c r="F1230">
        <v>2</v>
      </c>
      <c r="G1230">
        <v>8</v>
      </c>
      <c r="H1230">
        <v>4</v>
      </c>
      <c r="I1230">
        <v>3</v>
      </c>
      <c r="J1230">
        <v>1</v>
      </c>
      <c r="K1230">
        <v>12</v>
      </c>
      <c r="L1230">
        <v>2</v>
      </c>
      <c r="M1230">
        <v>2</v>
      </c>
      <c r="N1230" s="14">
        <v>0</v>
      </c>
      <c r="O1230">
        <v>1</v>
      </c>
      <c r="P1230" s="15">
        <f t="shared" si="248"/>
        <v>1</v>
      </c>
      <c r="Q1230">
        <f t="shared" si="249"/>
        <v>0</v>
      </c>
      <c r="R1230">
        <f t="shared" si="250"/>
        <v>0.10294255059622491</v>
      </c>
      <c r="S1230" s="14">
        <f t="shared" si="251"/>
        <v>0.10294255059622491</v>
      </c>
      <c r="T1230" s="15">
        <f t="shared" si="252"/>
        <v>0.89705744940377508</v>
      </c>
      <c r="U1230" s="14">
        <f t="shared" si="253"/>
        <v>-0.10863537281615383</v>
      </c>
      <c r="V1230" s="15">
        <f t="shared" si="254"/>
        <v>100</v>
      </c>
      <c r="W1230">
        <f t="shared" si="255"/>
        <v>0.11475580595718277</v>
      </c>
      <c r="AZ1230">
        <v>0.292339883834279</v>
      </c>
      <c r="BA1230">
        <v>1</v>
      </c>
      <c r="BB1230">
        <v>0</v>
      </c>
      <c r="BC1230">
        <f t="shared" si="259"/>
        <v>1105</v>
      </c>
      <c r="BD1230">
        <f t="shared" si="260"/>
        <v>121</v>
      </c>
      <c r="BE1230">
        <f t="shared" si="256"/>
        <v>0.10381184103811836</v>
      </c>
      <c r="BF1230">
        <f t="shared" si="257"/>
        <v>0.48945147679324896</v>
      </c>
      <c r="BG1230">
        <f t="shared" si="258"/>
        <v>3.9695983519319033E-4</v>
      </c>
    </row>
    <row r="1231" spans="1:59" x14ac:dyDescent="0.35">
      <c r="A1231">
        <v>46</v>
      </c>
      <c r="B1231">
        <v>1319</v>
      </c>
      <c r="C1231">
        <v>3</v>
      </c>
      <c r="D1231">
        <v>1863</v>
      </c>
      <c r="E1231">
        <v>1</v>
      </c>
      <c r="F1231">
        <v>1</v>
      </c>
      <c r="G1231">
        <v>8</v>
      </c>
      <c r="H1231">
        <v>1</v>
      </c>
      <c r="I1231">
        <v>3</v>
      </c>
      <c r="J1231">
        <v>0</v>
      </c>
      <c r="K1231">
        <v>14.945945945945946</v>
      </c>
      <c r="L1231">
        <v>4</v>
      </c>
      <c r="M1231">
        <v>3</v>
      </c>
      <c r="N1231" s="14">
        <v>0</v>
      </c>
      <c r="O1231">
        <v>1</v>
      </c>
      <c r="P1231" s="15">
        <f t="shared" si="248"/>
        <v>1</v>
      </c>
      <c r="Q1231">
        <f t="shared" si="249"/>
        <v>0</v>
      </c>
      <c r="R1231">
        <f t="shared" si="250"/>
        <v>4.2637857072167669E-2</v>
      </c>
      <c r="S1231" s="14">
        <f t="shared" si="251"/>
        <v>4.2637857072167669E-2</v>
      </c>
      <c r="T1231" s="15">
        <f t="shared" si="252"/>
        <v>0.95736214292783228</v>
      </c>
      <c r="U1231" s="14">
        <f t="shared" si="253"/>
        <v>-4.3573544347366322E-2</v>
      </c>
      <c r="V1231" s="15">
        <f t="shared" si="254"/>
        <v>100</v>
      </c>
      <c r="W1231">
        <f t="shared" si="255"/>
        <v>4.4536811265349766E-2</v>
      </c>
      <c r="AZ1231">
        <v>0.29240120719173712</v>
      </c>
      <c r="BA1231">
        <v>1</v>
      </c>
      <c r="BB1231">
        <v>0</v>
      </c>
      <c r="BC1231">
        <f t="shared" si="259"/>
        <v>1106</v>
      </c>
      <c r="BD1231">
        <f t="shared" si="260"/>
        <v>121</v>
      </c>
      <c r="BE1231">
        <f t="shared" si="256"/>
        <v>0.10300081103000813</v>
      </c>
      <c r="BF1231">
        <f t="shared" si="257"/>
        <v>0.48945147679324896</v>
      </c>
      <c r="BG1231">
        <f t="shared" si="258"/>
        <v>3.969598351932447E-4</v>
      </c>
    </row>
    <row r="1232" spans="1:59" x14ac:dyDescent="0.35">
      <c r="A1232">
        <v>46</v>
      </c>
      <c r="B1232">
        <v>1402</v>
      </c>
      <c r="C1232">
        <v>2</v>
      </c>
      <c r="D1232">
        <v>1204</v>
      </c>
      <c r="E1232">
        <v>3</v>
      </c>
      <c r="F1232">
        <v>1</v>
      </c>
      <c r="G1232">
        <v>6</v>
      </c>
      <c r="H1232">
        <v>1</v>
      </c>
      <c r="I1232">
        <v>2</v>
      </c>
      <c r="J1232">
        <v>0</v>
      </c>
      <c r="K1232">
        <v>23</v>
      </c>
      <c r="L1232">
        <v>1</v>
      </c>
      <c r="M1232">
        <v>3</v>
      </c>
      <c r="N1232" s="14">
        <v>0</v>
      </c>
      <c r="O1232">
        <v>1</v>
      </c>
      <c r="P1232" s="15">
        <f t="shared" si="248"/>
        <v>1</v>
      </c>
      <c r="Q1232">
        <f t="shared" si="249"/>
        <v>0</v>
      </c>
      <c r="R1232">
        <f t="shared" si="250"/>
        <v>4.7398209594848494E-2</v>
      </c>
      <c r="S1232" s="14">
        <f t="shared" si="251"/>
        <v>4.7398209594848494E-2</v>
      </c>
      <c r="T1232" s="15">
        <f t="shared" si="252"/>
        <v>0.95260179040515147</v>
      </c>
      <c r="U1232" s="14">
        <f t="shared" si="253"/>
        <v>-4.8558311124017657E-2</v>
      </c>
      <c r="V1232" s="15">
        <f t="shared" si="254"/>
        <v>100</v>
      </c>
      <c r="W1232">
        <f t="shared" si="255"/>
        <v>4.9756582521947125E-2</v>
      </c>
      <c r="AZ1232">
        <v>0.29309086528828354</v>
      </c>
      <c r="BA1232">
        <v>1</v>
      </c>
      <c r="BB1232">
        <v>0</v>
      </c>
      <c r="BC1232">
        <f t="shared" si="259"/>
        <v>1107</v>
      </c>
      <c r="BD1232">
        <f t="shared" si="260"/>
        <v>121</v>
      </c>
      <c r="BE1232">
        <f t="shared" si="256"/>
        <v>0.1021897810218978</v>
      </c>
      <c r="BF1232">
        <f t="shared" si="257"/>
        <v>0.48945147679324896</v>
      </c>
      <c r="BG1232">
        <f t="shared" si="258"/>
        <v>3.969598351932447E-4</v>
      </c>
    </row>
    <row r="1233" spans="1:59" x14ac:dyDescent="0.35">
      <c r="A1233">
        <v>46</v>
      </c>
      <c r="B1233">
        <v>1485</v>
      </c>
      <c r="C1233">
        <v>18</v>
      </c>
      <c r="D1233">
        <v>550</v>
      </c>
      <c r="E1233">
        <v>3</v>
      </c>
      <c r="F1233">
        <v>1</v>
      </c>
      <c r="G1233">
        <v>3</v>
      </c>
      <c r="H1233">
        <v>3</v>
      </c>
      <c r="I1233">
        <v>3</v>
      </c>
      <c r="J1233">
        <v>0</v>
      </c>
      <c r="K1233">
        <v>15.345132743362832</v>
      </c>
      <c r="L1233">
        <v>3</v>
      </c>
      <c r="M1233">
        <v>2</v>
      </c>
      <c r="N1233" s="14">
        <v>0</v>
      </c>
      <c r="O1233">
        <v>1</v>
      </c>
      <c r="P1233" s="15">
        <f t="shared" si="248"/>
        <v>1</v>
      </c>
      <c r="Q1233">
        <f t="shared" si="249"/>
        <v>0</v>
      </c>
      <c r="R1233">
        <f t="shared" si="250"/>
        <v>1.6721100489993247E-2</v>
      </c>
      <c r="S1233" s="14">
        <f t="shared" si="251"/>
        <v>1.6721100489993247E-2</v>
      </c>
      <c r="T1233" s="15">
        <f t="shared" si="252"/>
        <v>0.9832788995100068</v>
      </c>
      <c r="U1233" s="14">
        <f t="shared" si="253"/>
        <v>-1.6862476279106541E-2</v>
      </c>
      <c r="V1233" s="15">
        <f t="shared" si="254"/>
        <v>100</v>
      </c>
      <c r="W1233">
        <f t="shared" si="255"/>
        <v>1.7005450333904045E-2</v>
      </c>
      <c r="AZ1233">
        <v>0.29410576411058365</v>
      </c>
      <c r="BA1233">
        <v>1</v>
      </c>
      <c r="BB1233">
        <v>0</v>
      </c>
      <c r="BC1233">
        <f t="shared" si="259"/>
        <v>1108</v>
      </c>
      <c r="BD1233">
        <f t="shared" si="260"/>
        <v>121</v>
      </c>
      <c r="BE1233">
        <f t="shared" si="256"/>
        <v>0.10137875101378746</v>
      </c>
      <c r="BF1233">
        <f t="shared" si="257"/>
        <v>0.48945147679324896</v>
      </c>
      <c r="BG1233">
        <f t="shared" si="258"/>
        <v>3.9695983519319033E-4</v>
      </c>
    </row>
    <row r="1234" spans="1:59" x14ac:dyDescent="0.35">
      <c r="A1234">
        <v>47</v>
      </c>
      <c r="B1234">
        <v>202</v>
      </c>
      <c r="C1234">
        <v>2</v>
      </c>
      <c r="D1234">
        <v>820</v>
      </c>
      <c r="E1234">
        <v>3</v>
      </c>
      <c r="F1234">
        <v>1</v>
      </c>
      <c r="G1234">
        <v>6</v>
      </c>
      <c r="H1234">
        <v>4</v>
      </c>
      <c r="I1234">
        <v>2</v>
      </c>
      <c r="J1234">
        <v>1</v>
      </c>
      <c r="K1234">
        <v>11</v>
      </c>
      <c r="L1234">
        <v>3</v>
      </c>
      <c r="M1234">
        <v>2</v>
      </c>
      <c r="N1234" s="14">
        <v>0</v>
      </c>
      <c r="O1234">
        <v>1</v>
      </c>
      <c r="P1234" s="15">
        <f t="shared" si="248"/>
        <v>1</v>
      </c>
      <c r="Q1234">
        <f t="shared" si="249"/>
        <v>0</v>
      </c>
      <c r="R1234">
        <f t="shared" si="250"/>
        <v>0.11843551107206202</v>
      </c>
      <c r="S1234" s="14">
        <f t="shared" si="251"/>
        <v>0.11843551107206202</v>
      </c>
      <c r="T1234" s="15">
        <f t="shared" si="252"/>
        <v>0.88156448892793793</v>
      </c>
      <c r="U1234" s="14">
        <f t="shared" si="253"/>
        <v>-0.12605712164891214</v>
      </c>
      <c r="V1234" s="15">
        <f t="shared" si="254"/>
        <v>100</v>
      </c>
      <c r="W1234">
        <f t="shared" si="255"/>
        <v>0.13434696220135897</v>
      </c>
      <c r="AZ1234">
        <v>0.29457087843888163</v>
      </c>
      <c r="BA1234">
        <v>1</v>
      </c>
      <c r="BB1234">
        <v>0</v>
      </c>
      <c r="BC1234">
        <f t="shared" si="259"/>
        <v>1109</v>
      </c>
      <c r="BD1234">
        <f t="shared" si="260"/>
        <v>121</v>
      </c>
      <c r="BE1234">
        <f t="shared" si="256"/>
        <v>0.10056772100567724</v>
      </c>
      <c r="BF1234">
        <f t="shared" si="257"/>
        <v>0.48945147679324896</v>
      </c>
      <c r="BG1234">
        <f t="shared" si="258"/>
        <v>3.969598351932447E-4</v>
      </c>
    </row>
    <row r="1235" spans="1:59" x14ac:dyDescent="0.35">
      <c r="A1235">
        <v>47</v>
      </c>
      <c r="B1235">
        <v>207</v>
      </c>
      <c r="C1235">
        <v>9</v>
      </c>
      <c r="D1235">
        <v>1856</v>
      </c>
      <c r="E1235">
        <v>2</v>
      </c>
      <c r="F1235">
        <v>1</v>
      </c>
      <c r="G1235">
        <v>5</v>
      </c>
      <c r="H1235">
        <v>3</v>
      </c>
      <c r="I1235">
        <v>1</v>
      </c>
      <c r="J1235">
        <v>0</v>
      </c>
      <c r="K1235">
        <v>12</v>
      </c>
      <c r="L1235">
        <v>3</v>
      </c>
      <c r="M1235">
        <v>3</v>
      </c>
      <c r="N1235" s="14">
        <v>0</v>
      </c>
      <c r="O1235">
        <v>1</v>
      </c>
      <c r="P1235" s="15">
        <f t="shared" si="248"/>
        <v>1</v>
      </c>
      <c r="Q1235">
        <f t="shared" si="249"/>
        <v>0</v>
      </c>
      <c r="R1235">
        <f t="shared" si="250"/>
        <v>6.5916496880168624E-2</v>
      </c>
      <c r="S1235" s="14">
        <f t="shared" si="251"/>
        <v>6.5916496880168624E-2</v>
      </c>
      <c r="T1235" s="15">
        <f t="shared" si="252"/>
        <v>0.93408350311983135</v>
      </c>
      <c r="U1235" s="14">
        <f t="shared" si="253"/>
        <v>-6.8189440981017119E-2</v>
      </c>
      <c r="V1235" s="15">
        <f t="shared" si="254"/>
        <v>100</v>
      </c>
      <c r="W1235">
        <f t="shared" si="255"/>
        <v>7.0568098740645846E-2</v>
      </c>
      <c r="AZ1235">
        <v>0.29468333129752056</v>
      </c>
      <c r="BA1235">
        <v>1</v>
      </c>
      <c r="BB1235">
        <v>0</v>
      </c>
      <c r="BC1235">
        <f t="shared" si="259"/>
        <v>1110</v>
      </c>
      <c r="BD1235">
        <f t="shared" si="260"/>
        <v>121</v>
      </c>
      <c r="BE1235">
        <f t="shared" si="256"/>
        <v>9.9756690997566899E-2</v>
      </c>
      <c r="BF1235">
        <f t="shared" si="257"/>
        <v>0.48945147679324896</v>
      </c>
      <c r="BG1235">
        <f t="shared" si="258"/>
        <v>3.969598351932447E-4</v>
      </c>
    </row>
    <row r="1236" spans="1:59" x14ac:dyDescent="0.35">
      <c r="A1236">
        <v>47</v>
      </c>
      <c r="B1236">
        <v>249</v>
      </c>
      <c r="C1236">
        <v>2</v>
      </c>
      <c r="D1236">
        <v>903</v>
      </c>
      <c r="E1236">
        <v>3</v>
      </c>
      <c r="F1236">
        <v>1</v>
      </c>
      <c r="G1236">
        <v>8</v>
      </c>
      <c r="H1236">
        <v>4</v>
      </c>
      <c r="I1236">
        <v>2</v>
      </c>
      <c r="J1236">
        <v>1</v>
      </c>
      <c r="K1236">
        <v>22</v>
      </c>
      <c r="L1236">
        <v>1</v>
      </c>
      <c r="M1236">
        <v>3</v>
      </c>
      <c r="N1236" s="14">
        <v>0</v>
      </c>
      <c r="O1236">
        <v>1</v>
      </c>
      <c r="P1236" s="15">
        <f t="shared" si="248"/>
        <v>1</v>
      </c>
      <c r="Q1236">
        <f t="shared" si="249"/>
        <v>0</v>
      </c>
      <c r="R1236">
        <f t="shared" si="250"/>
        <v>0.12057312214020535</v>
      </c>
      <c r="S1236" s="14">
        <f t="shared" si="251"/>
        <v>0.12057312214020535</v>
      </c>
      <c r="T1236" s="15">
        <f t="shared" si="252"/>
        <v>0.87942687785979468</v>
      </c>
      <c r="U1236" s="14">
        <f t="shared" si="253"/>
        <v>-0.12848485884100219</v>
      </c>
      <c r="V1236" s="15">
        <f t="shared" si="254"/>
        <v>100</v>
      </c>
      <c r="W1236">
        <f t="shared" si="255"/>
        <v>0.13710420408532031</v>
      </c>
      <c r="AZ1236">
        <v>0.29563755963456417</v>
      </c>
      <c r="BA1236">
        <v>1</v>
      </c>
      <c r="BB1236">
        <v>0</v>
      </c>
      <c r="BC1236">
        <f t="shared" si="259"/>
        <v>1111</v>
      </c>
      <c r="BD1236">
        <f t="shared" si="260"/>
        <v>121</v>
      </c>
      <c r="BE1236">
        <f t="shared" si="256"/>
        <v>9.8945660989456563E-2</v>
      </c>
      <c r="BF1236">
        <f t="shared" si="257"/>
        <v>0.48945147679324896</v>
      </c>
      <c r="BG1236">
        <f t="shared" si="258"/>
        <v>3.9695983519319033E-4</v>
      </c>
    </row>
    <row r="1237" spans="1:59" x14ac:dyDescent="0.35">
      <c r="A1237">
        <v>47</v>
      </c>
      <c r="B1237">
        <v>465</v>
      </c>
      <c r="C1237">
        <v>1</v>
      </c>
      <c r="D1237">
        <v>1438</v>
      </c>
      <c r="E1237">
        <v>1</v>
      </c>
      <c r="F1237">
        <v>2</v>
      </c>
      <c r="G1237">
        <v>4</v>
      </c>
      <c r="H1237">
        <v>4</v>
      </c>
      <c r="I1237">
        <v>2</v>
      </c>
      <c r="J1237">
        <v>0</v>
      </c>
      <c r="K1237">
        <v>15.375527426160337</v>
      </c>
      <c r="L1237">
        <v>3</v>
      </c>
      <c r="M1237">
        <v>2</v>
      </c>
      <c r="N1237" s="14">
        <v>0</v>
      </c>
      <c r="O1237">
        <v>1</v>
      </c>
      <c r="P1237" s="15">
        <f t="shared" si="248"/>
        <v>1</v>
      </c>
      <c r="Q1237">
        <f t="shared" si="249"/>
        <v>0</v>
      </c>
      <c r="R1237">
        <f t="shared" si="250"/>
        <v>4.1644278370335922E-2</v>
      </c>
      <c r="S1237" s="14">
        <f t="shared" si="251"/>
        <v>4.1644278370335922E-2</v>
      </c>
      <c r="T1237" s="15">
        <f t="shared" si="252"/>
        <v>0.95835572162966409</v>
      </c>
      <c r="U1237" s="14">
        <f t="shared" si="253"/>
        <v>-4.2536252991157153E-2</v>
      </c>
      <c r="V1237" s="15">
        <f t="shared" si="254"/>
        <v>100</v>
      </c>
      <c r="W1237">
        <f t="shared" si="255"/>
        <v>4.3453884012421493E-2</v>
      </c>
      <c r="AZ1237">
        <v>0.29608411581822047</v>
      </c>
      <c r="BA1237">
        <v>1</v>
      </c>
      <c r="BB1237">
        <v>0</v>
      </c>
      <c r="BC1237">
        <f t="shared" si="259"/>
        <v>1112</v>
      </c>
      <c r="BD1237">
        <f t="shared" si="260"/>
        <v>121</v>
      </c>
      <c r="BE1237">
        <f t="shared" si="256"/>
        <v>9.8134630981346338E-2</v>
      </c>
      <c r="BF1237">
        <f t="shared" si="257"/>
        <v>0.48945147679324896</v>
      </c>
      <c r="BG1237">
        <f t="shared" si="258"/>
        <v>3.969598351932447E-4</v>
      </c>
    </row>
    <row r="1238" spans="1:59" x14ac:dyDescent="0.35">
      <c r="A1238">
        <v>47</v>
      </c>
      <c r="B1238">
        <v>543</v>
      </c>
      <c r="C1238">
        <v>2</v>
      </c>
      <c r="D1238">
        <v>1731</v>
      </c>
      <c r="E1238">
        <v>3</v>
      </c>
      <c r="F1238">
        <v>2</v>
      </c>
      <c r="G1238">
        <v>8</v>
      </c>
      <c r="H1238">
        <v>2</v>
      </c>
      <c r="I1238">
        <v>2</v>
      </c>
      <c r="J1238">
        <v>0</v>
      </c>
      <c r="K1238">
        <v>11</v>
      </c>
      <c r="L1238">
        <v>4</v>
      </c>
      <c r="M1238">
        <v>1</v>
      </c>
      <c r="N1238" s="14">
        <v>0</v>
      </c>
      <c r="O1238">
        <v>1</v>
      </c>
      <c r="P1238" s="15">
        <f t="shared" si="248"/>
        <v>1</v>
      </c>
      <c r="Q1238">
        <f t="shared" si="249"/>
        <v>0</v>
      </c>
      <c r="R1238">
        <f t="shared" si="250"/>
        <v>8.1029088740970756E-2</v>
      </c>
      <c r="S1238" s="14">
        <f t="shared" si="251"/>
        <v>8.1029088740970756E-2</v>
      </c>
      <c r="T1238" s="15">
        <f t="shared" si="252"/>
        <v>0.91897091125902919</v>
      </c>
      <c r="U1238" s="14">
        <f t="shared" si="253"/>
        <v>-8.4500809729113432E-2</v>
      </c>
      <c r="V1238" s="15">
        <f t="shared" si="254"/>
        <v>100</v>
      </c>
      <c r="W1238">
        <f t="shared" si="255"/>
        <v>8.8173725357593172E-2</v>
      </c>
      <c r="AZ1238">
        <v>0.29629370057209309</v>
      </c>
      <c r="BA1238">
        <v>1</v>
      </c>
      <c r="BB1238">
        <v>0</v>
      </c>
      <c r="BC1238">
        <f t="shared" si="259"/>
        <v>1113</v>
      </c>
      <c r="BD1238">
        <f t="shared" si="260"/>
        <v>121</v>
      </c>
      <c r="BE1238">
        <f t="shared" si="256"/>
        <v>9.7323600973236002E-2</v>
      </c>
      <c r="BF1238">
        <f t="shared" si="257"/>
        <v>0.48945147679324896</v>
      </c>
      <c r="BG1238">
        <f t="shared" si="258"/>
        <v>3.969598351932447E-4</v>
      </c>
    </row>
    <row r="1239" spans="1:59" x14ac:dyDescent="0.35">
      <c r="A1239">
        <v>47</v>
      </c>
      <c r="B1239">
        <v>571</v>
      </c>
      <c r="C1239">
        <v>14</v>
      </c>
      <c r="D1239">
        <v>1503</v>
      </c>
      <c r="E1239">
        <v>3</v>
      </c>
      <c r="F1239">
        <v>1</v>
      </c>
      <c r="G1239">
        <v>8</v>
      </c>
      <c r="H1239">
        <v>3</v>
      </c>
      <c r="I1239">
        <v>2</v>
      </c>
      <c r="J1239">
        <v>1</v>
      </c>
      <c r="K1239">
        <v>14.945945945945946</v>
      </c>
      <c r="L1239">
        <v>3</v>
      </c>
      <c r="M1239">
        <v>2</v>
      </c>
      <c r="N1239" s="14">
        <v>0</v>
      </c>
      <c r="O1239">
        <v>1</v>
      </c>
      <c r="P1239" s="15">
        <f t="shared" si="248"/>
        <v>1</v>
      </c>
      <c r="Q1239">
        <f t="shared" si="249"/>
        <v>0</v>
      </c>
      <c r="R1239">
        <f t="shared" si="250"/>
        <v>0.21897805433627354</v>
      </c>
      <c r="S1239" s="14">
        <f t="shared" si="251"/>
        <v>0.21897805433627354</v>
      </c>
      <c r="T1239" s="15">
        <f t="shared" si="252"/>
        <v>0.7810219456637264</v>
      </c>
      <c r="U1239" s="14">
        <f t="shared" si="253"/>
        <v>-0.24715203009584197</v>
      </c>
      <c r="V1239" s="15">
        <f t="shared" si="254"/>
        <v>100</v>
      </c>
      <c r="W1239">
        <f t="shared" si="255"/>
        <v>0.28037375332671621</v>
      </c>
      <c r="AZ1239">
        <v>0.29763980327582179</v>
      </c>
      <c r="BA1239">
        <v>1</v>
      </c>
      <c r="BB1239">
        <v>0</v>
      </c>
      <c r="BC1239">
        <f t="shared" si="259"/>
        <v>1114</v>
      </c>
      <c r="BD1239">
        <f t="shared" si="260"/>
        <v>121</v>
      </c>
      <c r="BE1239">
        <f t="shared" si="256"/>
        <v>9.6512570965125666E-2</v>
      </c>
      <c r="BF1239">
        <f t="shared" si="257"/>
        <v>0.48945147679324896</v>
      </c>
      <c r="BG1239">
        <f t="shared" si="258"/>
        <v>3.9695983519319033E-4</v>
      </c>
    </row>
    <row r="1240" spans="1:59" x14ac:dyDescent="0.35">
      <c r="A1240">
        <v>47</v>
      </c>
      <c r="B1240">
        <v>666</v>
      </c>
      <c r="C1240">
        <v>29</v>
      </c>
      <c r="D1240">
        <v>376</v>
      </c>
      <c r="E1240">
        <v>1</v>
      </c>
      <c r="F1240">
        <v>2</v>
      </c>
      <c r="G1240">
        <v>6</v>
      </c>
      <c r="H1240">
        <v>2</v>
      </c>
      <c r="I1240">
        <v>2</v>
      </c>
      <c r="J1240">
        <v>1</v>
      </c>
      <c r="K1240">
        <v>12</v>
      </c>
      <c r="L1240">
        <v>4</v>
      </c>
      <c r="M1240">
        <v>2</v>
      </c>
      <c r="N1240" s="14">
        <v>1</v>
      </c>
      <c r="O1240">
        <v>0</v>
      </c>
      <c r="P1240" s="15">
        <f t="shared" si="248"/>
        <v>1</v>
      </c>
      <c r="Q1240">
        <f t="shared" si="249"/>
        <v>1</v>
      </c>
      <c r="R1240">
        <f t="shared" si="250"/>
        <v>0.5771598640551211</v>
      </c>
      <c r="S1240" s="14">
        <f t="shared" si="251"/>
        <v>0.5771598640551211</v>
      </c>
      <c r="T1240" s="15">
        <f t="shared" si="252"/>
        <v>0.4228401359448789</v>
      </c>
      <c r="U1240" s="14">
        <f t="shared" si="253"/>
        <v>-0.54963599009417108</v>
      </c>
      <c r="V1240" s="15">
        <f t="shared" si="254"/>
        <v>100</v>
      </c>
      <c r="W1240">
        <f t="shared" si="255"/>
        <v>0.73262221141644723</v>
      </c>
      <c r="AZ1240">
        <v>0.29787885960813393</v>
      </c>
      <c r="BA1240">
        <v>1</v>
      </c>
      <c r="BB1240">
        <v>0</v>
      </c>
      <c r="BC1240">
        <f t="shared" si="259"/>
        <v>1115</v>
      </c>
      <c r="BD1240">
        <f t="shared" si="260"/>
        <v>121</v>
      </c>
      <c r="BE1240">
        <f t="shared" si="256"/>
        <v>9.5701540957015441E-2</v>
      </c>
      <c r="BF1240">
        <f t="shared" si="257"/>
        <v>0.48945147679324896</v>
      </c>
      <c r="BG1240">
        <f t="shared" si="258"/>
        <v>0</v>
      </c>
    </row>
    <row r="1241" spans="1:59" x14ac:dyDescent="0.35">
      <c r="A1241">
        <v>47</v>
      </c>
      <c r="B1241">
        <v>776.57377049180332</v>
      </c>
      <c r="C1241">
        <v>2</v>
      </c>
      <c r="D1241">
        <v>1443</v>
      </c>
      <c r="E1241">
        <v>1</v>
      </c>
      <c r="F1241">
        <v>1</v>
      </c>
      <c r="G1241">
        <v>1</v>
      </c>
      <c r="H1241">
        <v>3</v>
      </c>
      <c r="I1241">
        <v>2</v>
      </c>
      <c r="J1241">
        <v>0</v>
      </c>
      <c r="K1241">
        <v>19</v>
      </c>
      <c r="L1241">
        <v>2</v>
      </c>
      <c r="M1241">
        <v>4</v>
      </c>
      <c r="N1241" s="14">
        <v>0</v>
      </c>
      <c r="O1241">
        <v>1</v>
      </c>
      <c r="P1241" s="15">
        <f t="shared" si="248"/>
        <v>1</v>
      </c>
      <c r="Q1241">
        <f t="shared" si="249"/>
        <v>0</v>
      </c>
      <c r="R1241">
        <f t="shared" si="250"/>
        <v>1.8122043324644913E-2</v>
      </c>
      <c r="S1241" s="14">
        <f t="shared" si="251"/>
        <v>1.8122043324644913E-2</v>
      </c>
      <c r="T1241" s="15">
        <f t="shared" si="252"/>
        <v>0.98187795667535505</v>
      </c>
      <c r="U1241" s="14">
        <f t="shared" si="253"/>
        <v>-1.8288258722445307E-2</v>
      </c>
      <c r="V1241" s="15">
        <f t="shared" si="254"/>
        <v>100</v>
      </c>
      <c r="W1241">
        <f t="shared" si="255"/>
        <v>1.8456513053828266E-2</v>
      </c>
      <c r="AZ1241">
        <v>0.29843141864073436</v>
      </c>
      <c r="BA1241">
        <v>0</v>
      </c>
      <c r="BB1241">
        <v>1</v>
      </c>
      <c r="BC1241">
        <f t="shared" si="259"/>
        <v>1115</v>
      </c>
      <c r="BD1241">
        <f t="shared" si="260"/>
        <v>122</v>
      </c>
      <c r="BE1241">
        <f t="shared" si="256"/>
        <v>9.5701540957015441E-2</v>
      </c>
      <c r="BF1241">
        <f t="shared" si="257"/>
        <v>0.48523206751054848</v>
      </c>
      <c r="BG1241">
        <f t="shared" si="258"/>
        <v>0</v>
      </c>
    </row>
    <row r="1242" spans="1:59" x14ac:dyDescent="0.35">
      <c r="A1242">
        <v>47</v>
      </c>
      <c r="B1242">
        <v>787.54826254826253</v>
      </c>
      <c r="C1242">
        <v>3</v>
      </c>
      <c r="D1242">
        <v>746</v>
      </c>
      <c r="E1242">
        <v>4</v>
      </c>
      <c r="F1242">
        <v>1</v>
      </c>
      <c r="G1242">
        <v>8</v>
      </c>
      <c r="H1242">
        <v>3</v>
      </c>
      <c r="I1242">
        <v>3</v>
      </c>
      <c r="J1242">
        <v>1</v>
      </c>
      <c r="K1242">
        <v>12</v>
      </c>
      <c r="L1242">
        <v>4</v>
      </c>
      <c r="M1242">
        <v>2</v>
      </c>
      <c r="N1242" s="14">
        <v>0</v>
      </c>
      <c r="O1242">
        <v>1</v>
      </c>
      <c r="P1242" s="15">
        <f t="shared" si="248"/>
        <v>1</v>
      </c>
      <c r="Q1242">
        <f t="shared" si="249"/>
        <v>0</v>
      </c>
      <c r="R1242">
        <f t="shared" si="250"/>
        <v>6.4812322700441044E-2</v>
      </c>
      <c r="S1242" s="14">
        <f t="shared" si="251"/>
        <v>6.4812322700441044E-2</v>
      </c>
      <c r="T1242" s="15">
        <f t="shared" si="252"/>
        <v>0.93518767729955898</v>
      </c>
      <c r="U1242" s="14">
        <f t="shared" si="253"/>
        <v>-6.7008045451338927E-2</v>
      </c>
      <c r="V1242" s="15">
        <f t="shared" si="254"/>
        <v>100</v>
      </c>
      <c r="W1242">
        <f t="shared" si="255"/>
        <v>6.9304081173944279E-2</v>
      </c>
      <c r="AZ1242">
        <v>0.29875991416046987</v>
      </c>
      <c r="BA1242">
        <v>0</v>
      </c>
      <c r="BB1242">
        <v>1</v>
      </c>
      <c r="BC1242">
        <f t="shared" si="259"/>
        <v>1115</v>
      </c>
      <c r="BD1242">
        <f t="shared" si="260"/>
        <v>123</v>
      </c>
      <c r="BE1242">
        <f t="shared" si="256"/>
        <v>9.5701540957015441E-2</v>
      </c>
      <c r="BF1242">
        <f t="shared" si="257"/>
        <v>0.48101265822784811</v>
      </c>
      <c r="BG1242">
        <f t="shared" si="258"/>
        <v>3.9011570010370598E-4</v>
      </c>
    </row>
    <row r="1243" spans="1:59" x14ac:dyDescent="0.35">
      <c r="A1243">
        <v>47</v>
      </c>
      <c r="B1243">
        <v>787.54826254826253</v>
      </c>
      <c r="C1243">
        <v>14</v>
      </c>
      <c r="D1243">
        <v>728</v>
      </c>
      <c r="E1243">
        <v>4</v>
      </c>
      <c r="F1243">
        <v>2</v>
      </c>
      <c r="G1243">
        <v>8</v>
      </c>
      <c r="H1243">
        <v>1</v>
      </c>
      <c r="I1243">
        <v>1</v>
      </c>
      <c r="J1243">
        <v>0</v>
      </c>
      <c r="K1243">
        <v>12</v>
      </c>
      <c r="L1243">
        <v>4</v>
      </c>
      <c r="M1243">
        <v>3</v>
      </c>
      <c r="N1243" s="14">
        <v>0</v>
      </c>
      <c r="O1243">
        <v>1</v>
      </c>
      <c r="P1243" s="15">
        <f t="shared" si="248"/>
        <v>1</v>
      </c>
      <c r="Q1243">
        <f t="shared" si="249"/>
        <v>0</v>
      </c>
      <c r="R1243">
        <f t="shared" si="250"/>
        <v>0.12830971228574409</v>
      </c>
      <c r="S1243" s="14">
        <f t="shared" si="251"/>
        <v>0.12830971228574409</v>
      </c>
      <c r="T1243" s="15">
        <f t="shared" si="252"/>
        <v>0.87169028771425594</v>
      </c>
      <c r="U1243" s="14">
        <f t="shared" si="253"/>
        <v>-0.13732109280222343</v>
      </c>
      <c r="V1243" s="15">
        <f t="shared" si="254"/>
        <v>100</v>
      </c>
      <c r="W1243">
        <f t="shared" si="255"/>
        <v>0.14719644590993147</v>
      </c>
      <c r="AZ1243">
        <v>0.30114221209522013</v>
      </c>
      <c r="BA1243">
        <v>1</v>
      </c>
      <c r="BB1243">
        <v>0</v>
      </c>
      <c r="BC1243">
        <f t="shared" si="259"/>
        <v>1116</v>
      </c>
      <c r="BD1243">
        <f t="shared" si="260"/>
        <v>123</v>
      </c>
      <c r="BE1243">
        <f t="shared" si="256"/>
        <v>9.4890510948905105E-2</v>
      </c>
      <c r="BF1243">
        <f t="shared" si="257"/>
        <v>0.48101265822784811</v>
      </c>
      <c r="BG1243">
        <f t="shared" si="258"/>
        <v>0</v>
      </c>
    </row>
    <row r="1244" spans="1:59" x14ac:dyDescent="0.35">
      <c r="A1244">
        <v>47</v>
      </c>
      <c r="B1244">
        <v>787.54826254826253</v>
      </c>
      <c r="C1244">
        <v>27</v>
      </c>
      <c r="D1244">
        <v>785</v>
      </c>
      <c r="E1244">
        <v>2</v>
      </c>
      <c r="F1244">
        <v>1</v>
      </c>
      <c r="G1244">
        <v>8</v>
      </c>
      <c r="H1244">
        <v>3</v>
      </c>
      <c r="I1244">
        <v>1</v>
      </c>
      <c r="J1244">
        <v>1</v>
      </c>
      <c r="K1244">
        <v>12</v>
      </c>
      <c r="L1244">
        <v>4</v>
      </c>
      <c r="M1244">
        <v>3</v>
      </c>
      <c r="N1244" s="14">
        <v>1</v>
      </c>
      <c r="O1244">
        <v>0</v>
      </c>
      <c r="P1244" s="15">
        <f t="shared" si="248"/>
        <v>1</v>
      </c>
      <c r="Q1244">
        <f t="shared" si="249"/>
        <v>1</v>
      </c>
      <c r="R1244">
        <f t="shared" si="250"/>
        <v>0.44964337330419529</v>
      </c>
      <c r="S1244" s="14">
        <f t="shared" si="251"/>
        <v>0.44964337330419529</v>
      </c>
      <c r="T1244" s="15">
        <f t="shared" si="252"/>
        <v>0.55035662669580465</v>
      </c>
      <c r="U1244" s="14">
        <f t="shared" si="253"/>
        <v>-0.79930051418335057</v>
      </c>
      <c r="V1244" s="15">
        <f t="shared" si="254"/>
        <v>0</v>
      </c>
      <c r="W1244">
        <f t="shared" si="255"/>
        <v>1.2239847385084763</v>
      </c>
      <c r="AZ1244">
        <v>0.3016532068111496</v>
      </c>
      <c r="BA1244">
        <v>0</v>
      </c>
      <c r="BB1244">
        <v>1</v>
      </c>
      <c r="BC1244">
        <f t="shared" si="259"/>
        <v>1116</v>
      </c>
      <c r="BD1244">
        <f t="shared" si="260"/>
        <v>124</v>
      </c>
      <c r="BE1244">
        <f t="shared" si="256"/>
        <v>9.4890510948905105E-2</v>
      </c>
      <c r="BF1244">
        <f t="shared" si="257"/>
        <v>0.47679324894514763</v>
      </c>
      <c r="BG1244">
        <f t="shared" si="258"/>
        <v>3.8669363255893657E-4</v>
      </c>
    </row>
    <row r="1245" spans="1:59" x14ac:dyDescent="0.35">
      <c r="A1245">
        <v>47</v>
      </c>
      <c r="B1245">
        <v>803.12121212121212</v>
      </c>
      <c r="C1245">
        <v>4</v>
      </c>
      <c r="D1245">
        <v>467</v>
      </c>
      <c r="E1245">
        <v>2</v>
      </c>
      <c r="F1245">
        <v>2</v>
      </c>
      <c r="G1245">
        <v>9</v>
      </c>
      <c r="H1245">
        <v>3</v>
      </c>
      <c r="I1245">
        <v>1</v>
      </c>
      <c r="J1245">
        <v>0</v>
      </c>
      <c r="K1245">
        <v>19</v>
      </c>
      <c r="L1245">
        <v>1</v>
      </c>
      <c r="M1245">
        <v>3</v>
      </c>
      <c r="N1245" s="14">
        <v>0</v>
      </c>
      <c r="O1245">
        <v>1</v>
      </c>
      <c r="P1245" s="15">
        <f t="shared" si="248"/>
        <v>1</v>
      </c>
      <c r="Q1245">
        <f t="shared" si="249"/>
        <v>0</v>
      </c>
      <c r="R1245">
        <f t="shared" si="250"/>
        <v>0.15099326419873182</v>
      </c>
      <c r="S1245" s="14">
        <f t="shared" si="251"/>
        <v>0.15099326419873182</v>
      </c>
      <c r="T1245" s="15">
        <f t="shared" si="252"/>
        <v>0.84900673580126818</v>
      </c>
      <c r="U1245" s="14">
        <f t="shared" si="253"/>
        <v>-0.16368815889629262</v>
      </c>
      <c r="V1245" s="15">
        <f t="shared" si="254"/>
        <v>100</v>
      </c>
      <c r="W1245">
        <f t="shared" si="255"/>
        <v>0.17784695672199669</v>
      </c>
      <c r="AZ1245">
        <v>0.3021014909625841</v>
      </c>
      <c r="BA1245">
        <v>1</v>
      </c>
      <c r="BB1245">
        <v>0</v>
      </c>
      <c r="BC1245">
        <f t="shared" si="259"/>
        <v>1117</v>
      </c>
      <c r="BD1245">
        <f t="shared" si="260"/>
        <v>124</v>
      </c>
      <c r="BE1245">
        <f t="shared" si="256"/>
        <v>9.4079480940794769E-2</v>
      </c>
      <c r="BF1245">
        <f t="shared" si="257"/>
        <v>0.47679324894514763</v>
      </c>
      <c r="BG1245">
        <f t="shared" si="258"/>
        <v>0</v>
      </c>
    </row>
    <row r="1246" spans="1:59" x14ac:dyDescent="0.35">
      <c r="A1246">
        <v>47</v>
      </c>
      <c r="B1246">
        <v>843.5826086956522</v>
      </c>
      <c r="C1246">
        <v>25</v>
      </c>
      <c r="D1246">
        <v>1993</v>
      </c>
      <c r="E1246">
        <v>1</v>
      </c>
      <c r="F1246">
        <v>2</v>
      </c>
      <c r="G1246">
        <v>7</v>
      </c>
      <c r="H1246">
        <v>3</v>
      </c>
      <c r="I1246">
        <v>1</v>
      </c>
      <c r="J1246">
        <v>0</v>
      </c>
      <c r="K1246">
        <v>23</v>
      </c>
      <c r="L1246">
        <v>2</v>
      </c>
      <c r="M1246">
        <v>3</v>
      </c>
      <c r="N1246" s="14">
        <v>0</v>
      </c>
      <c r="O1246">
        <v>1</v>
      </c>
      <c r="P1246" s="15">
        <f t="shared" si="248"/>
        <v>1</v>
      </c>
      <c r="Q1246">
        <f t="shared" si="249"/>
        <v>0</v>
      </c>
      <c r="R1246">
        <f t="shared" si="250"/>
        <v>0.19199674870592709</v>
      </c>
      <c r="S1246" s="14">
        <f t="shared" si="251"/>
        <v>0.19199674870592709</v>
      </c>
      <c r="T1246" s="15">
        <f t="shared" si="252"/>
        <v>0.80800325129407291</v>
      </c>
      <c r="U1246" s="14">
        <f t="shared" si="253"/>
        <v>-0.21318919659033433</v>
      </c>
      <c r="V1246" s="15">
        <f t="shared" si="254"/>
        <v>100</v>
      </c>
      <c r="W1246">
        <f t="shared" si="255"/>
        <v>0.23761878234825301</v>
      </c>
      <c r="AZ1246">
        <v>0.30372760487227513</v>
      </c>
      <c r="BA1246">
        <v>0</v>
      </c>
      <c r="BB1246">
        <v>1</v>
      </c>
      <c r="BC1246">
        <f t="shared" si="259"/>
        <v>1117</v>
      </c>
      <c r="BD1246">
        <f t="shared" si="260"/>
        <v>125</v>
      </c>
      <c r="BE1246">
        <f t="shared" si="256"/>
        <v>9.4079480940794769E-2</v>
      </c>
      <c r="BF1246">
        <f t="shared" si="257"/>
        <v>0.47257383966244726</v>
      </c>
      <c r="BG1246">
        <f t="shared" si="258"/>
        <v>0</v>
      </c>
    </row>
    <row r="1247" spans="1:59" x14ac:dyDescent="0.35">
      <c r="A1247">
        <v>47</v>
      </c>
      <c r="B1247">
        <v>955</v>
      </c>
      <c r="C1247">
        <v>4</v>
      </c>
      <c r="D1247">
        <v>1003</v>
      </c>
      <c r="E1247">
        <v>4</v>
      </c>
      <c r="F1247">
        <v>1</v>
      </c>
      <c r="G1247">
        <v>8</v>
      </c>
      <c r="H1247">
        <v>4</v>
      </c>
      <c r="I1247">
        <v>1</v>
      </c>
      <c r="J1247">
        <v>1</v>
      </c>
      <c r="K1247">
        <v>17</v>
      </c>
      <c r="L1247">
        <v>3</v>
      </c>
      <c r="M1247">
        <v>3</v>
      </c>
      <c r="N1247" s="14">
        <v>0</v>
      </c>
      <c r="O1247">
        <v>1</v>
      </c>
      <c r="P1247" s="15">
        <f t="shared" si="248"/>
        <v>1</v>
      </c>
      <c r="Q1247">
        <f t="shared" si="249"/>
        <v>0</v>
      </c>
      <c r="R1247">
        <f t="shared" si="250"/>
        <v>0.12845517499321796</v>
      </c>
      <c r="S1247" s="14">
        <f t="shared" si="251"/>
        <v>0.12845517499321796</v>
      </c>
      <c r="T1247" s="15">
        <f t="shared" si="252"/>
        <v>0.8715448250067821</v>
      </c>
      <c r="U1247" s="14">
        <f t="shared" si="253"/>
        <v>-0.13748798102831522</v>
      </c>
      <c r="V1247" s="15">
        <f t="shared" si="254"/>
        <v>100</v>
      </c>
      <c r="W1247">
        <f t="shared" si="255"/>
        <v>0.14738791546633112</v>
      </c>
      <c r="AZ1247">
        <v>0.30375162609952927</v>
      </c>
      <c r="BA1247">
        <v>0</v>
      </c>
      <c r="BB1247">
        <v>1</v>
      </c>
      <c r="BC1247">
        <f t="shared" si="259"/>
        <v>1117</v>
      </c>
      <c r="BD1247">
        <f t="shared" si="260"/>
        <v>126</v>
      </c>
      <c r="BE1247">
        <f t="shared" si="256"/>
        <v>9.4079480940794769E-2</v>
      </c>
      <c r="BF1247">
        <f t="shared" si="257"/>
        <v>0.46835443037974689</v>
      </c>
      <c r="BG1247">
        <f t="shared" si="258"/>
        <v>0</v>
      </c>
    </row>
    <row r="1248" spans="1:59" x14ac:dyDescent="0.35">
      <c r="A1248">
        <v>47</v>
      </c>
      <c r="B1248">
        <v>983</v>
      </c>
      <c r="C1248">
        <v>2</v>
      </c>
      <c r="D1248">
        <v>574</v>
      </c>
      <c r="E1248">
        <v>1</v>
      </c>
      <c r="F1248">
        <v>1</v>
      </c>
      <c r="G1248">
        <v>3</v>
      </c>
      <c r="H1248">
        <v>4</v>
      </c>
      <c r="I1248">
        <v>3</v>
      </c>
      <c r="J1248">
        <v>0</v>
      </c>
      <c r="K1248">
        <v>13</v>
      </c>
      <c r="L1248">
        <v>3</v>
      </c>
      <c r="M1248">
        <v>3</v>
      </c>
      <c r="N1248" s="14">
        <v>0</v>
      </c>
      <c r="O1248">
        <v>1</v>
      </c>
      <c r="P1248" s="15">
        <f t="shared" si="248"/>
        <v>1</v>
      </c>
      <c r="Q1248">
        <f t="shared" si="249"/>
        <v>0</v>
      </c>
      <c r="R1248">
        <f t="shared" si="250"/>
        <v>1.1583749437159915E-2</v>
      </c>
      <c r="S1248" s="14">
        <f t="shared" si="251"/>
        <v>1.1583749437159915E-2</v>
      </c>
      <c r="T1248" s="15">
        <f t="shared" si="252"/>
        <v>0.9884162505628401</v>
      </c>
      <c r="U1248" s="14">
        <f t="shared" si="253"/>
        <v>-1.165136372113052E-2</v>
      </c>
      <c r="V1248" s="15">
        <f t="shared" si="254"/>
        <v>100</v>
      </c>
      <c r="W1248">
        <f t="shared" si="255"/>
        <v>1.1719505249497575E-2</v>
      </c>
      <c r="AZ1248">
        <v>0.30409905708882345</v>
      </c>
      <c r="BA1248">
        <v>0</v>
      </c>
      <c r="BB1248">
        <v>1</v>
      </c>
      <c r="BC1248">
        <f t="shared" si="259"/>
        <v>1117</v>
      </c>
      <c r="BD1248">
        <f t="shared" si="260"/>
        <v>127</v>
      </c>
      <c r="BE1248">
        <f t="shared" si="256"/>
        <v>9.4079480940794769E-2</v>
      </c>
      <c r="BF1248">
        <f t="shared" si="257"/>
        <v>0.46413502109704641</v>
      </c>
      <c r="BG1248">
        <f t="shared" si="258"/>
        <v>3.7642742992457704E-4</v>
      </c>
    </row>
    <row r="1249" spans="1:59" x14ac:dyDescent="0.35">
      <c r="A1249">
        <v>47</v>
      </c>
      <c r="B1249">
        <v>1001</v>
      </c>
      <c r="C1249">
        <v>4</v>
      </c>
      <c r="D1249">
        <v>1827</v>
      </c>
      <c r="E1249">
        <v>3</v>
      </c>
      <c r="F1249">
        <v>1</v>
      </c>
      <c r="G1249">
        <v>3</v>
      </c>
      <c r="H1249">
        <v>2</v>
      </c>
      <c r="I1249">
        <v>3</v>
      </c>
      <c r="J1249">
        <v>1</v>
      </c>
      <c r="K1249">
        <v>12</v>
      </c>
      <c r="L1249">
        <v>3</v>
      </c>
      <c r="M1249">
        <v>3</v>
      </c>
      <c r="N1249" s="14">
        <v>0</v>
      </c>
      <c r="O1249">
        <v>1</v>
      </c>
      <c r="P1249" s="15">
        <f t="shared" si="248"/>
        <v>1</v>
      </c>
      <c r="Q1249">
        <f t="shared" si="249"/>
        <v>0</v>
      </c>
      <c r="R1249">
        <f t="shared" si="250"/>
        <v>5.5699612950235122E-2</v>
      </c>
      <c r="S1249" s="14">
        <f t="shared" si="251"/>
        <v>5.5699612950235122E-2</v>
      </c>
      <c r="T1249" s="15">
        <f t="shared" si="252"/>
        <v>0.94430038704976482</v>
      </c>
      <c r="U1249" s="14">
        <f t="shared" si="253"/>
        <v>-5.7310956833111958E-2</v>
      </c>
      <c r="V1249" s="15">
        <f t="shared" si="254"/>
        <v>100</v>
      </c>
      <c r="W1249">
        <f t="shared" si="255"/>
        <v>5.8985057841874786E-2</v>
      </c>
      <c r="AZ1249">
        <v>0.30474747297011989</v>
      </c>
      <c r="BA1249">
        <v>1</v>
      </c>
      <c r="BB1249">
        <v>0</v>
      </c>
      <c r="BC1249">
        <f t="shared" si="259"/>
        <v>1118</v>
      </c>
      <c r="BD1249">
        <f t="shared" si="260"/>
        <v>127</v>
      </c>
      <c r="BE1249">
        <f t="shared" si="256"/>
        <v>9.3268450932684543E-2</v>
      </c>
      <c r="BF1249">
        <f t="shared" si="257"/>
        <v>0.46413502109704641</v>
      </c>
      <c r="BG1249">
        <f t="shared" si="258"/>
        <v>0</v>
      </c>
    </row>
    <row r="1250" spans="1:59" x14ac:dyDescent="0.35">
      <c r="A1250">
        <v>47</v>
      </c>
      <c r="B1250">
        <v>1093</v>
      </c>
      <c r="C1250">
        <v>9</v>
      </c>
      <c r="D1250">
        <v>1716</v>
      </c>
      <c r="E1250">
        <v>3</v>
      </c>
      <c r="F1250">
        <v>2</v>
      </c>
      <c r="G1250">
        <v>8</v>
      </c>
      <c r="H1250">
        <v>3</v>
      </c>
      <c r="I1250">
        <v>2</v>
      </c>
      <c r="J1250">
        <v>0</v>
      </c>
      <c r="K1250">
        <v>11</v>
      </c>
      <c r="L1250">
        <v>3</v>
      </c>
      <c r="M1250">
        <v>1</v>
      </c>
      <c r="N1250" s="14">
        <v>1</v>
      </c>
      <c r="O1250">
        <v>0</v>
      </c>
      <c r="P1250" s="15">
        <f t="shared" si="248"/>
        <v>1</v>
      </c>
      <c r="Q1250">
        <f t="shared" si="249"/>
        <v>1</v>
      </c>
      <c r="R1250">
        <f t="shared" si="250"/>
        <v>7.7994135922202959E-2</v>
      </c>
      <c r="S1250" s="14">
        <f t="shared" si="251"/>
        <v>7.7994135922202959E-2</v>
      </c>
      <c r="T1250" s="15">
        <f t="shared" si="252"/>
        <v>0.92200586407779705</v>
      </c>
      <c r="U1250" s="14">
        <f t="shared" si="253"/>
        <v>-2.5511216356033168</v>
      </c>
      <c r="V1250" s="15">
        <f t="shared" si="254"/>
        <v>0</v>
      </c>
      <c r="W1250">
        <f t="shared" si="255"/>
        <v>11.821476745347534</v>
      </c>
      <c r="AZ1250">
        <v>0.3059385991136005</v>
      </c>
      <c r="BA1250">
        <v>0</v>
      </c>
      <c r="BB1250">
        <v>1</v>
      </c>
      <c r="BC1250">
        <f t="shared" si="259"/>
        <v>1118</v>
      </c>
      <c r="BD1250">
        <f t="shared" si="260"/>
        <v>128</v>
      </c>
      <c r="BE1250">
        <f t="shared" si="256"/>
        <v>9.3268450932684543E-2</v>
      </c>
      <c r="BF1250">
        <f t="shared" si="257"/>
        <v>0.45991561181434604</v>
      </c>
      <c r="BG1250">
        <f t="shared" si="258"/>
        <v>0</v>
      </c>
    </row>
    <row r="1251" spans="1:59" x14ac:dyDescent="0.35">
      <c r="A1251">
        <v>47</v>
      </c>
      <c r="B1251">
        <v>1162</v>
      </c>
      <c r="C1251">
        <v>1</v>
      </c>
      <c r="D1251">
        <v>2000</v>
      </c>
      <c r="E1251">
        <v>3</v>
      </c>
      <c r="F1251">
        <v>1</v>
      </c>
      <c r="G1251">
        <v>1</v>
      </c>
      <c r="H1251">
        <v>2</v>
      </c>
      <c r="I1251">
        <v>2</v>
      </c>
      <c r="J1251">
        <v>0</v>
      </c>
      <c r="K1251">
        <v>15.079365079365079</v>
      </c>
      <c r="L1251">
        <v>1</v>
      </c>
      <c r="M1251">
        <v>1</v>
      </c>
      <c r="N1251" s="14">
        <v>0</v>
      </c>
      <c r="O1251">
        <v>1</v>
      </c>
      <c r="P1251" s="15">
        <f t="shared" si="248"/>
        <v>1</v>
      </c>
      <c r="Q1251">
        <f t="shared" si="249"/>
        <v>0</v>
      </c>
      <c r="R1251">
        <f t="shared" si="250"/>
        <v>3.4625956052005885E-2</v>
      </c>
      <c r="S1251" s="14">
        <f t="shared" si="251"/>
        <v>3.4625956052005885E-2</v>
      </c>
      <c r="T1251" s="15">
        <f t="shared" si="252"/>
        <v>0.96537404394799409</v>
      </c>
      <c r="U1251" s="14">
        <f t="shared" si="253"/>
        <v>-3.5239642435818598E-2</v>
      </c>
      <c r="V1251" s="15">
        <f t="shared" si="254"/>
        <v>100</v>
      </c>
      <c r="W1251">
        <f t="shared" si="255"/>
        <v>3.5867916968638974E-2</v>
      </c>
      <c r="AZ1251">
        <v>0.30633649913588185</v>
      </c>
      <c r="BA1251">
        <v>0</v>
      </c>
      <c r="BB1251">
        <v>1</v>
      </c>
      <c r="BC1251">
        <f t="shared" si="259"/>
        <v>1118</v>
      </c>
      <c r="BD1251">
        <f t="shared" si="260"/>
        <v>129</v>
      </c>
      <c r="BE1251">
        <f t="shared" si="256"/>
        <v>9.3268450932684543E-2</v>
      </c>
      <c r="BF1251">
        <f t="shared" si="257"/>
        <v>0.45569620253164556</v>
      </c>
      <c r="BG1251">
        <f t="shared" si="258"/>
        <v>3.6958329483508987E-4</v>
      </c>
    </row>
    <row r="1252" spans="1:59" x14ac:dyDescent="0.35">
      <c r="A1252">
        <v>47</v>
      </c>
      <c r="B1252">
        <v>1169</v>
      </c>
      <c r="C1252">
        <v>14</v>
      </c>
      <c r="D1252">
        <v>1934</v>
      </c>
      <c r="E1252">
        <v>3</v>
      </c>
      <c r="F1252">
        <v>2</v>
      </c>
      <c r="G1252">
        <v>4</v>
      </c>
      <c r="H1252">
        <v>2</v>
      </c>
      <c r="I1252">
        <v>2</v>
      </c>
      <c r="J1252">
        <v>0</v>
      </c>
      <c r="K1252">
        <v>18</v>
      </c>
      <c r="L1252">
        <v>3</v>
      </c>
      <c r="M1252">
        <v>4</v>
      </c>
      <c r="N1252" s="14">
        <v>0</v>
      </c>
      <c r="O1252">
        <v>1</v>
      </c>
      <c r="P1252" s="15">
        <f t="shared" si="248"/>
        <v>1</v>
      </c>
      <c r="Q1252">
        <f t="shared" si="249"/>
        <v>0</v>
      </c>
      <c r="R1252">
        <f t="shared" si="250"/>
        <v>2.826174420972604E-2</v>
      </c>
      <c r="S1252" s="14">
        <f t="shared" si="251"/>
        <v>2.826174420972604E-2</v>
      </c>
      <c r="T1252" s="15">
        <f t="shared" si="252"/>
        <v>0.97173825579027395</v>
      </c>
      <c r="U1252" s="14">
        <f t="shared" si="253"/>
        <v>-2.8668794951574199E-2</v>
      </c>
      <c r="V1252" s="15">
        <f t="shared" si="254"/>
        <v>100</v>
      </c>
      <c r="W1252">
        <f t="shared" si="255"/>
        <v>2.9083700308517698E-2</v>
      </c>
      <c r="AZ1252">
        <v>0.30726215948384666</v>
      </c>
      <c r="BA1252">
        <v>1</v>
      </c>
      <c r="BB1252">
        <v>0</v>
      </c>
      <c r="BC1252">
        <f t="shared" si="259"/>
        <v>1119</v>
      </c>
      <c r="BD1252">
        <f t="shared" si="260"/>
        <v>129</v>
      </c>
      <c r="BE1252">
        <f t="shared" si="256"/>
        <v>9.2457420924574207E-2</v>
      </c>
      <c r="BF1252">
        <f t="shared" si="257"/>
        <v>0.45569620253164556</v>
      </c>
      <c r="BG1252">
        <f t="shared" si="258"/>
        <v>3.6958329483508987E-4</v>
      </c>
    </row>
    <row r="1253" spans="1:59" x14ac:dyDescent="0.35">
      <c r="A1253">
        <v>47</v>
      </c>
      <c r="B1253">
        <v>1176</v>
      </c>
      <c r="C1253">
        <v>26</v>
      </c>
      <c r="D1253">
        <v>1625</v>
      </c>
      <c r="E1253">
        <v>4</v>
      </c>
      <c r="F1253">
        <v>1</v>
      </c>
      <c r="G1253">
        <v>6</v>
      </c>
      <c r="H1253">
        <v>3</v>
      </c>
      <c r="I1253">
        <v>2</v>
      </c>
      <c r="J1253">
        <v>0</v>
      </c>
      <c r="K1253">
        <v>11</v>
      </c>
      <c r="L1253">
        <v>3</v>
      </c>
      <c r="M1253">
        <v>3</v>
      </c>
      <c r="N1253" s="14">
        <v>0</v>
      </c>
      <c r="O1253">
        <v>1</v>
      </c>
      <c r="P1253" s="15">
        <f t="shared" si="248"/>
        <v>1</v>
      </c>
      <c r="Q1253">
        <f t="shared" si="249"/>
        <v>0</v>
      </c>
      <c r="R1253">
        <f t="shared" si="250"/>
        <v>3.0163026240696084E-2</v>
      </c>
      <c r="S1253" s="14">
        <f t="shared" si="251"/>
        <v>3.0163026240696084E-2</v>
      </c>
      <c r="T1253" s="15">
        <f t="shared" si="252"/>
        <v>0.96983697375930389</v>
      </c>
      <c r="U1253" s="14">
        <f t="shared" si="253"/>
        <v>-3.0627289899143598E-2</v>
      </c>
      <c r="V1253" s="15">
        <f t="shared" si="254"/>
        <v>100</v>
      </c>
      <c r="W1253">
        <f t="shared" si="255"/>
        <v>3.1101130454717026E-2</v>
      </c>
      <c r="AZ1253">
        <v>0.30755579620654572</v>
      </c>
      <c r="BA1253">
        <v>1</v>
      </c>
      <c r="BB1253">
        <v>0</v>
      </c>
      <c r="BC1253">
        <f t="shared" si="259"/>
        <v>1120</v>
      </c>
      <c r="BD1253">
        <f t="shared" si="260"/>
        <v>129</v>
      </c>
      <c r="BE1253">
        <f t="shared" si="256"/>
        <v>9.1646390916463871E-2</v>
      </c>
      <c r="BF1253">
        <f t="shared" si="257"/>
        <v>0.45569620253164556</v>
      </c>
      <c r="BG1253">
        <f t="shared" si="258"/>
        <v>0</v>
      </c>
    </row>
    <row r="1254" spans="1:59" x14ac:dyDescent="0.35">
      <c r="A1254">
        <v>47</v>
      </c>
      <c r="B1254">
        <v>1225</v>
      </c>
      <c r="C1254">
        <v>2</v>
      </c>
      <c r="D1254">
        <v>1676</v>
      </c>
      <c r="E1254">
        <v>2</v>
      </c>
      <c r="F1254">
        <v>1</v>
      </c>
      <c r="G1254">
        <v>6</v>
      </c>
      <c r="H1254">
        <v>2</v>
      </c>
      <c r="I1254">
        <v>3</v>
      </c>
      <c r="J1254">
        <v>0</v>
      </c>
      <c r="K1254">
        <v>14</v>
      </c>
      <c r="L1254">
        <v>3</v>
      </c>
      <c r="M1254">
        <v>3</v>
      </c>
      <c r="N1254" s="14">
        <v>0</v>
      </c>
      <c r="O1254">
        <v>1</v>
      </c>
      <c r="P1254" s="15">
        <f t="shared" si="248"/>
        <v>1</v>
      </c>
      <c r="Q1254">
        <f t="shared" si="249"/>
        <v>0</v>
      </c>
      <c r="R1254">
        <f t="shared" si="250"/>
        <v>1.9696025571849962E-2</v>
      </c>
      <c r="S1254" s="14">
        <f t="shared" si="251"/>
        <v>1.9696025571849962E-2</v>
      </c>
      <c r="T1254" s="15">
        <f t="shared" si="252"/>
        <v>0.98030397442815009</v>
      </c>
      <c r="U1254" s="14">
        <f t="shared" si="253"/>
        <v>-1.9892577424858147E-2</v>
      </c>
      <c r="V1254" s="15">
        <f t="shared" si="254"/>
        <v>100</v>
      </c>
      <c r="W1254">
        <f t="shared" si="255"/>
        <v>2.0091753257798866E-2</v>
      </c>
      <c r="AZ1254">
        <v>0.30774073727364087</v>
      </c>
      <c r="BA1254">
        <v>0</v>
      </c>
      <c r="BB1254">
        <v>1</v>
      </c>
      <c r="BC1254">
        <f t="shared" si="259"/>
        <v>1120</v>
      </c>
      <c r="BD1254">
        <f t="shared" si="260"/>
        <v>130</v>
      </c>
      <c r="BE1254">
        <f t="shared" si="256"/>
        <v>9.1646390916463871E-2</v>
      </c>
      <c r="BF1254">
        <f t="shared" si="257"/>
        <v>0.45147679324894519</v>
      </c>
      <c r="BG1254">
        <f t="shared" si="258"/>
        <v>0</v>
      </c>
    </row>
    <row r="1255" spans="1:59" x14ac:dyDescent="0.35">
      <c r="A1255">
        <v>47</v>
      </c>
      <c r="B1255">
        <v>1379</v>
      </c>
      <c r="C1255">
        <v>16</v>
      </c>
      <c r="D1255">
        <v>987</v>
      </c>
      <c r="E1255">
        <v>3</v>
      </c>
      <c r="F1255">
        <v>2</v>
      </c>
      <c r="G1255">
        <v>3</v>
      </c>
      <c r="H1255">
        <v>3</v>
      </c>
      <c r="I1255">
        <v>3</v>
      </c>
      <c r="J1255">
        <v>1</v>
      </c>
      <c r="K1255">
        <v>19</v>
      </c>
      <c r="L1255">
        <v>3</v>
      </c>
      <c r="M1255">
        <v>4</v>
      </c>
      <c r="N1255" s="14">
        <v>0</v>
      </c>
      <c r="O1255">
        <v>1</v>
      </c>
      <c r="P1255" s="15">
        <f t="shared" si="248"/>
        <v>1</v>
      </c>
      <c r="Q1255">
        <f t="shared" si="249"/>
        <v>0</v>
      </c>
      <c r="R1255">
        <f t="shared" si="250"/>
        <v>5.2016808175039557E-2</v>
      </c>
      <c r="S1255" s="14">
        <f t="shared" si="251"/>
        <v>5.2016808175039557E-2</v>
      </c>
      <c r="T1255" s="15">
        <f t="shared" si="252"/>
        <v>0.94798319182496049</v>
      </c>
      <c r="U1255" s="14">
        <f t="shared" si="253"/>
        <v>-5.341850702674282E-2</v>
      </c>
      <c r="V1255" s="15">
        <f t="shared" si="254"/>
        <v>100</v>
      </c>
      <c r="W1255">
        <f t="shared" si="255"/>
        <v>5.4871023688618473E-2</v>
      </c>
      <c r="AZ1255">
        <v>0.30845479875812348</v>
      </c>
      <c r="BA1255">
        <v>0</v>
      </c>
      <c r="BB1255">
        <v>1</v>
      </c>
      <c r="BC1255">
        <f t="shared" si="259"/>
        <v>1120</v>
      </c>
      <c r="BD1255">
        <f t="shared" si="260"/>
        <v>131</v>
      </c>
      <c r="BE1255">
        <f t="shared" si="256"/>
        <v>9.1646390916463871E-2</v>
      </c>
      <c r="BF1255">
        <f t="shared" si="257"/>
        <v>0.4472573839662447</v>
      </c>
      <c r="BG1255">
        <f t="shared" si="258"/>
        <v>3.6273915974550149E-4</v>
      </c>
    </row>
    <row r="1256" spans="1:59" x14ac:dyDescent="0.35">
      <c r="A1256">
        <v>47</v>
      </c>
      <c r="B1256">
        <v>1454</v>
      </c>
      <c r="C1256">
        <v>2</v>
      </c>
      <c r="D1256">
        <v>925</v>
      </c>
      <c r="E1256">
        <v>4</v>
      </c>
      <c r="F1256">
        <v>1</v>
      </c>
      <c r="G1256">
        <v>9</v>
      </c>
      <c r="H1256">
        <v>4</v>
      </c>
      <c r="I1256">
        <v>1</v>
      </c>
      <c r="J1256">
        <v>1</v>
      </c>
      <c r="K1256">
        <v>18</v>
      </c>
      <c r="L1256">
        <v>1</v>
      </c>
      <c r="M1256">
        <v>2</v>
      </c>
      <c r="N1256" s="14">
        <v>0</v>
      </c>
      <c r="O1256">
        <v>1</v>
      </c>
      <c r="P1256" s="15">
        <f t="shared" si="248"/>
        <v>1</v>
      </c>
      <c r="Q1256">
        <f t="shared" si="249"/>
        <v>0</v>
      </c>
      <c r="R1256">
        <f t="shared" si="250"/>
        <v>0.21470270278155276</v>
      </c>
      <c r="S1256" s="14">
        <f t="shared" si="251"/>
        <v>0.21470270278155276</v>
      </c>
      <c r="T1256" s="15">
        <f t="shared" si="252"/>
        <v>0.78529729721844721</v>
      </c>
      <c r="U1256" s="14">
        <f t="shared" si="253"/>
        <v>-0.2416929103257496</v>
      </c>
      <c r="V1256" s="15">
        <f t="shared" si="254"/>
        <v>100</v>
      </c>
      <c r="W1256">
        <f t="shared" si="255"/>
        <v>0.27340308382830031</v>
      </c>
      <c r="AZ1256">
        <v>0.30890961032397118</v>
      </c>
      <c r="BA1256">
        <v>1</v>
      </c>
      <c r="BB1256">
        <v>0</v>
      </c>
      <c r="BC1256">
        <f t="shared" si="259"/>
        <v>1121</v>
      </c>
      <c r="BD1256">
        <f t="shared" si="260"/>
        <v>131</v>
      </c>
      <c r="BE1256">
        <f t="shared" si="256"/>
        <v>9.0835360908353646E-2</v>
      </c>
      <c r="BF1256">
        <f t="shared" si="257"/>
        <v>0.4472573839662447</v>
      </c>
      <c r="BG1256">
        <f t="shared" si="258"/>
        <v>3.6273915974555115E-4</v>
      </c>
    </row>
    <row r="1257" spans="1:59" x14ac:dyDescent="0.35">
      <c r="A1257">
        <v>47</v>
      </c>
      <c r="B1257">
        <v>1482</v>
      </c>
      <c r="C1257">
        <v>5</v>
      </c>
      <c r="D1257">
        <v>447</v>
      </c>
      <c r="E1257">
        <v>4</v>
      </c>
      <c r="F1257">
        <v>2</v>
      </c>
      <c r="G1257">
        <v>1</v>
      </c>
      <c r="H1257">
        <v>3</v>
      </c>
      <c r="I1257">
        <v>2</v>
      </c>
      <c r="J1257">
        <v>0</v>
      </c>
      <c r="K1257">
        <v>11</v>
      </c>
      <c r="L1257">
        <v>2</v>
      </c>
      <c r="M1257">
        <v>3</v>
      </c>
      <c r="N1257" s="14">
        <v>0</v>
      </c>
      <c r="O1257">
        <v>1</v>
      </c>
      <c r="P1257" s="15">
        <f t="shared" si="248"/>
        <v>1</v>
      </c>
      <c r="Q1257">
        <f t="shared" si="249"/>
        <v>0</v>
      </c>
      <c r="R1257">
        <f t="shared" si="250"/>
        <v>1.6124688760512092E-2</v>
      </c>
      <c r="S1257" s="14">
        <f t="shared" si="251"/>
        <v>1.6124688760512092E-2</v>
      </c>
      <c r="T1257" s="15">
        <f t="shared" si="252"/>
        <v>0.9838753112394879</v>
      </c>
      <c r="U1257" s="14">
        <f t="shared" si="253"/>
        <v>-1.6256106179094749E-2</v>
      </c>
      <c r="V1257" s="15">
        <f t="shared" si="254"/>
        <v>100</v>
      </c>
      <c r="W1257">
        <f t="shared" si="255"/>
        <v>1.638895556815851E-2</v>
      </c>
      <c r="AZ1257">
        <v>0.31037248606369244</v>
      </c>
      <c r="BA1257">
        <v>1</v>
      </c>
      <c r="BB1257">
        <v>0</v>
      </c>
      <c r="BC1257">
        <f t="shared" si="259"/>
        <v>1122</v>
      </c>
      <c r="BD1257">
        <f t="shared" si="260"/>
        <v>131</v>
      </c>
      <c r="BE1257">
        <f t="shared" si="256"/>
        <v>9.002433090024331E-2</v>
      </c>
      <c r="BF1257">
        <f t="shared" si="257"/>
        <v>0.4472573839662447</v>
      </c>
      <c r="BG1257">
        <f t="shared" si="258"/>
        <v>0</v>
      </c>
    </row>
    <row r="1258" spans="1:59" x14ac:dyDescent="0.35">
      <c r="A1258">
        <v>48</v>
      </c>
      <c r="B1258">
        <v>117</v>
      </c>
      <c r="C1258">
        <v>22</v>
      </c>
      <c r="D1258">
        <v>1900</v>
      </c>
      <c r="E1258">
        <v>4</v>
      </c>
      <c r="F1258">
        <v>1</v>
      </c>
      <c r="G1258">
        <v>6</v>
      </c>
      <c r="H1258">
        <v>4</v>
      </c>
      <c r="I1258">
        <v>3</v>
      </c>
      <c r="J1258">
        <v>0</v>
      </c>
      <c r="K1258">
        <v>11</v>
      </c>
      <c r="L1258">
        <v>2</v>
      </c>
      <c r="M1258">
        <v>3</v>
      </c>
      <c r="N1258" s="14">
        <v>0</v>
      </c>
      <c r="O1258">
        <v>1</v>
      </c>
      <c r="P1258" s="15">
        <f t="shared" si="248"/>
        <v>1</v>
      </c>
      <c r="Q1258">
        <f t="shared" si="249"/>
        <v>0</v>
      </c>
      <c r="R1258">
        <f t="shared" si="250"/>
        <v>1.2088994214940963E-2</v>
      </c>
      <c r="S1258" s="14">
        <f t="shared" si="251"/>
        <v>1.2088994214940963E-2</v>
      </c>
      <c r="T1258" s="15">
        <f t="shared" si="252"/>
        <v>0.98791100578505908</v>
      </c>
      <c r="U1258" s="14">
        <f t="shared" si="253"/>
        <v>-1.2162660407613116E-2</v>
      </c>
      <c r="V1258" s="15">
        <f t="shared" si="254"/>
        <v>100</v>
      </c>
      <c r="W1258">
        <f t="shared" si="255"/>
        <v>1.2236926346755548E-2</v>
      </c>
      <c r="AZ1258">
        <v>0.31232365721313865</v>
      </c>
      <c r="BA1258">
        <v>0</v>
      </c>
      <c r="BB1258">
        <v>1</v>
      </c>
      <c r="BC1258">
        <f t="shared" si="259"/>
        <v>1122</v>
      </c>
      <c r="BD1258">
        <f t="shared" si="260"/>
        <v>132</v>
      </c>
      <c r="BE1258">
        <f t="shared" si="256"/>
        <v>9.002433090024331E-2</v>
      </c>
      <c r="BF1258">
        <f t="shared" si="257"/>
        <v>0.44303797468354433</v>
      </c>
      <c r="BG1258">
        <f t="shared" si="258"/>
        <v>3.5931709220078184E-4</v>
      </c>
    </row>
    <row r="1259" spans="1:59" x14ac:dyDescent="0.35">
      <c r="A1259">
        <v>48</v>
      </c>
      <c r="B1259">
        <v>163</v>
      </c>
      <c r="C1259">
        <v>2</v>
      </c>
      <c r="D1259">
        <v>595</v>
      </c>
      <c r="E1259">
        <v>2</v>
      </c>
      <c r="F1259">
        <v>1</v>
      </c>
      <c r="G1259">
        <v>8</v>
      </c>
      <c r="H1259">
        <v>4</v>
      </c>
      <c r="I1259">
        <v>2</v>
      </c>
      <c r="J1259">
        <v>0</v>
      </c>
      <c r="K1259">
        <v>14</v>
      </c>
      <c r="L1259">
        <v>1</v>
      </c>
      <c r="M1259">
        <v>3</v>
      </c>
      <c r="N1259" s="14">
        <v>0</v>
      </c>
      <c r="O1259">
        <v>1</v>
      </c>
      <c r="P1259" s="15">
        <f t="shared" si="248"/>
        <v>1</v>
      </c>
      <c r="Q1259">
        <f t="shared" si="249"/>
        <v>0</v>
      </c>
      <c r="R1259">
        <f t="shared" si="250"/>
        <v>4.1505898135881278E-2</v>
      </c>
      <c r="S1259" s="14">
        <f t="shared" si="251"/>
        <v>4.1505898135881278E-2</v>
      </c>
      <c r="T1259" s="15">
        <f t="shared" si="252"/>
        <v>0.95849410186411876</v>
      </c>
      <c r="U1259" s="14">
        <f t="shared" si="253"/>
        <v>-4.2391870021767461E-2</v>
      </c>
      <c r="V1259" s="15">
        <f t="shared" si="254"/>
        <v>100</v>
      </c>
      <c r="W1259">
        <f t="shared" si="255"/>
        <v>4.3303237917853538E-2</v>
      </c>
      <c r="AZ1259">
        <v>0.31247373187901606</v>
      </c>
      <c r="BA1259">
        <v>1</v>
      </c>
      <c r="BB1259">
        <v>0</v>
      </c>
      <c r="BC1259">
        <f t="shared" si="259"/>
        <v>1123</v>
      </c>
      <c r="BD1259">
        <f t="shared" si="260"/>
        <v>132</v>
      </c>
      <c r="BE1259">
        <f t="shared" si="256"/>
        <v>8.9213300892132974E-2</v>
      </c>
      <c r="BF1259">
        <f t="shared" si="257"/>
        <v>0.44303797468354433</v>
      </c>
      <c r="BG1259">
        <f t="shared" si="258"/>
        <v>0</v>
      </c>
    </row>
    <row r="1260" spans="1:59" x14ac:dyDescent="0.35">
      <c r="A1260">
        <v>48</v>
      </c>
      <c r="B1260">
        <v>277</v>
      </c>
      <c r="C1260">
        <v>6</v>
      </c>
      <c r="D1260">
        <v>1022</v>
      </c>
      <c r="E1260">
        <v>1</v>
      </c>
      <c r="F1260">
        <v>2</v>
      </c>
      <c r="G1260">
        <v>7</v>
      </c>
      <c r="H1260">
        <v>3</v>
      </c>
      <c r="I1260">
        <v>1</v>
      </c>
      <c r="J1260">
        <v>0</v>
      </c>
      <c r="K1260">
        <v>13</v>
      </c>
      <c r="L1260">
        <v>4</v>
      </c>
      <c r="M1260">
        <v>3</v>
      </c>
      <c r="N1260" s="14">
        <v>0</v>
      </c>
      <c r="O1260">
        <v>1</v>
      </c>
      <c r="P1260" s="15">
        <f t="shared" si="248"/>
        <v>1</v>
      </c>
      <c r="Q1260">
        <f t="shared" si="249"/>
        <v>0</v>
      </c>
      <c r="R1260">
        <f t="shared" si="250"/>
        <v>0.12086517451216569</v>
      </c>
      <c r="S1260" s="14">
        <f t="shared" si="251"/>
        <v>0.12086517451216569</v>
      </c>
      <c r="T1260" s="15">
        <f t="shared" si="252"/>
        <v>0.87913482548783428</v>
      </c>
      <c r="U1260" s="14">
        <f t="shared" si="253"/>
        <v>-0.12881700797638873</v>
      </c>
      <c r="V1260" s="15">
        <f t="shared" si="254"/>
        <v>100</v>
      </c>
      <c r="W1260">
        <f t="shared" si="255"/>
        <v>0.13748195499489771</v>
      </c>
      <c r="AZ1260">
        <v>0.31325281302410241</v>
      </c>
      <c r="BA1260">
        <v>0</v>
      </c>
      <c r="BB1260">
        <v>1</v>
      </c>
      <c r="BC1260">
        <f t="shared" si="259"/>
        <v>1123</v>
      </c>
      <c r="BD1260">
        <f t="shared" si="260"/>
        <v>133</v>
      </c>
      <c r="BE1260">
        <f t="shared" si="256"/>
        <v>8.9213300892132974E-2</v>
      </c>
      <c r="BF1260">
        <f t="shared" si="257"/>
        <v>0.43881856540084385</v>
      </c>
      <c r="BG1260">
        <f t="shared" si="258"/>
        <v>0</v>
      </c>
    </row>
    <row r="1261" spans="1:59" x14ac:dyDescent="0.35">
      <c r="A1261">
        <v>48</v>
      </c>
      <c r="B1261">
        <v>365</v>
      </c>
      <c r="C1261">
        <v>4</v>
      </c>
      <c r="D1261">
        <v>1644</v>
      </c>
      <c r="E1261">
        <v>3</v>
      </c>
      <c r="F1261">
        <v>2</v>
      </c>
      <c r="G1261">
        <v>6</v>
      </c>
      <c r="H1261">
        <v>4</v>
      </c>
      <c r="I1261">
        <v>2</v>
      </c>
      <c r="J1261">
        <v>0</v>
      </c>
      <c r="K1261">
        <v>25</v>
      </c>
      <c r="L1261">
        <v>2</v>
      </c>
      <c r="M1261">
        <v>3</v>
      </c>
      <c r="N1261" s="14">
        <v>0</v>
      </c>
      <c r="O1261">
        <v>1</v>
      </c>
      <c r="P1261" s="15">
        <f t="shared" si="248"/>
        <v>1</v>
      </c>
      <c r="Q1261">
        <f t="shared" si="249"/>
        <v>0</v>
      </c>
      <c r="R1261">
        <f t="shared" si="250"/>
        <v>1.9827328736849038E-2</v>
      </c>
      <c r="S1261" s="14">
        <f t="shared" si="251"/>
        <v>1.9827328736849038E-2</v>
      </c>
      <c r="T1261" s="15">
        <f t="shared" si="252"/>
        <v>0.980172671263151</v>
      </c>
      <c r="U1261" s="14">
        <f t="shared" si="253"/>
        <v>-2.0026527671584117E-2</v>
      </c>
      <c r="V1261" s="15">
        <f t="shared" si="254"/>
        <v>100</v>
      </c>
      <c r="W1261">
        <f t="shared" si="255"/>
        <v>2.0228403951823619E-2</v>
      </c>
      <c r="AZ1261">
        <v>0.31337276312725587</v>
      </c>
      <c r="BA1261">
        <v>0</v>
      </c>
      <c r="BB1261">
        <v>1</v>
      </c>
      <c r="BC1261">
        <f t="shared" si="259"/>
        <v>1123</v>
      </c>
      <c r="BD1261">
        <f t="shared" si="260"/>
        <v>134</v>
      </c>
      <c r="BE1261">
        <f t="shared" si="256"/>
        <v>8.9213300892132974E-2</v>
      </c>
      <c r="BF1261">
        <f t="shared" si="257"/>
        <v>0.43459915611814348</v>
      </c>
      <c r="BG1261">
        <f t="shared" si="258"/>
        <v>3.5247295711119487E-4</v>
      </c>
    </row>
    <row r="1262" spans="1:59" x14ac:dyDescent="0.35">
      <c r="A1262">
        <v>48</v>
      </c>
      <c r="B1262">
        <v>492</v>
      </c>
      <c r="C1262">
        <v>16</v>
      </c>
      <c r="D1262">
        <v>1557</v>
      </c>
      <c r="E1262">
        <v>3</v>
      </c>
      <c r="F1262">
        <v>1</v>
      </c>
      <c r="G1262">
        <v>8</v>
      </c>
      <c r="H1262">
        <v>3</v>
      </c>
      <c r="I1262">
        <v>3</v>
      </c>
      <c r="J1262">
        <v>0</v>
      </c>
      <c r="K1262">
        <v>14.945945945945946</v>
      </c>
      <c r="L1262">
        <v>3</v>
      </c>
      <c r="M1262">
        <v>3</v>
      </c>
      <c r="N1262" s="14">
        <v>0</v>
      </c>
      <c r="O1262">
        <v>1</v>
      </c>
      <c r="P1262" s="15">
        <f t="shared" si="248"/>
        <v>1</v>
      </c>
      <c r="Q1262">
        <f t="shared" si="249"/>
        <v>0</v>
      </c>
      <c r="R1262">
        <f t="shared" si="250"/>
        <v>1.9649329580916596E-2</v>
      </c>
      <c r="S1262" s="14">
        <f t="shared" si="251"/>
        <v>1.9649329580916596E-2</v>
      </c>
      <c r="T1262" s="15">
        <f t="shared" si="252"/>
        <v>0.98035067041908341</v>
      </c>
      <c r="U1262" s="14">
        <f t="shared" si="253"/>
        <v>-1.9844944364069118E-2</v>
      </c>
      <c r="V1262" s="15">
        <f t="shared" si="254"/>
        <v>100</v>
      </c>
      <c r="W1262">
        <f t="shared" si="255"/>
        <v>2.0043164322534546E-2</v>
      </c>
      <c r="AZ1262">
        <v>0.3134192386967195</v>
      </c>
      <c r="BA1262">
        <v>1</v>
      </c>
      <c r="BB1262">
        <v>0</v>
      </c>
      <c r="BC1262">
        <f t="shared" si="259"/>
        <v>1124</v>
      </c>
      <c r="BD1262">
        <f t="shared" si="260"/>
        <v>134</v>
      </c>
      <c r="BE1262">
        <f t="shared" si="256"/>
        <v>8.8402270884022749E-2</v>
      </c>
      <c r="BF1262">
        <f t="shared" si="257"/>
        <v>0.43459915611814348</v>
      </c>
      <c r="BG1262">
        <f t="shared" si="258"/>
        <v>3.5247295711124312E-4</v>
      </c>
    </row>
    <row r="1263" spans="1:59" x14ac:dyDescent="0.35">
      <c r="A1263">
        <v>48</v>
      </c>
      <c r="B1263">
        <v>530</v>
      </c>
      <c r="C1263">
        <v>29</v>
      </c>
      <c r="D1263">
        <v>473</v>
      </c>
      <c r="E1263">
        <v>1</v>
      </c>
      <c r="F1263">
        <v>1</v>
      </c>
      <c r="G1263">
        <v>6</v>
      </c>
      <c r="H1263">
        <v>3</v>
      </c>
      <c r="I1263">
        <v>2</v>
      </c>
      <c r="J1263">
        <v>0</v>
      </c>
      <c r="K1263">
        <v>21</v>
      </c>
      <c r="L1263">
        <v>2</v>
      </c>
      <c r="M1263">
        <v>1</v>
      </c>
      <c r="N1263" s="14">
        <v>0</v>
      </c>
      <c r="O1263">
        <v>1</v>
      </c>
      <c r="P1263" s="15">
        <f t="shared" si="248"/>
        <v>1</v>
      </c>
      <c r="Q1263">
        <f t="shared" si="249"/>
        <v>0</v>
      </c>
      <c r="R1263">
        <f t="shared" si="250"/>
        <v>0.16138561353791644</v>
      </c>
      <c r="S1263" s="14">
        <f t="shared" si="251"/>
        <v>0.16138561353791644</v>
      </c>
      <c r="T1263" s="15">
        <f t="shared" si="252"/>
        <v>0.83861438646208353</v>
      </c>
      <c r="U1263" s="14">
        <f t="shared" si="253"/>
        <v>-0.17600428905982884</v>
      </c>
      <c r="V1263" s="15">
        <f t="shared" si="254"/>
        <v>100</v>
      </c>
      <c r="W1263">
        <f t="shared" si="255"/>
        <v>0.19244317309981329</v>
      </c>
      <c r="AZ1263">
        <v>0.31370134891238344</v>
      </c>
      <c r="BA1263">
        <v>1</v>
      </c>
      <c r="BB1263">
        <v>0</v>
      </c>
      <c r="BC1263">
        <f t="shared" si="259"/>
        <v>1125</v>
      </c>
      <c r="BD1263">
        <f t="shared" si="260"/>
        <v>134</v>
      </c>
      <c r="BE1263">
        <f t="shared" si="256"/>
        <v>8.7591240875912413E-2</v>
      </c>
      <c r="BF1263">
        <f t="shared" si="257"/>
        <v>0.43459915611814348</v>
      </c>
      <c r="BG1263">
        <f t="shared" si="258"/>
        <v>3.5247295711124312E-4</v>
      </c>
    </row>
    <row r="1264" spans="1:59" x14ac:dyDescent="0.35">
      <c r="A1264">
        <v>48</v>
      </c>
      <c r="B1264">
        <v>626</v>
      </c>
      <c r="C1264">
        <v>1</v>
      </c>
      <c r="D1264">
        <v>64</v>
      </c>
      <c r="E1264">
        <v>1</v>
      </c>
      <c r="F1264">
        <v>2</v>
      </c>
      <c r="G1264">
        <v>5</v>
      </c>
      <c r="H1264">
        <v>3</v>
      </c>
      <c r="I1264">
        <v>1</v>
      </c>
      <c r="J1264">
        <v>1</v>
      </c>
      <c r="K1264">
        <v>13</v>
      </c>
      <c r="L1264">
        <v>4</v>
      </c>
      <c r="M1264">
        <v>3</v>
      </c>
      <c r="N1264" s="14">
        <v>1</v>
      </c>
      <c r="O1264">
        <v>0</v>
      </c>
      <c r="P1264" s="15">
        <f t="shared" si="248"/>
        <v>1</v>
      </c>
      <c r="Q1264">
        <f t="shared" si="249"/>
        <v>1</v>
      </c>
      <c r="R1264">
        <f t="shared" si="250"/>
        <v>0.34516720995123928</v>
      </c>
      <c r="S1264" s="14">
        <f t="shared" si="251"/>
        <v>0.34516720995123928</v>
      </c>
      <c r="T1264" s="15">
        <f t="shared" si="252"/>
        <v>0.65483279004876072</v>
      </c>
      <c r="U1264" s="14">
        <f t="shared" si="253"/>
        <v>-1.0637263128383305</v>
      </c>
      <c r="V1264" s="15">
        <f t="shared" si="254"/>
        <v>0</v>
      </c>
      <c r="W1264">
        <f t="shared" si="255"/>
        <v>1.8971465746739586</v>
      </c>
      <c r="AZ1264">
        <v>0.31386721182897387</v>
      </c>
      <c r="BA1264">
        <v>1</v>
      </c>
      <c r="BB1264">
        <v>0</v>
      </c>
      <c r="BC1264">
        <f t="shared" si="259"/>
        <v>1126</v>
      </c>
      <c r="BD1264">
        <f t="shared" si="260"/>
        <v>134</v>
      </c>
      <c r="BE1264">
        <f t="shared" si="256"/>
        <v>8.6780210867802077E-2</v>
      </c>
      <c r="BF1264">
        <f t="shared" si="257"/>
        <v>0.43459915611814348</v>
      </c>
      <c r="BG1264">
        <f t="shared" si="258"/>
        <v>3.5247295711119487E-4</v>
      </c>
    </row>
    <row r="1265" spans="1:59" x14ac:dyDescent="0.35">
      <c r="A1265">
        <v>48</v>
      </c>
      <c r="B1265">
        <v>708</v>
      </c>
      <c r="C1265">
        <v>7</v>
      </c>
      <c r="D1265">
        <v>1691</v>
      </c>
      <c r="E1265">
        <v>4</v>
      </c>
      <c r="F1265">
        <v>1</v>
      </c>
      <c r="G1265">
        <v>9</v>
      </c>
      <c r="H1265">
        <v>3</v>
      </c>
      <c r="I1265">
        <v>2</v>
      </c>
      <c r="J1265">
        <v>1</v>
      </c>
      <c r="K1265">
        <v>15.492537313432836</v>
      </c>
      <c r="L1265">
        <v>3</v>
      </c>
      <c r="M1265">
        <v>3</v>
      </c>
      <c r="N1265" s="14">
        <v>1</v>
      </c>
      <c r="O1265">
        <v>0</v>
      </c>
      <c r="P1265" s="15">
        <f t="shared" si="248"/>
        <v>1</v>
      </c>
      <c r="Q1265">
        <f t="shared" si="249"/>
        <v>1</v>
      </c>
      <c r="R1265">
        <f t="shared" si="250"/>
        <v>0.10875655101187404</v>
      </c>
      <c r="S1265" s="14">
        <f t="shared" si="251"/>
        <v>0.10875655101187404</v>
      </c>
      <c r="T1265" s="15">
        <f t="shared" si="252"/>
        <v>0.89124344898812602</v>
      </c>
      <c r="U1265" s="14">
        <f t="shared" si="253"/>
        <v>-2.2186433716380045</v>
      </c>
      <c r="V1265" s="15">
        <f t="shared" si="254"/>
        <v>0</v>
      </c>
      <c r="W1265">
        <f t="shared" si="255"/>
        <v>8.1948484086335185</v>
      </c>
      <c r="AZ1265">
        <v>0.3140190733825996</v>
      </c>
      <c r="BA1265">
        <v>1</v>
      </c>
      <c r="BB1265">
        <v>0</v>
      </c>
      <c r="BC1265">
        <f t="shared" si="259"/>
        <v>1127</v>
      </c>
      <c r="BD1265">
        <f t="shared" si="260"/>
        <v>134</v>
      </c>
      <c r="BE1265">
        <f t="shared" si="256"/>
        <v>8.5969180859691852E-2</v>
      </c>
      <c r="BF1265">
        <f t="shared" si="257"/>
        <v>0.43459915611814348</v>
      </c>
      <c r="BG1265">
        <f t="shared" si="258"/>
        <v>3.5247295711124312E-4</v>
      </c>
    </row>
    <row r="1266" spans="1:59" x14ac:dyDescent="0.35">
      <c r="A1266">
        <v>48</v>
      </c>
      <c r="B1266">
        <v>776.57377049180332</v>
      </c>
      <c r="C1266">
        <v>1</v>
      </c>
      <c r="D1266">
        <v>1263</v>
      </c>
      <c r="E1266">
        <v>4</v>
      </c>
      <c r="F1266">
        <v>2</v>
      </c>
      <c r="G1266">
        <v>1</v>
      </c>
      <c r="H1266">
        <v>4</v>
      </c>
      <c r="I1266">
        <v>1</v>
      </c>
      <c r="J1266">
        <v>0</v>
      </c>
      <c r="K1266">
        <v>12</v>
      </c>
      <c r="L1266">
        <v>3</v>
      </c>
      <c r="M1266">
        <v>4</v>
      </c>
      <c r="N1266" s="14">
        <v>0</v>
      </c>
      <c r="O1266">
        <v>1</v>
      </c>
      <c r="P1266" s="15">
        <f t="shared" si="248"/>
        <v>1</v>
      </c>
      <c r="Q1266">
        <f t="shared" si="249"/>
        <v>0</v>
      </c>
      <c r="R1266">
        <f t="shared" si="250"/>
        <v>1.1654158426870443E-2</v>
      </c>
      <c r="S1266" s="14">
        <f t="shared" si="251"/>
        <v>1.1654158426870443E-2</v>
      </c>
      <c r="T1266" s="15">
        <f t="shared" si="252"/>
        <v>0.98834584157312955</v>
      </c>
      <c r="U1266" s="14">
        <f t="shared" si="253"/>
        <v>-1.1722600406638034E-2</v>
      </c>
      <c r="V1266" s="15">
        <f t="shared" si="254"/>
        <v>100</v>
      </c>
      <c r="W1266">
        <f t="shared" si="255"/>
        <v>1.1791579360844743E-2</v>
      </c>
      <c r="AZ1266">
        <v>0.31423764877662352</v>
      </c>
      <c r="BA1266">
        <v>1</v>
      </c>
      <c r="BB1266">
        <v>0</v>
      </c>
      <c r="BC1266">
        <f t="shared" si="259"/>
        <v>1128</v>
      </c>
      <c r="BD1266">
        <f t="shared" si="260"/>
        <v>134</v>
      </c>
      <c r="BE1266">
        <f t="shared" si="256"/>
        <v>8.5158150851581516E-2</v>
      </c>
      <c r="BF1266">
        <f t="shared" si="257"/>
        <v>0.43459915611814348</v>
      </c>
      <c r="BG1266">
        <f t="shared" si="258"/>
        <v>0</v>
      </c>
    </row>
    <row r="1267" spans="1:59" x14ac:dyDescent="0.35">
      <c r="A1267">
        <v>48</v>
      </c>
      <c r="B1267">
        <v>777.51162790697674</v>
      </c>
      <c r="C1267">
        <v>1</v>
      </c>
      <c r="D1267">
        <v>664</v>
      </c>
      <c r="E1267">
        <v>4</v>
      </c>
      <c r="F1267">
        <v>1</v>
      </c>
      <c r="G1267">
        <v>6</v>
      </c>
      <c r="H1267">
        <v>1</v>
      </c>
      <c r="I1267">
        <v>2</v>
      </c>
      <c r="J1267">
        <v>0</v>
      </c>
      <c r="K1267">
        <v>11</v>
      </c>
      <c r="L1267">
        <v>1</v>
      </c>
      <c r="M1267">
        <v>1</v>
      </c>
      <c r="N1267" s="14">
        <v>0</v>
      </c>
      <c r="O1267">
        <v>1</v>
      </c>
      <c r="P1267" s="15">
        <f t="shared" si="248"/>
        <v>1</v>
      </c>
      <c r="Q1267">
        <f t="shared" si="249"/>
        <v>0</v>
      </c>
      <c r="R1267">
        <f t="shared" si="250"/>
        <v>7.7502019350833257E-2</v>
      </c>
      <c r="S1267" s="14">
        <f t="shared" si="251"/>
        <v>7.7502019350833257E-2</v>
      </c>
      <c r="T1267" s="15">
        <f t="shared" si="252"/>
        <v>0.92249798064916677</v>
      </c>
      <c r="U1267" s="14">
        <f t="shared" si="253"/>
        <v>-8.0670092068043861E-2</v>
      </c>
      <c r="V1267" s="15">
        <f t="shared" si="254"/>
        <v>100</v>
      </c>
      <c r="W1267">
        <f t="shared" si="255"/>
        <v>8.40132130113658E-2</v>
      </c>
      <c r="AZ1267">
        <v>0.31540081576918044</v>
      </c>
      <c r="BA1267">
        <v>0</v>
      </c>
      <c r="BB1267">
        <v>1</v>
      </c>
      <c r="BC1267">
        <f t="shared" si="259"/>
        <v>1128</v>
      </c>
      <c r="BD1267">
        <f t="shared" si="260"/>
        <v>135</v>
      </c>
      <c r="BE1267">
        <f t="shared" si="256"/>
        <v>8.5158150851581516E-2</v>
      </c>
      <c r="BF1267">
        <f t="shared" si="257"/>
        <v>0.430379746835443</v>
      </c>
      <c r="BG1267">
        <f t="shared" si="258"/>
        <v>3.4905088956647371E-4</v>
      </c>
    </row>
    <row r="1268" spans="1:59" x14ac:dyDescent="0.35">
      <c r="A1268">
        <v>48</v>
      </c>
      <c r="B1268">
        <v>817</v>
      </c>
      <c r="C1268">
        <v>2</v>
      </c>
      <c r="D1268">
        <v>712</v>
      </c>
      <c r="E1268">
        <v>2</v>
      </c>
      <c r="F1268">
        <v>2</v>
      </c>
      <c r="G1268">
        <v>8</v>
      </c>
      <c r="H1268">
        <v>2</v>
      </c>
      <c r="I1268">
        <v>2</v>
      </c>
      <c r="J1268">
        <v>0</v>
      </c>
      <c r="K1268">
        <v>12</v>
      </c>
      <c r="L1268">
        <v>4</v>
      </c>
      <c r="M1268">
        <v>3</v>
      </c>
      <c r="N1268" s="14">
        <v>0</v>
      </c>
      <c r="O1268">
        <v>1</v>
      </c>
      <c r="P1268" s="15">
        <f t="shared" si="248"/>
        <v>1</v>
      </c>
      <c r="Q1268">
        <f t="shared" si="249"/>
        <v>0</v>
      </c>
      <c r="R1268">
        <f t="shared" si="250"/>
        <v>6.4736507453013459E-2</v>
      </c>
      <c r="S1268" s="14">
        <f t="shared" si="251"/>
        <v>6.4736507453013459E-2</v>
      </c>
      <c r="T1268" s="15">
        <f t="shared" si="252"/>
        <v>0.93526349254698649</v>
      </c>
      <c r="U1268" s="14">
        <f t="shared" si="253"/>
        <v>-6.6926979183808147E-2</v>
      </c>
      <c r="V1268" s="15">
        <f t="shared" si="254"/>
        <v>100</v>
      </c>
      <c r="W1268">
        <f t="shared" si="255"/>
        <v>6.9217400196727105E-2</v>
      </c>
      <c r="AZ1268">
        <v>0.31590500315348413</v>
      </c>
      <c r="BA1268">
        <v>1</v>
      </c>
      <c r="BB1268">
        <v>0</v>
      </c>
      <c r="BC1268">
        <f t="shared" si="259"/>
        <v>1129</v>
      </c>
      <c r="BD1268">
        <f t="shared" si="260"/>
        <v>135</v>
      </c>
      <c r="BE1268">
        <f t="shared" si="256"/>
        <v>8.4347120843471179E-2</v>
      </c>
      <c r="BF1268">
        <f t="shared" si="257"/>
        <v>0.430379746835443</v>
      </c>
      <c r="BG1268">
        <f t="shared" si="258"/>
        <v>3.4905088956642595E-4</v>
      </c>
    </row>
    <row r="1269" spans="1:59" x14ac:dyDescent="0.35">
      <c r="A1269">
        <v>48</v>
      </c>
      <c r="B1269">
        <v>855</v>
      </c>
      <c r="C1269">
        <v>4</v>
      </c>
      <c r="D1269">
        <v>1363</v>
      </c>
      <c r="E1269">
        <v>4</v>
      </c>
      <c r="F1269">
        <v>2</v>
      </c>
      <c r="G1269">
        <v>3</v>
      </c>
      <c r="H1269">
        <v>4</v>
      </c>
      <c r="I1269">
        <v>1</v>
      </c>
      <c r="J1269">
        <v>0</v>
      </c>
      <c r="K1269">
        <v>11</v>
      </c>
      <c r="L1269">
        <v>3</v>
      </c>
      <c r="M1269">
        <v>3</v>
      </c>
      <c r="N1269" s="14">
        <v>0</v>
      </c>
      <c r="O1269">
        <v>1</v>
      </c>
      <c r="P1269" s="15">
        <f t="shared" si="248"/>
        <v>1</v>
      </c>
      <c r="Q1269">
        <f t="shared" si="249"/>
        <v>0</v>
      </c>
      <c r="R1269">
        <f t="shared" si="250"/>
        <v>2.1645083377933132E-2</v>
      </c>
      <c r="S1269" s="14">
        <f t="shared" si="251"/>
        <v>2.1645083377933132E-2</v>
      </c>
      <c r="T1269" s="15">
        <f t="shared" si="252"/>
        <v>0.97835491662206686</v>
      </c>
      <c r="U1269" s="14">
        <f t="shared" si="253"/>
        <v>-2.1882774348193527E-2</v>
      </c>
      <c r="V1269" s="15">
        <f t="shared" si="254"/>
        <v>100</v>
      </c>
      <c r="W1269">
        <f t="shared" si="255"/>
        <v>2.212395829998625E-2</v>
      </c>
      <c r="AZ1269">
        <v>0.31682379357629126</v>
      </c>
      <c r="BA1269">
        <v>1</v>
      </c>
      <c r="BB1269">
        <v>0</v>
      </c>
      <c r="BC1269">
        <f t="shared" si="259"/>
        <v>1130</v>
      </c>
      <c r="BD1269">
        <f t="shared" si="260"/>
        <v>135</v>
      </c>
      <c r="BE1269">
        <f t="shared" si="256"/>
        <v>8.3536090835360954E-2</v>
      </c>
      <c r="BF1269">
        <f t="shared" si="257"/>
        <v>0.430379746835443</v>
      </c>
      <c r="BG1269">
        <f t="shared" si="258"/>
        <v>3.4905088956647371E-4</v>
      </c>
    </row>
    <row r="1270" spans="1:59" x14ac:dyDescent="0.35">
      <c r="A1270">
        <v>48</v>
      </c>
      <c r="B1270">
        <v>969</v>
      </c>
      <c r="C1270">
        <v>2</v>
      </c>
      <c r="D1270">
        <v>1258</v>
      </c>
      <c r="E1270">
        <v>4</v>
      </c>
      <c r="F1270">
        <v>2</v>
      </c>
      <c r="G1270">
        <v>5</v>
      </c>
      <c r="H1270">
        <v>2</v>
      </c>
      <c r="I1270">
        <v>1</v>
      </c>
      <c r="J1270">
        <v>0</v>
      </c>
      <c r="K1270">
        <v>11</v>
      </c>
      <c r="L1270">
        <v>3</v>
      </c>
      <c r="M1270">
        <v>2</v>
      </c>
      <c r="N1270" s="14">
        <v>0</v>
      </c>
      <c r="O1270">
        <v>1</v>
      </c>
      <c r="P1270" s="15">
        <f t="shared" si="248"/>
        <v>1</v>
      </c>
      <c r="Q1270">
        <f t="shared" si="249"/>
        <v>0</v>
      </c>
      <c r="R1270">
        <f t="shared" si="250"/>
        <v>6.6942541126524285E-2</v>
      </c>
      <c r="S1270" s="14">
        <f t="shared" si="251"/>
        <v>6.6942541126524285E-2</v>
      </c>
      <c r="T1270" s="15">
        <f t="shared" si="252"/>
        <v>0.93305745887347569</v>
      </c>
      <c r="U1270" s="14">
        <f t="shared" si="253"/>
        <v>-6.9288494957682981E-2</v>
      </c>
      <c r="V1270" s="15">
        <f t="shared" si="254"/>
        <v>100</v>
      </c>
      <c r="W1270">
        <f t="shared" si="255"/>
        <v>7.1745357683917099E-2</v>
      </c>
      <c r="AZ1270">
        <v>0.31727014542437071</v>
      </c>
      <c r="BA1270">
        <v>1</v>
      </c>
      <c r="BB1270">
        <v>0</v>
      </c>
      <c r="BC1270">
        <f t="shared" si="259"/>
        <v>1131</v>
      </c>
      <c r="BD1270">
        <f t="shared" si="260"/>
        <v>135</v>
      </c>
      <c r="BE1270">
        <f t="shared" si="256"/>
        <v>8.2725060827250618E-2</v>
      </c>
      <c r="BF1270">
        <f t="shared" si="257"/>
        <v>0.430379746835443</v>
      </c>
      <c r="BG1270">
        <f t="shared" si="258"/>
        <v>0</v>
      </c>
    </row>
    <row r="1271" spans="1:59" x14ac:dyDescent="0.35">
      <c r="A1271">
        <v>48</v>
      </c>
      <c r="B1271">
        <v>1108</v>
      </c>
      <c r="C1271">
        <v>15</v>
      </c>
      <c r="D1271">
        <v>1576</v>
      </c>
      <c r="E1271">
        <v>3</v>
      </c>
      <c r="F1271">
        <v>1</v>
      </c>
      <c r="G1271">
        <v>4</v>
      </c>
      <c r="H1271">
        <v>1</v>
      </c>
      <c r="I1271">
        <v>2</v>
      </c>
      <c r="J1271">
        <v>0</v>
      </c>
      <c r="K1271">
        <v>12</v>
      </c>
      <c r="L1271">
        <v>4</v>
      </c>
      <c r="M1271">
        <v>2</v>
      </c>
      <c r="N1271" s="14">
        <v>0</v>
      </c>
      <c r="O1271">
        <v>1</v>
      </c>
      <c r="P1271" s="15">
        <f t="shared" si="248"/>
        <v>1</v>
      </c>
      <c r="Q1271">
        <f t="shared" si="249"/>
        <v>0</v>
      </c>
      <c r="R1271">
        <f t="shared" si="250"/>
        <v>5.0799444791501364E-2</v>
      </c>
      <c r="S1271" s="14">
        <f t="shared" si="251"/>
        <v>5.0799444791501364E-2</v>
      </c>
      <c r="T1271" s="15">
        <f t="shared" si="252"/>
        <v>0.94920055520849866</v>
      </c>
      <c r="U1271" s="14">
        <f t="shared" si="253"/>
        <v>-5.2135169498134654E-2</v>
      </c>
      <c r="V1271" s="15">
        <f t="shared" si="254"/>
        <v>100</v>
      </c>
      <c r="W1271">
        <f t="shared" si="255"/>
        <v>5.3518136407266326E-2</v>
      </c>
      <c r="AZ1271">
        <v>0.31893859754409865</v>
      </c>
      <c r="BA1271">
        <v>0</v>
      </c>
      <c r="BB1271">
        <v>1</v>
      </c>
      <c r="BC1271">
        <f t="shared" si="259"/>
        <v>1131</v>
      </c>
      <c r="BD1271">
        <f t="shared" si="260"/>
        <v>136</v>
      </c>
      <c r="BE1271">
        <f t="shared" si="256"/>
        <v>8.2725060827250618E-2</v>
      </c>
      <c r="BF1271">
        <f t="shared" si="257"/>
        <v>0.42616033755274263</v>
      </c>
      <c r="BG1271">
        <f t="shared" si="258"/>
        <v>3.456288220217044E-4</v>
      </c>
    </row>
    <row r="1272" spans="1:59" x14ac:dyDescent="0.35">
      <c r="A1272">
        <v>48</v>
      </c>
      <c r="B1272">
        <v>1221</v>
      </c>
      <c r="C1272">
        <v>7</v>
      </c>
      <c r="D1272">
        <v>1466</v>
      </c>
      <c r="E1272">
        <v>3</v>
      </c>
      <c r="F1272">
        <v>2</v>
      </c>
      <c r="G1272">
        <v>8</v>
      </c>
      <c r="H1272">
        <v>1</v>
      </c>
      <c r="I1272">
        <v>3</v>
      </c>
      <c r="J1272">
        <v>0</v>
      </c>
      <c r="K1272">
        <v>14.945945945945946</v>
      </c>
      <c r="L1272">
        <v>1</v>
      </c>
      <c r="M1272">
        <v>3</v>
      </c>
      <c r="N1272" s="14">
        <v>0</v>
      </c>
      <c r="O1272">
        <v>1</v>
      </c>
      <c r="P1272" s="15">
        <f t="shared" si="248"/>
        <v>1</v>
      </c>
      <c r="Q1272">
        <f t="shared" si="249"/>
        <v>0</v>
      </c>
      <c r="R1272">
        <f t="shared" si="250"/>
        <v>5.2221554155834772E-2</v>
      </c>
      <c r="S1272" s="14">
        <f t="shared" si="251"/>
        <v>5.2221554155834772E-2</v>
      </c>
      <c r="T1272" s="15">
        <f t="shared" si="252"/>
        <v>0.94777844584416526</v>
      </c>
      <c r="U1272" s="14">
        <f t="shared" si="253"/>
        <v>-5.3634510956269581E-2</v>
      </c>
      <c r="V1272" s="15">
        <f t="shared" si="254"/>
        <v>100</v>
      </c>
      <c r="W1272">
        <f t="shared" si="255"/>
        <v>5.5098904585577688E-2</v>
      </c>
      <c r="AZ1272">
        <v>0.31976849491821924</v>
      </c>
      <c r="BA1272">
        <v>1</v>
      </c>
      <c r="BB1272">
        <v>0</v>
      </c>
      <c r="BC1272">
        <f t="shared" si="259"/>
        <v>1132</v>
      </c>
      <c r="BD1272">
        <f t="shared" si="260"/>
        <v>136</v>
      </c>
      <c r="BE1272">
        <f t="shared" si="256"/>
        <v>8.1914030819140282E-2</v>
      </c>
      <c r="BF1272">
        <f t="shared" si="257"/>
        <v>0.42616033755274263</v>
      </c>
      <c r="BG1272">
        <f t="shared" si="258"/>
        <v>3.4562882202165713E-4</v>
      </c>
    </row>
    <row r="1273" spans="1:59" x14ac:dyDescent="0.35">
      <c r="A1273">
        <v>48</v>
      </c>
      <c r="B1273">
        <v>1224</v>
      </c>
      <c r="C1273">
        <v>10</v>
      </c>
      <c r="D1273">
        <v>1867</v>
      </c>
      <c r="E1273">
        <v>4</v>
      </c>
      <c r="F1273">
        <v>2</v>
      </c>
      <c r="G1273">
        <v>1</v>
      </c>
      <c r="H1273">
        <v>2</v>
      </c>
      <c r="I1273">
        <v>2</v>
      </c>
      <c r="J1273">
        <v>0</v>
      </c>
      <c r="K1273">
        <v>15.079365079365079</v>
      </c>
      <c r="L1273">
        <v>4</v>
      </c>
      <c r="M1273">
        <v>3</v>
      </c>
      <c r="N1273" s="14">
        <v>0</v>
      </c>
      <c r="O1273">
        <v>1</v>
      </c>
      <c r="P1273" s="15">
        <f t="shared" si="248"/>
        <v>1</v>
      </c>
      <c r="Q1273">
        <f t="shared" si="249"/>
        <v>0</v>
      </c>
      <c r="R1273">
        <f t="shared" si="250"/>
        <v>1.4456286306208453E-2</v>
      </c>
      <c r="S1273" s="14">
        <f t="shared" si="251"/>
        <v>1.4456286306208453E-2</v>
      </c>
      <c r="T1273" s="15">
        <f t="shared" si="252"/>
        <v>0.98554371369379157</v>
      </c>
      <c r="U1273" s="14">
        <f t="shared" si="253"/>
        <v>-1.4561796504715832E-2</v>
      </c>
      <c r="V1273" s="15">
        <f t="shared" si="254"/>
        <v>100</v>
      </c>
      <c r="W1273">
        <f t="shared" si="255"/>
        <v>1.4668335970635616E-2</v>
      </c>
      <c r="AZ1273">
        <v>0.32217633729615569</v>
      </c>
      <c r="BA1273">
        <v>1</v>
      </c>
      <c r="BB1273">
        <v>0</v>
      </c>
      <c r="BC1273">
        <f t="shared" si="259"/>
        <v>1133</v>
      </c>
      <c r="BD1273">
        <f t="shared" si="260"/>
        <v>136</v>
      </c>
      <c r="BE1273">
        <f t="shared" si="256"/>
        <v>8.1103000811030057E-2</v>
      </c>
      <c r="BF1273">
        <f t="shared" si="257"/>
        <v>0.42616033755274263</v>
      </c>
      <c r="BG1273">
        <f t="shared" si="258"/>
        <v>3.456288220217044E-4</v>
      </c>
    </row>
    <row r="1274" spans="1:59" x14ac:dyDescent="0.35">
      <c r="A1274">
        <v>48</v>
      </c>
      <c r="B1274">
        <v>1262</v>
      </c>
      <c r="C1274">
        <v>1</v>
      </c>
      <c r="D1274">
        <v>1116</v>
      </c>
      <c r="E1274">
        <v>1</v>
      </c>
      <c r="F1274">
        <v>2</v>
      </c>
      <c r="G1274">
        <v>6</v>
      </c>
      <c r="H1274">
        <v>4</v>
      </c>
      <c r="I1274">
        <v>1</v>
      </c>
      <c r="J1274">
        <v>0</v>
      </c>
      <c r="K1274">
        <v>22</v>
      </c>
      <c r="L1274">
        <v>3</v>
      </c>
      <c r="M1274">
        <v>2</v>
      </c>
      <c r="N1274" s="14">
        <v>0</v>
      </c>
      <c r="O1274">
        <v>1</v>
      </c>
      <c r="P1274" s="15">
        <f t="shared" si="248"/>
        <v>1</v>
      </c>
      <c r="Q1274">
        <f t="shared" si="249"/>
        <v>0</v>
      </c>
      <c r="R1274">
        <f t="shared" si="250"/>
        <v>7.7584880807839124E-2</v>
      </c>
      <c r="S1274" s="14">
        <f t="shared" si="251"/>
        <v>7.7584880807839124E-2</v>
      </c>
      <c r="T1274" s="15">
        <f t="shared" si="252"/>
        <v>0.9224151191921609</v>
      </c>
      <c r="U1274" s="14">
        <f t="shared" si="253"/>
        <v>-8.0759919016607146E-2</v>
      </c>
      <c r="V1274" s="15">
        <f t="shared" si="254"/>
        <v>100</v>
      </c>
      <c r="W1274">
        <f t="shared" si="255"/>
        <v>8.4110590984010483E-2</v>
      </c>
      <c r="AZ1274">
        <v>0.32334027493112982</v>
      </c>
      <c r="BA1274">
        <v>1</v>
      </c>
      <c r="BB1274">
        <v>0</v>
      </c>
      <c r="BC1274">
        <f t="shared" si="259"/>
        <v>1134</v>
      </c>
      <c r="BD1274">
        <f t="shared" si="260"/>
        <v>136</v>
      </c>
      <c r="BE1274">
        <f t="shared" si="256"/>
        <v>8.0291970802919721E-2</v>
      </c>
      <c r="BF1274">
        <f t="shared" si="257"/>
        <v>0.42616033755274263</v>
      </c>
      <c r="BG1274">
        <f t="shared" si="258"/>
        <v>0</v>
      </c>
    </row>
    <row r="1275" spans="1:59" x14ac:dyDescent="0.35">
      <c r="A1275">
        <v>48</v>
      </c>
      <c r="B1275">
        <v>1355</v>
      </c>
      <c r="C1275">
        <v>4</v>
      </c>
      <c r="D1275">
        <v>1024</v>
      </c>
      <c r="E1275">
        <v>3</v>
      </c>
      <c r="F1275">
        <v>2</v>
      </c>
      <c r="G1275">
        <v>7</v>
      </c>
      <c r="H1275">
        <v>3</v>
      </c>
      <c r="I1275">
        <v>1</v>
      </c>
      <c r="J1275">
        <v>0</v>
      </c>
      <c r="K1275">
        <v>14</v>
      </c>
      <c r="L1275">
        <v>2</v>
      </c>
      <c r="M1275">
        <v>3</v>
      </c>
      <c r="N1275" s="14">
        <v>0</v>
      </c>
      <c r="O1275">
        <v>1</v>
      </c>
      <c r="P1275" s="15">
        <f t="shared" si="248"/>
        <v>1</v>
      </c>
      <c r="Q1275">
        <f t="shared" si="249"/>
        <v>0</v>
      </c>
      <c r="R1275">
        <f t="shared" si="250"/>
        <v>7.2022005788091134E-2</v>
      </c>
      <c r="S1275" s="14">
        <f t="shared" si="251"/>
        <v>7.2022005788091134E-2</v>
      </c>
      <c r="T1275" s="15">
        <f t="shared" si="252"/>
        <v>0.92797799421190885</v>
      </c>
      <c r="U1275" s="14">
        <f t="shared" si="253"/>
        <v>-7.4747259610816186E-2</v>
      </c>
      <c r="V1275" s="15">
        <f t="shared" si="254"/>
        <v>100</v>
      </c>
      <c r="W1275">
        <f t="shared" si="255"/>
        <v>7.7611760448324296E-2</v>
      </c>
      <c r="AZ1275">
        <v>0.3246336266465929</v>
      </c>
      <c r="BA1275">
        <v>0</v>
      </c>
      <c r="BB1275">
        <v>1</v>
      </c>
      <c r="BC1275">
        <f t="shared" si="259"/>
        <v>1134</v>
      </c>
      <c r="BD1275">
        <f t="shared" si="260"/>
        <v>137</v>
      </c>
      <c r="BE1275">
        <f t="shared" si="256"/>
        <v>8.0291970802919721E-2</v>
      </c>
      <c r="BF1275">
        <f t="shared" si="257"/>
        <v>0.42194092827004215</v>
      </c>
      <c r="BG1275">
        <f t="shared" si="258"/>
        <v>3.4220675447693504E-4</v>
      </c>
    </row>
    <row r="1276" spans="1:59" x14ac:dyDescent="0.35">
      <c r="A1276">
        <v>48</v>
      </c>
      <c r="B1276">
        <v>1469</v>
      </c>
      <c r="C1276">
        <v>20</v>
      </c>
      <c r="D1276">
        <v>945</v>
      </c>
      <c r="E1276">
        <v>4</v>
      </c>
      <c r="F1276">
        <v>2</v>
      </c>
      <c r="G1276">
        <v>4</v>
      </c>
      <c r="H1276">
        <v>3</v>
      </c>
      <c r="I1276">
        <v>2</v>
      </c>
      <c r="J1276">
        <v>0</v>
      </c>
      <c r="K1276">
        <v>17</v>
      </c>
      <c r="L1276">
        <v>1</v>
      </c>
      <c r="M1276">
        <v>2</v>
      </c>
      <c r="N1276" s="14">
        <v>0</v>
      </c>
      <c r="O1276">
        <v>1</v>
      </c>
      <c r="P1276" s="15">
        <f t="shared" si="248"/>
        <v>1</v>
      </c>
      <c r="Q1276">
        <f t="shared" si="249"/>
        <v>0</v>
      </c>
      <c r="R1276">
        <f t="shared" si="250"/>
        <v>4.4005225863421878E-2</v>
      </c>
      <c r="S1276" s="14">
        <f t="shared" si="251"/>
        <v>4.4005225863421878E-2</v>
      </c>
      <c r="T1276" s="15">
        <f t="shared" si="252"/>
        <v>0.95599477413657807</v>
      </c>
      <c r="U1276" s="14">
        <f t="shared" si="253"/>
        <v>-4.5002832330009061E-2</v>
      </c>
      <c r="V1276" s="15">
        <f t="shared" si="254"/>
        <v>100</v>
      </c>
      <c r="W1276">
        <f t="shared" si="255"/>
        <v>4.6030822609010494E-2</v>
      </c>
      <c r="AZ1276">
        <v>0.32566588007209429</v>
      </c>
      <c r="BA1276">
        <v>1</v>
      </c>
      <c r="BB1276">
        <v>0</v>
      </c>
      <c r="BC1276">
        <f t="shared" si="259"/>
        <v>1135</v>
      </c>
      <c r="BD1276">
        <f t="shared" si="260"/>
        <v>137</v>
      </c>
      <c r="BE1276">
        <f t="shared" si="256"/>
        <v>7.9480940794809385E-2</v>
      </c>
      <c r="BF1276">
        <f t="shared" si="257"/>
        <v>0.42194092827004215</v>
      </c>
      <c r="BG1276">
        <f t="shared" si="258"/>
        <v>3.422067544768882E-4</v>
      </c>
    </row>
    <row r="1277" spans="1:59" x14ac:dyDescent="0.35">
      <c r="A1277">
        <v>49</v>
      </c>
      <c r="B1277">
        <v>174</v>
      </c>
      <c r="C1277">
        <v>8</v>
      </c>
      <c r="D1277">
        <v>1138</v>
      </c>
      <c r="E1277">
        <v>4</v>
      </c>
      <c r="F1277">
        <v>2</v>
      </c>
      <c r="G1277">
        <v>8</v>
      </c>
      <c r="H1277">
        <v>2</v>
      </c>
      <c r="I1277">
        <v>2</v>
      </c>
      <c r="J1277">
        <v>0</v>
      </c>
      <c r="K1277">
        <v>17</v>
      </c>
      <c r="L1277">
        <v>2</v>
      </c>
      <c r="M1277">
        <v>3</v>
      </c>
      <c r="N1277" s="14">
        <v>0</v>
      </c>
      <c r="O1277">
        <v>1</v>
      </c>
      <c r="P1277" s="15">
        <f t="shared" si="248"/>
        <v>1</v>
      </c>
      <c r="Q1277">
        <f t="shared" si="249"/>
        <v>0</v>
      </c>
      <c r="R1277">
        <f t="shared" si="250"/>
        <v>4.8512983428700071E-2</v>
      </c>
      <c r="S1277" s="14">
        <f t="shared" si="251"/>
        <v>4.8512983428700071E-2</v>
      </c>
      <c r="T1277" s="15">
        <f t="shared" si="252"/>
        <v>0.95148701657129997</v>
      </c>
      <c r="U1277" s="14">
        <f t="shared" si="253"/>
        <v>-4.9729237560995107E-2</v>
      </c>
      <c r="V1277" s="15">
        <f t="shared" si="254"/>
        <v>100</v>
      </c>
      <c r="W1277">
        <f t="shared" si="255"/>
        <v>5.0986490181986345E-2</v>
      </c>
      <c r="AZ1277">
        <v>0.32798202564925183</v>
      </c>
      <c r="BA1277">
        <v>1</v>
      </c>
      <c r="BB1277">
        <v>0</v>
      </c>
      <c r="BC1277">
        <f t="shared" si="259"/>
        <v>1136</v>
      </c>
      <c r="BD1277">
        <f t="shared" si="260"/>
        <v>137</v>
      </c>
      <c r="BE1277">
        <f t="shared" si="256"/>
        <v>7.866991078669916E-2</v>
      </c>
      <c r="BF1277">
        <f t="shared" si="257"/>
        <v>0.42194092827004215</v>
      </c>
      <c r="BG1277">
        <f t="shared" si="258"/>
        <v>3.4220675447693504E-4</v>
      </c>
    </row>
    <row r="1278" spans="1:59" x14ac:dyDescent="0.35">
      <c r="A1278">
        <v>49</v>
      </c>
      <c r="B1278">
        <v>271</v>
      </c>
      <c r="C1278">
        <v>3</v>
      </c>
      <c r="D1278">
        <v>1509</v>
      </c>
      <c r="E1278">
        <v>3</v>
      </c>
      <c r="F1278">
        <v>1</v>
      </c>
      <c r="G1278">
        <v>5</v>
      </c>
      <c r="H1278">
        <v>1</v>
      </c>
      <c r="I1278">
        <v>2</v>
      </c>
      <c r="J1278">
        <v>0</v>
      </c>
      <c r="K1278">
        <v>25</v>
      </c>
      <c r="L1278">
        <v>1</v>
      </c>
      <c r="M1278">
        <v>3</v>
      </c>
      <c r="N1278" s="14">
        <v>0</v>
      </c>
      <c r="O1278">
        <v>1</v>
      </c>
      <c r="P1278" s="15">
        <f t="shared" si="248"/>
        <v>1</v>
      </c>
      <c r="Q1278">
        <f t="shared" si="249"/>
        <v>0</v>
      </c>
      <c r="R1278">
        <f t="shared" si="250"/>
        <v>3.9731077355935465E-2</v>
      </c>
      <c r="S1278" s="14">
        <f t="shared" si="251"/>
        <v>3.9731077355935465E-2</v>
      </c>
      <c r="T1278" s="15">
        <f t="shared" si="252"/>
        <v>0.96026892264406449</v>
      </c>
      <c r="U1278" s="14">
        <f t="shared" si="253"/>
        <v>-4.0541905994474811E-2</v>
      </c>
      <c r="V1278" s="15">
        <f t="shared" si="254"/>
        <v>100</v>
      </c>
      <c r="W1278">
        <f t="shared" si="255"/>
        <v>4.1374948640988438E-2</v>
      </c>
      <c r="AZ1278">
        <v>0.32822410744054548</v>
      </c>
      <c r="BA1278">
        <v>1</v>
      </c>
      <c r="BB1278">
        <v>0</v>
      </c>
      <c r="BC1278">
        <f t="shared" si="259"/>
        <v>1137</v>
      </c>
      <c r="BD1278">
        <f t="shared" si="260"/>
        <v>137</v>
      </c>
      <c r="BE1278">
        <f t="shared" si="256"/>
        <v>7.7858880778588824E-2</v>
      </c>
      <c r="BF1278">
        <f t="shared" si="257"/>
        <v>0.42194092827004215</v>
      </c>
      <c r="BG1278">
        <f t="shared" si="258"/>
        <v>3.4220675447693504E-4</v>
      </c>
    </row>
    <row r="1279" spans="1:59" x14ac:dyDescent="0.35">
      <c r="A1279">
        <v>49</v>
      </c>
      <c r="B1279">
        <v>279</v>
      </c>
      <c r="C1279">
        <v>8</v>
      </c>
      <c r="D1279">
        <v>2</v>
      </c>
      <c r="E1279">
        <v>3</v>
      </c>
      <c r="F1279">
        <v>2</v>
      </c>
      <c r="G1279">
        <v>4</v>
      </c>
      <c r="H1279">
        <v>2</v>
      </c>
      <c r="I1279">
        <v>2</v>
      </c>
      <c r="J1279">
        <v>0</v>
      </c>
      <c r="K1279">
        <v>23</v>
      </c>
      <c r="L1279">
        <v>4</v>
      </c>
      <c r="M1279">
        <v>3</v>
      </c>
      <c r="N1279" s="14">
        <v>0</v>
      </c>
      <c r="O1279">
        <v>1</v>
      </c>
      <c r="P1279" s="15">
        <f t="shared" si="248"/>
        <v>1</v>
      </c>
      <c r="Q1279">
        <f t="shared" si="249"/>
        <v>0</v>
      </c>
      <c r="R1279">
        <f t="shared" si="250"/>
        <v>3.0186301965976339E-2</v>
      </c>
      <c r="S1279" s="14">
        <f t="shared" si="251"/>
        <v>3.0186301965976339E-2</v>
      </c>
      <c r="T1279" s="15">
        <f t="shared" si="252"/>
        <v>0.96981369803402362</v>
      </c>
      <c r="U1279" s="14">
        <f t="shared" si="253"/>
        <v>-3.0651289813787886E-2</v>
      </c>
      <c r="V1279" s="15">
        <f t="shared" si="254"/>
        <v>100</v>
      </c>
      <c r="W1279">
        <f t="shared" si="255"/>
        <v>3.1125877090794944E-2</v>
      </c>
      <c r="AZ1279">
        <v>0.32953412871712123</v>
      </c>
      <c r="BA1279">
        <v>1</v>
      </c>
      <c r="BB1279">
        <v>0</v>
      </c>
      <c r="BC1279">
        <f t="shared" si="259"/>
        <v>1138</v>
      </c>
      <c r="BD1279">
        <f t="shared" si="260"/>
        <v>137</v>
      </c>
      <c r="BE1279">
        <f t="shared" si="256"/>
        <v>7.7047850770478488E-2</v>
      </c>
      <c r="BF1279">
        <f t="shared" si="257"/>
        <v>0.42194092827004215</v>
      </c>
      <c r="BG1279">
        <f t="shared" si="258"/>
        <v>3.422067544768882E-4</v>
      </c>
    </row>
    <row r="1280" spans="1:59" x14ac:dyDescent="0.35">
      <c r="A1280">
        <v>49</v>
      </c>
      <c r="B1280">
        <v>301</v>
      </c>
      <c r="C1280">
        <v>22</v>
      </c>
      <c r="D1280">
        <v>1655</v>
      </c>
      <c r="E1280">
        <v>1</v>
      </c>
      <c r="F1280">
        <v>1</v>
      </c>
      <c r="G1280">
        <v>1</v>
      </c>
      <c r="H1280">
        <v>2</v>
      </c>
      <c r="I1280">
        <v>2</v>
      </c>
      <c r="J1280">
        <v>0</v>
      </c>
      <c r="K1280">
        <v>15.079365079365079</v>
      </c>
      <c r="L1280">
        <v>2</v>
      </c>
      <c r="M1280">
        <v>3</v>
      </c>
      <c r="N1280" s="14">
        <v>0</v>
      </c>
      <c r="O1280">
        <v>1</v>
      </c>
      <c r="P1280" s="15">
        <f t="shared" si="248"/>
        <v>1</v>
      </c>
      <c r="Q1280">
        <f t="shared" si="249"/>
        <v>0</v>
      </c>
      <c r="R1280">
        <f t="shared" si="250"/>
        <v>6.1110056969583305E-2</v>
      </c>
      <c r="S1280" s="14">
        <f t="shared" si="251"/>
        <v>6.1110056969583305E-2</v>
      </c>
      <c r="T1280" s="15">
        <f t="shared" si="252"/>
        <v>0.93888994303041673</v>
      </c>
      <c r="U1280" s="14">
        <f t="shared" si="253"/>
        <v>-6.3057013213477189E-2</v>
      </c>
      <c r="V1280" s="15">
        <f t="shared" si="254"/>
        <v>100</v>
      </c>
      <c r="W1280">
        <f t="shared" si="255"/>
        <v>6.5087561564820762E-2</v>
      </c>
      <c r="AZ1280">
        <v>0.33021238164672073</v>
      </c>
      <c r="BA1280">
        <v>1</v>
      </c>
      <c r="BB1280">
        <v>0</v>
      </c>
      <c r="BC1280">
        <f t="shared" si="259"/>
        <v>1139</v>
      </c>
      <c r="BD1280">
        <f t="shared" si="260"/>
        <v>137</v>
      </c>
      <c r="BE1280">
        <f t="shared" si="256"/>
        <v>7.6236820762368263E-2</v>
      </c>
      <c r="BF1280">
        <f t="shared" si="257"/>
        <v>0.42194092827004215</v>
      </c>
      <c r="BG1280">
        <f t="shared" si="258"/>
        <v>3.4220675447693504E-4</v>
      </c>
    </row>
    <row r="1281" spans="1:59" x14ac:dyDescent="0.35">
      <c r="A1281">
        <v>49</v>
      </c>
      <c r="B1281">
        <v>464</v>
      </c>
      <c r="C1281">
        <v>16</v>
      </c>
      <c r="D1281">
        <v>1674</v>
      </c>
      <c r="E1281">
        <v>4</v>
      </c>
      <c r="F1281">
        <v>1</v>
      </c>
      <c r="G1281">
        <v>5</v>
      </c>
      <c r="H1281">
        <v>1</v>
      </c>
      <c r="I1281">
        <v>3</v>
      </c>
      <c r="J1281">
        <v>1</v>
      </c>
      <c r="K1281">
        <v>16</v>
      </c>
      <c r="L1281">
        <v>2</v>
      </c>
      <c r="M1281">
        <v>2</v>
      </c>
      <c r="N1281" s="14">
        <v>0</v>
      </c>
      <c r="O1281">
        <v>1</v>
      </c>
      <c r="P1281" s="15">
        <f t="shared" si="248"/>
        <v>1</v>
      </c>
      <c r="Q1281">
        <f t="shared" si="249"/>
        <v>0</v>
      </c>
      <c r="R1281">
        <f t="shared" si="250"/>
        <v>0.13357462710895024</v>
      </c>
      <c r="S1281" s="14">
        <f t="shared" si="251"/>
        <v>0.13357462710895024</v>
      </c>
      <c r="T1281" s="15">
        <f t="shared" si="252"/>
        <v>0.86642537289104982</v>
      </c>
      <c r="U1281" s="14">
        <f t="shared" si="253"/>
        <v>-0.14337929830051646</v>
      </c>
      <c r="V1281" s="15">
        <f t="shared" si="254"/>
        <v>100</v>
      </c>
      <c r="W1281">
        <f t="shared" si="255"/>
        <v>0.15416749242146999</v>
      </c>
      <c r="AZ1281">
        <v>0.3312560141565894</v>
      </c>
      <c r="BA1281">
        <v>1</v>
      </c>
      <c r="BB1281">
        <v>0</v>
      </c>
      <c r="BC1281">
        <f t="shared" si="259"/>
        <v>1140</v>
      </c>
      <c r="BD1281">
        <f t="shared" si="260"/>
        <v>137</v>
      </c>
      <c r="BE1281">
        <f t="shared" si="256"/>
        <v>7.5425790754257926E-2</v>
      </c>
      <c r="BF1281">
        <f t="shared" si="257"/>
        <v>0.42194092827004215</v>
      </c>
      <c r="BG1281">
        <f t="shared" si="258"/>
        <v>0</v>
      </c>
    </row>
    <row r="1282" spans="1:59" x14ac:dyDescent="0.35">
      <c r="A1282">
        <v>49</v>
      </c>
      <c r="B1282">
        <v>465</v>
      </c>
      <c r="C1282">
        <v>6</v>
      </c>
      <c r="D1282">
        <v>1661</v>
      </c>
      <c r="E1282">
        <v>3</v>
      </c>
      <c r="F1282">
        <v>1</v>
      </c>
      <c r="G1282">
        <v>7</v>
      </c>
      <c r="H1282">
        <v>3</v>
      </c>
      <c r="I1282">
        <v>2</v>
      </c>
      <c r="J1282">
        <v>1</v>
      </c>
      <c r="K1282">
        <v>19</v>
      </c>
      <c r="L1282">
        <v>2</v>
      </c>
      <c r="M1282">
        <v>3</v>
      </c>
      <c r="N1282" s="14">
        <v>0</v>
      </c>
      <c r="O1282">
        <v>1</v>
      </c>
      <c r="P1282" s="15">
        <f t="shared" si="248"/>
        <v>1</v>
      </c>
      <c r="Q1282">
        <f t="shared" si="249"/>
        <v>0</v>
      </c>
      <c r="R1282">
        <f t="shared" si="250"/>
        <v>0.12353837967542171</v>
      </c>
      <c r="S1282" s="14">
        <f t="shared" si="251"/>
        <v>0.12353837967542171</v>
      </c>
      <c r="T1282" s="15">
        <f t="shared" si="252"/>
        <v>0.87646162032457831</v>
      </c>
      <c r="U1282" s="14">
        <f t="shared" si="253"/>
        <v>-0.13186236300158916</v>
      </c>
      <c r="V1282" s="15">
        <f t="shared" si="254"/>
        <v>100</v>
      </c>
      <c r="W1282">
        <f t="shared" si="255"/>
        <v>0.14095127135135932</v>
      </c>
      <c r="AZ1282">
        <v>0.33137786152661647</v>
      </c>
      <c r="BA1282">
        <v>0</v>
      </c>
      <c r="BB1282">
        <v>1</v>
      </c>
      <c r="BC1282">
        <f t="shared" si="259"/>
        <v>1140</v>
      </c>
      <c r="BD1282">
        <f t="shared" si="260"/>
        <v>138</v>
      </c>
      <c r="BE1282">
        <f t="shared" si="256"/>
        <v>7.5425790754257926E-2</v>
      </c>
      <c r="BF1282">
        <f t="shared" si="257"/>
        <v>0.41772151898734178</v>
      </c>
      <c r="BG1282">
        <f t="shared" si="258"/>
        <v>0</v>
      </c>
    </row>
    <row r="1283" spans="1:59" x14ac:dyDescent="0.35">
      <c r="A1283">
        <v>49</v>
      </c>
      <c r="B1283">
        <v>470</v>
      </c>
      <c r="C1283">
        <v>20</v>
      </c>
      <c r="D1283">
        <v>170</v>
      </c>
      <c r="E1283">
        <v>3</v>
      </c>
      <c r="F1283">
        <v>1</v>
      </c>
      <c r="G1283">
        <v>3</v>
      </c>
      <c r="H1283">
        <v>1</v>
      </c>
      <c r="I1283">
        <v>2</v>
      </c>
      <c r="J1283">
        <v>0</v>
      </c>
      <c r="K1283">
        <v>14</v>
      </c>
      <c r="L1283">
        <v>3</v>
      </c>
      <c r="M1283">
        <v>2</v>
      </c>
      <c r="N1283" s="14">
        <v>0</v>
      </c>
      <c r="O1283">
        <v>1</v>
      </c>
      <c r="P1283" s="15">
        <f t="shared" si="248"/>
        <v>1</v>
      </c>
      <c r="Q1283">
        <f t="shared" si="249"/>
        <v>0</v>
      </c>
      <c r="R1283">
        <f t="shared" si="250"/>
        <v>6.9956371020692604E-2</v>
      </c>
      <c r="S1283" s="14">
        <f t="shared" si="251"/>
        <v>6.9956371020692604E-2</v>
      </c>
      <c r="T1283" s="15">
        <f t="shared" si="252"/>
        <v>0.93004362897930737</v>
      </c>
      <c r="U1283" s="14">
        <f t="shared" si="253"/>
        <v>-7.2523781054234557E-2</v>
      </c>
      <c r="V1283" s="15">
        <f t="shared" si="254"/>
        <v>100</v>
      </c>
      <c r="W1283">
        <f t="shared" si="255"/>
        <v>7.5218375612623081E-2</v>
      </c>
      <c r="AZ1283">
        <v>0.33283245364032166</v>
      </c>
      <c r="BA1283">
        <v>0</v>
      </c>
      <c r="BB1283">
        <v>1</v>
      </c>
      <c r="BC1283">
        <f t="shared" si="259"/>
        <v>1140</v>
      </c>
      <c r="BD1283">
        <f t="shared" si="260"/>
        <v>139</v>
      </c>
      <c r="BE1283">
        <f t="shared" si="256"/>
        <v>7.5425790754257926E-2</v>
      </c>
      <c r="BF1283">
        <f t="shared" si="257"/>
        <v>0.4135021097046413</v>
      </c>
      <c r="BG1283">
        <f t="shared" si="258"/>
        <v>0</v>
      </c>
    </row>
    <row r="1284" spans="1:59" x14ac:dyDescent="0.35">
      <c r="A1284">
        <v>49</v>
      </c>
      <c r="B1284">
        <v>527</v>
      </c>
      <c r="C1284">
        <v>8</v>
      </c>
      <c r="D1284">
        <v>944</v>
      </c>
      <c r="E1284">
        <v>1</v>
      </c>
      <c r="F1284">
        <v>1</v>
      </c>
      <c r="G1284">
        <v>5</v>
      </c>
      <c r="H1284">
        <v>2</v>
      </c>
      <c r="I1284">
        <v>2</v>
      </c>
      <c r="J1284">
        <v>0</v>
      </c>
      <c r="K1284">
        <v>11</v>
      </c>
      <c r="L1284">
        <v>3</v>
      </c>
      <c r="M1284">
        <v>2</v>
      </c>
      <c r="N1284" s="14">
        <v>0</v>
      </c>
      <c r="O1284">
        <v>1</v>
      </c>
      <c r="P1284" s="15">
        <f t="shared" si="248"/>
        <v>1</v>
      </c>
      <c r="Q1284">
        <f t="shared" si="249"/>
        <v>0</v>
      </c>
      <c r="R1284">
        <f t="shared" si="250"/>
        <v>8.3837513932392374E-2</v>
      </c>
      <c r="S1284" s="14">
        <f t="shared" si="251"/>
        <v>8.3837513932392374E-2</v>
      </c>
      <c r="T1284" s="15">
        <f t="shared" si="252"/>
        <v>0.91616248606760764</v>
      </c>
      <c r="U1284" s="14">
        <f t="shared" si="253"/>
        <v>-8.7561543502448616E-2</v>
      </c>
      <c r="V1284" s="15">
        <f t="shared" si="254"/>
        <v>100</v>
      </c>
      <c r="W1284">
        <f t="shared" si="255"/>
        <v>9.150943768964323E-2</v>
      </c>
      <c r="AZ1284">
        <v>0.33406038957094425</v>
      </c>
      <c r="BA1284">
        <v>0</v>
      </c>
      <c r="BB1284">
        <v>1</v>
      </c>
      <c r="BC1284">
        <f t="shared" si="259"/>
        <v>1140</v>
      </c>
      <c r="BD1284">
        <f t="shared" si="260"/>
        <v>140</v>
      </c>
      <c r="BE1284">
        <f t="shared" si="256"/>
        <v>7.5425790754257926E-2</v>
      </c>
      <c r="BF1284">
        <f t="shared" si="257"/>
        <v>0.40928270042194093</v>
      </c>
      <c r="BG1284">
        <f t="shared" si="258"/>
        <v>3.3194055184262701E-4</v>
      </c>
    </row>
    <row r="1285" spans="1:59" x14ac:dyDescent="0.35">
      <c r="A1285">
        <v>49</v>
      </c>
      <c r="B1285">
        <v>636</v>
      </c>
      <c r="C1285">
        <v>10</v>
      </c>
      <c r="D1285">
        <v>396</v>
      </c>
      <c r="E1285">
        <v>3</v>
      </c>
      <c r="F1285">
        <v>1</v>
      </c>
      <c r="G1285">
        <v>1</v>
      </c>
      <c r="H1285">
        <v>1</v>
      </c>
      <c r="I1285">
        <v>1</v>
      </c>
      <c r="J1285">
        <v>1</v>
      </c>
      <c r="K1285">
        <v>11</v>
      </c>
      <c r="L1285">
        <v>4</v>
      </c>
      <c r="M1285">
        <v>3</v>
      </c>
      <c r="N1285" s="14">
        <v>0</v>
      </c>
      <c r="O1285">
        <v>1</v>
      </c>
      <c r="P1285" s="15">
        <f t="shared" ref="P1285:P1348" si="261">N1285+O1285</f>
        <v>1</v>
      </c>
      <c r="Q1285">
        <f t="shared" ref="Q1285:Q1348" si="262">IF(P1285=0,"",N1285/P1285)</f>
        <v>0</v>
      </c>
      <c r="R1285">
        <f t="shared" ref="R1285:R1348" si="263">1/(1+EXP(-$Y$5-MMULT(A1285:M1285,$Y$6:$Y$18)))</f>
        <v>0.2280358095992521</v>
      </c>
      <c r="S1285" s="14">
        <f t="shared" ref="S1285:S1348" si="264">P1285*R1285</f>
        <v>0.2280358095992521</v>
      </c>
      <c r="T1285" s="15">
        <f t="shared" ref="T1285:T1348" si="265">P1285-S1285</f>
        <v>0.77196419040074793</v>
      </c>
      <c r="U1285" s="14">
        <f t="shared" ref="U1285:U1348" si="266">IFERROR(P1285*(Q1285*LN(R1285)+(1-Q1285)*LN(1-R1285)),0)</f>
        <v>-0.25881711552446018</v>
      </c>
      <c r="V1285" s="15">
        <f t="shared" ref="V1285:V1348" si="267">100*IF(R1285&gt;=$AV$10,N1285/P1285,O1285/P1285)</f>
        <v>100</v>
      </c>
      <c r="W1285">
        <f t="shared" ref="W1285:W1348" si="268">IFERROR((N1285-S1285)^2/S1285+(O1285-T1285)^2/T1285,0)</f>
        <v>0.29539687518519792</v>
      </c>
      <c r="AZ1285">
        <v>0.33425792007233596</v>
      </c>
      <c r="BA1285">
        <v>1</v>
      </c>
      <c r="BB1285">
        <v>0</v>
      </c>
      <c r="BC1285">
        <f t="shared" si="259"/>
        <v>1141</v>
      </c>
      <c r="BD1285">
        <f t="shared" si="260"/>
        <v>140</v>
      </c>
      <c r="BE1285">
        <f t="shared" ref="BE1285:BE1348" si="269">1-BC1285/BC$1474</f>
        <v>7.461476074614759E-2</v>
      </c>
      <c r="BF1285">
        <f t="shared" ref="BF1285:BF1348" si="270">1-BD1285/BD$1474</f>
        <v>0.40928270042194093</v>
      </c>
      <c r="BG1285">
        <f t="shared" ref="BG1285:BG1348" si="271">(BE1285-BE1286)*BF1285</f>
        <v>3.3194055184262701E-4</v>
      </c>
    </row>
    <row r="1286" spans="1:59" x14ac:dyDescent="0.35">
      <c r="A1286">
        <v>49</v>
      </c>
      <c r="B1286">
        <v>722</v>
      </c>
      <c r="C1286">
        <v>25</v>
      </c>
      <c r="D1286">
        <v>1617</v>
      </c>
      <c r="E1286">
        <v>3</v>
      </c>
      <c r="F1286">
        <v>1</v>
      </c>
      <c r="G1286">
        <v>5</v>
      </c>
      <c r="H1286">
        <v>1</v>
      </c>
      <c r="I1286">
        <v>2</v>
      </c>
      <c r="J1286">
        <v>0</v>
      </c>
      <c r="K1286">
        <v>14</v>
      </c>
      <c r="L1286">
        <v>4</v>
      </c>
      <c r="M1286">
        <v>2</v>
      </c>
      <c r="N1286" s="14">
        <v>0</v>
      </c>
      <c r="O1286">
        <v>1</v>
      </c>
      <c r="P1286" s="15">
        <f t="shared" si="261"/>
        <v>1</v>
      </c>
      <c r="Q1286">
        <f t="shared" si="262"/>
        <v>0</v>
      </c>
      <c r="R1286">
        <f t="shared" si="263"/>
        <v>7.1628671839210248E-2</v>
      </c>
      <c r="S1286" s="14">
        <f t="shared" si="264"/>
        <v>7.1628671839210248E-2</v>
      </c>
      <c r="T1286" s="15">
        <f t="shared" si="265"/>
        <v>0.92837132816078971</v>
      </c>
      <c r="U1286" s="14">
        <f t="shared" si="266"/>
        <v>-7.4323488125539447E-2</v>
      </c>
      <c r="V1286" s="15">
        <f t="shared" si="267"/>
        <v>100</v>
      </c>
      <c r="W1286">
        <f t="shared" si="268"/>
        <v>7.7155196058364794E-2</v>
      </c>
      <c r="AZ1286">
        <v>0.33652736323883103</v>
      </c>
      <c r="BA1286">
        <v>1</v>
      </c>
      <c r="BB1286">
        <v>0</v>
      </c>
      <c r="BC1286">
        <f t="shared" ref="BC1286:BC1349" si="272">BC1285+BA1286</f>
        <v>1142</v>
      </c>
      <c r="BD1286">
        <f t="shared" ref="BD1286:BD1349" si="273">BD1285+BB1286</f>
        <v>140</v>
      </c>
      <c r="BE1286">
        <f t="shared" si="269"/>
        <v>7.3803730738037254E-2</v>
      </c>
      <c r="BF1286">
        <f t="shared" si="270"/>
        <v>0.40928270042194093</v>
      </c>
      <c r="BG1286">
        <f t="shared" si="271"/>
        <v>3.3194055184258158E-4</v>
      </c>
    </row>
    <row r="1287" spans="1:59" x14ac:dyDescent="0.35">
      <c r="A1287">
        <v>49</v>
      </c>
      <c r="B1287">
        <v>776.57377049180332</v>
      </c>
      <c r="C1287">
        <v>2</v>
      </c>
      <c r="D1287">
        <v>1941</v>
      </c>
      <c r="E1287">
        <v>2</v>
      </c>
      <c r="F1287">
        <v>2</v>
      </c>
      <c r="G1287">
        <v>1</v>
      </c>
      <c r="H1287">
        <v>4</v>
      </c>
      <c r="I1287">
        <v>2</v>
      </c>
      <c r="J1287">
        <v>0</v>
      </c>
      <c r="K1287">
        <v>15</v>
      </c>
      <c r="L1287">
        <v>4</v>
      </c>
      <c r="M1287">
        <v>3</v>
      </c>
      <c r="N1287" s="14">
        <v>0</v>
      </c>
      <c r="O1287">
        <v>1</v>
      </c>
      <c r="P1287" s="15">
        <f t="shared" si="261"/>
        <v>1</v>
      </c>
      <c r="Q1287">
        <f t="shared" si="262"/>
        <v>0</v>
      </c>
      <c r="R1287">
        <f t="shared" si="263"/>
        <v>1.1290046453008006E-2</v>
      </c>
      <c r="S1287" s="14">
        <f t="shared" si="264"/>
        <v>1.1290046453008006E-2</v>
      </c>
      <c r="T1287" s="15">
        <f t="shared" si="265"/>
        <v>0.98870995354699198</v>
      </c>
      <c r="U1287" s="14">
        <f t="shared" si="266"/>
        <v>-1.1354262822157287E-2</v>
      </c>
      <c r="V1287" s="15">
        <f t="shared" si="267"/>
        <v>100</v>
      </c>
      <c r="W1287">
        <f t="shared" si="268"/>
        <v>1.1418967122263734E-2</v>
      </c>
      <c r="AZ1287">
        <v>0.33751540973678579</v>
      </c>
      <c r="BA1287">
        <v>1</v>
      </c>
      <c r="BB1287">
        <v>0</v>
      </c>
      <c r="BC1287">
        <f t="shared" si="272"/>
        <v>1143</v>
      </c>
      <c r="BD1287">
        <f t="shared" si="273"/>
        <v>140</v>
      </c>
      <c r="BE1287">
        <f t="shared" si="269"/>
        <v>7.2992700729927029E-2</v>
      </c>
      <c r="BF1287">
        <f t="shared" si="270"/>
        <v>0.40928270042194093</v>
      </c>
      <c r="BG1287">
        <f t="shared" si="271"/>
        <v>3.3194055184262701E-4</v>
      </c>
    </row>
    <row r="1288" spans="1:59" x14ac:dyDescent="0.35">
      <c r="A1288">
        <v>49</v>
      </c>
      <c r="B1288">
        <v>787.54826254826253</v>
      </c>
      <c r="C1288">
        <v>11</v>
      </c>
      <c r="D1288">
        <v>1757</v>
      </c>
      <c r="E1288">
        <v>4</v>
      </c>
      <c r="F1288">
        <v>1</v>
      </c>
      <c r="G1288">
        <v>8</v>
      </c>
      <c r="H1288">
        <v>4</v>
      </c>
      <c r="I1288">
        <v>1</v>
      </c>
      <c r="J1288">
        <v>0</v>
      </c>
      <c r="K1288">
        <v>14.945945945945946</v>
      </c>
      <c r="L1288">
        <v>3</v>
      </c>
      <c r="M1288">
        <v>4</v>
      </c>
      <c r="N1288" s="14">
        <v>0</v>
      </c>
      <c r="O1288">
        <v>1</v>
      </c>
      <c r="P1288" s="15">
        <f t="shared" si="261"/>
        <v>1</v>
      </c>
      <c r="Q1288">
        <f t="shared" si="262"/>
        <v>0</v>
      </c>
      <c r="R1288">
        <f t="shared" si="263"/>
        <v>2.1951897713122351E-2</v>
      </c>
      <c r="S1288" s="14">
        <f t="shared" si="264"/>
        <v>2.1951897713122351E-2</v>
      </c>
      <c r="T1288" s="15">
        <f t="shared" si="265"/>
        <v>0.97804810228687766</v>
      </c>
      <c r="U1288" s="14">
        <f t="shared" si="266"/>
        <v>-2.2196425814419128E-2</v>
      </c>
      <c r="V1288" s="15">
        <f t="shared" si="267"/>
        <v>100</v>
      </c>
      <c r="W1288">
        <f t="shared" si="268"/>
        <v>2.2444599260296398E-2</v>
      </c>
      <c r="AZ1288">
        <v>0.33777565752191085</v>
      </c>
      <c r="BA1288">
        <v>1</v>
      </c>
      <c r="BB1288">
        <v>0</v>
      </c>
      <c r="BC1288">
        <f t="shared" si="272"/>
        <v>1144</v>
      </c>
      <c r="BD1288">
        <f t="shared" si="273"/>
        <v>140</v>
      </c>
      <c r="BE1288">
        <f t="shared" si="269"/>
        <v>7.2181670721816693E-2</v>
      </c>
      <c r="BF1288">
        <f t="shared" si="270"/>
        <v>0.40928270042194093</v>
      </c>
      <c r="BG1288">
        <f t="shared" si="271"/>
        <v>3.3194055184262701E-4</v>
      </c>
    </row>
    <row r="1289" spans="1:59" x14ac:dyDescent="0.35">
      <c r="A1289">
        <v>49</v>
      </c>
      <c r="B1289">
        <v>809</v>
      </c>
      <c r="C1289">
        <v>1</v>
      </c>
      <c r="D1289">
        <v>1677</v>
      </c>
      <c r="E1289">
        <v>3</v>
      </c>
      <c r="F1289">
        <v>2</v>
      </c>
      <c r="G1289">
        <v>6</v>
      </c>
      <c r="H1289">
        <v>3</v>
      </c>
      <c r="I1289">
        <v>1</v>
      </c>
      <c r="J1289">
        <v>0</v>
      </c>
      <c r="K1289">
        <v>14</v>
      </c>
      <c r="L1289">
        <v>1</v>
      </c>
      <c r="M1289">
        <v>3</v>
      </c>
      <c r="N1289" s="14">
        <v>0</v>
      </c>
      <c r="O1289">
        <v>1</v>
      </c>
      <c r="P1289" s="15">
        <f t="shared" si="261"/>
        <v>1</v>
      </c>
      <c r="Q1289">
        <f t="shared" si="262"/>
        <v>0</v>
      </c>
      <c r="R1289">
        <f t="shared" si="263"/>
        <v>6.5615440967535049E-2</v>
      </c>
      <c r="S1289" s="14">
        <f t="shared" si="264"/>
        <v>6.5615440967535049E-2</v>
      </c>
      <c r="T1289" s="15">
        <f t="shared" si="265"/>
        <v>0.93438455903246498</v>
      </c>
      <c r="U1289" s="14">
        <f t="shared" si="266"/>
        <v>-6.7867192052777914E-2</v>
      </c>
      <c r="V1289" s="15">
        <f t="shared" si="267"/>
        <v>100</v>
      </c>
      <c r="W1289">
        <f t="shared" si="268"/>
        <v>7.0223164898485069E-2</v>
      </c>
      <c r="AZ1289">
        <v>0.34138200321344159</v>
      </c>
      <c r="BA1289">
        <v>1</v>
      </c>
      <c r="BB1289">
        <v>0</v>
      </c>
      <c r="BC1289">
        <f t="shared" si="272"/>
        <v>1145</v>
      </c>
      <c r="BD1289">
        <f t="shared" si="273"/>
        <v>140</v>
      </c>
      <c r="BE1289">
        <f t="shared" si="269"/>
        <v>7.1370640713706357E-2</v>
      </c>
      <c r="BF1289">
        <f t="shared" si="270"/>
        <v>0.40928270042194093</v>
      </c>
      <c r="BG1289">
        <f t="shared" si="271"/>
        <v>3.3194055184258158E-4</v>
      </c>
    </row>
    <row r="1290" spans="1:59" x14ac:dyDescent="0.35">
      <c r="A1290">
        <v>49</v>
      </c>
      <c r="B1290">
        <v>1002</v>
      </c>
      <c r="C1290">
        <v>18</v>
      </c>
      <c r="D1290">
        <v>275</v>
      </c>
      <c r="E1290">
        <v>4</v>
      </c>
      <c r="F1290">
        <v>2</v>
      </c>
      <c r="G1290">
        <v>3</v>
      </c>
      <c r="H1290">
        <v>4</v>
      </c>
      <c r="I1290">
        <v>3</v>
      </c>
      <c r="J1290">
        <v>1</v>
      </c>
      <c r="K1290">
        <v>15</v>
      </c>
      <c r="L1290">
        <v>1</v>
      </c>
      <c r="M1290">
        <v>3</v>
      </c>
      <c r="N1290" s="14">
        <v>0</v>
      </c>
      <c r="O1290">
        <v>1</v>
      </c>
      <c r="P1290" s="15">
        <f t="shared" si="261"/>
        <v>1</v>
      </c>
      <c r="Q1290">
        <f t="shared" si="262"/>
        <v>0</v>
      </c>
      <c r="R1290">
        <f t="shared" si="263"/>
        <v>5.7836935489847786E-2</v>
      </c>
      <c r="S1290" s="14">
        <f t="shared" si="264"/>
        <v>5.7836935489847786E-2</v>
      </c>
      <c r="T1290" s="15">
        <f t="shared" si="265"/>
        <v>0.94216306451015219</v>
      </c>
      <c r="U1290" s="14">
        <f t="shared" si="266"/>
        <v>-5.9576914811109105E-2</v>
      </c>
      <c r="V1290" s="15">
        <f t="shared" si="267"/>
        <v>100</v>
      </c>
      <c r="W1290">
        <f t="shared" si="268"/>
        <v>6.138739425103474E-2</v>
      </c>
      <c r="AZ1290">
        <v>0.34467368160131323</v>
      </c>
      <c r="BA1290">
        <v>1</v>
      </c>
      <c r="BB1290">
        <v>0</v>
      </c>
      <c r="BC1290">
        <f t="shared" si="272"/>
        <v>1146</v>
      </c>
      <c r="BD1290">
        <f t="shared" si="273"/>
        <v>140</v>
      </c>
      <c r="BE1290">
        <f t="shared" si="269"/>
        <v>7.0559610705596132E-2</v>
      </c>
      <c r="BF1290">
        <f t="shared" si="270"/>
        <v>0.40928270042194093</v>
      </c>
      <c r="BG1290">
        <f t="shared" si="271"/>
        <v>0</v>
      </c>
    </row>
    <row r="1291" spans="1:59" x14ac:dyDescent="0.35">
      <c r="A1291">
        <v>49</v>
      </c>
      <c r="B1291">
        <v>1023</v>
      </c>
      <c r="C1291">
        <v>2</v>
      </c>
      <c r="D1291">
        <v>2065</v>
      </c>
      <c r="E1291">
        <v>4</v>
      </c>
      <c r="F1291">
        <v>2</v>
      </c>
      <c r="G1291">
        <v>8</v>
      </c>
      <c r="H1291">
        <v>2</v>
      </c>
      <c r="I1291">
        <v>2</v>
      </c>
      <c r="J1291">
        <v>0</v>
      </c>
      <c r="K1291">
        <v>14</v>
      </c>
      <c r="L1291">
        <v>4</v>
      </c>
      <c r="M1291">
        <v>2</v>
      </c>
      <c r="N1291" s="14">
        <v>0</v>
      </c>
      <c r="O1291">
        <v>1</v>
      </c>
      <c r="P1291" s="15">
        <f t="shared" si="261"/>
        <v>1</v>
      </c>
      <c r="Q1291">
        <f t="shared" si="262"/>
        <v>0</v>
      </c>
      <c r="R1291">
        <f t="shared" si="263"/>
        <v>3.4203451431513279E-2</v>
      </c>
      <c r="S1291" s="14">
        <f t="shared" si="264"/>
        <v>3.4203451431513279E-2</v>
      </c>
      <c r="T1291" s="15">
        <f t="shared" si="265"/>
        <v>0.96579654856848673</v>
      </c>
      <c r="U1291" s="14">
        <f t="shared" si="266"/>
        <v>-3.480207919943646E-2</v>
      </c>
      <c r="V1291" s="15">
        <f t="shared" si="267"/>
        <v>100</v>
      </c>
      <c r="W1291">
        <f t="shared" si="268"/>
        <v>3.5414758400420847E-2</v>
      </c>
      <c r="AZ1291">
        <v>0.34516720995123928</v>
      </c>
      <c r="BA1291">
        <v>0</v>
      </c>
      <c r="BB1291">
        <v>1</v>
      </c>
      <c r="BC1291">
        <f t="shared" si="272"/>
        <v>1146</v>
      </c>
      <c r="BD1291">
        <f t="shared" si="273"/>
        <v>141</v>
      </c>
      <c r="BE1291">
        <f t="shared" si="269"/>
        <v>7.0559610705596132E-2</v>
      </c>
      <c r="BF1291">
        <f t="shared" si="270"/>
        <v>0.40506329113924056</v>
      </c>
      <c r="BG1291">
        <f t="shared" si="271"/>
        <v>0</v>
      </c>
    </row>
    <row r="1292" spans="1:59" x14ac:dyDescent="0.35">
      <c r="A1292">
        <v>49</v>
      </c>
      <c r="B1292">
        <v>1091</v>
      </c>
      <c r="C1292">
        <v>1</v>
      </c>
      <c r="D1292">
        <v>431</v>
      </c>
      <c r="E1292">
        <v>3</v>
      </c>
      <c r="F1292">
        <v>1</v>
      </c>
      <c r="G1292">
        <v>7</v>
      </c>
      <c r="H1292">
        <v>3</v>
      </c>
      <c r="I1292">
        <v>1</v>
      </c>
      <c r="J1292">
        <v>1</v>
      </c>
      <c r="K1292">
        <v>15.69811320754717</v>
      </c>
      <c r="L1292">
        <v>4</v>
      </c>
      <c r="M1292">
        <v>3</v>
      </c>
      <c r="N1292" s="14">
        <v>0</v>
      </c>
      <c r="O1292">
        <v>1</v>
      </c>
      <c r="P1292" s="15">
        <f t="shared" si="261"/>
        <v>1</v>
      </c>
      <c r="Q1292">
        <f t="shared" si="262"/>
        <v>0</v>
      </c>
      <c r="R1292">
        <f t="shared" si="263"/>
        <v>0.16433338162676708</v>
      </c>
      <c r="S1292" s="14">
        <f t="shared" si="264"/>
        <v>0.16433338162676708</v>
      </c>
      <c r="T1292" s="15">
        <f t="shared" si="265"/>
        <v>0.83566661837323286</v>
      </c>
      <c r="U1292" s="14">
        <f t="shared" si="266"/>
        <v>-0.17952552728226273</v>
      </c>
      <c r="V1292" s="15">
        <f t="shared" si="267"/>
        <v>100</v>
      </c>
      <c r="W1292">
        <f t="shared" si="268"/>
        <v>0.1966494508858927</v>
      </c>
      <c r="AZ1292">
        <v>0.34605588428781048</v>
      </c>
      <c r="BA1292">
        <v>0</v>
      </c>
      <c r="BB1292">
        <v>1</v>
      </c>
      <c r="BC1292">
        <f t="shared" si="272"/>
        <v>1146</v>
      </c>
      <c r="BD1292">
        <f t="shared" si="273"/>
        <v>142</v>
      </c>
      <c r="BE1292">
        <f t="shared" si="269"/>
        <v>7.0559610705596132E-2</v>
      </c>
      <c r="BF1292">
        <f t="shared" si="270"/>
        <v>0.40084388185654007</v>
      </c>
      <c r="BG1292">
        <f t="shared" si="271"/>
        <v>3.2509641675308829E-4</v>
      </c>
    </row>
    <row r="1293" spans="1:59" x14ac:dyDescent="0.35">
      <c r="A1293">
        <v>49</v>
      </c>
      <c r="B1293">
        <v>1098</v>
      </c>
      <c r="C1293">
        <v>4</v>
      </c>
      <c r="D1293">
        <v>1256</v>
      </c>
      <c r="E1293">
        <v>1</v>
      </c>
      <c r="F1293">
        <v>2</v>
      </c>
      <c r="G1293">
        <v>6</v>
      </c>
      <c r="H1293">
        <v>3</v>
      </c>
      <c r="I1293">
        <v>2</v>
      </c>
      <c r="J1293">
        <v>0</v>
      </c>
      <c r="K1293">
        <v>13</v>
      </c>
      <c r="L1293">
        <v>3</v>
      </c>
      <c r="M1293">
        <v>4</v>
      </c>
      <c r="N1293" s="14">
        <v>0</v>
      </c>
      <c r="O1293">
        <v>1</v>
      </c>
      <c r="P1293" s="15">
        <f t="shared" si="261"/>
        <v>1</v>
      </c>
      <c r="Q1293">
        <f t="shared" si="262"/>
        <v>0</v>
      </c>
      <c r="R1293">
        <f t="shared" si="263"/>
        <v>4.0709621213856587E-2</v>
      </c>
      <c r="S1293" s="14">
        <f t="shared" si="264"/>
        <v>4.0709621213856587E-2</v>
      </c>
      <c r="T1293" s="15">
        <f t="shared" si="265"/>
        <v>0.95929037878614343</v>
      </c>
      <c r="U1293" s="14">
        <f t="shared" si="266"/>
        <v>-4.1561456619409395E-2</v>
      </c>
      <c r="V1293" s="15">
        <f t="shared" si="267"/>
        <v>100</v>
      </c>
      <c r="W1293">
        <f t="shared" si="268"/>
        <v>4.2437224550682232E-2</v>
      </c>
      <c r="AZ1293">
        <v>0.34649761385107569</v>
      </c>
      <c r="BA1293">
        <v>1</v>
      </c>
      <c r="BB1293">
        <v>0</v>
      </c>
      <c r="BC1293">
        <f t="shared" si="272"/>
        <v>1147</v>
      </c>
      <c r="BD1293">
        <f t="shared" si="273"/>
        <v>142</v>
      </c>
      <c r="BE1293">
        <f t="shared" si="269"/>
        <v>6.9748580697485796E-2</v>
      </c>
      <c r="BF1293">
        <f t="shared" si="270"/>
        <v>0.40084388185654007</v>
      </c>
      <c r="BG1293">
        <f t="shared" si="271"/>
        <v>3.2509641675308829E-4</v>
      </c>
    </row>
    <row r="1294" spans="1:59" x14ac:dyDescent="0.35">
      <c r="A1294">
        <v>49</v>
      </c>
      <c r="B1294">
        <v>1184</v>
      </c>
      <c r="C1294">
        <v>11</v>
      </c>
      <c r="D1294">
        <v>840</v>
      </c>
      <c r="E1294">
        <v>3</v>
      </c>
      <c r="F1294">
        <v>1</v>
      </c>
      <c r="G1294">
        <v>8</v>
      </c>
      <c r="H1294">
        <v>4</v>
      </c>
      <c r="I1294">
        <v>2</v>
      </c>
      <c r="J1294">
        <v>0</v>
      </c>
      <c r="K1294">
        <v>14.945945945945946</v>
      </c>
      <c r="L1294">
        <v>1</v>
      </c>
      <c r="M1294">
        <v>4</v>
      </c>
      <c r="N1294" s="14">
        <v>1</v>
      </c>
      <c r="O1294">
        <v>0</v>
      </c>
      <c r="P1294" s="15">
        <f t="shared" si="261"/>
        <v>1</v>
      </c>
      <c r="Q1294">
        <f t="shared" si="262"/>
        <v>1</v>
      </c>
      <c r="R1294">
        <f t="shared" si="263"/>
        <v>2.3106216146111486E-2</v>
      </c>
      <c r="S1294" s="14">
        <f t="shared" si="264"/>
        <v>2.3106216146111486E-2</v>
      </c>
      <c r="T1294" s="15">
        <f t="shared" si="265"/>
        <v>0.97689378385388848</v>
      </c>
      <c r="U1294" s="14">
        <f t="shared" si="266"/>
        <v>-3.7676536004202923</v>
      </c>
      <c r="V1294" s="15">
        <f t="shared" si="267"/>
        <v>0</v>
      </c>
      <c r="W1294">
        <f t="shared" si="268"/>
        <v>42.278397193055284</v>
      </c>
      <c r="AZ1294">
        <v>0.34879323453161443</v>
      </c>
      <c r="BA1294">
        <v>1</v>
      </c>
      <c r="BB1294">
        <v>0</v>
      </c>
      <c r="BC1294">
        <f t="shared" si="272"/>
        <v>1148</v>
      </c>
      <c r="BD1294">
        <f t="shared" si="273"/>
        <v>142</v>
      </c>
      <c r="BE1294">
        <f t="shared" si="269"/>
        <v>6.893755068937546E-2</v>
      </c>
      <c r="BF1294">
        <f t="shared" si="270"/>
        <v>0.40084388185654007</v>
      </c>
      <c r="BG1294">
        <f t="shared" si="271"/>
        <v>3.2509641675304378E-4</v>
      </c>
    </row>
    <row r="1295" spans="1:59" x14ac:dyDescent="0.35">
      <c r="A1295">
        <v>49</v>
      </c>
      <c r="B1295">
        <v>1245</v>
      </c>
      <c r="C1295">
        <v>18</v>
      </c>
      <c r="D1295">
        <v>638</v>
      </c>
      <c r="E1295">
        <v>4</v>
      </c>
      <c r="F1295">
        <v>2</v>
      </c>
      <c r="G1295">
        <v>1</v>
      </c>
      <c r="H1295">
        <v>3</v>
      </c>
      <c r="I1295">
        <v>3</v>
      </c>
      <c r="J1295">
        <v>1</v>
      </c>
      <c r="K1295">
        <v>17</v>
      </c>
      <c r="L1295">
        <v>3</v>
      </c>
      <c r="M1295">
        <v>3</v>
      </c>
      <c r="N1295" s="14">
        <v>0</v>
      </c>
      <c r="O1295">
        <v>1</v>
      </c>
      <c r="P1295" s="15">
        <f t="shared" si="261"/>
        <v>1</v>
      </c>
      <c r="Q1295">
        <f t="shared" si="262"/>
        <v>0</v>
      </c>
      <c r="R1295">
        <f t="shared" si="263"/>
        <v>4.1634489446848999E-2</v>
      </c>
      <c r="S1295" s="14">
        <f t="shared" si="264"/>
        <v>4.1634489446848999E-2</v>
      </c>
      <c r="T1295" s="15">
        <f t="shared" si="265"/>
        <v>0.958365510553151</v>
      </c>
      <c r="U1295" s="14">
        <f t="shared" si="266"/>
        <v>-4.2526038753089947E-2</v>
      </c>
      <c r="V1295" s="15">
        <f t="shared" si="267"/>
        <v>100</v>
      </c>
      <c r="W1295">
        <f t="shared" si="268"/>
        <v>4.344322598046995E-2</v>
      </c>
      <c r="AZ1295">
        <v>0.3508896567178183</v>
      </c>
      <c r="BA1295">
        <v>1</v>
      </c>
      <c r="BB1295">
        <v>0</v>
      </c>
      <c r="BC1295">
        <f t="shared" si="272"/>
        <v>1149</v>
      </c>
      <c r="BD1295">
        <f t="shared" si="273"/>
        <v>142</v>
      </c>
      <c r="BE1295">
        <f t="shared" si="269"/>
        <v>6.8126520681265235E-2</v>
      </c>
      <c r="BF1295">
        <f t="shared" si="270"/>
        <v>0.40084388185654007</v>
      </c>
      <c r="BG1295">
        <f t="shared" si="271"/>
        <v>3.2509641675308829E-4</v>
      </c>
    </row>
    <row r="1296" spans="1:59" x14ac:dyDescent="0.35">
      <c r="A1296">
        <v>49</v>
      </c>
      <c r="B1296">
        <v>1261</v>
      </c>
      <c r="C1296">
        <v>7</v>
      </c>
      <c r="D1296">
        <v>499</v>
      </c>
      <c r="E1296">
        <v>2</v>
      </c>
      <c r="F1296">
        <v>2</v>
      </c>
      <c r="G1296">
        <v>7</v>
      </c>
      <c r="H1296">
        <v>3</v>
      </c>
      <c r="I1296">
        <v>1</v>
      </c>
      <c r="J1296">
        <v>0</v>
      </c>
      <c r="K1296">
        <v>15.69811320754717</v>
      </c>
      <c r="L1296">
        <v>3</v>
      </c>
      <c r="M1296">
        <v>3</v>
      </c>
      <c r="N1296" s="14">
        <v>0</v>
      </c>
      <c r="O1296">
        <v>1</v>
      </c>
      <c r="P1296" s="15">
        <f t="shared" si="261"/>
        <v>1</v>
      </c>
      <c r="Q1296">
        <f t="shared" si="262"/>
        <v>0</v>
      </c>
      <c r="R1296">
        <f t="shared" si="263"/>
        <v>9.0409981956761559E-2</v>
      </c>
      <c r="S1296" s="14">
        <f t="shared" si="264"/>
        <v>9.0409981956761559E-2</v>
      </c>
      <c r="T1296" s="15">
        <f t="shared" si="265"/>
        <v>0.90959001804323847</v>
      </c>
      <c r="U1296" s="14">
        <f t="shared" si="266"/>
        <v>-9.4761310613019387E-2</v>
      </c>
      <c r="V1296" s="15">
        <f t="shared" si="267"/>
        <v>100</v>
      </c>
      <c r="W1296">
        <f t="shared" si="268"/>
        <v>9.9396409550817869E-2</v>
      </c>
      <c r="AZ1296">
        <v>0.35097043916152354</v>
      </c>
      <c r="BA1296">
        <v>1</v>
      </c>
      <c r="BB1296">
        <v>0</v>
      </c>
      <c r="BC1296">
        <f t="shared" si="272"/>
        <v>1150</v>
      </c>
      <c r="BD1296">
        <f t="shared" si="273"/>
        <v>142</v>
      </c>
      <c r="BE1296">
        <f t="shared" si="269"/>
        <v>6.7315490673154899E-2</v>
      </c>
      <c r="BF1296">
        <f t="shared" si="270"/>
        <v>0.40084388185654007</v>
      </c>
      <c r="BG1296">
        <f t="shared" si="271"/>
        <v>3.2509641675308829E-4</v>
      </c>
    </row>
    <row r="1297" spans="1:59" x14ac:dyDescent="0.35">
      <c r="A1297">
        <v>49</v>
      </c>
      <c r="B1297">
        <v>1418</v>
      </c>
      <c r="C1297">
        <v>1</v>
      </c>
      <c r="D1297">
        <v>887</v>
      </c>
      <c r="E1297">
        <v>3</v>
      </c>
      <c r="F1297">
        <v>1</v>
      </c>
      <c r="G1297">
        <v>4</v>
      </c>
      <c r="H1297">
        <v>1</v>
      </c>
      <c r="I1297">
        <v>2</v>
      </c>
      <c r="J1297">
        <v>0</v>
      </c>
      <c r="K1297">
        <v>16</v>
      </c>
      <c r="L1297">
        <v>2</v>
      </c>
      <c r="M1297">
        <v>3</v>
      </c>
      <c r="N1297" s="14">
        <v>0</v>
      </c>
      <c r="O1297">
        <v>1</v>
      </c>
      <c r="P1297" s="15">
        <f t="shared" si="261"/>
        <v>1</v>
      </c>
      <c r="Q1297">
        <f t="shared" si="262"/>
        <v>0</v>
      </c>
      <c r="R1297">
        <f t="shared" si="263"/>
        <v>3.20754529223626E-2</v>
      </c>
      <c r="S1297" s="14">
        <f t="shared" si="264"/>
        <v>3.20754529223626E-2</v>
      </c>
      <c r="T1297" s="15">
        <f t="shared" si="265"/>
        <v>0.96792454707763742</v>
      </c>
      <c r="U1297" s="14">
        <f t="shared" si="266"/>
        <v>-3.2601141977449177E-2</v>
      </c>
      <c r="V1297" s="15">
        <f t="shared" si="267"/>
        <v>100</v>
      </c>
      <c r="W1297">
        <f t="shared" si="268"/>
        <v>3.3138381518688587E-2</v>
      </c>
      <c r="AZ1297">
        <v>0.35193477003868795</v>
      </c>
      <c r="BA1297">
        <v>1</v>
      </c>
      <c r="BB1297">
        <v>0</v>
      </c>
      <c r="BC1297">
        <f t="shared" si="272"/>
        <v>1151</v>
      </c>
      <c r="BD1297">
        <f t="shared" si="273"/>
        <v>142</v>
      </c>
      <c r="BE1297">
        <f t="shared" si="269"/>
        <v>6.6504460665044562E-2</v>
      </c>
      <c r="BF1297">
        <f t="shared" si="270"/>
        <v>0.40084388185654007</v>
      </c>
      <c r="BG1297">
        <f t="shared" si="271"/>
        <v>3.2509641675304378E-4</v>
      </c>
    </row>
    <row r="1298" spans="1:59" x14ac:dyDescent="0.35">
      <c r="A1298">
        <v>49</v>
      </c>
      <c r="B1298">
        <v>1475</v>
      </c>
      <c r="C1298">
        <v>28</v>
      </c>
      <c r="D1298">
        <v>1420</v>
      </c>
      <c r="E1298">
        <v>1</v>
      </c>
      <c r="F1298">
        <v>2</v>
      </c>
      <c r="G1298">
        <v>5</v>
      </c>
      <c r="H1298">
        <v>1</v>
      </c>
      <c r="I1298">
        <v>1</v>
      </c>
      <c r="J1298">
        <v>0</v>
      </c>
      <c r="K1298">
        <v>20</v>
      </c>
      <c r="L1298">
        <v>1</v>
      </c>
      <c r="M1298">
        <v>3</v>
      </c>
      <c r="N1298" s="14">
        <v>1</v>
      </c>
      <c r="O1298">
        <v>0</v>
      </c>
      <c r="P1298" s="15">
        <f t="shared" si="261"/>
        <v>1</v>
      </c>
      <c r="Q1298">
        <f t="shared" si="262"/>
        <v>1</v>
      </c>
      <c r="R1298">
        <f t="shared" si="263"/>
        <v>0.31540081576918044</v>
      </c>
      <c r="S1298" s="14">
        <f t="shared" si="264"/>
        <v>0.31540081576918044</v>
      </c>
      <c r="T1298" s="15">
        <f t="shared" si="265"/>
        <v>0.68459918423081956</v>
      </c>
      <c r="U1298" s="14">
        <f t="shared" si="266"/>
        <v>-1.1539110179975063</v>
      </c>
      <c r="V1298" s="15">
        <f t="shared" si="267"/>
        <v>0</v>
      </c>
      <c r="W1298">
        <f t="shared" si="268"/>
        <v>2.1705688444757523</v>
      </c>
      <c r="AZ1298">
        <v>0.35396340746676813</v>
      </c>
      <c r="BA1298">
        <v>1</v>
      </c>
      <c r="BB1298">
        <v>0</v>
      </c>
      <c r="BC1298">
        <f t="shared" si="272"/>
        <v>1152</v>
      </c>
      <c r="BD1298">
        <f t="shared" si="273"/>
        <v>142</v>
      </c>
      <c r="BE1298">
        <f t="shared" si="269"/>
        <v>6.5693430656934337E-2</v>
      </c>
      <c r="BF1298">
        <f t="shared" si="270"/>
        <v>0.40084388185654007</v>
      </c>
      <c r="BG1298">
        <f t="shared" si="271"/>
        <v>3.2509641675308829E-4</v>
      </c>
    </row>
    <row r="1299" spans="1:59" x14ac:dyDescent="0.35">
      <c r="A1299">
        <v>49</v>
      </c>
      <c r="B1299">
        <v>1490</v>
      </c>
      <c r="C1299">
        <v>7</v>
      </c>
      <c r="D1299">
        <v>1484</v>
      </c>
      <c r="E1299">
        <v>3</v>
      </c>
      <c r="F1299">
        <v>2</v>
      </c>
      <c r="G1299">
        <v>7</v>
      </c>
      <c r="H1299">
        <v>2</v>
      </c>
      <c r="I1299">
        <v>3</v>
      </c>
      <c r="J1299">
        <v>0</v>
      </c>
      <c r="K1299">
        <v>14</v>
      </c>
      <c r="L1299">
        <v>2</v>
      </c>
      <c r="M1299">
        <v>3</v>
      </c>
      <c r="N1299" s="14">
        <v>0</v>
      </c>
      <c r="O1299">
        <v>1</v>
      </c>
      <c r="P1299" s="15">
        <f t="shared" si="261"/>
        <v>1</v>
      </c>
      <c r="Q1299">
        <f t="shared" si="262"/>
        <v>0</v>
      </c>
      <c r="R1299">
        <f t="shared" si="263"/>
        <v>2.6471713545204362E-2</v>
      </c>
      <c r="S1299" s="14">
        <f t="shared" si="264"/>
        <v>2.6471713545204362E-2</v>
      </c>
      <c r="T1299" s="15">
        <f t="shared" si="265"/>
        <v>0.97352828645479561</v>
      </c>
      <c r="U1299" s="14">
        <f t="shared" si="266"/>
        <v>-2.6828398141272938E-2</v>
      </c>
      <c r="V1299" s="15">
        <f t="shared" si="267"/>
        <v>100</v>
      </c>
      <c r="W1299">
        <f t="shared" si="268"/>
        <v>2.7191519664625109E-2</v>
      </c>
      <c r="AZ1299">
        <v>0.35594244010997189</v>
      </c>
      <c r="BA1299">
        <v>1</v>
      </c>
      <c r="BB1299">
        <v>0</v>
      </c>
      <c r="BC1299">
        <f t="shared" si="272"/>
        <v>1153</v>
      </c>
      <c r="BD1299">
        <f t="shared" si="273"/>
        <v>142</v>
      </c>
      <c r="BE1299">
        <f t="shared" si="269"/>
        <v>6.4882400648824001E-2</v>
      </c>
      <c r="BF1299">
        <f t="shared" si="270"/>
        <v>0.40084388185654007</v>
      </c>
      <c r="BG1299">
        <f t="shared" si="271"/>
        <v>3.2509641675308829E-4</v>
      </c>
    </row>
    <row r="1300" spans="1:59" x14ac:dyDescent="0.35">
      <c r="A1300">
        <v>49</v>
      </c>
      <c r="B1300">
        <v>1495</v>
      </c>
      <c r="C1300">
        <v>5</v>
      </c>
      <c r="D1300">
        <v>1473</v>
      </c>
      <c r="E1300">
        <v>1</v>
      </c>
      <c r="F1300">
        <v>2</v>
      </c>
      <c r="G1300">
        <v>7</v>
      </c>
      <c r="H1300">
        <v>3</v>
      </c>
      <c r="I1300">
        <v>2</v>
      </c>
      <c r="J1300">
        <v>0</v>
      </c>
      <c r="K1300">
        <v>14</v>
      </c>
      <c r="L1300">
        <v>2</v>
      </c>
      <c r="M1300">
        <v>2</v>
      </c>
      <c r="N1300" s="14">
        <v>0</v>
      </c>
      <c r="O1300">
        <v>1</v>
      </c>
      <c r="P1300" s="15">
        <f t="shared" si="261"/>
        <v>1</v>
      </c>
      <c r="Q1300">
        <f t="shared" si="262"/>
        <v>0</v>
      </c>
      <c r="R1300">
        <f t="shared" si="263"/>
        <v>8.7493007470917011E-2</v>
      </c>
      <c r="S1300" s="14">
        <f t="shared" si="264"/>
        <v>8.7493007470917011E-2</v>
      </c>
      <c r="T1300" s="15">
        <f t="shared" si="265"/>
        <v>0.91250699252908296</v>
      </c>
      <c r="U1300" s="14">
        <f t="shared" si="266"/>
        <v>-9.1559530509281103E-2</v>
      </c>
      <c r="V1300" s="15">
        <f t="shared" si="267"/>
        <v>100</v>
      </c>
      <c r="W1300">
        <f t="shared" si="268"/>
        <v>9.5882013165097452E-2</v>
      </c>
      <c r="AZ1300">
        <v>0.35609034647440485</v>
      </c>
      <c r="BA1300">
        <v>1</v>
      </c>
      <c r="BB1300">
        <v>0</v>
      </c>
      <c r="BC1300">
        <f t="shared" si="272"/>
        <v>1154</v>
      </c>
      <c r="BD1300">
        <f t="shared" si="273"/>
        <v>142</v>
      </c>
      <c r="BE1300">
        <f t="shared" si="269"/>
        <v>6.4071370640713665E-2</v>
      </c>
      <c r="BF1300">
        <f t="shared" si="270"/>
        <v>0.40084388185654007</v>
      </c>
      <c r="BG1300">
        <f t="shared" si="271"/>
        <v>3.2509641675304378E-4</v>
      </c>
    </row>
    <row r="1301" spans="1:59" x14ac:dyDescent="0.35">
      <c r="A1301">
        <v>50</v>
      </c>
      <c r="B1301">
        <v>145</v>
      </c>
      <c r="C1301">
        <v>1</v>
      </c>
      <c r="D1301">
        <v>1040</v>
      </c>
      <c r="E1301">
        <v>4</v>
      </c>
      <c r="F1301">
        <v>1</v>
      </c>
      <c r="G1301">
        <v>8</v>
      </c>
      <c r="H1301">
        <v>3</v>
      </c>
      <c r="I1301">
        <v>2</v>
      </c>
      <c r="J1301">
        <v>0</v>
      </c>
      <c r="K1301">
        <v>12</v>
      </c>
      <c r="L1301">
        <v>1</v>
      </c>
      <c r="M1301">
        <v>3</v>
      </c>
      <c r="N1301" s="14">
        <v>0</v>
      </c>
      <c r="O1301">
        <v>1</v>
      </c>
      <c r="P1301" s="15">
        <f t="shared" si="261"/>
        <v>1</v>
      </c>
      <c r="Q1301">
        <f t="shared" si="262"/>
        <v>0</v>
      </c>
      <c r="R1301">
        <f t="shared" si="263"/>
        <v>2.6152904731864535E-2</v>
      </c>
      <c r="S1301" s="14">
        <f t="shared" si="264"/>
        <v>2.6152904731864535E-2</v>
      </c>
      <c r="T1301" s="15">
        <f t="shared" si="265"/>
        <v>0.97384709526813551</v>
      </c>
      <c r="U1301" s="14">
        <f t="shared" si="266"/>
        <v>-2.6500974040937403E-2</v>
      </c>
      <c r="V1301" s="15">
        <f t="shared" si="267"/>
        <v>100</v>
      </c>
      <c r="W1301">
        <f t="shared" si="268"/>
        <v>2.6855247460242912E-2</v>
      </c>
      <c r="AZ1301">
        <v>0.35686523330575548</v>
      </c>
      <c r="BA1301">
        <v>1</v>
      </c>
      <c r="BB1301">
        <v>0</v>
      </c>
      <c r="BC1301">
        <f t="shared" si="272"/>
        <v>1155</v>
      </c>
      <c r="BD1301">
        <f t="shared" si="273"/>
        <v>142</v>
      </c>
      <c r="BE1301">
        <f t="shared" si="269"/>
        <v>6.326034063260344E-2</v>
      </c>
      <c r="BF1301">
        <f t="shared" si="270"/>
        <v>0.40084388185654007</v>
      </c>
      <c r="BG1301">
        <f t="shared" si="271"/>
        <v>3.2509641675308829E-4</v>
      </c>
    </row>
    <row r="1302" spans="1:59" x14ac:dyDescent="0.35">
      <c r="A1302">
        <v>50</v>
      </c>
      <c r="B1302">
        <v>264</v>
      </c>
      <c r="C1302">
        <v>9</v>
      </c>
      <c r="D1302">
        <v>1591</v>
      </c>
      <c r="E1302">
        <v>3</v>
      </c>
      <c r="F1302">
        <v>2</v>
      </c>
      <c r="G1302">
        <v>6</v>
      </c>
      <c r="H1302">
        <v>3</v>
      </c>
      <c r="I1302">
        <v>2</v>
      </c>
      <c r="J1302">
        <v>1</v>
      </c>
      <c r="K1302">
        <v>16</v>
      </c>
      <c r="L1302">
        <v>3</v>
      </c>
      <c r="M1302">
        <v>3</v>
      </c>
      <c r="N1302" s="14">
        <v>0</v>
      </c>
      <c r="O1302">
        <v>1</v>
      </c>
      <c r="P1302" s="15">
        <f t="shared" si="261"/>
        <v>1</v>
      </c>
      <c r="Q1302">
        <f t="shared" si="262"/>
        <v>0</v>
      </c>
      <c r="R1302">
        <f t="shared" si="263"/>
        <v>0.14362144675916935</v>
      </c>
      <c r="S1302" s="14">
        <f t="shared" si="264"/>
        <v>0.14362144675916935</v>
      </c>
      <c r="T1302" s="15">
        <f t="shared" si="265"/>
        <v>0.85637855324083068</v>
      </c>
      <c r="U1302" s="14">
        <f t="shared" si="266"/>
        <v>-0.15504276550308593</v>
      </c>
      <c r="V1302" s="15">
        <f t="shared" si="267"/>
        <v>100</v>
      </c>
      <c r="W1302">
        <f t="shared" si="268"/>
        <v>0.16770789765303726</v>
      </c>
      <c r="AZ1302">
        <v>0.35763105368052639</v>
      </c>
      <c r="BA1302">
        <v>1</v>
      </c>
      <c r="BB1302">
        <v>0</v>
      </c>
      <c r="BC1302">
        <f t="shared" si="272"/>
        <v>1156</v>
      </c>
      <c r="BD1302">
        <f t="shared" si="273"/>
        <v>142</v>
      </c>
      <c r="BE1302">
        <f t="shared" si="269"/>
        <v>6.2449310624493104E-2</v>
      </c>
      <c r="BF1302">
        <f t="shared" si="270"/>
        <v>0.40084388185654007</v>
      </c>
      <c r="BG1302">
        <f t="shared" si="271"/>
        <v>3.2509641675308829E-4</v>
      </c>
    </row>
    <row r="1303" spans="1:59" x14ac:dyDescent="0.35">
      <c r="A1303">
        <v>50</v>
      </c>
      <c r="B1303">
        <v>316</v>
      </c>
      <c r="C1303">
        <v>8</v>
      </c>
      <c r="D1303">
        <v>738</v>
      </c>
      <c r="E1303">
        <v>4</v>
      </c>
      <c r="F1303">
        <v>2</v>
      </c>
      <c r="G1303">
        <v>9</v>
      </c>
      <c r="H1303">
        <v>2</v>
      </c>
      <c r="I1303">
        <v>2</v>
      </c>
      <c r="J1303">
        <v>0</v>
      </c>
      <c r="K1303">
        <v>15</v>
      </c>
      <c r="L1303">
        <v>4</v>
      </c>
      <c r="M1303">
        <v>3</v>
      </c>
      <c r="N1303" s="14">
        <v>0</v>
      </c>
      <c r="O1303">
        <v>1</v>
      </c>
      <c r="P1303" s="15">
        <f t="shared" si="261"/>
        <v>1</v>
      </c>
      <c r="Q1303">
        <f t="shared" si="262"/>
        <v>0</v>
      </c>
      <c r="R1303">
        <f t="shared" si="263"/>
        <v>4.0267637742552792E-2</v>
      </c>
      <c r="S1303" s="14">
        <f t="shared" si="264"/>
        <v>4.0267637742552792E-2</v>
      </c>
      <c r="T1303" s="15">
        <f t="shared" si="265"/>
        <v>0.95973236225744718</v>
      </c>
      <c r="U1303" s="14">
        <f t="shared" si="266"/>
        <v>-4.1100822704379779E-2</v>
      </c>
      <c r="V1303" s="15">
        <f t="shared" si="267"/>
        <v>100</v>
      </c>
      <c r="W1303">
        <f t="shared" si="268"/>
        <v>4.195715318782909E-2</v>
      </c>
      <c r="AZ1303">
        <v>0.35942688505140818</v>
      </c>
      <c r="BA1303">
        <v>1</v>
      </c>
      <c r="BB1303">
        <v>0</v>
      </c>
      <c r="BC1303">
        <f t="shared" si="272"/>
        <v>1157</v>
      </c>
      <c r="BD1303">
        <f t="shared" si="273"/>
        <v>142</v>
      </c>
      <c r="BE1303">
        <f t="shared" si="269"/>
        <v>6.1638280616382768E-2</v>
      </c>
      <c r="BF1303">
        <f t="shared" si="270"/>
        <v>0.40084388185654007</v>
      </c>
      <c r="BG1303">
        <f t="shared" si="271"/>
        <v>3.2509641675304378E-4</v>
      </c>
    </row>
    <row r="1304" spans="1:59" x14ac:dyDescent="0.35">
      <c r="A1304">
        <v>50</v>
      </c>
      <c r="B1304">
        <v>328</v>
      </c>
      <c r="C1304">
        <v>1</v>
      </c>
      <c r="D1304">
        <v>249</v>
      </c>
      <c r="E1304">
        <v>3</v>
      </c>
      <c r="F1304">
        <v>2</v>
      </c>
      <c r="G1304">
        <v>5</v>
      </c>
      <c r="H1304">
        <v>3</v>
      </c>
      <c r="I1304">
        <v>2</v>
      </c>
      <c r="J1304">
        <v>0</v>
      </c>
      <c r="K1304">
        <v>15</v>
      </c>
      <c r="L1304">
        <v>4</v>
      </c>
      <c r="M1304">
        <v>2</v>
      </c>
      <c r="N1304" s="14">
        <v>0</v>
      </c>
      <c r="O1304">
        <v>1</v>
      </c>
      <c r="P1304" s="15">
        <f t="shared" si="261"/>
        <v>1</v>
      </c>
      <c r="Q1304">
        <f t="shared" si="262"/>
        <v>0</v>
      </c>
      <c r="R1304">
        <f t="shared" si="263"/>
        <v>2.8814082571627316E-2</v>
      </c>
      <c r="S1304" s="14">
        <f t="shared" si="264"/>
        <v>2.8814082571627316E-2</v>
      </c>
      <c r="T1304" s="15">
        <f t="shared" si="265"/>
        <v>0.97118591742837268</v>
      </c>
      <c r="U1304" s="14">
        <f t="shared" si="266"/>
        <v>-2.9237358958748579E-2</v>
      </c>
      <c r="V1304" s="15">
        <f t="shared" si="267"/>
        <v>100</v>
      </c>
      <c r="W1304">
        <f t="shared" si="268"/>
        <v>2.9668966625797911E-2</v>
      </c>
      <c r="AZ1304">
        <v>0.3607204682315448</v>
      </c>
      <c r="BA1304">
        <v>1</v>
      </c>
      <c r="BB1304">
        <v>0</v>
      </c>
      <c r="BC1304">
        <f t="shared" si="272"/>
        <v>1158</v>
      </c>
      <c r="BD1304">
        <f t="shared" si="273"/>
        <v>142</v>
      </c>
      <c r="BE1304">
        <f t="shared" si="269"/>
        <v>6.0827250608272543E-2</v>
      </c>
      <c r="BF1304">
        <f t="shared" si="270"/>
        <v>0.40084388185654007</v>
      </c>
      <c r="BG1304">
        <f t="shared" si="271"/>
        <v>3.2509641675308829E-4</v>
      </c>
    </row>
    <row r="1305" spans="1:59" x14ac:dyDescent="0.35">
      <c r="A1305">
        <v>50</v>
      </c>
      <c r="B1305">
        <v>333</v>
      </c>
      <c r="C1305">
        <v>22</v>
      </c>
      <c r="D1305">
        <v>1539</v>
      </c>
      <c r="E1305">
        <v>3</v>
      </c>
      <c r="F1305">
        <v>2</v>
      </c>
      <c r="G1305">
        <v>1</v>
      </c>
      <c r="H1305">
        <v>4</v>
      </c>
      <c r="I1305">
        <v>1</v>
      </c>
      <c r="J1305">
        <v>1</v>
      </c>
      <c r="K1305">
        <v>13</v>
      </c>
      <c r="L1305">
        <v>4</v>
      </c>
      <c r="M1305">
        <v>3</v>
      </c>
      <c r="N1305" s="14">
        <v>0</v>
      </c>
      <c r="O1305">
        <v>1</v>
      </c>
      <c r="P1305" s="15">
        <f t="shared" si="261"/>
        <v>1</v>
      </c>
      <c r="Q1305">
        <f t="shared" si="262"/>
        <v>0</v>
      </c>
      <c r="R1305">
        <f t="shared" si="263"/>
        <v>0.14489422254642037</v>
      </c>
      <c r="S1305" s="14">
        <f t="shared" si="264"/>
        <v>0.14489422254642037</v>
      </c>
      <c r="T1305" s="15">
        <f t="shared" si="265"/>
        <v>0.85510577745357963</v>
      </c>
      <c r="U1305" s="14">
        <f t="shared" si="266"/>
        <v>-0.15653010137763343</v>
      </c>
      <c r="V1305" s="15">
        <f t="shared" si="267"/>
        <v>100</v>
      </c>
      <c r="W1305">
        <f t="shared" si="268"/>
        <v>0.16944596372381091</v>
      </c>
      <c r="AZ1305">
        <v>0.36084792055503989</v>
      </c>
      <c r="BA1305">
        <v>1</v>
      </c>
      <c r="BB1305">
        <v>0</v>
      </c>
      <c r="BC1305">
        <f t="shared" si="272"/>
        <v>1159</v>
      </c>
      <c r="BD1305">
        <f t="shared" si="273"/>
        <v>142</v>
      </c>
      <c r="BE1305">
        <f t="shared" si="269"/>
        <v>6.0016220600162207E-2</v>
      </c>
      <c r="BF1305">
        <f t="shared" si="270"/>
        <v>0.40084388185654007</v>
      </c>
      <c r="BG1305">
        <f t="shared" si="271"/>
        <v>0</v>
      </c>
    </row>
    <row r="1306" spans="1:59" x14ac:dyDescent="0.35">
      <c r="A1306">
        <v>50</v>
      </c>
      <c r="B1306">
        <v>410</v>
      </c>
      <c r="C1306">
        <v>28</v>
      </c>
      <c r="D1306">
        <v>2055</v>
      </c>
      <c r="E1306">
        <v>4</v>
      </c>
      <c r="F1306">
        <v>2</v>
      </c>
      <c r="G1306">
        <v>8</v>
      </c>
      <c r="H1306">
        <v>1</v>
      </c>
      <c r="I1306">
        <v>3</v>
      </c>
      <c r="J1306">
        <v>1</v>
      </c>
      <c r="K1306">
        <v>14.945945945945946</v>
      </c>
      <c r="L1306">
        <v>2</v>
      </c>
      <c r="M1306">
        <v>3</v>
      </c>
      <c r="N1306" s="14">
        <v>1</v>
      </c>
      <c r="O1306">
        <v>0</v>
      </c>
      <c r="P1306" s="15">
        <f t="shared" si="261"/>
        <v>1</v>
      </c>
      <c r="Q1306">
        <f t="shared" si="262"/>
        <v>1</v>
      </c>
      <c r="R1306">
        <f t="shared" si="263"/>
        <v>0.23393299484525129</v>
      </c>
      <c r="S1306" s="14">
        <f t="shared" si="264"/>
        <v>0.23393299484525129</v>
      </c>
      <c r="T1306" s="15">
        <f t="shared" si="265"/>
        <v>0.76606700515474868</v>
      </c>
      <c r="U1306" s="14">
        <f t="shared" si="266"/>
        <v>-1.4527205514446784</v>
      </c>
      <c r="V1306" s="15">
        <f t="shared" si="267"/>
        <v>0</v>
      </c>
      <c r="W1306">
        <f t="shared" si="268"/>
        <v>3.2747283283467925</v>
      </c>
      <c r="AZ1306">
        <v>0.36111266877321535</v>
      </c>
      <c r="BA1306">
        <v>0</v>
      </c>
      <c r="BB1306">
        <v>1</v>
      </c>
      <c r="BC1306">
        <f t="shared" si="272"/>
        <v>1159</v>
      </c>
      <c r="BD1306">
        <f t="shared" si="273"/>
        <v>143</v>
      </c>
      <c r="BE1306">
        <f t="shared" si="269"/>
        <v>6.0016220600162207E-2</v>
      </c>
      <c r="BF1306">
        <f t="shared" si="270"/>
        <v>0.3966244725738397</v>
      </c>
      <c r="BG1306">
        <f t="shared" si="271"/>
        <v>3.2167434920831898E-4</v>
      </c>
    </row>
    <row r="1307" spans="1:59" x14ac:dyDescent="0.35">
      <c r="A1307">
        <v>50</v>
      </c>
      <c r="B1307">
        <v>562</v>
      </c>
      <c r="C1307">
        <v>8</v>
      </c>
      <c r="D1307">
        <v>723</v>
      </c>
      <c r="E1307">
        <v>2</v>
      </c>
      <c r="F1307">
        <v>2</v>
      </c>
      <c r="G1307">
        <v>8</v>
      </c>
      <c r="H1307">
        <v>3</v>
      </c>
      <c r="I1307">
        <v>2</v>
      </c>
      <c r="J1307">
        <v>1</v>
      </c>
      <c r="K1307">
        <v>14.945945945945946</v>
      </c>
      <c r="L1307">
        <v>1</v>
      </c>
      <c r="M1307">
        <v>3</v>
      </c>
      <c r="N1307" s="14">
        <v>1</v>
      </c>
      <c r="O1307">
        <v>0</v>
      </c>
      <c r="P1307" s="15">
        <f t="shared" si="261"/>
        <v>1</v>
      </c>
      <c r="Q1307">
        <f t="shared" si="262"/>
        <v>1</v>
      </c>
      <c r="R1307">
        <f t="shared" si="263"/>
        <v>0.30845479875812348</v>
      </c>
      <c r="S1307" s="14">
        <f t="shared" si="264"/>
        <v>0.30845479875812348</v>
      </c>
      <c r="T1307" s="15">
        <f t="shared" si="265"/>
        <v>0.69154520124187657</v>
      </c>
      <c r="U1307" s="14">
        <f t="shared" si="266"/>
        <v>-1.1761799657943282</v>
      </c>
      <c r="V1307" s="15">
        <f t="shared" si="267"/>
        <v>0</v>
      </c>
      <c r="W1307">
        <f t="shared" si="268"/>
        <v>2.2419660969001671</v>
      </c>
      <c r="AZ1307">
        <v>0.36358163923233822</v>
      </c>
      <c r="BA1307">
        <v>1</v>
      </c>
      <c r="BB1307">
        <v>0</v>
      </c>
      <c r="BC1307">
        <f t="shared" si="272"/>
        <v>1160</v>
      </c>
      <c r="BD1307">
        <f t="shared" si="273"/>
        <v>143</v>
      </c>
      <c r="BE1307">
        <f t="shared" si="269"/>
        <v>5.9205190592051871E-2</v>
      </c>
      <c r="BF1307">
        <f t="shared" si="270"/>
        <v>0.3966244725738397</v>
      </c>
      <c r="BG1307">
        <f t="shared" si="271"/>
        <v>3.2167434920827496E-4</v>
      </c>
    </row>
    <row r="1308" spans="1:59" x14ac:dyDescent="0.35">
      <c r="A1308">
        <v>50</v>
      </c>
      <c r="B1308">
        <v>691</v>
      </c>
      <c r="C1308">
        <v>2</v>
      </c>
      <c r="D1308">
        <v>815</v>
      </c>
      <c r="E1308">
        <v>3</v>
      </c>
      <c r="F1308">
        <v>2</v>
      </c>
      <c r="G1308">
        <v>1</v>
      </c>
      <c r="H1308">
        <v>3</v>
      </c>
      <c r="I1308">
        <v>2</v>
      </c>
      <c r="J1308">
        <v>0</v>
      </c>
      <c r="K1308">
        <v>16</v>
      </c>
      <c r="L1308">
        <v>4</v>
      </c>
      <c r="M1308">
        <v>3</v>
      </c>
      <c r="N1308" s="14">
        <v>0</v>
      </c>
      <c r="O1308">
        <v>1</v>
      </c>
      <c r="P1308" s="15">
        <f t="shared" si="261"/>
        <v>1</v>
      </c>
      <c r="Q1308">
        <f t="shared" si="262"/>
        <v>0</v>
      </c>
      <c r="R1308">
        <f t="shared" si="263"/>
        <v>1.2099730106951012E-2</v>
      </c>
      <c r="S1308" s="14">
        <f t="shared" si="264"/>
        <v>1.2099730106951012E-2</v>
      </c>
      <c r="T1308" s="15">
        <f t="shared" si="265"/>
        <v>0.98790026989304902</v>
      </c>
      <c r="U1308" s="14">
        <f t="shared" si="266"/>
        <v>-1.2173527732992137E-2</v>
      </c>
      <c r="V1308" s="15">
        <f t="shared" si="267"/>
        <v>100</v>
      </c>
      <c r="W1308">
        <f t="shared" si="268"/>
        <v>1.2247926714566986E-2</v>
      </c>
      <c r="AZ1308">
        <v>0.36375899859617999</v>
      </c>
      <c r="BA1308">
        <v>1</v>
      </c>
      <c r="BB1308">
        <v>0</v>
      </c>
      <c r="BC1308">
        <f t="shared" si="272"/>
        <v>1161</v>
      </c>
      <c r="BD1308">
        <f t="shared" si="273"/>
        <v>143</v>
      </c>
      <c r="BE1308">
        <f t="shared" si="269"/>
        <v>5.8394160583941646E-2</v>
      </c>
      <c r="BF1308">
        <f t="shared" si="270"/>
        <v>0.3966244725738397</v>
      </c>
      <c r="BG1308">
        <f t="shared" si="271"/>
        <v>0</v>
      </c>
    </row>
    <row r="1309" spans="1:59" x14ac:dyDescent="0.35">
      <c r="A1309">
        <v>50</v>
      </c>
      <c r="B1309">
        <v>776.57377049180332</v>
      </c>
      <c r="C1309">
        <v>1</v>
      </c>
      <c r="D1309">
        <v>141</v>
      </c>
      <c r="E1309">
        <v>1</v>
      </c>
      <c r="F1309">
        <v>1</v>
      </c>
      <c r="G1309">
        <v>1</v>
      </c>
      <c r="H1309">
        <v>2</v>
      </c>
      <c r="I1309">
        <v>2</v>
      </c>
      <c r="J1309">
        <v>1</v>
      </c>
      <c r="K1309">
        <v>19</v>
      </c>
      <c r="L1309">
        <v>1</v>
      </c>
      <c r="M1309">
        <v>2</v>
      </c>
      <c r="N1309" s="14">
        <v>0</v>
      </c>
      <c r="O1309">
        <v>1</v>
      </c>
      <c r="P1309" s="15">
        <f t="shared" si="261"/>
        <v>1</v>
      </c>
      <c r="Q1309">
        <f t="shared" si="262"/>
        <v>0</v>
      </c>
      <c r="R1309">
        <f t="shared" si="263"/>
        <v>0.22283952702973345</v>
      </c>
      <c r="S1309" s="14">
        <f t="shared" si="264"/>
        <v>0.22283952702973345</v>
      </c>
      <c r="T1309" s="15">
        <f t="shared" si="265"/>
        <v>0.77716047297026658</v>
      </c>
      <c r="U1309" s="14">
        <f t="shared" si="266"/>
        <v>-0.25210842101938885</v>
      </c>
      <c r="V1309" s="15">
        <f t="shared" si="267"/>
        <v>100</v>
      </c>
      <c r="W1309">
        <f t="shared" si="268"/>
        <v>0.28673553890106179</v>
      </c>
      <c r="AZ1309">
        <v>0.36395267333721254</v>
      </c>
      <c r="BA1309">
        <v>0</v>
      </c>
      <c r="BB1309">
        <v>1</v>
      </c>
      <c r="BC1309">
        <f t="shared" si="272"/>
        <v>1161</v>
      </c>
      <c r="BD1309">
        <f t="shared" si="273"/>
        <v>144</v>
      </c>
      <c r="BE1309">
        <f t="shared" si="269"/>
        <v>5.8394160583941646E-2</v>
      </c>
      <c r="BF1309">
        <f t="shared" si="270"/>
        <v>0.39240506329113922</v>
      </c>
      <c r="BG1309">
        <f t="shared" si="271"/>
        <v>0</v>
      </c>
    </row>
    <row r="1310" spans="1:59" x14ac:dyDescent="0.35">
      <c r="A1310">
        <v>50</v>
      </c>
      <c r="B1310">
        <v>776.57377049180332</v>
      </c>
      <c r="C1310">
        <v>28</v>
      </c>
      <c r="D1310">
        <v>1317</v>
      </c>
      <c r="E1310">
        <v>4</v>
      </c>
      <c r="F1310">
        <v>1</v>
      </c>
      <c r="G1310">
        <v>1</v>
      </c>
      <c r="H1310">
        <v>1</v>
      </c>
      <c r="I1310">
        <v>2</v>
      </c>
      <c r="J1310">
        <v>1</v>
      </c>
      <c r="K1310">
        <v>15.079365079365079</v>
      </c>
      <c r="L1310">
        <v>2</v>
      </c>
      <c r="M1310">
        <v>3</v>
      </c>
      <c r="N1310" s="14">
        <v>0</v>
      </c>
      <c r="O1310">
        <v>1</v>
      </c>
      <c r="P1310" s="15">
        <f t="shared" si="261"/>
        <v>1</v>
      </c>
      <c r="Q1310">
        <f t="shared" si="262"/>
        <v>0</v>
      </c>
      <c r="R1310">
        <f t="shared" si="263"/>
        <v>0.16219678930386189</v>
      </c>
      <c r="S1310" s="14">
        <f t="shared" si="264"/>
        <v>0.16219678930386189</v>
      </c>
      <c r="T1310" s="15">
        <f t="shared" si="265"/>
        <v>0.83780321069613817</v>
      </c>
      <c r="U1310" s="14">
        <f t="shared" si="266"/>
        <v>-0.17697203818227725</v>
      </c>
      <c r="V1310" s="15">
        <f t="shared" si="267"/>
        <v>100</v>
      </c>
      <c r="W1310">
        <f t="shared" si="268"/>
        <v>0.19359771749870847</v>
      </c>
      <c r="AZ1310">
        <v>0.36585171889218399</v>
      </c>
      <c r="BA1310">
        <v>0</v>
      </c>
      <c r="BB1310">
        <v>1</v>
      </c>
      <c r="BC1310">
        <f t="shared" si="272"/>
        <v>1161</v>
      </c>
      <c r="BD1310">
        <f t="shared" si="273"/>
        <v>145</v>
      </c>
      <c r="BE1310">
        <f t="shared" si="269"/>
        <v>5.8394160583941646E-2</v>
      </c>
      <c r="BF1310">
        <f t="shared" si="270"/>
        <v>0.38818565400843885</v>
      </c>
      <c r="BG1310">
        <f t="shared" si="271"/>
        <v>3.1483021411878026E-4</v>
      </c>
    </row>
    <row r="1311" spans="1:59" x14ac:dyDescent="0.35">
      <c r="A1311">
        <v>50</v>
      </c>
      <c r="B1311">
        <v>777.51162790697674</v>
      </c>
      <c r="C1311">
        <v>2</v>
      </c>
      <c r="D1311">
        <v>1215</v>
      </c>
      <c r="E1311">
        <v>4</v>
      </c>
      <c r="F1311">
        <v>1</v>
      </c>
      <c r="G1311">
        <v>6</v>
      </c>
      <c r="H1311">
        <v>1</v>
      </c>
      <c r="I1311">
        <v>2</v>
      </c>
      <c r="J1311">
        <v>0</v>
      </c>
      <c r="K1311">
        <v>22</v>
      </c>
      <c r="L1311">
        <v>3</v>
      </c>
      <c r="M1311">
        <v>3</v>
      </c>
      <c r="N1311" s="14">
        <v>0</v>
      </c>
      <c r="O1311">
        <v>1</v>
      </c>
      <c r="P1311" s="15">
        <f t="shared" si="261"/>
        <v>1</v>
      </c>
      <c r="Q1311">
        <f t="shared" si="262"/>
        <v>0</v>
      </c>
      <c r="R1311">
        <f t="shared" si="263"/>
        <v>2.20899178421449E-2</v>
      </c>
      <c r="S1311" s="14">
        <f t="shared" si="264"/>
        <v>2.20899178421449E-2</v>
      </c>
      <c r="T1311" s="15">
        <f t="shared" si="265"/>
        <v>0.97791008215785513</v>
      </c>
      <c r="U1311" s="14">
        <f t="shared" si="266"/>
        <v>-2.2337553708000141E-2</v>
      </c>
      <c r="V1311" s="15">
        <f t="shared" si="267"/>
        <v>100</v>
      </c>
      <c r="W1311">
        <f t="shared" si="268"/>
        <v>2.258890489542895E-2</v>
      </c>
      <c r="AZ1311">
        <v>0.36927398692629015</v>
      </c>
      <c r="BA1311">
        <v>1</v>
      </c>
      <c r="BB1311">
        <v>0</v>
      </c>
      <c r="BC1311">
        <f t="shared" si="272"/>
        <v>1162</v>
      </c>
      <c r="BD1311">
        <f t="shared" si="273"/>
        <v>145</v>
      </c>
      <c r="BE1311">
        <f t="shared" si="269"/>
        <v>5.7583130575831309E-2</v>
      </c>
      <c r="BF1311">
        <f t="shared" si="270"/>
        <v>0.38818565400843885</v>
      </c>
      <c r="BG1311">
        <f t="shared" si="271"/>
        <v>3.1483021411878026E-4</v>
      </c>
    </row>
    <row r="1312" spans="1:59" x14ac:dyDescent="0.35">
      <c r="A1312">
        <v>50</v>
      </c>
      <c r="B1312">
        <v>777.51162790697674</v>
      </c>
      <c r="C1312">
        <v>3</v>
      </c>
      <c r="D1312">
        <v>644</v>
      </c>
      <c r="E1312">
        <v>1</v>
      </c>
      <c r="F1312">
        <v>2</v>
      </c>
      <c r="G1312">
        <v>6</v>
      </c>
      <c r="H1312">
        <v>2</v>
      </c>
      <c r="I1312">
        <v>2</v>
      </c>
      <c r="J1312">
        <v>0</v>
      </c>
      <c r="K1312">
        <v>11</v>
      </c>
      <c r="L1312">
        <v>3</v>
      </c>
      <c r="M1312">
        <v>3</v>
      </c>
      <c r="N1312" s="14">
        <v>0</v>
      </c>
      <c r="O1312">
        <v>1</v>
      </c>
      <c r="P1312" s="15">
        <f t="shared" si="261"/>
        <v>1</v>
      </c>
      <c r="Q1312">
        <f t="shared" si="262"/>
        <v>0</v>
      </c>
      <c r="R1312">
        <f t="shared" si="263"/>
        <v>8.0175206910779062E-2</v>
      </c>
      <c r="S1312" s="14">
        <f t="shared" si="264"/>
        <v>8.0175206910779062E-2</v>
      </c>
      <c r="T1312" s="15">
        <f t="shared" si="265"/>
        <v>0.91982479308922094</v>
      </c>
      <c r="U1312" s="14">
        <f t="shared" si="266"/>
        <v>-8.3572069369812527E-2</v>
      </c>
      <c r="V1312" s="15">
        <f t="shared" si="267"/>
        <v>100</v>
      </c>
      <c r="W1312">
        <f t="shared" si="268"/>
        <v>8.7163563662500942E-2</v>
      </c>
      <c r="AZ1312">
        <v>0.36953854355282606</v>
      </c>
      <c r="BA1312">
        <v>1</v>
      </c>
      <c r="BB1312">
        <v>0</v>
      </c>
      <c r="BC1312">
        <f t="shared" si="272"/>
        <v>1163</v>
      </c>
      <c r="BD1312">
        <f t="shared" si="273"/>
        <v>145</v>
      </c>
      <c r="BE1312">
        <f t="shared" si="269"/>
        <v>5.6772100567720973E-2</v>
      </c>
      <c r="BF1312">
        <f t="shared" si="270"/>
        <v>0.38818565400843885</v>
      </c>
      <c r="BG1312">
        <f t="shared" si="271"/>
        <v>3.1483021411873716E-4</v>
      </c>
    </row>
    <row r="1313" spans="1:59" x14ac:dyDescent="0.35">
      <c r="A1313">
        <v>50</v>
      </c>
      <c r="B1313">
        <v>787.54826254826253</v>
      </c>
      <c r="C1313">
        <v>12</v>
      </c>
      <c r="D1313">
        <v>174</v>
      </c>
      <c r="E1313">
        <v>3</v>
      </c>
      <c r="F1313">
        <v>1</v>
      </c>
      <c r="G1313">
        <v>8</v>
      </c>
      <c r="H1313">
        <v>4</v>
      </c>
      <c r="I1313">
        <v>1</v>
      </c>
      <c r="J1313">
        <v>0</v>
      </c>
      <c r="K1313">
        <v>11</v>
      </c>
      <c r="L1313">
        <v>4</v>
      </c>
      <c r="M1313">
        <v>3</v>
      </c>
      <c r="N1313" s="14">
        <v>0</v>
      </c>
      <c r="O1313">
        <v>1</v>
      </c>
      <c r="P1313" s="15">
        <f t="shared" si="261"/>
        <v>1</v>
      </c>
      <c r="Q1313">
        <f t="shared" si="262"/>
        <v>0</v>
      </c>
      <c r="R1313">
        <f t="shared" si="263"/>
        <v>4.4075884983877628E-2</v>
      </c>
      <c r="S1313" s="14">
        <f t="shared" si="264"/>
        <v>4.4075884983877628E-2</v>
      </c>
      <c r="T1313" s="15">
        <f t="shared" si="265"/>
        <v>0.9559241150161224</v>
      </c>
      <c r="U1313" s="14">
        <f t="shared" si="266"/>
        <v>-4.5076746679502365E-2</v>
      </c>
      <c r="V1313" s="15">
        <f t="shared" si="267"/>
        <v>100</v>
      </c>
      <c r="W1313">
        <f t="shared" si="268"/>
        <v>4.6108142154290412E-2</v>
      </c>
      <c r="AZ1313">
        <v>0.36967049325514911</v>
      </c>
      <c r="BA1313">
        <v>1</v>
      </c>
      <c r="BB1313">
        <v>0</v>
      </c>
      <c r="BC1313">
        <f t="shared" si="272"/>
        <v>1164</v>
      </c>
      <c r="BD1313">
        <f t="shared" si="273"/>
        <v>145</v>
      </c>
      <c r="BE1313">
        <f t="shared" si="269"/>
        <v>5.5961070559610748E-2</v>
      </c>
      <c r="BF1313">
        <f t="shared" si="270"/>
        <v>0.38818565400843885</v>
      </c>
      <c r="BG1313">
        <f t="shared" si="271"/>
        <v>0</v>
      </c>
    </row>
    <row r="1314" spans="1:59" x14ac:dyDescent="0.35">
      <c r="A1314">
        <v>50</v>
      </c>
      <c r="B1314">
        <v>797</v>
      </c>
      <c r="C1314">
        <v>4</v>
      </c>
      <c r="D1314">
        <v>385</v>
      </c>
      <c r="E1314">
        <v>1</v>
      </c>
      <c r="F1314">
        <v>2</v>
      </c>
      <c r="G1314">
        <v>1</v>
      </c>
      <c r="H1314">
        <v>2</v>
      </c>
      <c r="I1314">
        <v>3</v>
      </c>
      <c r="J1314">
        <v>0</v>
      </c>
      <c r="K1314">
        <v>15.079365079365079</v>
      </c>
      <c r="L1314">
        <v>1</v>
      </c>
      <c r="M1314">
        <v>2</v>
      </c>
      <c r="N1314" s="14">
        <v>0</v>
      </c>
      <c r="O1314">
        <v>1</v>
      </c>
      <c r="P1314" s="15">
        <f t="shared" si="261"/>
        <v>1</v>
      </c>
      <c r="Q1314">
        <f t="shared" si="262"/>
        <v>0</v>
      </c>
      <c r="R1314">
        <f t="shared" si="263"/>
        <v>4.1899384057019311E-2</v>
      </c>
      <c r="S1314" s="14">
        <f t="shared" si="264"/>
        <v>4.1899384057019311E-2</v>
      </c>
      <c r="T1314" s="15">
        <f t="shared" si="265"/>
        <v>0.95810061594298068</v>
      </c>
      <c r="U1314" s="14">
        <f t="shared" si="266"/>
        <v>-4.2802479445878547E-2</v>
      </c>
      <c r="V1314" s="15">
        <f t="shared" si="267"/>
        <v>100</v>
      </c>
      <c r="W1314">
        <f t="shared" si="268"/>
        <v>4.3731716022101859E-2</v>
      </c>
      <c r="AZ1314">
        <v>0.37005166645139803</v>
      </c>
      <c r="BA1314">
        <v>0</v>
      </c>
      <c r="BB1314">
        <v>1</v>
      </c>
      <c r="BC1314">
        <f t="shared" si="272"/>
        <v>1164</v>
      </c>
      <c r="BD1314">
        <f t="shared" si="273"/>
        <v>146</v>
      </c>
      <c r="BE1314">
        <f t="shared" si="269"/>
        <v>5.5961070559610748E-2</v>
      </c>
      <c r="BF1314">
        <f t="shared" si="270"/>
        <v>0.38396624472573837</v>
      </c>
      <c r="BG1314">
        <f t="shared" si="271"/>
        <v>0</v>
      </c>
    </row>
    <row r="1315" spans="1:59" x14ac:dyDescent="0.35">
      <c r="A1315">
        <v>50</v>
      </c>
      <c r="B1315">
        <v>803.12121212121212</v>
      </c>
      <c r="C1315">
        <v>3</v>
      </c>
      <c r="D1315">
        <v>47</v>
      </c>
      <c r="E1315">
        <v>1</v>
      </c>
      <c r="F1315">
        <v>2</v>
      </c>
      <c r="G1315">
        <v>9</v>
      </c>
      <c r="H1315">
        <v>3</v>
      </c>
      <c r="I1315">
        <v>2</v>
      </c>
      <c r="J1315">
        <v>1</v>
      </c>
      <c r="K1315">
        <v>14</v>
      </c>
      <c r="L1315">
        <v>3</v>
      </c>
      <c r="M1315">
        <v>3</v>
      </c>
      <c r="N1315" s="14">
        <v>1</v>
      </c>
      <c r="O1315">
        <v>0</v>
      </c>
      <c r="P1315" s="15">
        <f t="shared" si="261"/>
        <v>1</v>
      </c>
      <c r="Q1315">
        <f t="shared" si="262"/>
        <v>1</v>
      </c>
      <c r="R1315">
        <f t="shared" si="263"/>
        <v>0.31893859754409865</v>
      </c>
      <c r="S1315" s="14">
        <f t="shared" si="264"/>
        <v>0.31893859754409865</v>
      </c>
      <c r="T1315" s="15">
        <f t="shared" si="265"/>
        <v>0.68106140245590141</v>
      </c>
      <c r="U1315" s="14">
        <f t="shared" si="266"/>
        <v>-1.1427566789125299</v>
      </c>
      <c r="V1315" s="15">
        <f t="shared" si="267"/>
        <v>0</v>
      </c>
      <c r="W1315">
        <f t="shared" si="268"/>
        <v>2.1353997531193549</v>
      </c>
      <c r="AZ1315">
        <v>0.37011748892551011</v>
      </c>
      <c r="BA1315">
        <v>0</v>
      </c>
      <c r="BB1315">
        <v>1</v>
      </c>
      <c r="BC1315">
        <f t="shared" si="272"/>
        <v>1164</v>
      </c>
      <c r="BD1315">
        <f t="shared" si="273"/>
        <v>147</v>
      </c>
      <c r="BE1315">
        <f t="shared" si="269"/>
        <v>5.5961070559610748E-2</v>
      </c>
      <c r="BF1315">
        <f t="shared" si="270"/>
        <v>0.379746835443038</v>
      </c>
      <c r="BG1315">
        <f t="shared" si="271"/>
        <v>0</v>
      </c>
    </row>
    <row r="1316" spans="1:59" x14ac:dyDescent="0.35">
      <c r="A1316">
        <v>50</v>
      </c>
      <c r="B1316">
        <v>804</v>
      </c>
      <c r="C1316">
        <v>9</v>
      </c>
      <c r="D1316">
        <v>1030</v>
      </c>
      <c r="E1316">
        <v>1</v>
      </c>
      <c r="F1316">
        <v>2</v>
      </c>
      <c r="G1316">
        <v>5</v>
      </c>
      <c r="H1316">
        <v>4</v>
      </c>
      <c r="I1316">
        <v>2</v>
      </c>
      <c r="J1316">
        <v>0</v>
      </c>
      <c r="K1316">
        <v>18</v>
      </c>
      <c r="L1316">
        <v>2</v>
      </c>
      <c r="M1316">
        <v>3</v>
      </c>
      <c r="N1316" s="14">
        <v>0</v>
      </c>
      <c r="O1316">
        <v>1</v>
      </c>
      <c r="P1316" s="15">
        <f t="shared" si="261"/>
        <v>1</v>
      </c>
      <c r="Q1316">
        <f t="shared" si="262"/>
        <v>0</v>
      </c>
      <c r="R1316">
        <f t="shared" si="263"/>
        <v>4.2379603267099775E-2</v>
      </c>
      <c r="S1316" s="14">
        <f t="shared" si="264"/>
        <v>4.2379603267099775E-2</v>
      </c>
      <c r="T1316" s="15">
        <f t="shared" si="265"/>
        <v>0.95762039673290023</v>
      </c>
      <c r="U1316" s="14">
        <f t="shared" si="266"/>
        <v>-4.3303825118825134E-2</v>
      </c>
      <c r="V1316" s="15">
        <f t="shared" si="267"/>
        <v>100</v>
      </c>
      <c r="W1316">
        <f t="shared" si="268"/>
        <v>4.4255117593240141E-2</v>
      </c>
      <c r="AZ1316">
        <v>0.37038786879446262</v>
      </c>
      <c r="BA1316">
        <v>0</v>
      </c>
      <c r="BB1316">
        <v>1</v>
      </c>
      <c r="BC1316">
        <f t="shared" si="272"/>
        <v>1164</v>
      </c>
      <c r="BD1316">
        <f t="shared" si="273"/>
        <v>148</v>
      </c>
      <c r="BE1316">
        <f t="shared" si="269"/>
        <v>5.5961070559610748E-2</v>
      </c>
      <c r="BF1316">
        <f t="shared" si="270"/>
        <v>0.37552742616033752</v>
      </c>
      <c r="BG1316">
        <f t="shared" si="271"/>
        <v>3.0456401148447218E-4</v>
      </c>
    </row>
    <row r="1317" spans="1:59" x14ac:dyDescent="0.35">
      <c r="A1317">
        <v>50</v>
      </c>
      <c r="B1317">
        <v>813</v>
      </c>
      <c r="C1317">
        <v>17</v>
      </c>
      <c r="D1317">
        <v>1656</v>
      </c>
      <c r="E1317">
        <v>4</v>
      </c>
      <c r="F1317">
        <v>1</v>
      </c>
      <c r="G1317">
        <v>1</v>
      </c>
      <c r="H1317">
        <v>1</v>
      </c>
      <c r="I1317">
        <v>3</v>
      </c>
      <c r="J1317">
        <v>0</v>
      </c>
      <c r="K1317">
        <v>15.079365079365079</v>
      </c>
      <c r="L1317">
        <v>3</v>
      </c>
      <c r="M1317">
        <v>3</v>
      </c>
      <c r="N1317" s="14">
        <v>0</v>
      </c>
      <c r="O1317">
        <v>1</v>
      </c>
      <c r="P1317" s="15">
        <f t="shared" si="261"/>
        <v>1</v>
      </c>
      <c r="Q1317">
        <f t="shared" si="262"/>
        <v>0</v>
      </c>
      <c r="R1317">
        <f t="shared" si="263"/>
        <v>1.0634605377909468E-2</v>
      </c>
      <c r="S1317" s="14">
        <f t="shared" si="264"/>
        <v>1.0634605377909468E-2</v>
      </c>
      <c r="T1317" s="15">
        <f t="shared" si="265"/>
        <v>0.9893653946220905</v>
      </c>
      <c r="U1317" s="14">
        <f t="shared" si="266"/>
        <v>-1.0691556925040478E-2</v>
      </c>
      <c r="V1317" s="15">
        <f t="shared" si="267"/>
        <v>100</v>
      </c>
      <c r="W1317">
        <f t="shared" si="268"/>
        <v>1.0748915856281375E-2</v>
      </c>
      <c r="AZ1317">
        <v>0.37177169567155277</v>
      </c>
      <c r="BA1317">
        <v>1</v>
      </c>
      <c r="BB1317">
        <v>0</v>
      </c>
      <c r="BC1317">
        <f t="shared" si="272"/>
        <v>1165</v>
      </c>
      <c r="BD1317">
        <f t="shared" si="273"/>
        <v>148</v>
      </c>
      <c r="BE1317">
        <f t="shared" si="269"/>
        <v>5.5150040551500412E-2</v>
      </c>
      <c r="BF1317">
        <f t="shared" si="270"/>
        <v>0.37552742616033752</v>
      </c>
      <c r="BG1317">
        <f t="shared" si="271"/>
        <v>3.0456401148447218E-4</v>
      </c>
    </row>
    <row r="1318" spans="1:59" x14ac:dyDescent="0.35">
      <c r="A1318">
        <v>50</v>
      </c>
      <c r="B1318">
        <v>854</v>
      </c>
      <c r="C1318">
        <v>1</v>
      </c>
      <c r="D1318">
        <v>323</v>
      </c>
      <c r="E1318">
        <v>4</v>
      </c>
      <c r="F1318">
        <v>1</v>
      </c>
      <c r="G1318">
        <v>6</v>
      </c>
      <c r="H1318">
        <v>4</v>
      </c>
      <c r="I1318">
        <v>3</v>
      </c>
      <c r="J1318">
        <v>0</v>
      </c>
      <c r="K1318">
        <v>15.049382716049383</v>
      </c>
      <c r="L1318">
        <v>3</v>
      </c>
      <c r="M1318">
        <v>2</v>
      </c>
      <c r="N1318" s="14">
        <v>0</v>
      </c>
      <c r="O1318">
        <v>1</v>
      </c>
      <c r="P1318" s="15">
        <f t="shared" si="261"/>
        <v>1</v>
      </c>
      <c r="Q1318">
        <f t="shared" si="262"/>
        <v>0</v>
      </c>
      <c r="R1318">
        <f t="shared" si="263"/>
        <v>6.6442507841914201E-3</v>
      </c>
      <c r="S1318" s="14">
        <f t="shared" si="264"/>
        <v>6.6442507841914201E-3</v>
      </c>
      <c r="T1318" s="15">
        <f t="shared" si="265"/>
        <v>0.9933557492158086</v>
      </c>
      <c r="U1318" s="14">
        <f t="shared" si="266"/>
        <v>-6.6664220807727487E-3</v>
      </c>
      <c r="V1318" s="15">
        <f t="shared" si="267"/>
        <v>100</v>
      </c>
      <c r="W1318">
        <f t="shared" si="268"/>
        <v>6.6886921321355755E-3</v>
      </c>
      <c r="AZ1318">
        <v>0.37310759560515266</v>
      </c>
      <c r="BA1318">
        <v>1</v>
      </c>
      <c r="BB1318">
        <v>0</v>
      </c>
      <c r="BC1318">
        <f t="shared" si="272"/>
        <v>1166</v>
      </c>
      <c r="BD1318">
        <f t="shared" si="273"/>
        <v>148</v>
      </c>
      <c r="BE1318">
        <f t="shared" si="269"/>
        <v>5.4339010543390076E-2</v>
      </c>
      <c r="BF1318">
        <f t="shared" si="270"/>
        <v>0.37552742616033752</v>
      </c>
      <c r="BG1318">
        <f t="shared" si="271"/>
        <v>3.0456401148443049E-4</v>
      </c>
    </row>
    <row r="1319" spans="1:59" x14ac:dyDescent="0.35">
      <c r="A1319">
        <v>50</v>
      </c>
      <c r="B1319">
        <v>878</v>
      </c>
      <c r="C1319">
        <v>1</v>
      </c>
      <c r="D1319">
        <v>2044</v>
      </c>
      <c r="E1319">
        <v>2</v>
      </c>
      <c r="F1319">
        <v>2</v>
      </c>
      <c r="G1319">
        <v>8</v>
      </c>
      <c r="H1319">
        <v>3</v>
      </c>
      <c r="I1319">
        <v>3</v>
      </c>
      <c r="J1319">
        <v>0</v>
      </c>
      <c r="K1319">
        <v>12</v>
      </c>
      <c r="L1319">
        <v>4</v>
      </c>
      <c r="M1319">
        <v>3</v>
      </c>
      <c r="N1319" s="14">
        <v>1</v>
      </c>
      <c r="O1319">
        <v>0</v>
      </c>
      <c r="P1319" s="15">
        <f t="shared" si="261"/>
        <v>1</v>
      </c>
      <c r="Q1319">
        <f t="shared" si="262"/>
        <v>1</v>
      </c>
      <c r="R1319">
        <f t="shared" si="263"/>
        <v>1.8031176538694113E-2</v>
      </c>
      <c r="S1319" s="14">
        <f t="shared" si="264"/>
        <v>1.8031176538694113E-2</v>
      </c>
      <c r="T1319" s="15">
        <f t="shared" si="265"/>
        <v>0.98196882346130587</v>
      </c>
      <c r="U1319" s="14">
        <f t="shared" si="266"/>
        <v>-4.0156529893926152</v>
      </c>
      <c r="V1319" s="15">
        <f t="shared" si="267"/>
        <v>0</v>
      </c>
      <c r="W1319">
        <f t="shared" si="268"/>
        <v>54.459498045179913</v>
      </c>
      <c r="AZ1319">
        <v>0.37531625977491417</v>
      </c>
      <c r="BA1319">
        <v>1</v>
      </c>
      <c r="BB1319">
        <v>0</v>
      </c>
      <c r="BC1319">
        <f t="shared" si="272"/>
        <v>1167</v>
      </c>
      <c r="BD1319">
        <f t="shared" si="273"/>
        <v>148</v>
      </c>
      <c r="BE1319">
        <f t="shared" si="269"/>
        <v>5.3527980535279851E-2</v>
      </c>
      <c r="BF1319">
        <f t="shared" si="270"/>
        <v>0.37552742616033752</v>
      </c>
      <c r="BG1319">
        <f t="shared" si="271"/>
        <v>0</v>
      </c>
    </row>
    <row r="1320" spans="1:59" x14ac:dyDescent="0.35">
      <c r="A1320">
        <v>50</v>
      </c>
      <c r="B1320">
        <v>881</v>
      </c>
      <c r="C1320">
        <v>2</v>
      </c>
      <c r="D1320">
        <v>905</v>
      </c>
      <c r="E1320">
        <v>1</v>
      </c>
      <c r="F1320">
        <v>2</v>
      </c>
      <c r="G1320">
        <v>6</v>
      </c>
      <c r="H1320">
        <v>1</v>
      </c>
      <c r="I1320">
        <v>3</v>
      </c>
      <c r="J1320">
        <v>0</v>
      </c>
      <c r="K1320">
        <v>11</v>
      </c>
      <c r="L1320">
        <v>4</v>
      </c>
      <c r="M1320">
        <v>3</v>
      </c>
      <c r="N1320" s="14">
        <v>0</v>
      </c>
      <c r="O1320">
        <v>1</v>
      </c>
      <c r="P1320" s="15">
        <f t="shared" si="261"/>
        <v>1</v>
      </c>
      <c r="Q1320">
        <f t="shared" si="262"/>
        <v>0</v>
      </c>
      <c r="R1320">
        <f t="shared" si="263"/>
        <v>4.6801668854751267E-2</v>
      </c>
      <c r="S1320" s="14">
        <f t="shared" si="264"/>
        <v>4.6801668854751267E-2</v>
      </c>
      <c r="T1320" s="15">
        <f t="shared" si="265"/>
        <v>0.95319833114524877</v>
      </c>
      <c r="U1320" s="14">
        <f t="shared" si="266"/>
        <v>-4.7932284550890471E-2</v>
      </c>
      <c r="V1320" s="15">
        <f t="shared" si="267"/>
        <v>100</v>
      </c>
      <c r="W1320">
        <f t="shared" si="268"/>
        <v>4.9099612667722572E-2</v>
      </c>
      <c r="AZ1320">
        <v>0.37535204339084788</v>
      </c>
      <c r="BA1320">
        <v>0</v>
      </c>
      <c r="BB1320">
        <v>1</v>
      </c>
      <c r="BC1320">
        <f t="shared" si="272"/>
        <v>1167</v>
      </c>
      <c r="BD1320">
        <f t="shared" si="273"/>
        <v>149</v>
      </c>
      <c r="BE1320">
        <f t="shared" si="269"/>
        <v>5.3527980535279851E-2</v>
      </c>
      <c r="BF1320">
        <f t="shared" si="270"/>
        <v>0.37130801687763715</v>
      </c>
      <c r="BG1320">
        <f t="shared" si="271"/>
        <v>3.0114194393970287E-4</v>
      </c>
    </row>
    <row r="1321" spans="1:59" x14ac:dyDescent="0.35">
      <c r="A1321">
        <v>50</v>
      </c>
      <c r="B1321">
        <v>939</v>
      </c>
      <c r="C1321">
        <v>24</v>
      </c>
      <c r="D1321">
        <v>1005</v>
      </c>
      <c r="E1321">
        <v>4</v>
      </c>
      <c r="F1321">
        <v>2</v>
      </c>
      <c r="G1321">
        <v>3</v>
      </c>
      <c r="H1321">
        <v>3</v>
      </c>
      <c r="I1321">
        <v>2</v>
      </c>
      <c r="J1321">
        <v>1</v>
      </c>
      <c r="K1321">
        <v>18</v>
      </c>
      <c r="L1321">
        <v>4</v>
      </c>
      <c r="M1321">
        <v>3</v>
      </c>
      <c r="N1321" s="14">
        <v>0</v>
      </c>
      <c r="O1321">
        <v>1</v>
      </c>
      <c r="P1321" s="15">
        <f t="shared" si="261"/>
        <v>1</v>
      </c>
      <c r="Q1321">
        <f t="shared" si="262"/>
        <v>0</v>
      </c>
      <c r="R1321">
        <f t="shared" si="263"/>
        <v>9.290335407791564E-2</v>
      </c>
      <c r="S1321" s="14">
        <f t="shared" si="264"/>
        <v>9.290335407791564E-2</v>
      </c>
      <c r="T1321" s="15">
        <f t="shared" si="265"/>
        <v>0.90709664592208439</v>
      </c>
      <c r="U1321" s="14">
        <f t="shared" si="266"/>
        <v>-9.7506278951489528E-2</v>
      </c>
      <c r="V1321" s="15">
        <f t="shared" si="267"/>
        <v>100</v>
      </c>
      <c r="W1321">
        <f t="shared" si="268"/>
        <v>0.10241836357302067</v>
      </c>
      <c r="AZ1321">
        <v>0.37932311272658864</v>
      </c>
      <c r="BA1321">
        <v>1</v>
      </c>
      <c r="BB1321">
        <v>0</v>
      </c>
      <c r="BC1321">
        <f t="shared" si="272"/>
        <v>1168</v>
      </c>
      <c r="BD1321">
        <f t="shared" si="273"/>
        <v>149</v>
      </c>
      <c r="BE1321">
        <f t="shared" si="269"/>
        <v>5.2716950527169515E-2</v>
      </c>
      <c r="BF1321">
        <f t="shared" si="270"/>
        <v>0.37130801687763715</v>
      </c>
      <c r="BG1321">
        <f t="shared" si="271"/>
        <v>0</v>
      </c>
    </row>
    <row r="1322" spans="1:59" x14ac:dyDescent="0.35">
      <c r="A1322">
        <v>50</v>
      </c>
      <c r="B1322">
        <v>959</v>
      </c>
      <c r="C1322">
        <v>1</v>
      </c>
      <c r="D1322">
        <v>1113</v>
      </c>
      <c r="E1322">
        <v>4</v>
      </c>
      <c r="F1322">
        <v>2</v>
      </c>
      <c r="G1322">
        <v>8</v>
      </c>
      <c r="H1322">
        <v>3</v>
      </c>
      <c r="I1322">
        <v>1</v>
      </c>
      <c r="J1322">
        <v>1</v>
      </c>
      <c r="K1322">
        <v>14.945945945945946</v>
      </c>
      <c r="L1322">
        <v>4</v>
      </c>
      <c r="M1322">
        <v>3</v>
      </c>
      <c r="N1322" s="14">
        <v>1</v>
      </c>
      <c r="O1322">
        <v>0</v>
      </c>
      <c r="P1322" s="15">
        <f t="shared" si="261"/>
        <v>1</v>
      </c>
      <c r="Q1322">
        <f t="shared" si="262"/>
        <v>1</v>
      </c>
      <c r="R1322">
        <f t="shared" si="263"/>
        <v>0.1650736590373463</v>
      </c>
      <c r="S1322" s="14">
        <f t="shared" si="264"/>
        <v>0.1650736590373463</v>
      </c>
      <c r="T1322" s="15">
        <f t="shared" si="265"/>
        <v>0.83492634096265372</v>
      </c>
      <c r="U1322" s="14">
        <f t="shared" si="266"/>
        <v>-1.8013634862884491</v>
      </c>
      <c r="V1322" s="15">
        <f t="shared" si="267"/>
        <v>0</v>
      </c>
      <c r="W1322">
        <f t="shared" si="268"/>
        <v>5.0579017017715699</v>
      </c>
      <c r="AZ1322">
        <v>0.38170490286671865</v>
      </c>
      <c r="BA1322">
        <v>0</v>
      </c>
      <c r="BB1322">
        <v>1</v>
      </c>
      <c r="BC1322">
        <f t="shared" si="272"/>
        <v>1168</v>
      </c>
      <c r="BD1322">
        <f t="shared" si="273"/>
        <v>150</v>
      </c>
      <c r="BE1322">
        <f t="shared" si="269"/>
        <v>5.2716950527169515E-2</v>
      </c>
      <c r="BF1322">
        <f t="shared" si="270"/>
        <v>0.36708860759493667</v>
      </c>
      <c r="BG1322">
        <f t="shared" si="271"/>
        <v>0</v>
      </c>
    </row>
    <row r="1323" spans="1:59" x14ac:dyDescent="0.35">
      <c r="A1323">
        <v>50</v>
      </c>
      <c r="B1323">
        <v>989</v>
      </c>
      <c r="C1323">
        <v>7</v>
      </c>
      <c r="D1323">
        <v>80</v>
      </c>
      <c r="E1323">
        <v>2</v>
      </c>
      <c r="F1323">
        <v>1</v>
      </c>
      <c r="G1323">
        <v>1</v>
      </c>
      <c r="H1323">
        <v>3</v>
      </c>
      <c r="I1323">
        <v>3</v>
      </c>
      <c r="J1323">
        <v>1</v>
      </c>
      <c r="K1323">
        <v>12</v>
      </c>
      <c r="L1323">
        <v>4</v>
      </c>
      <c r="M1323">
        <v>2</v>
      </c>
      <c r="N1323" s="14">
        <v>0</v>
      </c>
      <c r="O1323">
        <v>1</v>
      </c>
      <c r="P1323" s="15">
        <f t="shared" si="261"/>
        <v>1</v>
      </c>
      <c r="Q1323">
        <f t="shared" si="262"/>
        <v>0</v>
      </c>
      <c r="R1323">
        <f t="shared" si="263"/>
        <v>5.6492303833988657E-2</v>
      </c>
      <c r="S1323" s="14">
        <f t="shared" si="264"/>
        <v>5.6492303833988657E-2</v>
      </c>
      <c r="T1323" s="15">
        <f t="shared" si="265"/>
        <v>0.94350769616601138</v>
      </c>
      <c r="U1323" s="14">
        <f t="shared" si="266"/>
        <v>-5.81507571681028E-2</v>
      </c>
      <c r="V1323" s="15">
        <f t="shared" si="267"/>
        <v>100</v>
      </c>
      <c r="W1323">
        <f t="shared" si="268"/>
        <v>5.9874767385096943E-2</v>
      </c>
      <c r="AZ1323">
        <v>0.3821601623174396</v>
      </c>
      <c r="BA1323">
        <v>0</v>
      </c>
      <c r="BB1323">
        <v>1</v>
      </c>
      <c r="BC1323">
        <f t="shared" si="272"/>
        <v>1168</v>
      </c>
      <c r="BD1323">
        <f t="shared" si="273"/>
        <v>151</v>
      </c>
      <c r="BE1323">
        <f t="shared" si="269"/>
        <v>5.2716950527169515E-2</v>
      </c>
      <c r="BF1323">
        <f t="shared" si="270"/>
        <v>0.3628691983122363</v>
      </c>
      <c r="BG1323">
        <f t="shared" si="271"/>
        <v>2.9429780885016415E-4</v>
      </c>
    </row>
    <row r="1324" spans="1:59" x14ac:dyDescent="0.35">
      <c r="A1324">
        <v>50</v>
      </c>
      <c r="B1324">
        <v>1046</v>
      </c>
      <c r="C1324">
        <v>10</v>
      </c>
      <c r="D1324">
        <v>491</v>
      </c>
      <c r="E1324">
        <v>4</v>
      </c>
      <c r="F1324">
        <v>2</v>
      </c>
      <c r="G1324">
        <v>7</v>
      </c>
      <c r="H1324">
        <v>4</v>
      </c>
      <c r="I1324">
        <v>1</v>
      </c>
      <c r="J1324">
        <v>0</v>
      </c>
      <c r="K1324">
        <v>15</v>
      </c>
      <c r="L1324">
        <v>4</v>
      </c>
      <c r="M1324">
        <v>3</v>
      </c>
      <c r="N1324" s="14">
        <v>0</v>
      </c>
      <c r="O1324">
        <v>1</v>
      </c>
      <c r="P1324" s="15">
        <f t="shared" si="261"/>
        <v>1</v>
      </c>
      <c r="Q1324">
        <f t="shared" si="262"/>
        <v>0</v>
      </c>
      <c r="R1324">
        <f t="shared" si="263"/>
        <v>3.1227250422570362E-2</v>
      </c>
      <c r="S1324" s="14">
        <f t="shared" si="264"/>
        <v>3.1227250422570362E-2</v>
      </c>
      <c r="T1324" s="15">
        <f t="shared" si="265"/>
        <v>0.96877274957742965</v>
      </c>
      <c r="U1324" s="14">
        <f t="shared" si="266"/>
        <v>-3.1725215155545751E-2</v>
      </c>
      <c r="V1324" s="15">
        <f t="shared" si="267"/>
        <v>100</v>
      </c>
      <c r="W1324">
        <f t="shared" si="268"/>
        <v>3.2233824120456958E-2</v>
      </c>
      <c r="AZ1324">
        <v>0.38354204026317723</v>
      </c>
      <c r="BA1324">
        <v>1</v>
      </c>
      <c r="BB1324">
        <v>0</v>
      </c>
      <c r="BC1324">
        <f t="shared" si="272"/>
        <v>1169</v>
      </c>
      <c r="BD1324">
        <f t="shared" si="273"/>
        <v>151</v>
      </c>
      <c r="BE1324">
        <f t="shared" si="269"/>
        <v>5.1905920519059179E-2</v>
      </c>
      <c r="BF1324">
        <f t="shared" si="270"/>
        <v>0.3628691983122363</v>
      </c>
      <c r="BG1324">
        <f t="shared" si="271"/>
        <v>2.9429780885012387E-4</v>
      </c>
    </row>
    <row r="1325" spans="1:59" x14ac:dyDescent="0.35">
      <c r="A1325">
        <v>50</v>
      </c>
      <c r="B1325">
        <v>1099</v>
      </c>
      <c r="C1325">
        <v>29</v>
      </c>
      <c r="D1325">
        <v>569</v>
      </c>
      <c r="E1325">
        <v>2</v>
      </c>
      <c r="F1325">
        <v>2</v>
      </c>
      <c r="G1325">
        <v>6</v>
      </c>
      <c r="H1325">
        <v>3</v>
      </c>
      <c r="I1325">
        <v>2</v>
      </c>
      <c r="J1325">
        <v>0</v>
      </c>
      <c r="K1325">
        <v>15</v>
      </c>
      <c r="L1325">
        <v>2</v>
      </c>
      <c r="M1325">
        <v>3</v>
      </c>
      <c r="N1325" s="14">
        <v>0</v>
      </c>
      <c r="O1325">
        <v>1</v>
      </c>
      <c r="P1325" s="15">
        <f t="shared" si="261"/>
        <v>1</v>
      </c>
      <c r="Q1325">
        <f t="shared" si="262"/>
        <v>0</v>
      </c>
      <c r="R1325">
        <f t="shared" si="263"/>
        <v>8.9936575573190111E-2</v>
      </c>
      <c r="S1325" s="14">
        <f t="shared" si="264"/>
        <v>8.9936575573190111E-2</v>
      </c>
      <c r="T1325" s="15">
        <f t="shared" si="265"/>
        <v>0.91006342442680987</v>
      </c>
      <c r="U1325" s="14">
        <f t="shared" si="266"/>
        <v>-9.4240984727657851E-2</v>
      </c>
      <c r="V1325" s="15">
        <f t="shared" si="267"/>
        <v>100</v>
      </c>
      <c r="W1325">
        <f t="shared" si="268"/>
        <v>9.8824513939602995E-2</v>
      </c>
      <c r="AZ1325">
        <v>0.38365958053275412</v>
      </c>
      <c r="BA1325">
        <v>1</v>
      </c>
      <c r="BB1325">
        <v>0</v>
      </c>
      <c r="BC1325">
        <f t="shared" si="272"/>
        <v>1170</v>
      </c>
      <c r="BD1325">
        <f t="shared" si="273"/>
        <v>151</v>
      </c>
      <c r="BE1325">
        <f t="shared" si="269"/>
        <v>5.1094890510948954E-2</v>
      </c>
      <c r="BF1325">
        <f t="shared" si="270"/>
        <v>0.3628691983122363</v>
      </c>
      <c r="BG1325">
        <f t="shared" si="271"/>
        <v>2.9429780885016415E-4</v>
      </c>
    </row>
    <row r="1326" spans="1:59" x14ac:dyDescent="0.35">
      <c r="A1326">
        <v>50</v>
      </c>
      <c r="B1326">
        <v>1126</v>
      </c>
      <c r="C1326">
        <v>1</v>
      </c>
      <c r="D1326">
        <v>997</v>
      </c>
      <c r="E1326">
        <v>4</v>
      </c>
      <c r="F1326">
        <v>2</v>
      </c>
      <c r="G1326">
        <v>1</v>
      </c>
      <c r="H1326">
        <v>4</v>
      </c>
      <c r="I1326">
        <v>3</v>
      </c>
      <c r="J1326">
        <v>0</v>
      </c>
      <c r="K1326">
        <v>22</v>
      </c>
      <c r="L1326">
        <v>3</v>
      </c>
      <c r="M1326">
        <v>2</v>
      </c>
      <c r="N1326" s="14">
        <v>0</v>
      </c>
      <c r="O1326">
        <v>1</v>
      </c>
      <c r="P1326" s="15">
        <f t="shared" si="261"/>
        <v>1</v>
      </c>
      <c r="Q1326">
        <f t="shared" si="262"/>
        <v>0</v>
      </c>
      <c r="R1326">
        <f t="shared" si="263"/>
        <v>3.8559718327343361E-3</v>
      </c>
      <c r="S1326" s="14">
        <f t="shared" si="264"/>
        <v>3.8559718327343361E-3</v>
      </c>
      <c r="T1326" s="15">
        <f t="shared" si="265"/>
        <v>0.99614402816726566</v>
      </c>
      <c r="U1326" s="14">
        <f t="shared" si="266"/>
        <v>-3.8634252584242089E-3</v>
      </c>
      <c r="V1326" s="15">
        <f t="shared" si="267"/>
        <v>100</v>
      </c>
      <c r="W1326">
        <f t="shared" si="268"/>
        <v>3.870897906027368E-3</v>
      </c>
      <c r="AZ1326">
        <v>0.38460952697033773</v>
      </c>
      <c r="BA1326">
        <v>1</v>
      </c>
      <c r="BB1326">
        <v>0</v>
      </c>
      <c r="BC1326">
        <f t="shared" si="272"/>
        <v>1171</v>
      </c>
      <c r="BD1326">
        <f t="shared" si="273"/>
        <v>151</v>
      </c>
      <c r="BE1326">
        <f t="shared" si="269"/>
        <v>5.0283860502838618E-2</v>
      </c>
      <c r="BF1326">
        <f t="shared" si="270"/>
        <v>0.3628691983122363</v>
      </c>
      <c r="BG1326">
        <f t="shared" si="271"/>
        <v>0</v>
      </c>
    </row>
    <row r="1327" spans="1:59" x14ac:dyDescent="0.35">
      <c r="A1327">
        <v>50</v>
      </c>
      <c r="B1327">
        <v>1207</v>
      </c>
      <c r="C1327">
        <v>28</v>
      </c>
      <c r="D1327">
        <v>716</v>
      </c>
      <c r="E1327">
        <v>4</v>
      </c>
      <c r="F1327">
        <v>2</v>
      </c>
      <c r="G1327">
        <v>5</v>
      </c>
      <c r="H1327">
        <v>3</v>
      </c>
      <c r="I1327">
        <v>2</v>
      </c>
      <c r="J1327">
        <v>1</v>
      </c>
      <c r="K1327">
        <v>11</v>
      </c>
      <c r="L1327">
        <v>3</v>
      </c>
      <c r="M1327">
        <v>3</v>
      </c>
      <c r="N1327" s="14">
        <v>0</v>
      </c>
      <c r="O1327">
        <v>1</v>
      </c>
      <c r="P1327" s="15">
        <f t="shared" si="261"/>
        <v>1</v>
      </c>
      <c r="Q1327">
        <f t="shared" si="262"/>
        <v>0</v>
      </c>
      <c r="R1327">
        <f t="shared" si="263"/>
        <v>0.1688246479181427</v>
      </c>
      <c r="S1327" s="14">
        <f t="shared" si="264"/>
        <v>0.1688246479181427</v>
      </c>
      <c r="T1327" s="15">
        <f t="shared" si="265"/>
        <v>0.83117535208185733</v>
      </c>
      <c r="U1327" s="14">
        <f t="shared" si="266"/>
        <v>-0.18491449305130295</v>
      </c>
      <c r="V1327" s="15">
        <f t="shared" si="267"/>
        <v>100</v>
      </c>
      <c r="W1327">
        <f t="shared" si="268"/>
        <v>0.20311556098876737</v>
      </c>
      <c r="AZ1327">
        <v>0.38656350478906976</v>
      </c>
      <c r="BA1327">
        <v>0</v>
      </c>
      <c r="BB1327">
        <v>1</v>
      </c>
      <c r="BC1327">
        <f t="shared" si="272"/>
        <v>1171</v>
      </c>
      <c r="BD1327">
        <f t="shared" si="273"/>
        <v>152</v>
      </c>
      <c r="BE1327">
        <f t="shared" si="269"/>
        <v>5.0283860502838618E-2</v>
      </c>
      <c r="BF1327">
        <f t="shared" si="270"/>
        <v>0.35864978902953581</v>
      </c>
      <c r="BG1327">
        <f t="shared" si="271"/>
        <v>2.9087574130539474E-4</v>
      </c>
    </row>
    <row r="1328" spans="1:59" x14ac:dyDescent="0.35">
      <c r="A1328">
        <v>50</v>
      </c>
      <c r="B1328">
        <v>1234</v>
      </c>
      <c r="C1328">
        <v>20</v>
      </c>
      <c r="D1328">
        <v>1606</v>
      </c>
      <c r="E1328">
        <v>2</v>
      </c>
      <c r="F1328">
        <v>2</v>
      </c>
      <c r="G1328">
        <v>7</v>
      </c>
      <c r="H1328">
        <v>3</v>
      </c>
      <c r="I1328">
        <v>2</v>
      </c>
      <c r="J1328">
        <v>1</v>
      </c>
      <c r="K1328">
        <v>15</v>
      </c>
      <c r="L1328">
        <v>3</v>
      </c>
      <c r="M1328">
        <v>3</v>
      </c>
      <c r="N1328" s="14">
        <v>0</v>
      </c>
      <c r="O1328">
        <v>1</v>
      </c>
      <c r="P1328" s="15">
        <f t="shared" si="261"/>
        <v>1</v>
      </c>
      <c r="Q1328">
        <f t="shared" si="262"/>
        <v>0</v>
      </c>
      <c r="R1328">
        <f t="shared" si="263"/>
        <v>0.25064627462274419</v>
      </c>
      <c r="S1328" s="14">
        <f t="shared" si="264"/>
        <v>0.25064627462274419</v>
      </c>
      <c r="T1328" s="15">
        <f t="shared" si="265"/>
        <v>0.74935372537725575</v>
      </c>
      <c r="U1328" s="14">
        <f t="shared" si="266"/>
        <v>-0.28854414342520085</v>
      </c>
      <c r="V1328" s="15">
        <f t="shared" si="267"/>
        <v>100</v>
      </c>
      <c r="W1328">
        <f t="shared" si="268"/>
        <v>0.3344832568845354</v>
      </c>
      <c r="AZ1328">
        <v>0.38667933911755398</v>
      </c>
      <c r="BA1328">
        <v>1</v>
      </c>
      <c r="BB1328">
        <v>0</v>
      </c>
      <c r="BC1328">
        <f t="shared" si="272"/>
        <v>1172</v>
      </c>
      <c r="BD1328">
        <f t="shared" si="273"/>
        <v>152</v>
      </c>
      <c r="BE1328">
        <f t="shared" si="269"/>
        <v>4.9472830494728282E-2</v>
      </c>
      <c r="BF1328">
        <f t="shared" si="270"/>
        <v>0.35864978902953581</v>
      </c>
      <c r="BG1328">
        <f t="shared" si="271"/>
        <v>2.9087574130535495E-4</v>
      </c>
    </row>
    <row r="1329" spans="1:59" x14ac:dyDescent="0.35">
      <c r="A1329">
        <v>50</v>
      </c>
      <c r="B1329">
        <v>1452</v>
      </c>
      <c r="C1329">
        <v>11</v>
      </c>
      <c r="D1329">
        <v>226</v>
      </c>
      <c r="E1329">
        <v>3</v>
      </c>
      <c r="F1329">
        <v>1</v>
      </c>
      <c r="G1329">
        <v>6</v>
      </c>
      <c r="H1329">
        <v>2</v>
      </c>
      <c r="I1329">
        <v>1</v>
      </c>
      <c r="J1329">
        <v>0</v>
      </c>
      <c r="K1329">
        <v>15</v>
      </c>
      <c r="L1329">
        <v>2</v>
      </c>
      <c r="M1329">
        <v>3</v>
      </c>
      <c r="N1329" s="14">
        <v>0</v>
      </c>
      <c r="O1329">
        <v>1</v>
      </c>
      <c r="P1329" s="15">
        <f t="shared" si="261"/>
        <v>1</v>
      </c>
      <c r="Q1329">
        <f t="shared" si="262"/>
        <v>0</v>
      </c>
      <c r="R1329">
        <f t="shared" si="263"/>
        <v>7.6353318280668159E-2</v>
      </c>
      <c r="S1329" s="14">
        <f t="shared" si="264"/>
        <v>7.6353318280668159E-2</v>
      </c>
      <c r="T1329" s="15">
        <f t="shared" si="265"/>
        <v>0.92364668171933184</v>
      </c>
      <c r="U1329" s="14">
        <f t="shared" si="266"/>
        <v>-7.9425659557611661E-2</v>
      </c>
      <c r="V1329" s="15">
        <f t="shared" si="267"/>
        <v>100</v>
      </c>
      <c r="W1329">
        <f t="shared" si="268"/>
        <v>8.2665070737372726E-2</v>
      </c>
      <c r="AZ1329">
        <v>0.3931907994790515</v>
      </c>
      <c r="BA1329">
        <v>1</v>
      </c>
      <c r="BB1329">
        <v>0</v>
      </c>
      <c r="BC1329">
        <f t="shared" si="272"/>
        <v>1173</v>
      </c>
      <c r="BD1329">
        <f t="shared" si="273"/>
        <v>152</v>
      </c>
      <c r="BE1329">
        <f t="shared" si="269"/>
        <v>4.8661800486618056E-2</v>
      </c>
      <c r="BF1329">
        <f t="shared" si="270"/>
        <v>0.35864978902953581</v>
      </c>
      <c r="BG1329">
        <f t="shared" si="271"/>
        <v>0</v>
      </c>
    </row>
    <row r="1330" spans="1:59" x14ac:dyDescent="0.35">
      <c r="A1330">
        <v>50</v>
      </c>
      <c r="B1330">
        <v>1464</v>
      </c>
      <c r="C1330">
        <v>2</v>
      </c>
      <c r="D1330">
        <v>1061</v>
      </c>
      <c r="E1330">
        <v>2</v>
      </c>
      <c r="F1330">
        <v>2</v>
      </c>
      <c r="G1330">
        <v>1</v>
      </c>
      <c r="H1330">
        <v>3</v>
      </c>
      <c r="I1330">
        <v>2</v>
      </c>
      <c r="J1330">
        <v>1</v>
      </c>
      <c r="K1330">
        <v>15.079365079365079</v>
      </c>
      <c r="L1330">
        <v>4</v>
      </c>
      <c r="M1330">
        <v>2</v>
      </c>
      <c r="N1330" s="14">
        <v>0</v>
      </c>
      <c r="O1330">
        <v>1</v>
      </c>
      <c r="P1330" s="15">
        <f t="shared" si="261"/>
        <v>1</v>
      </c>
      <c r="Q1330">
        <f t="shared" si="262"/>
        <v>0</v>
      </c>
      <c r="R1330">
        <f t="shared" si="263"/>
        <v>0.10001257455767731</v>
      </c>
      <c r="S1330" s="14">
        <f t="shared" si="264"/>
        <v>0.10001257455767731</v>
      </c>
      <c r="T1330" s="15">
        <f t="shared" si="265"/>
        <v>0.89998742544232269</v>
      </c>
      <c r="U1330" s="14">
        <f t="shared" si="266"/>
        <v>-0.10537448748618441</v>
      </c>
      <c r="V1330" s="15">
        <f t="shared" si="267"/>
        <v>100</v>
      </c>
      <c r="W1330">
        <f t="shared" si="268"/>
        <v>0.11112663547329396</v>
      </c>
      <c r="AZ1330">
        <v>0.39370555832012744</v>
      </c>
      <c r="BA1330">
        <v>0</v>
      </c>
      <c r="BB1330">
        <v>1</v>
      </c>
      <c r="BC1330">
        <f t="shared" si="272"/>
        <v>1173</v>
      </c>
      <c r="BD1330">
        <f t="shared" si="273"/>
        <v>153</v>
      </c>
      <c r="BE1330">
        <f t="shared" si="269"/>
        <v>4.8661800486618056E-2</v>
      </c>
      <c r="BF1330">
        <f t="shared" si="270"/>
        <v>0.35443037974683544</v>
      </c>
      <c r="BG1330">
        <f t="shared" si="271"/>
        <v>2.8745367376062543E-4</v>
      </c>
    </row>
    <row r="1331" spans="1:59" x14ac:dyDescent="0.35">
      <c r="A1331">
        <v>51</v>
      </c>
      <c r="B1331">
        <v>237</v>
      </c>
      <c r="C1331">
        <v>9</v>
      </c>
      <c r="D1331">
        <v>1282</v>
      </c>
      <c r="E1331">
        <v>4</v>
      </c>
      <c r="F1331">
        <v>2</v>
      </c>
      <c r="G1331">
        <v>6</v>
      </c>
      <c r="H1331">
        <v>2</v>
      </c>
      <c r="I1331">
        <v>3</v>
      </c>
      <c r="J1331">
        <v>1</v>
      </c>
      <c r="K1331">
        <v>15.049382716049383</v>
      </c>
      <c r="L1331">
        <v>1</v>
      </c>
      <c r="M1331">
        <v>2</v>
      </c>
      <c r="N1331" s="14">
        <v>0</v>
      </c>
      <c r="O1331">
        <v>1</v>
      </c>
      <c r="P1331" s="15">
        <f t="shared" si="261"/>
        <v>1</v>
      </c>
      <c r="Q1331">
        <f t="shared" si="262"/>
        <v>0</v>
      </c>
      <c r="R1331">
        <f t="shared" si="263"/>
        <v>0.13912369117710391</v>
      </c>
      <c r="S1331" s="14">
        <f t="shared" si="264"/>
        <v>0.13912369117710391</v>
      </c>
      <c r="T1331" s="15">
        <f t="shared" si="265"/>
        <v>0.86087630882289612</v>
      </c>
      <c r="U1331" s="14">
        <f t="shared" si="266"/>
        <v>-0.14980444477819974</v>
      </c>
      <c r="V1331" s="15">
        <f t="shared" si="267"/>
        <v>100</v>
      </c>
      <c r="W1331">
        <f t="shared" si="268"/>
        <v>0.16160706218914561</v>
      </c>
      <c r="AZ1331">
        <v>0.39381930748823657</v>
      </c>
      <c r="BA1331">
        <v>1</v>
      </c>
      <c r="BB1331">
        <v>0</v>
      </c>
      <c r="BC1331">
        <f t="shared" si="272"/>
        <v>1174</v>
      </c>
      <c r="BD1331">
        <f t="shared" si="273"/>
        <v>153</v>
      </c>
      <c r="BE1331">
        <f t="shared" si="269"/>
        <v>4.785077047850772E-2</v>
      </c>
      <c r="BF1331">
        <f t="shared" si="270"/>
        <v>0.35443037974683544</v>
      </c>
      <c r="BG1331">
        <f t="shared" si="271"/>
        <v>2.8745367376062543E-4</v>
      </c>
    </row>
    <row r="1332" spans="1:59" x14ac:dyDescent="0.35">
      <c r="A1332">
        <v>51</v>
      </c>
      <c r="B1332">
        <v>313</v>
      </c>
      <c r="C1332">
        <v>3</v>
      </c>
      <c r="D1332">
        <v>258</v>
      </c>
      <c r="E1332">
        <v>4</v>
      </c>
      <c r="F1332">
        <v>1</v>
      </c>
      <c r="G1332">
        <v>7</v>
      </c>
      <c r="H1332">
        <v>2</v>
      </c>
      <c r="I1332">
        <v>1</v>
      </c>
      <c r="J1332">
        <v>0</v>
      </c>
      <c r="K1332">
        <v>18</v>
      </c>
      <c r="L1332">
        <v>3</v>
      </c>
      <c r="M1332">
        <v>3</v>
      </c>
      <c r="N1332" s="14">
        <v>0</v>
      </c>
      <c r="O1332">
        <v>1</v>
      </c>
      <c r="P1332" s="15">
        <f t="shared" si="261"/>
        <v>1</v>
      </c>
      <c r="Q1332">
        <f t="shared" si="262"/>
        <v>0</v>
      </c>
      <c r="R1332">
        <f t="shared" si="263"/>
        <v>4.3071899371839535E-2</v>
      </c>
      <c r="S1332" s="14">
        <f t="shared" si="264"/>
        <v>4.3071899371839535E-2</v>
      </c>
      <c r="T1332" s="15">
        <f t="shared" si="265"/>
        <v>0.95692810062816047</v>
      </c>
      <c r="U1332" s="14">
        <f t="shared" si="266"/>
        <v>-4.4027020311704509E-2</v>
      </c>
      <c r="V1332" s="15">
        <f t="shared" si="267"/>
        <v>100</v>
      </c>
      <c r="W1332">
        <f t="shared" si="268"/>
        <v>4.5010591018871386E-2</v>
      </c>
      <c r="AZ1332">
        <v>0.39437510636339485</v>
      </c>
      <c r="BA1332">
        <v>1</v>
      </c>
      <c r="BB1332">
        <v>0</v>
      </c>
      <c r="BC1332">
        <f t="shared" si="272"/>
        <v>1175</v>
      </c>
      <c r="BD1332">
        <f t="shared" si="273"/>
        <v>153</v>
      </c>
      <c r="BE1332">
        <f t="shared" si="269"/>
        <v>4.7039740470397384E-2</v>
      </c>
      <c r="BF1332">
        <f t="shared" si="270"/>
        <v>0.35443037974683544</v>
      </c>
      <c r="BG1332">
        <f t="shared" si="271"/>
        <v>2.8745367376058613E-4</v>
      </c>
    </row>
    <row r="1333" spans="1:59" x14ac:dyDescent="0.35">
      <c r="A1333">
        <v>51</v>
      </c>
      <c r="B1333">
        <v>432</v>
      </c>
      <c r="C1333">
        <v>9</v>
      </c>
      <c r="D1333">
        <v>116</v>
      </c>
      <c r="E1333">
        <v>4</v>
      </c>
      <c r="F1333">
        <v>2</v>
      </c>
      <c r="G1333">
        <v>5</v>
      </c>
      <c r="H1333">
        <v>4</v>
      </c>
      <c r="I1333">
        <v>2</v>
      </c>
      <c r="J1333">
        <v>0</v>
      </c>
      <c r="K1333">
        <v>23</v>
      </c>
      <c r="L1333">
        <v>2</v>
      </c>
      <c r="M1333">
        <v>3</v>
      </c>
      <c r="N1333" s="14">
        <v>0</v>
      </c>
      <c r="O1333">
        <v>1</v>
      </c>
      <c r="P1333" s="15">
        <f t="shared" si="261"/>
        <v>1</v>
      </c>
      <c r="Q1333">
        <f t="shared" si="262"/>
        <v>0</v>
      </c>
      <c r="R1333">
        <f t="shared" si="263"/>
        <v>1.5311982741306247E-2</v>
      </c>
      <c r="S1333" s="14">
        <f t="shared" si="264"/>
        <v>1.5311982741306247E-2</v>
      </c>
      <c r="T1333" s="15">
        <f t="shared" si="265"/>
        <v>0.9846880172586937</v>
      </c>
      <c r="U1333" s="14">
        <f t="shared" si="266"/>
        <v>-1.5430421728294784E-2</v>
      </c>
      <c r="V1333" s="15">
        <f t="shared" si="267"/>
        <v>100</v>
      </c>
      <c r="W1333">
        <f t="shared" si="268"/>
        <v>1.5550085380274857E-2</v>
      </c>
      <c r="AZ1333">
        <v>0.39551548823275989</v>
      </c>
      <c r="BA1333">
        <v>1</v>
      </c>
      <c r="BB1333">
        <v>0</v>
      </c>
      <c r="BC1333">
        <f t="shared" si="272"/>
        <v>1176</v>
      </c>
      <c r="BD1333">
        <f t="shared" si="273"/>
        <v>153</v>
      </c>
      <c r="BE1333">
        <f t="shared" si="269"/>
        <v>4.6228710462287159E-2</v>
      </c>
      <c r="BF1333">
        <f t="shared" si="270"/>
        <v>0.35443037974683544</v>
      </c>
      <c r="BG1333">
        <f t="shared" si="271"/>
        <v>2.8745367376062543E-4</v>
      </c>
    </row>
    <row r="1334" spans="1:59" x14ac:dyDescent="0.35">
      <c r="A1334">
        <v>51</v>
      </c>
      <c r="B1334">
        <v>541</v>
      </c>
      <c r="C1334">
        <v>2</v>
      </c>
      <c r="D1334">
        <v>1391</v>
      </c>
      <c r="E1334">
        <v>2</v>
      </c>
      <c r="F1334">
        <v>2</v>
      </c>
      <c r="G1334">
        <v>8</v>
      </c>
      <c r="H1334">
        <v>2</v>
      </c>
      <c r="I1334">
        <v>2</v>
      </c>
      <c r="J1334">
        <v>0</v>
      </c>
      <c r="K1334">
        <v>11</v>
      </c>
      <c r="L1334">
        <v>2</v>
      </c>
      <c r="M1334">
        <v>3</v>
      </c>
      <c r="N1334" s="14">
        <v>0</v>
      </c>
      <c r="O1334">
        <v>1</v>
      </c>
      <c r="P1334" s="15">
        <f t="shared" si="261"/>
        <v>1</v>
      </c>
      <c r="Q1334">
        <f t="shared" si="262"/>
        <v>0</v>
      </c>
      <c r="R1334">
        <f t="shared" si="263"/>
        <v>7.5041905084442251E-2</v>
      </c>
      <c r="S1334" s="14">
        <f t="shared" si="264"/>
        <v>7.5041905084442251E-2</v>
      </c>
      <c r="T1334" s="15">
        <f t="shared" si="265"/>
        <v>0.9249580949155578</v>
      </c>
      <c r="U1334" s="14">
        <f t="shared" si="266"/>
        <v>-7.8006845289905979E-2</v>
      </c>
      <c r="V1334" s="15">
        <f t="shared" si="267"/>
        <v>100</v>
      </c>
      <c r="W1334">
        <f t="shared" si="268"/>
        <v>8.1130059293435391E-2</v>
      </c>
      <c r="AZ1334">
        <v>0.40241908271980947</v>
      </c>
      <c r="BA1334">
        <v>1</v>
      </c>
      <c r="BB1334">
        <v>0</v>
      </c>
      <c r="BC1334">
        <f t="shared" si="272"/>
        <v>1177</v>
      </c>
      <c r="BD1334">
        <f t="shared" si="273"/>
        <v>153</v>
      </c>
      <c r="BE1334">
        <f t="shared" si="269"/>
        <v>4.5417680454176823E-2</v>
      </c>
      <c r="BF1334">
        <f t="shared" si="270"/>
        <v>0.35443037974683544</v>
      </c>
      <c r="BG1334">
        <f t="shared" si="271"/>
        <v>2.8745367376062543E-4</v>
      </c>
    </row>
    <row r="1335" spans="1:59" x14ac:dyDescent="0.35">
      <c r="A1335">
        <v>51</v>
      </c>
      <c r="B1335">
        <v>632</v>
      </c>
      <c r="C1335">
        <v>21</v>
      </c>
      <c r="D1335">
        <v>120</v>
      </c>
      <c r="E1335">
        <v>3</v>
      </c>
      <c r="F1335">
        <v>2</v>
      </c>
      <c r="G1335">
        <v>8</v>
      </c>
      <c r="H1335">
        <v>4</v>
      </c>
      <c r="I1335">
        <v>1</v>
      </c>
      <c r="J1335">
        <v>1</v>
      </c>
      <c r="K1335">
        <v>22</v>
      </c>
      <c r="L1335">
        <v>4</v>
      </c>
      <c r="M1335">
        <v>1</v>
      </c>
      <c r="N1335" s="14">
        <v>0</v>
      </c>
      <c r="O1335">
        <v>1</v>
      </c>
      <c r="P1335" s="15">
        <f t="shared" si="261"/>
        <v>1</v>
      </c>
      <c r="Q1335">
        <f t="shared" si="262"/>
        <v>0</v>
      </c>
      <c r="R1335">
        <f t="shared" si="263"/>
        <v>0.37932311272658864</v>
      </c>
      <c r="S1335" s="14">
        <f t="shared" si="264"/>
        <v>0.37932311272658864</v>
      </c>
      <c r="T1335" s="15">
        <f t="shared" si="265"/>
        <v>0.62067688727341142</v>
      </c>
      <c r="U1335" s="14">
        <f t="shared" si="266"/>
        <v>-0.47694464280583332</v>
      </c>
      <c r="V1335" s="15">
        <f t="shared" si="267"/>
        <v>100</v>
      </c>
      <c r="W1335">
        <f t="shared" si="268"/>
        <v>0.61114425316033216</v>
      </c>
      <c r="AZ1335">
        <v>0.40442833914438847</v>
      </c>
      <c r="BA1335">
        <v>1</v>
      </c>
      <c r="BB1335">
        <v>0</v>
      </c>
      <c r="BC1335">
        <f t="shared" si="272"/>
        <v>1178</v>
      </c>
      <c r="BD1335">
        <f t="shared" si="273"/>
        <v>153</v>
      </c>
      <c r="BE1335">
        <f t="shared" si="269"/>
        <v>4.4606650446066487E-2</v>
      </c>
      <c r="BF1335">
        <f t="shared" si="270"/>
        <v>0.35443037974683544</v>
      </c>
      <c r="BG1335">
        <f t="shared" si="271"/>
        <v>2.8745367376062543E-4</v>
      </c>
    </row>
    <row r="1336" spans="1:59" x14ac:dyDescent="0.35">
      <c r="A1336">
        <v>51</v>
      </c>
      <c r="B1336">
        <v>770</v>
      </c>
      <c r="C1336">
        <v>5</v>
      </c>
      <c r="D1336">
        <v>1352</v>
      </c>
      <c r="E1336">
        <v>3</v>
      </c>
      <c r="F1336">
        <v>2</v>
      </c>
      <c r="G1336">
        <v>6</v>
      </c>
      <c r="H1336">
        <v>2</v>
      </c>
      <c r="I1336">
        <v>3</v>
      </c>
      <c r="J1336">
        <v>1</v>
      </c>
      <c r="K1336">
        <v>11</v>
      </c>
      <c r="L1336">
        <v>2</v>
      </c>
      <c r="M1336">
        <v>3</v>
      </c>
      <c r="N1336" s="14">
        <v>0</v>
      </c>
      <c r="O1336">
        <v>1</v>
      </c>
      <c r="P1336" s="15">
        <f t="shared" si="261"/>
        <v>1</v>
      </c>
      <c r="Q1336">
        <f t="shared" si="262"/>
        <v>0</v>
      </c>
      <c r="R1336">
        <f t="shared" si="263"/>
        <v>0.11434697295167434</v>
      </c>
      <c r="S1336" s="14">
        <f t="shared" si="264"/>
        <v>0.11434697295167434</v>
      </c>
      <c r="T1336" s="15">
        <f t="shared" si="265"/>
        <v>0.8856530270483256</v>
      </c>
      <c r="U1336" s="14">
        <f t="shared" si="266"/>
        <v>-0.12143002240609366</v>
      </c>
      <c r="V1336" s="15">
        <f t="shared" si="267"/>
        <v>100</v>
      </c>
      <c r="W1336">
        <f t="shared" si="268"/>
        <v>0.1291103507349442</v>
      </c>
      <c r="AZ1336">
        <v>0.40853900878758026</v>
      </c>
      <c r="BA1336">
        <v>1</v>
      </c>
      <c r="BB1336">
        <v>0</v>
      </c>
      <c r="BC1336">
        <f t="shared" si="272"/>
        <v>1179</v>
      </c>
      <c r="BD1336">
        <f t="shared" si="273"/>
        <v>153</v>
      </c>
      <c r="BE1336">
        <f t="shared" si="269"/>
        <v>4.3795620437956151E-2</v>
      </c>
      <c r="BF1336">
        <f t="shared" si="270"/>
        <v>0.35443037974683544</v>
      </c>
      <c r="BG1336">
        <f t="shared" si="271"/>
        <v>2.8745367376058613E-4</v>
      </c>
    </row>
    <row r="1337" spans="1:59" x14ac:dyDescent="0.35">
      <c r="A1337">
        <v>51</v>
      </c>
      <c r="B1337">
        <v>773.53418803418799</v>
      </c>
      <c r="C1337">
        <v>1</v>
      </c>
      <c r="D1337">
        <v>353</v>
      </c>
      <c r="E1337">
        <v>3</v>
      </c>
      <c r="F1337">
        <v>2</v>
      </c>
      <c r="G1337">
        <v>4</v>
      </c>
      <c r="H1337">
        <v>4</v>
      </c>
      <c r="I1337">
        <v>2</v>
      </c>
      <c r="J1337">
        <v>0</v>
      </c>
      <c r="K1337">
        <v>11</v>
      </c>
      <c r="L1337">
        <v>2</v>
      </c>
      <c r="M1337">
        <v>2</v>
      </c>
      <c r="N1337" s="14">
        <v>0</v>
      </c>
      <c r="O1337">
        <v>1</v>
      </c>
      <c r="P1337" s="15">
        <f t="shared" si="261"/>
        <v>1</v>
      </c>
      <c r="Q1337">
        <f t="shared" si="262"/>
        <v>0</v>
      </c>
      <c r="R1337">
        <f t="shared" si="263"/>
        <v>2.4513574841766896E-2</v>
      </c>
      <c r="S1337" s="14">
        <f t="shared" si="264"/>
        <v>2.4513574841766896E-2</v>
      </c>
      <c r="T1337" s="15">
        <f t="shared" si="265"/>
        <v>0.97548642515823314</v>
      </c>
      <c r="U1337" s="14">
        <f t="shared" si="266"/>
        <v>-2.4819034794132586E-2</v>
      </c>
      <c r="V1337" s="15">
        <f t="shared" si="267"/>
        <v>100</v>
      </c>
      <c r="W1337">
        <f t="shared" si="268"/>
        <v>2.5129590950269308E-2</v>
      </c>
      <c r="AZ1337">
        <v>0.4089508024174256</v>
      </c>
      <c r="BA1337">
        <v>1</v>
      </c>
      <c r="BB1337">
        <v>0</v>
      </c>
      <c r="BC1337">
        <f t="shared" si="272"/>
        <v>1180</v>
      </c>
      <c r="BD1337">
        <f t="shared" si="273"/>
        <v>153</v>
      </c>
      <c r="BE1337">
        <f t="shared" si="269"/>
        <v>4.2984590429845926E-2</v>
      </c>
      <c r="BF1337">
        <f t="shared" si="270"/>
        <v>0.35443037974683544</v>
      </c>
      <c r="BG1337">
        <f t="shared" si="271"/>
        <v>2.8745367376062543E-4</v>
      </c>
    </row>
    <row r="1338" spans="1:59" x14ac:dyDescent="0.35">
      <c r="A1338">
        <v>51</v>
      </c>
      <c r="B1338">
        <v>776.33181818181822</v>
      </c>
      <c r="C1338">
        <v>6</v>
      </c>
      <c r="D1338">
        <v>1297</v>
      </c>
      <c r="E1338">
        <v>2</v>
      </c>
      <c r="F1338">
        <v>1</v>
      </c>
      <c r="G1338">
        <v>5</v>
      </c>
      <c r="H1338">
        <v>3</v>
      </c>
      <c r="I1338">
        <v>1</v>
      </c>
      <c r="J1338">
        <v>0</v>
      </c>
      <c r="K1338">
        <v>14</v>
      </c>
      <c r="L1338">
        <v>2</v>
      </c>
      <c r="M1338">
        <v>2</v>
      </c>
      <c r="N1338" s="14">
        <v>0</v>
      </c>
      <c r="O1338">
        <v>1</v>
      </c>
      <c r="P1338" s="15">
        <f t="shared" si="261"/>
        <v>1</v>
      </c>
      <c r="Q1338">
        <f t="shared" si="262"/>
        <v>0</v>
      </c>
      <c r="R1338">
        <f t="shared" si="263"/>
        <v>7.3248974273413064E-2</v>
      </c>
      <c r="S1338" s="14">
        <f t="shared" si="264"/>
        <v>7.3248974273413064E-2</v>
      </c>
      <c r="T1338" s="15">
        <f t="shared" si="265"/>
        <v>0.92675102572658696</v>
      </c>
      <c r="U1338" s="14">
        <f t="shared" si="266"/>
        <v>-7.607033015224568E-2</v>
      </c>
      <c r="V1338" s="15">
        <f t="shared" si="267"/>
        <v>100</v>
      </c>
      <c r="W1338">
        <f t="shared" si="268"/>
        <v>7.9038460427906992E-2</v>
      </c>
      <c r="AZ1338">
        <v>0.40897221557839969</v>
      </c>
      <c r="BA1338">
        <v>1</v>
      </c>
      <c r="BB1338">
        <v>0</v>
      </c>
      <c r="BC1338">
        <f t="shared" si="272"/>
        <v>1181</v>
      </c>
      <c r="BD1338">
        <f t="shared" si="273"/>
        <v>153</v>
      </c>
      <c r="BE1338">
        <f t="shared" si="269"/>
        <v>4.217356042173559E-2</v>
      </c>
      <c r="BF1338">
        <f t="shared" si="270"/>
        <v>0.35443037974683544</v>
      </c>
      <c r="BG1338">
        <f t="shared" si="271"/>
        <v>0</v>
      </c>
    </row>
    <row r="1339" spans="1:59" x14ac:dyDescent="0.35">
      <c r="A1339">
        <v>51</v>
      </c>
      <c r="B1339">
        <v>776.57377049180332</v>
      </c>
      <c r="C1339">
        <v>6</v>
      </c>
      <c r="D1339">
        <v>162</v>
      </c>
      <c r="E1339">
        <v>1</v>
      </c>
      <c r="F1339">
        <v>2</v>
      </c>
      <c r="G1339">
        <v>1</v>
      </c>
      <c r="H1339">
        <v>3</v>
      </c>
      <c r="I1339">
        <v>1</v>
      </c>
      <c r="J1339">
        <v>0</v>
      </c>
      <c r="K1339">
        <v>13</v>
      </c>
      <c r="L1339">
        <v>3</v>
      </c>
      <c r="M1339">
        <v>3</v>
      </c>
      <c r="N1339" s="14">
        <v>0</v>
      </c>
      <c r="O1339">
        <v>1</v>
      </c>
      <c r="P1339" s="15">
        <f t="shared" si="261"/>
        <v>1</v>
      </c>
      <c r="Q1339">
        <f t="shared" si="262"/>
        <v>0</v>
      </c>
      <c r="R1339">
        <f t="shared" si="263"/>
        <v>6.5070927268621293E-2</v>
      </c>
      <c r="S1339" s="14">
        <f t="shared" si="264"/>
        <v>6.5070927268621293E-2</v>
      </c>
      <c r="T1339" s="15">
        <f t="shared" si="265"/>
        <v>0.93492907273137871</v>
      </c>
      <c r="U1339" s="14">
        <f t="shared" si="266"/>
        <v>-6.7284610612122972E-2</v>
      </c>
      <c r="V1339" s="15">
        <f t="shared" si="267"/>
        <v>100</v>
      </c>
      <c r="W1339">
        <f t="shared" si="268"/>
        <v>6.9599854327470775E-2</v>
      </c>
      <c r="AZ1339">
        <v>0.41008797574598993</v>
      </c>
      <c r="BA1339">
        <v>0</v>
      </c>
      <c r="BB1339">
        <v>1</v>
      </c>
      <c r="BC1339">
        <f t="shared" si="272"/>
        <v>1181</v>
      </c>
      <c r="BD1339">
        <f t="shared" si="273"/>
        <v>154</v>
      </c>
      <c r="BE1339">
        <f t="shared" si="269"/>
        <v>4.217356042173559E-2</v>
      </c>
      <c r="BF1339">
        <f t="shared" si="270"/>
        <v>0.35021097046413507</v>
      </c>
      <c r="BG1339">
        <f t="shared" si="271"/>
        <v>2.8403160621585612E-4</v>
      </c>
    </row>
    <row r="1340" spans="1:59" x14ac:dyDescent="0.35">
      <c r="A1340">
        <v>51</v>
      </c>
      <c r="B1340">
        <v>942</v>
      </c>
      <c r="C1340">
        <v>3</v>
      </c>
      <c r="D1340">
        <v>1786</v>
      </c>
      <c r="E1340">
        <v>1</v>
      </c>
      <c r="F1340">
        <v>1</v>
      </c>
      <c r="G1340">
        <v>6</v>
      </c>
      <c r="H1340">
        <v>3</v>
      </c>
      <c r="I1340">
        <v>2</v>
      </c>
      <c r="J1340">
        <v>0</v>
      </c>
      <c r="K1340">
        <v>11</v>
      </c>
      <c r="L1340">
        <v>4</v>
      </c>
      <c r="M1340">
        <v>3</v>
      </c>
      <c r="N1340" s="14">
        <v>0</v>
      </c>
      <c r="O1340">
        <v>1</v>
      </c>
      <c r="P1340" s="15">
        <f t="shared" si="261"/>
        <v>1</v>
      </c>
      <c r="Q1340">
        <f t="shared" si="262"/>
        <v>0</v>
      </c>
      <c r="R1340">
        <f t="shared" si="263"/>
        <v>2.9682162831916235E-2</v>
      </c>
      <c r="S1340" s="14">
        <f t="shared" si="264"/>
        <v>2.9682162831916235E-2</v>
      </c>
      <c r="T1340" s="15">
        <f t="shared" si="265"/>
        <v>0.97031783716808373</v>
      </c>
      <c r="U1340" s="14">
        <f t="shared" si="266"/>
        <v>-3.0131593972284806E-2</v>
      </c>
      <c r="V1340" s="15">
        <f t="shared" si="267"/>
        <v>100</v>
      </c>
      <c r="W1340">
        <f t="shared" si="268"/>
        <v>3.0590144481466984E-2</v>
      </c>
      <c r="AZ1340">
        <v>0.41072526583182317</v>
      </c>
      <c r="BA1340">
        <v>1</v>
      </c>
      <c r="BB1340">
        <v>0</v>
      </c>
      <c r="BC1340">
        <f t="shared" si="272"/>
        <v>1182</v>
      </c>
      <c r="BD1340">
        <f t="shared" si="273"/>
        <v>154</v>
      </c>
      <c r="BE1340">
        <f t="shared" si="269"/>
        <v>4.1362530413625254E-2</v>
      </c>
      <c r="BF1340">
        <f t="shared" si="270"/>
        <v>0.35021097046413507</v>
      </c>
      <c r="BG1340">
        <f t="shared" si="271"/>
        <v>2.8403160621581726E-4</v>
      </c>
    </row>
    <row r="1341" spans="1:59" x14ac:dyDescent="0.35">
      <c r="A1341">
        <v>51</v>
      </c>
      <c r="B1341">
        <v>1150</v>
      </c>
      <c r="C1341">
        <v>8</v>
      </c>
      <c r="D1341">
        <v>179</v>
      </c>
      <c r="E1341">
        <v>1</v>
      </c>
      <c r="F1341">
        <v>2</v>
      </c>
      <c r="G1341">
        <v>3</v>
      </c>
      <c r="H1341">
        <v>4</v>
      </c>
      <c r="I1341">
        <v>1</v>
      </c>
      <c r="J1341">
        <v>0</v>
      </c>
      <c r="K1341">
        <v>15</v>
      </c>
      <c r="L1341">
        <v>4</v>
      </c>
      <c r="M1341">
        <v>3</v>
      </c>
      <c r="N1341" s="14">
        <v>1</v>
      </c>
      <c r="O1341">
        <v>0</v>
      </c>
      <c r="P1341" s="15">
        <f t="shared" si="261"/>
        <v>1</v>
      </c>
      <c r="Q1341">
        <f t="shared" si="262"/>
        <v>1</v>
      </c>
      <c r="R1341">
        <f t="shared" si="263"/>
        <v>4.8569537668044983E-2</v>
      </c>
      <c r="S1341" s="14">
        <f t="shared" si="264"/>
        <v>4.8569537668044983E-2</v>
      </c>
      <c r="T1341" s="15">
        <f t="shared" si="265"/>
        <v>0.95143046233195505</v>
      </c>
      <c r="U1341" s="14">
        <f t="shared" si="266"/>
        <v>-3.0247587415488293</v>
      </c>
      <c r="V1341" s="15">
        <f t="shared" si="267"/>
        <v>0</v>
      </c>
      <c r="W1341">
        <f t="shared" si="268"/>
        <v>19.589036832811427</v>
      </c>
      <c r="AZ1341">
        <v>0.41734345006375656</v>
      </c>
      <c r="BA1341">
        <v>1</v>
      </c>
      <c r="BB1341">
        <v>0</v>
      </c>
      <c r="BC1341">
        <f t="shared" si="272"/>
        <v>1183</v>
      </c>
      <c r="BD1341">
        <f t="shared" si="273"/>
        <v>154</v>
      </c>
      <c r="BE1341">
        <f t="shared" si="269"/>
        <v>4.0551500405515029E-2</v>
      </c>
      <c r="BF1341">
        <f t="shared" si="270"/>
        <v>0.35021097046413507</v>
      </c>
      <c r="BG1341">
        <f t="shared" si="271"/>
        <v>0</v>
      </c>
    </row>
    <row r="1342" spans="1:59" x14ac:dyDescent="0.35">
      <c r="A1342">
        <v>51</v>
      </c>
      <c r="B1342">
        <v>1169</v>
      </c>
      <c r="C1342">
        <v>7</v>
      </c>
      <c r="D1342">
        <v>211</v>
      </c>
      <c r="E1342">
        <v>2</v>
      </c>
      <c r="F1342">
        <v>2</v>
      </c>
      <c r="G1342">
        <v>3</v>
      </c>
      <c r="H1342">
        <v>3</v>
      </c>
      <c r="I1342">
        <v>2</v>
      </c>
      <c r="J1342">
        <v>0</v>
      </c>
      <c r="K1342">
        <v>15.345132743362832</v>
      </c>
      <c r="L1342">
        <v>3</v>
      </c>
      <c r="M1342">
        <v>3</v>
      </c>
      <c r="N1342" s="14">
        <v>0</v>
      </c>
      <c r="O1342">
        <v>1</v>
      </c>
      <c r="P1342" s="15">
        <f t="shared" si="261"/>
        <v>1</v>
      </c>
      <c r="Q1342">
        <f t="shared" si="262"/>
        <v>0</v>
      </c>
      <c r="R1342">
        <f t="shared" si="263"/>
        <v>2.8522571692521571E-2</v>
      </c>
      <c r="S1342" s="14">
        <f t="shared" si="264"/>
        <v>2.8522571692521571E-2</v>
      </c>
      <c r="T1342" s="15">
        <f t="shared" si="265"/>
        <v>0.97147742830747841</v>
      </c>
      <c r="U1342" s="14">
        <f t="shared" si="266"/>
        <v>-2.89372442920117E-2</v>
      </c>
      <c r="V1342" s="15">
        <f t="shared" si="267"/>
        <v>100</v>
      </c>
      <c r="W1342">
        <f t="shared" si="268"/>
        <v>2.9359994232922113E-2</v>
      </c>
      <c r="AZ1342">
        <v>0.41753187308865114</v>
      </c>
      <c r="BA1342">
        <v>0</v>
      </c>
      <c r="BB1342">
        <v>1</v>
      </c>
      <c r="BC1342">
        <f t="shared" si="272"/>
        <v>1183</v>
      </c>
      <c r="BD1342">
        <f t="shared" si="273"/>
        <v>155</v>
      </c>
      <c r="BE1342">
        <f t="shared" si="269"/>
        <v>4.0551500405515029E-2</v>
      </c>
      <c r="BF1342">
        <f t="shared" si="270"/>
        <v>0.34599156118143459</v>
      </c>
      <c r="BG1342">
        <f t="shared" si="271"/>
        <v>2.8060953867108676E-4</v>
      </c>
    </row>
    <row r="1343" spans="1:59" x14ac:dyDescent="0.35">
      <c r="A1343">
        <v>51</v>
      </c>
      <c r="B1343">
        <v>1178</v>
      </c>
      <c r="C1343">
        <v>14</v>
      </c>
      <c r="D1343">
        <v>500</v>
      </c>
      <c r="E1343">
        <v>3</v>
      </c>
      <c r="F1343">
        <v>1</v>
      </c>
      <c r="G1343">
        <v>8</v>
      </c>
      <c r="H1343">
        <v>4</v>
      </c>
      <c r="I1343">
        <v>2</v>
      </c>
      <c r="J1343">
        <v>0</v>
      </c>
      <c r="K1343">
        <v>14.945945945945946</v>
      </c>
      <c r="L1343">
        <v>3</v>
      </c>
      <c r="M1343">
        <v>2</v>
      </c>
      <c r="N1343" s="14">
        <v>0</v>
      </c>
      <c r="O1343">
        <v>1</v>
      </c>
      <c r="P1343" s="15">
        <f t="shared" si="261"/>
        <v>1</v>
      </c>
      <c r="Q1343">
        <f t="shared" si="262"/>
        <v>0</v>
      </c>
      <c r="R1343">
        <f t="shared" si="263"/>
        <v>3.039831728809957E-2</v>
      </c>
      <c r="S1343" s="14">
        <f t="shared" si="264"/>
        <v>3.039831728809957E-2</v>
      </c>
      <c r="T1343" s="15">
        <f t="shared" si="265"/>
        <v>0.96960168271190039</v>
      </c>
      <c r="U1343" s="14">
        <f t="shared" si="266"/>
        <v>-3.0869928198398674E-2</v>
      </c>
      <c r="V1343" s="15">
        <f t="shared" si="267"/>
        <v>100</v>
      </c>
      <c r="W1343">
        <f t="shared" si="268"/>
        <v>3.1351345434011461E-2</v>
      </c>
      <c r="AZ1343">
        <v>0.41772688153623827</v>
      </c>
      <c r="BA1343">
        <v>1</v>
      </c>
      <c r="BB1343">
        <v>0</v>
      </c>
      <c r="BC1343">
        <f t="shared" si="272"/>
        <v>1184</v>
      </c>
      <c r="BD1343">
        <f t="shared" si="273"/>
        <v>155</v>
      </c>
      <c r="BE1343">
        <f t="shared" si="269"/>
        <v>3.9740470397404692E-2</v>
      </c>
      <c r="BF1343">
        <f t="shared" si="270"/>
        <v>0.34599156118143459</v>
      </c>
      <c r="BG1343">
        <f t="shared" si="271"/>
        <v>2.8060953867108676E-4</v>
      </c>
    </row>
    <row r="1344" spans="1:59" x14ac:dyDescent="0.35">
      <c r="A1344">
        <v>51</v>
      </c>
      <c r="B1344">
        <v>1302</v>
      </c>
      <c r="C1344">
        <v>2</v>
      </c>
      <c r="D1344">
        <v>408</v>
      </c>
      <c r="E1344">
        <v>4</v>
      </c>
      <c r="F1344">
        <v>2</v>
      </c>
      <c r="G1344">
        <v>3</v>
      </c>
      <c r="H1344">
        <v>2</v>
      </c>
      <c r="I1344">
        <v>3</v>
      </c>
      <c r="J1344">
        <v>0</v>
      </c>
      <c r="K1344">
        <v>15.345132743362832</v>
      </c>
      <c r="L1344">
        <v>4</v>
      </c>
      <c r="M1344">
        <v>3</v>
      </c>
      <c r="N1344" s="14">
        <v>0</v>
      </c>
      <c r="O1344">
        <v>1</v>
      </c>
      <c r="P1344" s="15">
        <f t="shared" si="261"/>
        <v>1</v>
      </c>
      <c r="Q1344">
        <f t="shared" si="262"/>
        <v>0</v>
      </c>
      <c r="R1344">
        <f t="shared" si="263"/>
        <v>7.3439175681915946E-3</v>
      </c>
      <c r="S1344" s="14">
        <f t="shared" si="264"/>
        <v>7.3439175681915946E-3</v>
      </c>
      <c r="T1344" s="15">
        <f t="shared" si="265"/>
        <v>0.99265608243180836</v>
      </c>
      <c r="U1344" s="14">
        <f t="shared" si="266"/>
        <v>-7.3710168891186912E-3</v>
      </c>
      <c r="V1344" s="15">
        <f t="shared" si="267"/>
        <v>100</v>
      </c>
      <c r="W1344">
        <f t="shared" si="268"/>
        <v>7.3982497041679019E-3</v>
      </c>
      <c r="AZ1344">
        <v>0.42462527055774407</v>
      </c>
      <c r="BA1344">
        <v>1</v>
      </c>
      <c r="BB1344">
        <v>0</v>
      </c>
      <c r="BC1344">
        <f t="shared" si="272"/>
        <v>1185</v>
      </c>
      <c r="BD1344">
        <f t="shared" si="273"/>
        <v>155</v>
      </c>
      <c r="BE1344">
        <f t="shared" si="269"/>
        <v>3.8929440389294356E-2</v>
      </c>
      <c r="BF1344">
        <f t="shared" si="270"/>
        <v>0.34599156118143459</v>
      </c>
      <c r="BG1344">
        <f t="shared" si="271"/>
        <v>2.8060953867104833E-4</v>
      </c>
    </row>
    <row r="1345" spans="1:59" x14ac:dyDescent="0.35">
      <c r="A1345">
        <v>51</v>
      </c>
      <c r="B1345">
        <v>1318</v>
      </c>
      <c r="C1345">
        <v>26</v>
      </c>
      <c r="D1345">
        <v>851</v>
      </c>
      <c r="E1345">
        <v>1</v>
      </c>
      <c r="F1345">
        <v>1</v>
      </c>
      <c r="G1345">
        <v>6</v>
      </c>
      <c r="H1345">
        <v>3</v>
      </c>
      <c r="I1345">
        <v>2</v>
      </c>
      <c r="J1345">
        <v>0</v>
      </c>
      <c r="K1345">
        <v>14</v>
      </c>
      <c r="L1345">
        <v>3</v>
      </c>
      <c r="M1345">
        <v>2</v>
      </c>
      <c r="N1345" s="14">
        <v>0</v>
      </c>
      <c r="O1345">
        <v>1</v>
      </c>
      <c r="P1345" s="15">
        <f t="shared" si="261"/>
        <v>1</v>
      </c>
      <c r="Q1345">
        <f t="shared" si="262"/>
        <v>0</v>
      </c>
      <c r="R1345">
        <f t="shared" si="263"/>
        <v>8.7390489658015463E-2</v>
      </c>
      <c r="S1345" s="14">
        <f t="shared" si="264"/>
        <v>8.7390489658015463E-2</v>
      </c>
      <c r="T1345" s="15">
        <f t="shared" si="265"/>
        <v>0.91260951034198456</v>
      </c>
      <c r="U1345" s="14">
        <f t="shared" si="266"/>
        <v>-9.1447189392592762E-2</v>
      </c>
      <c r="V1345" s="15">
        <f t="shared" si="267"/>
        <v>100</v>
      </c>
      <c r="W1345">
        <f t="shared" si="268"/>
        <v>9.5758907471024918E-2</v>
      </c>
      <c r="AZ1345">
        <v>0.42749807189941913</v>
      </c>
      <c r="BA1345">
        <v>1</v>
      </c>
      <c r="BB1345">
        <v>0</v>
      </c>
      <c r="BC1345">
        <f t="shared" si="272"/>
        <v>1186</v>
      </c>
      <c r="BD1345">
        <f t="shared" si="273"/>
        <v>155</v>
      </c>
      <c r="BE1345">
        <f t="shared" si="269"/>
        <v>3.8118410381184131E-2</v>
      </c>
      <c r="BF1345">
        <f t="shared" si="270"/>
        <v>0.34599156118143459</v>
      </c>
      <c r="BG1345">
        <f t="shared" si="271"/>
        <v>0</v>
      </c>
    </row>
    <row r="1346" spans="1:59" x14ac:dyDescent="0.35">
      <c r="A1346">
        <v>51</v>
      </c>
      <c r="B1346">
        <v>1323</v>
      </c>
      <c r="C1346">
        <v>4</v>
      </c>
      <c r="D1346">
        <v>1081</v>
      </c>
      <c r="E1346">
        <v>1</v>
      </c>
      <c r="F1346">
        <v>2</v>
      </c>
      <c r="G1346">
        <v>4</v>
      </c>
      <c r="H1346">
        <v>3</v>
      </c>
      <c r="I1346">
        <v>2</v>
      </c>
      <c r="J1346">
        <v>1</v>
      </c>
      <c r="K1346">
        <v>12</v>
      </c>
      <c r="L1346">
        <v>3</v>
      </c>
      <c r="M1346">
        <v>4</v>
      </c>
      <c r="N1346" s="14">
        <v>1</v>
      </c>
      <c r="O1346">
        <v>0</v>
      </c>
      <c r="P1346" s="15">
        <f t="shared" si="261"/>
        <v>1</v>
      </c>
      <c r="Q1346">
        <f t="shared" si="262"/>
        <v>1</v>
      </c>
      <c r="R1346">
        <f t="shared" si="263"/>
        <v>0.13904174219798227</v>
      </c>
      <c r="S1346" s="14">
        <f t="shared" si="264"/>
        <v>0.13904174219798227</v>
      </c>
      <c r="T1346" s="15">
        <f t="shared" si="265"/>
        <v>0.86095825780201773</v>
      </c>
      <c r="U1346" s="14">
        <f t="shared" si="266"/>
        <v>-1.9729810873509346</v>
      </c>
      <c r="V1346" s="15">
        <f t="shared" si="267"/>
        <v>0</v>
      </c>
      <c r="W1346">
        <f t="shared" si="268"/>
        <v>6.1920847954860534</v>
      </c>
      <c r="AZ1346">
        <v>0.42812445519673248</v>
      </c>
      <c r="BA1346">
        <v>0</v>
      </c>
      <c r="BB1346">
        <v>1</v>
      </c>
      <c r="BC1346">
        <f t="shared" si="272"/>
        <v>1186</v>
      </c>
      <c r="BD1346">
        <f t="shared" si="273"/>
        <v>156</v>
      </c>
      <c r="BE1346">
        <f t="shared" si="269"/>
        <v>3.8118410381184131E-2</v>
      </c>
      <c r="BF1346">
        <f t="shared" si="270"/>
        <v>0.34177215189873422</v>
      </c>
      <c r="BG1346">
        <f t="shared" si="271"/>
        <v>0</v>
      </c>
    </row>
    <row r="1347" spans="1:59" x14ac:dyDescent="0.35">
      <c r="A1347">
        <v>51</v>
      </c>
      <c r="B1347">
        <v>1405</v>
      </c>
      <c r="C1347">
        <v>11</v>
      </c>
      <c r="D1347">
        <v>1367</v>
      </c>
      <c r="E1347">
        <v>4</v>
      </c>
      <c r="F1347">
        <v>1</v>
      </c>
      <c r="G1347">
        <v>3</v>
      </c>
      <c r="H1347">
        <v>2</v>
      </c>
      <c r="I1347">
        <v>1</v>
      </c>
      <c r="J1347">
        <v>0</v>
      </c>
      <c r="K1347">
        <v>15.345132743362832</v>
      </c>
      <c r="L1347">
        <v>2</v>
      </c>
      <c r="M1347">
        <v>2</v>
      </c>
      <c r="N1347" s="14">
        <v>0</v>
      </c>
      <c r="O1347">
        <v>1</v>
      </c>
      <c r="P1347" s="15">
        <f t="shared" si="261"/>
        <v>1</v>
      </c>
      <c r="Q1347">
        <f t="shared" si="262"/>
        <v>0</v>
      </c>
      <c r="R1347">
        <f t="shared" si="263"/>
        <v>4.3579610071037597E-2</v>
      </c>
      <c r="S1347" s="14">
        <f t="shared" si="264"/>
        <v>4.3579610071037597E-2</v>
      </c>
      <c r="T1347" s="15">
        <f t="shared" si="265"/>
        <v>0.95642038992896239</v>
      </c>
      <c r="U1347" s="14">
        <f t="shared" si="266"/>
        <v>-4.4557724167923085E-2</v>
      </c>
      <c r="V1347" s="15">
        <f t="shared" si="267"/>
        <v>100</v>
      </c>
      <c r="W1347">
        <f t="shared" si="268"/>
        <v>4.5565329357181994E-2</v>
      </c>
      <c r="AZ1347">
        <v>0.42848757919115416</v>
      </c>
      <c r="BA1347">
        <v>0</v>
      </c>
      <c r="BB1347">
        <v>1</v>
      </c>
      <c r="BC1347">
        <f t="shared" si="272"/>
        <v>1186</v>
      </c>
      <c r="BD1347">
        <f t="shared" si="273"/>
        <v>157</v>
      </c>
      <c r="BE1347">
        <f t="shared" si="269"/>
        <v>3.8118410381184131E-2</v>
      </c>
      <c r="BF1347">
        <f t="shared" si="270"/>
        <v>0.33755274261603374</v>
      </c>
      <c r="BG1347">
        <f t="shared" si="271"/>
        <v>0</v>
      </c>
    </row>
    <row r="1348" spans="1:59" x14ac:dyDescent="0.35">
      <c r="A1348">
        <v>51</v>
      </c>
      <c r="B1348">
        <v>1456</v>
      </c>
      <c r="C1348">
        <v>1</v>
      </c>
      <c r="D1348">
        <v>145</v>
      </c>
      <c r="E1348">
        <v>1</v>
      </c>
      <c r="F1348">
        <v>1</v>
      </c>
      <c r="G1348">
        <v>7</v>
      </c>
      <c r="H1348">
        <v>1</v>
      </c>
      <c r="I1348">
        <v>1</v>
      </c>
      <c r="J1348">
        <v>0</v>
      </c>
      <c r="K1348">
        <v>20</v>
      </c>
      <c r="L1348">
        <v>3</v>
      </c>
      <c r="M1348">
        <v>2</v>
      </c>
      <c r="N1348" s="14">
        <v>0</v>
      </c>
      <c r="O1348">
        <v>1</v>
      </c>
      <c r="P1348" s="15">
        <f t="shared" si="261"/>
        <v>1</v>
      </c>
      <c r="Q1348">
        <f t="shared" si="262"/>
        <v>0</v>
      </c>
      <c r="R1348">
        <f t="shared" si="263"/>
        <v>0.16016304738405276</v>
      </c>
      <c r="S1348" s="14">
        <f t="shared" si="264"/>
        <v>0.16016304738405276</v>
      </c>
      <c r="T1348" s="15">
        <f t="shared" si="265"/>
        <v>0.83983695261594726</v>
      </c>
      <c r="U1348" s="14">
        <f t="shared" si="266"/>
        <v>-0.17454751001403698</v>
      </c>
      <c r="V1348" s="15">
        <f t="shared" si="267"/>
        <v>100</v>
      </c>
      <c r="W1348">
        <f t="shared" si="268"/>
        <v>0.19070731156228896</v>
      </c>
      <c r="AZ1348">
        <v>0.4300115017056072</v>
      </c>
      <c r="BA1348">
        <v>0</v>
      </c>
      <c r="BB1348">
        <v>1</v>
      </c>
      <c r="BC1348">
        <f t="shared" si="272"/>
        <v>1186</v>
      </c>
      <c r="BD1348">
        <f t="shared" si="273"/>
        <v>158</v>
      </c>
      <c r="BE1348">
        <f t="shared" si="269"/>
        <v>3.8118410381184131E-2</v>
      </c>
      <c r="BF1348">
        <f t="shared" si="270"/>
        <v>0.33333333333333337</v>
      </c>
      <c r="BG1348">
        <f t="shared" si="271"/>
        <v>0</v>
      </c>
    </row>
    <row r="1349" spans="1:59" x14ac:dyDescent="0.35">
      <c r="A1349">
        <v>51</v>
      </c>
      <c r="B1349">
        <v>1469</v>
      </c>
      <c r="C1349">
        <v>8</v>
      </c>
      <c r="D1349">
        <v>296</v>
      </c>
      <c r="E1349">
        <v>2</v>
      </c>
      <c r="F1349">
        <v>2</v>
      </c>
      <c r="G1349">
        <v>1</v>
      </c>
      <c r="H1349">
        <v>2</v>
      </c>
      <c r="I1349">
        <v>2</v>
      </c>
      <c r="J1349">
        <v>0</v>
      </c>
      <c r="K1349">
        <v>16</v>
      </c>
      <c r="L1349">
        <v>4</v>
      </c>
      <c r="M1349">
        <v>1</v>
      </c>
      <c r="N1349" s="14">
        <v>0</v>
      </c>
      <c r="O1349">
        <v>1</v>
      </c>
      <c r="P1349" s="15">
        <f t="shared" ref="P1349:P1412" si="274">N1349+O1349</f>
        <v>1</v>
      </c>
      <c r="Q1349">
        <f t="shared" ref="Q1349:Q1412" si="275">IF(P1349=0,"",N1349/P1349)</f>
        <v>0</v>
      </c>
      <c r="R1349">
        <f t="shared" ref="R1349:R1412" si="276">1/(1+EXP(-$Y$5-MMULT(A1349:M1349,$Y$6:$Y$18)))</f>
        <v>4.6187403014017525E-2</v>
      </c>
      <c r="S1349" s="14">
        <f t="shared" ref="S1349:S1412" si="277">P1349*R1349</f>
        <v>4.6187403014017525E-2</v>
      </c>
      <c r="T1349" s="15">
        <f t="shared" ref="T1349:T1412" si="278">P1349-S1349</f>
        <v>0.95381259698598253</v>
      </c>
      <c r="U1349" s="14">
        <f t="shared" ref="U1349:U1412" si="279">IFERROR(P1349*(Q1349*LN(R1349)+(1-Q1349)*LN(1-R1349)),0)</f>
        <v>-4.728806604860851E-2</v>
      </c>
      <c r="V1349" s="15">
        <f t="shared" ref="V1349:V1412" si="280">100*IF(R1349&gt;=$AV$10,N1349/P1349,O1349/P1349)</f>
        <v>100</v>
      </c>
      <c r="W1349">
        <f t="shared" ref="W1349:W1412" si="281">IFERROR((N1349-S1349)^2/S1349+(O1349-T1349)^2/T1349,0)</f>
        <v>4.8423980937102575E-2</v>
      </c>
      <c r="AZ1349">
        <v>0.43004814880517617</v>
      </c>
      <c r="BA1349">
        <v>0</v>
      </c>
      <c r="BB1349">
        <v>1</v>
      </c>
      <c r="BC1349">
        <f t="shared" si="272"/>
        <v>1186</v>
      </c>
      <c r="BD1349">
        <f t="shared" si="273"/>
        <v>159</v>
      </c>
      <c r="BE1349">
        <f t="shared" ref="BE1349:BE1412" si="282">1-BC1349/BC$1474</f>
        <v>3.8118410381184131E-2</v>
      </c>
      <c r="BF1349">
        <f t="shared" ref="BF1349:BF1412" si="283">1-BD1349/BD$1474</f>
        <v>0.32911392405063289</v>
      </c>
      <c r="BG1349">
        <f t="shared" ref="BG1349:BG1412" si="284">(BE1349-BE1350)*BF1349</f>
        <v>0</v>
      </c>
    </row>
    <row r="1350" spans="1:59" x14ac:dyDescent="0.35">
      <c r="A1350">
        <v>52</v>
      </c>
      <c r="B1350">
        <v>258</v>
      </c>
      <c r="C1350">
        <v>8</v>
      </c>
      <c r="D1350">
        <v>1409</v>
      </c>
      <c r="E1350">
        <v>3</v>
      </c>
      <c r="F1350">
        <v>1</v>
      </c>
      <c r="G1350">
        <v>5</v>
      </c>
      <c r="H1350">
        <v>1</v>
      </c>
      <c r="I1350">
        <v>2</v>
      </c>
      <c r="J1350">
        <v>0</v>
      </c>
      <c r="K1350">
        <v>13</v>
      </c>
      <c r="L1350">
        <v>3</v>
      </c>
      <c r="M1350">
        <v>1</v>
      </c>
      <c r="N1350" s="14">
        <v>0</v>
      </c>
      <c r="O1350">
        <v>1</v>
      </c>
      <c r="P1350" s="15">
        <f t="shared" si="274"/>
        <v>1</v>
      </c>
      <c r="Q1350">
        <f t="shared" si="275"/>
        <v>0</v>
      </c>
      <c r="R1350">
        <f t="shared" si="276"/>
        <v>6.5704113893063409E-2</v>
      </c>
      <c r="S1350" s="14">
        <f t="shared" si="277"/>
        <v>6.5704113893063409E-2</v>
      </c>
      <c r="T1350" s="15">
        <f t="shared" si="278"/>
        <v>0.93429588610693659</v>
      </c>
      <c r="U1350" s="14">
        <f t="shared" si="279"/>
        <v>-6.7962096375050449E-2</v>
      </c>
      <c r="V1350" s="15">
        <f t="shared" si="280"/>
        <v>100</v>
      </c>
      <c r="W1350">
        <f t="shared" si="281"/>
        <v>7.0324738522441838E-2</v>
      </c>
      <c r="AZ1350">
        <v>0.43078587710484595</v>
      </c>
      <c r="BA1350">
        <v>0</v>
      </c>
      <c r="BB1350">
        <v>1</v>
      </c>
      <c r="BC1350">
        <f t="shared" ref="BC1350:BC1413" si="285">BC1349+BA1350</f>
        <v>1186</v>
      </c>
      <c r="BD1350">
        <f t="shared" ref="BD1350:BD1413" si="286">BD1349+BB1350</f>
        <v>160</v>
      </c>
      <c r="BE1350">
        <f t="shared" si="282"/>
        <v>3.8118410381184131E-2</v>
      </c>
      <c r="BF1350">
        <f t="shared" si="283"/>
        <v>0.32489451476793252</v>
      </c>
      <c r="BG1350">
        <f t="shared" si="284"/>
        <v>2.6349920094724001E-4</v>
      </c>
    </row>
    <row r="1351" spans="1:59" x14ac:dyDescent="0.35">
      <c r="A1351">
        <v>52</v>
      </c>
      <c r="B1351">
        <v>319</v>
      </c>
      <c r="C1351">
        <v>3</v>
      </c>
      <c r="D1351">
        <v>543</v>
      </c>
      <c r="E1351">
        <v>4</v>
      </c>
      <c r="F1351">
        <v>2</v>
      </c>
      <c r="G1351">
        <v>3</v>
      </c>
      <c r="H1351">
        <v>3</v>
      </c>
      <c r="I1351">
        <v>2</v>
      </c>
      <c r="J1351">
        <v>1</v>
      </c>
      <c r="K1351">
        <v>14</v>
      </c>
      <c r="L1351">
        <v>3</v>
      </c>
      <c r="M1351">
        <v>3</v>
      </c>
      <c r="N1351" s="14">
        <v>0</v>
      </c>
      <c r="O1351">
        <v>1</v>
      </c>
      <c r="P1351" s="15">
        <f t="shared" si="274"/>
        <v>1</v>
      </c>
      <c r="Q1351">
        <f t="shared" si="275"/>
        <v>0</v>
      </c>
      <c r="R1351">
        <f t="shared" si="276"/>
        <v>6.7926033511334277E-2</v>
      </c>
      <c r="S1351" s="14">
        <f t="shared" si="277"/>
        <v>6.7926033511334277E-2</v>
      </c>
      <c r="T1351" s="15">
        <f t="shared" si="278"/>
        <v>0.93207396648866569</v>
      </c>
      <c r="U1351" s="14">
        <f t="shared" si="279"/>
        <v>-7.0343104260373226E-2</v>
      </c>
      <c r="V1351" s="15">
        <f t="shared" si="280"/>
        <v>100</v>
      </c>
      <c r="W1351">
        <f t="shared" si="281"/>
        <v>7.2876226515828008E-2</v>
      </c>
      <c r="AZ1351">
        <v>0.43086548473195507</v>
      </c>
      <c r="BA1351">
        <v>1</v>
      </c>
      <c r="BB1351">
        <v>0</v>
      </c>
      <c r="BC1351">
        <f t="shared" si="285"/>
        <v>1187</v>
      </c>
      <c r="BD1351">
        <f t="shared" si="286"/>
        <v>160</v>
      </c>
      <c r="BE1351">
        <f t="shared" si="282"/>
        <v>3.7307380373073795E-2</v>
      </c>
      <c r="BF1351">
        <f t="shared" si="283"/>
        <v>0.32489451476793252</v>
      </c>
      <c r="BG1351">
        <f t="shared" si="284"/>
        <v>2.6349920094724001E-4</v>
      </c>
    </row>
    <row r="1352" spans="1:59" x14ac:dyDescent="0.35">
      <c r="A1352">
        <v>52</v>
      </c>
      <c r="B1352">
        <v>322</v>
      </c>
      <c r="C1352">
        <v>28</v>
      </c>
      <c r="D1352">
        <v>1401</v>
      </c>
      <c r="E1352">
        <v>4</v>
      </c>
      <c r="F1352">
        <v>1</v>
      </c>
      <c r="G1352">
        <v>3</v>
      </c>
      <c r="H1352">
        <v>3</v>
      </c>
      <c r="I1352">
        <v>2</v>
      </c>
      <c r="J1352">
        <v>1</v>
      </c>
      <c r="K1352">
        <v>15.345132743362832</v>
      </c>
      <c r="L1352">
        <v>2</v>
      </c>
      <c r="M1352">
        <v>2</v>
      </c>
      <c r="N1352" s="14">
        <v>0</v>
      </c>
      <c r="O1352">
        <v>1</v>
      </c>
      <c r="P1352" s="15">
        <f t="shared" si="274"/>
        <v>1</v>
      </c>
      <c r="Q1352">
        <f t="shared" si="275"/>
        <v>0</v>
      </c>
      <c r="R1352">
        <f t="shared" si="276"/>
        <v>0.1341544898787935</v>
      </c>
      <c r="S1352" s="14">
        <f t="shared" si="277"/>
        <v>0.1341544898787935</v>
      </c>
      <c r="T1352" s="15">
        <f t="shared" si="278"/>
        <v>0.86584551012120647</v>
      </c>
      <c r="U1352" s="14">
        <f t="shared" si="279"/>
        <v>-0.14404878111315053</v>
      </c>
      <c r="V1352" s="15">
        <f t="shared" si="280"/>
        <v>100</v>
      </c>
      <c r="W1352">
        <f t="shared" si="281"/>
        <v>0.15494044643138905</v>
      </c>
      <c r="AZ1352">
        <v>0.43154098606436975</v>
      </c>
      <c r="BA1352">
        <v>1</v>
      </c>
      <c r="BB1352">
        <v>0</v>
      </c>
      <c r="BC1352">
        <f t="shared" si="285"/>
        <v>1188</v>
      </c>
      <c r="BD1352">
        <f t="shared" si="286"/>
        <v>160</v>
      </c>
      <c r="BE1352">
        <f t="shared" si="282"/>
        <v>3.6496350364963459E-2</v>
      </c>
      <c r="BF1352">
        <f t="shared" si="283"/>
        <v>0.32489451476793252</v>
      </c>
      <c r="BG1352">
        <f t="shared" si="284"/>
        <v>0</v>
      </c>
    </row>
    <row r="1353" spans="1:59" x14ac:dyDescent="0.35">
      <c r="A1353">
        <v>52</v>
      </c>
      <c r="B1353">
        <v>621</v>
      </c>
      <c r="C1353">
        <v>3</v>
      </c>
      <c r="D1353">
        <v>776</v>
      </c>
      <c r="E1353">
        <v>3</v>
      </c>
      <c r="F1353">
        <v>2</v>
      </c>
      <c r="G1353">
        <v>6</v>
      </c>
      <c r="H1353">
        <v>1</v>
      </c>
      <c r="I1353">
        <v>2</v>
      </c>
      <c r="J1353">
        <v>0</v>
      </c>
      <c r="K1353">
        <v>11</v>
      </c>
      <c r="L1353">
        <v>1</v>
      </c>
      <c r="M1353">
        <v>4</v>
      </c>
      <c r="N1353" s="14">
        <v>0</v>
      </c>
      <c r="O1353">
        <v>1</v>
      </c>
      <c r="P1353" s="15">
        <f t="shared" si="274"/>
        <v>1</v>
      </c>
      <c r="Q1353">
        <f t="shared" si="275"/>
        <v>0</v>
      </c>
      <c r="R1353">
        <f t="shared" si="276"/>
        <v>5.5198688725027825E-2</v>
      </c>
      <c r="S1353" s="14">
        <f t="shared" si="277"/>
        <v>5.5198688725027825E-2</v>
      </c>
      <c r="T1353" s="15">
        <f t="shared" si="278"/>
        <v>0.94480131127497213</v>
      </c>
      <c r="U1353" s="14">
        <f t="shared" si="279"/>
        <v>-5.6780626213651965E-2</v>
      </c>
      <c r="V1353" s="15">
        <f t="shared" si="280"/>
        <v>100</v>
      </c>
      <c r="W1353">
        <f t="shared" si="281"/>
        <v>5.8423594533901918E-2</v>
      </c>
      <c r="AZ1353">
        <v>0.43236232652198531</v>
      </c>
      <c r="BA1353">
        <v>0</v>
      </c>
      <c r="BB1353">
        <v>1</v>
      </c>
      <c r="BC1353">
        <f t="shared" si="285"/>
        <v>1188</v>
      </c>
      <c r="BD1353">
        <f t="shared" si="286"/>
        <v>161</v>
      </c>
      <c r="BE1353">
        <f t="shared" si="282"/>
        <v>3.6496350364963459E-2</v>
      </c>
      <c r="BF1353">
        <f t="shared" si="283"/>
        <v>0.32067510548523204</v>
      </c>
      <c r="BG1353">
        <f t="shared" si="284"/>
        <v>2.6007713340243504E-4</v>
      </c>
    </row>
    <row r="1354" spans="1:59" x14ac:dyDescent="0.35">
      <c r="A1354">
        <v>52</v>
      </c>
      <c r="B1354">
        <v>699</v>
      </c>
      <c r="C1354">
        <v>1</v>
      </c>
      <c r="D1354">
        <v>259</v>
      </c>
      <c r="E1354">
        <v>3</v>
      </c>
      <c r="F1354">
        <v>2</v>
      </c>
      <c r="G1354">
        <v>6</v>
      </c>
      <c r="H1354">
        <v>3</v>
      </c>
      <c r="I1354">
        <v>2</v>
      </c>
      <c r="J1354">
        <v>0</v>
      </c>
      <c r="K1354">
        <v>15.049382716049383</v>
      </c>
      <c r="L1354">
        <v>1</v>
      </c>
      <c r="M1354">
        <v>3</v>
      </c>
      <c r="N1354" s="14">
        <v>0</v>
      </c>
      <c r="O1354">
        <v>1</v>
      </c>
      <c r="P1354" s="15">
        <f t="shared" si="274"/>
        <v>1</v>
      </c>
      <c r="Q1354">
        <f t="shared" si="275"/>
        <v>0</v>
      </c>
      <c r="R1354">
        <f t="shared" si="276"/>
        <v>3.4118714887791238E-2</v>
      </c>
      <c r="S1354" s="14">
        <f t="shared" si="277"/>
        <v>3.4118714887791238E-2</v>
      </c>
      <c r="T1354" s="15">
        <f t="shared" si="278"/>
        <v>0.96588128511220872</v>
      </c>
      <c r="U1354" s="14">
        <f t="shared" si="279"/>
        <v>-3.4714345580197398E-2</v>
      </c>
      <c r="V1354" s="15">
        <f t="shared" si="280"/>
        <v>100</v>
      </c>
      <c r="W1354">
        <f t="shared" si="281"/>
        <v>3.5323921701027251E-2</v>
      </c>
      <c r="AZ1354">
        <v>0.4334315474245708</v>
      </c>
      <c r="BA1354">
        <v>1</v>
      </c>
      <c r="BB1354">
        <v>0</v>
      </c>
      <c r="BC1354">
        <f t="shared" si="285"/>
        <v>1189</v>
      </c>
      <c r="BD1354">
        <f t="shared" si="286"/>
        <v>161</v>
      </c>
      <c r="BE1354">
        <f t="shared" si="282"/>
        <v>3.5685320356853234E-2</v>
      </c>
      <c r="BF1354">
        <f t="shared" si="283"/>
        <v>0.32067510548523204</v>
      </c>
      <c r="BG1354">
        <f t="shared" si="284"/>
        <v>0</v>
      </c>
    </row>
    <row r="1355" spans="1:59" x14ac:dyDescent="0.35">
      <c r="A1355">
        <v>52</v>
      </c>
      <c r="B1355">
        <v>715</v>
      </c>
      <c r="C1355">
        <v>19</v>
      </c>
      <c r="D1355">
        <v>791</v>
      </c>
      <c r="E1355">
        <v>4</v>
      </c>
      <c r="F1355">
        <v>2</v>
      </c>
      <c r="G1355">
        <v>4</v>
      </c>
      <c r="H1355">
        <v>4</v>
      </c>
      <c r="I1355">
        <v>2</v>
      </c>
      <c r="J1355">
        <v>0</v>
      </c>
      <c r="K1355">
        <v>15.375527426160337</v>
      </c>
      <c r="L1355">
        <v>1</v>
      </c>
      <c r="M1355">
        <v>3</v>
      </c>
      <c r="N1355" s="14">
        <v>0</v>
      </c>
      <c r="O1355">
        <v>1</v>
      </c>
      <c r="P1355" s="15">
        <f t="shared" si="274"/>
        <v>1</v>
      </c>
      <c r="Q1355">
        <f t="shared" si="275"/>
        <v>0</v>
      </c>
      <c r="R1355">
        <f t="shared" si="276"/>
        <v>2.1573891065007806E-2</v>
      </c>
      <c r="S1355" s="14">
        <f t="shared" si="277"/>
        <v>2.1573891065007806E-2</v>
      </c>
      <c r="T1355" s="15">
        <f t="shared" si="278"/>
        <v>0.97842610893499216</v>
      </c>
      <c r="U1355" s="14">
        <f t="shared" si="279"/>
        <v>-2.1810009626922335E-2</v>
      </c>
      <c r="V1355" s="15">
        <f t="shared" si="280"/>
        <v>100</v>
      </c>
      <c r="W1355">
        <f t="shared" si="281"/>
        <v>2.2049586440912528E-2</v>
      </c>
      <c r="AZ1355">
        <v>0.4346350708260126</v>
      </c>
      <c r="BA1355">
        <v>0</v>
      </c>
      <c r="BB1355">
        <v>1</v>
      </c>
      <c r="BC1355">
        <f t="shared" si="285"/>
        <v>1189</v>
      </c>
      <c r="BD1355">
        <f t="shared" si="286"/>
        <v>162</v>
      </c>
      <c r="BE1355">
        <f t="shared" si="282"/>
        <v>3.5685320356853234E-2</v>
      </c>
      <c r="BF1355">
        <f t="shared" si="283"/>
        <v>0.31645569620253167</v>
      </c>
      <c r="BG1355">
        <f t="shared" si="284"/>
        <v>2.5665506585770129E-4</v>
      </c>
    </row>
    <row r="1356" spans="1:59" x14ac:dyDescent="0.35">
      <c r="A1356">
        <v>52</v>
      </c>
      <c r="B1356">
        <v>723</v>
      </c>
      <c r="C1356">
        <v>8</v>
      </c>
      <c r="D1356">
        <v>433</v>
      </c>
      <c r="E1356">
        <v>3</v>
      </c>
      <c r="F1356">
        <v>2</v>
      </c>
      <c r="G1356">
        <v>4</v>
      </c>
      <c r="H1356">
        <v>2</v>
      </c>
      <c r="I1356">
        <v>2</v>
      </c>
      <c r="J1356">
        <v>0</v>
      </c>
      <c r="K1356">
        <v>15</v>
      </c>
      <c r="L1356">
        <v>1</v>
      </c>
      <c r="M1356">
        <v>2</v>
      </c>
      <c r="N1356" s="14">
        <v>1</v>
      </c>
      <c r="O1356">
        <v>0</v>
      </c>
      <c r="P1356" s="15">
        <f t="shared" si="274"/>
        <v>1</v>
      </c>
      <c r="Q1356">
        <f t="shared" si="275"/>
        <v>1</v>
      </c>
      <c r="R1356">
        <f t="shared" si="276"/>
        <v>5.9939518795937806E-2</v>
      </c>
      <c r="S1356" s="14">
        <f t="shared" si="277"/>
        <v>5.9939518795937806E-2</v>
      </c>
      <c r="T1356" s="15">
        <f t="shared" si="278"/>
        <v>0.94006048120406216</v>
      </c>
      <c r="U1356" s="14">
        <f t="shared" si="279"/>
        <v>-2.8144192452216443</v>
      </c>
      <c r="V1356" s="15">
        <f t="shared" si="280"/>
        <v>0</v>
      </c>
      <c r="W1356">
        <f t="shared" si="281"/>
        <v>15.683483953290787</v>
      </c>
      <c r="AZ1356">
        <v>0.4357261961911989</v>
      </c>
      <c r="BA1356">
        <v>1</v>
      </c>
      <c r="BB1356">
        <v>0</v>
      </c>
      <c r="BC1356">
        <f t="shared" si="285"/>
        <v>1190</v>
      </c>
      <c r="BD1356">
        <f t="shared" si="286"/>
        <v>162</v>
      </c>
      <c r="BE1356">
        <f t="shared" si="282"/>
        <v>3.4874290348742898E-2</v>
      </c>
      <c r="BF1356">
        <f t="shared" si="283"/>
        <v>0.31645569620253167</v>
      </c>
      <c r="BG1356">
        <f t="shared" si="284"/>
        <v>2.5665506585770129E-4</v>
      </c>
    </row>
    <row r="1357" spans="1:59" x14ac:dyDescent="0.35">
      <c r="A1357">
        <v>52</v>
      </c>
      <c r="B1357">
        <v>771</v>
      </c>
      <c r="C1357">
        <v>2</v>
      </c>
      <c r="D1357">
        <v>329</v>
      </c>
      <c r="E1357">
        <v>1</v>
      </c>
      <c r="F1357">
        <v>2</v>
      </c>
      <c r="G1357">
        <v>6</v>
      </c>
      <c r="H1357">
        <v>3</v>
      </c>
      <c r="I1357">
        <v>1</v>
      </c>
      <c r="J1357">
        <v>1</v>
      </c>
      <c r="K1357">
        <v>15.049382716049383</v>
      </c>
      <c r="L1357">
        <v>4</v>
      </c>
      <c r="M1357">
        <v>4</v>
      </c>
      <c r="N1357" s="14">
        <v>0</v>
      </c>
      <c r="O1357">
        <v>1</v>
      </c>
      <c r="P1357" s="15">
        <f t="shared" si="274"/>
        <v>1</v>
      </c>
      <c r="Q1357">
        <f t="shared" si="275"/>
        <v>0</v>
      </c>
      <c r="R1357">
        <f t="shared" si="276"/>
        <v>0.25158571015890618</v>
      </c>
      <c r="S1357" s="14">
        <f t="shared" si="277"/>
        <v>0.25158571015890618</v>
      </c>
      <c r="T1357" s="15">
        <f t="shared" si="278"/>
        <v>0.74841428984109382</v>
      </c>
      <c r="U1357" s="14">
        <f t="shared" si="279"/>
        <v>-0.28979859090947202</v>
      </c>
      <c r="V1357" s="15">
        <f t="shared" si="280"/>
        <v>100</v>
      </c>
      <c r="W1357">
        <f t="shared" si="281"/>
        <v>0.33615834648523857</v>
      </c>
      <c r="AZ1357">
        <v>0.43603826550387909</v>
      </c>
      <c r="BA1357">
        <v>1</v>
      </c>
      <c r="BB1357">
        <v>0</v>
      </c>
      <c r="BC1357">
        <f t="shared" si="285"/>
        <v>1191</v>
      </c>
      <c r="BD1357">
        <f t="shared" si="286"/>
        <v>162</v>
      </c>
      <c r="BE1357">
        <f t="shared" si="282"/>
        <v>3.4063260340632562E-2</v>
      </c>
      <c r="BF1357">
        <f t="shared" si="283"/>
        <v>0.31645569620253167</v>
      </c>
      <c r="BG1357">
        <f t="shared" si="284"/>
        <v>2.5665506585766616E-4</v>
      </c>
    </row>
    <row r="1358" spans="1:59" x14ac:dyDescent="0.35">
      <c r="A1358">
        <v>52</v>
      </c>
      <c r="B1358">
        <v>773.53418803418799</v>
      </c>
      <c r="C1358">
        <v>6</v>
      </c>
      <c r="D1358">
        <v>630</v>
      </c>
      <c r="E1358">
        <v>4</v>
      </c>
      <c r="F1358">
        <v>2</v>
      </c>
      <c r="G1358">
        <v>4</v>
      </c>
      <c r="H1358">
        <v>1</v>
      </c>
      <c r="I1358">
        <v>3</v>
      </c>
      <c r="J1358">
        <v>1</v>
      </c>
      <c r="K1358">
        <v>12</v>
      </c>
      <c r="L1358">
        <v>2</v>
      </c>
      <c r="M1358">
        <v>3</v>
      </c>
      <c r="N1358" s="14">
        <v>0</v>
      </c>
      <c r="O1358">
        <v>1</v>
      </c>
      <c r="P1358" s="15">
        <f t="shared" si="274"/>
        <v>1</v>
      </c>
      <c r="Q1358">
        <f t="shared" si="275"/>
        <v>0</v>
      </c>
      <c r="R1358">
        <f t="shared" si="276"/>
        <v>9.5605827656165987E-2</v>
      </c>
      <c r="S1358" s="14">
        <f t="shared" si="277"/>
        <v>9.5605827656165987E-2</v>
      </c>
      <c r="T1358" s="15">
        <f t="shared" si="278"/>
        <v>0.90439417234383401</v>
      </c>
      <c r="U1358" s="14">
        <f t="shared" si="279"/>
        <v>-0.1004899822702084</v>
      </c>
      <c r="V1358" s="15">
        <f t="shared" si="280"/>
        <v>100</v>
      </c>
      <c r="W1358">
        <f t="shared" si="281"/>
        <v>0.10571256491889294</v>
      </c>
      <c r="AZ1358">
        <v>0.43851923414281013</v>
      </c>
      <c r="BA1358">
        <v>1</v>
      </c>
      <c r="BB1358">
        <v>0</v>
      </c>
      <c r="BC1358">
        <f t="shared" si="285"/>
        <v>1192</v>
      </c>
      <c r="BD1358">
        <f t="shared" si="286"/>
        <v>162</v>
      </c>
      <c r="BE1358">
        <f t="shared" si="282"/>
        <v>3.3252230332522337E-2</v>
      </c>
      <c r="BF1358">
        <f t="shared" si="283"/>
        <v>0.31645569620253167</v>
      </c>
      <c r="BG1358">
        <f t="shared" si="284"/>
        <v>0</v>
      </c>
    </row>
    <row r="1359" spans="1:59" x14ac:dyDescent="0.35">
      <c r="A1359">
        <v>52</v>
      </c>
      <c r="B1359">
        <v>777.51162790697674</v>
      </c>
      <c r="C1359">
        <v>2</v>
      </c>
      <c r="D1359">
        <v>1038</v>
      </c>
      <c r="E1359">
        <v>1</v>
      </c>
      <c r="F1359">
        <v>1</v>
      </c>
      <c r="G1359">
        <v>6</v>
      </c>
      <c r="H1359">
        <v>4</v>
      </c>
      <c r="I1359">
        <v>2</v>
      </c>
      <c r="J1359">
        <v>0</v>
      </c>
      <c r="K1359">
        <v>15</v>
      </c>
      <c r="L1359">
        <v>4</v>
      </c>
      <c r="M1359">
        <v>3</v>
      </c>
      <c r="N1359" s="14">
        <v>1</v>
      </c>
      <c r="O1359">
        <v>0</v>
      </c>
      <c r="P1359" s="15">
        <f t="shared" si="274"/>
        <v>1</v>
      </c>
      <c r="Q1359">
        <f t="shared" si="275"/>
        <v>1</v>
      </c>
      <c r="R1359">
        <f t="shared" si="276"/>
        <v>1.9806419874467698E-2</v>
      </c>
      <c r="S1359" s="14">
        <f t="shared" si="277"/>
        <v>1.9806419874467698E-2</v>
      </c>
      <c r="T1359" s="15">
        <f t="shared" si="278"/>
        <v>0.98019358012553226</v>
      </c>
      <c r="U1359" s="14">
        <f t="shared" si="279"/>
        <v>-3.9217491577505799</v>
      </c>
      <c r="V1359" s="15">
        <f t="shared" si="280"/>
        <v>0</v>
      </c>
      <c r="W1359">
        <f t="shared" si="281"/>
        <v>49.488680253067443</v>
      </c>
      <c r="AZ1359">
        <v>0.44024069037971669</v>
      </c>
      <c r="BA1359">
        <v>0</v>
      </c>
      <c r="BB1359">
        <v>1</v>
      </c>
      <c r="BC1359">
        <f t="shared" si="285"/>
        <v>1192</v>
      </c>
      <c r="BD1359">
        <f t="shared" si="286"/>
        <v>163</v>
      </c>
      <c r="BE1359">
        <f t="shared" si="282"/>
        <v>3.3252230332522337E-2</v>
      </c>
      <c r="BF1359">
        <f t="shared" si="283"/>
        <v>0.31223628691983119</v>
      </c>
      <c r="BG1359">
        <f t="shared" si="284"/>
        <v>2.5323299831293193E-4</v>
      </c>
    </row>
    <row r="1360" spans="1:59" x14ac:dyDescent="0.35">
      <c r="A1360">
        <v>52</v>
      </c>
      <c r="B1360">
        <v>787.54826254826253</v>
      </c>
      <c r="C1360">
        <v>5</v>
      </c>
      <c r="D1360">
        <v>1319</v>
      </c>
      <c r="E1360">
        <v>2</v>
      </c>
      <c r="F1360">
        <v>2</v>
      </c>
      <c r="G1360">
        <v>8</v>
      </c>
      <c r="H1360">
        <v>2</v>
      </c>
      <c r="I1360">
        <v>1</v>
      </c>
      <c r="J1360">
        <v>1</v>
      </c>
      <c r="K1360">
        <v>19</v>
      </c>
      <c r="L1360">
        <v>3</v>
      </c>
      <c r="M1360">
        <v>2</v>
      </c>
      <c r="N1360" s="14">
        <v>1</v>
      </c>
      <c r="O1360">
        <v>0</v>
      </c>
      <c r="P1360" s="15">
        <f t="shared" si="274"/>
        <v>1</v>
      </c>
      <c r="Q1360">
        <f t="shared" si="275"/>
        <v>1</v>
      </c>
      <c r="R1360">
        <f t="shared" si="276"/>
        <v>0.45129997792133153</v>
      </c>
      <c r="S1360" s="14">
        <f t="shared" si="277"/>
        <v>0.45129997792133153</v>
      </c>
      <c r="T1360" s="15">
        <f t="shared" si="278"/>
        <v>0.54870002207866841</v>
      </c>
      <c r="U1360" s="14">
        <f t="shared" si="279"/>
        <v>-0.79562302107155913</v>
      </c>
      <c r="V1360" s="15">
        <f t="shared" si="280"/>
        <v>0</v>
      </c>
      <c r="W1360">
        <f t="shared" si="281"/>
        <v>1.2158210700695296</v>
      </c>
      <c r="AZ1360">
        <v>0.44155798800583795</v>
      </c>
      <c r="BA1360">
        <v>1</v>
      </c>
      <c r="BB1360">
        <v>0</v>
      </c>
      <c r="BC1360">
        <f t="shared" si="285"/>
        <v>1193</v>
      </c>
      <c r="BD1360">
        <f t="shared" si="286"/>
        <v>163</v>
      </c>
      <c r="BE1360">
        <f t="shared" si="282"/>
        <v>3.2441200324412001E-2</v>
      </c>
      <c r="BF1360">
        <f t="shared" si="283"/>
        <v>0.31223628691983119</v>
      </c>
      <c r="BG1360">
        <f t="shared" si="284"/>
        <v>0</v>
      </c>
    </row>
    <row r="1361" spans="1:59" x14ac:dyDescent="0.35">
      <c r="A1361">
        <v>52</v>
      </c>
      <c r="B1361">
        <v>803.12121212121212</v>
      </c>
      <c r="C1361">
        <v>29</v>
      </c>
      <c r="D1361">
        <v>2019</v>
      </c>
      <c r="E1361">
        <v>1</v>
      </c>
      <c r="F1361">
        <v>2</v>
      </c>
      <c r="G1361">
        <v>9</v>
      </c>
      <c r="H1361">
        <v>4</v>
      </c>
      <c r="I1361">
        <v>3</v>
      </c>
      <c r="J1361">
        <v>0</v>
      </c>
      <c r="K1361">
        <v>15</v>
      </c>
      <c r="L1361">
        <v>2</v>
      </c>
      <c r="M1361">
        <v>2</v>
      </c>
      <c r="N1361" s="14">
        <v>0</v>
      </c>
      <c r="O1361">
        <v>1</v>
      </c>
      <c r="P1361" s="15">
        <f t="shared" si="274"/>
        <v>1</v>
      </c>
      <c r="Q1361">
        <f t="shared" si="275"/>
        <v>0</v>
      </c>
      <c r="R1361">
        <f t="shared" si="276"/>
        <v>7.075954788699286E-2</v>
      </c>
      <c r="S1361" s="14">
        <f t="shared" si="277"/>
        <v>7.075954788699286E-2</v>
      </c>
      <c r="T1361" s="15">
        <f t="shared" si="278"/>
        <v>0.9292404521130071</v>
      </c>
      <c r="U1361" s="14">
        <f t="shared" si="279"/>
        <v>-7.338774468886991E-2</v>
      </c>
      <c r="V1361" s="15">
        <f t="shared" si="280"/>
        <v>100</v>
      </c>
      <c r="W1361">
        <f t="shared" si="281"/>
        <v>7.614772659336147E-2</v>
      </c>
      <c r="AZ1361">
        <v>0.44432761503419094</v>
      </c>
      <c r="BA1361">
        <v>0</v>
      </c>
      <c r="BB1361">
        <v>1</v>
      </c>
      <c r="BC1361">
        <f t="shared" si="285"/>
        <v>1193</v>
      </c>
      <c r="BD1361">
        <f t="shared" si="286"/>
        <v>164</v>
      </c>
      <c r="BE1361">
        <f t="shared" si="282"/>
        <v>3.2441200324412001E-2</v>
      </c>
      <c r="BF1361">
        <f t="shared" si="283"/>
        <v>0.30801687763713081</v>
      </c>
      <c r="BG1361">
        <f t="shared" si="284"/>
        <v>0</v>
      </c>
    </row>
    <row r="1362" spans="1:59" x14ac:dyDescent="0.35">
      <c r="A1362">
        <v>52</v>
      </c>
      <c r="B1362">
        <v>890</v>
      </c>
      <c r="C1362">
        <v>25</v>
      </c>
      <c r="D1362">
        <v>867</v>
      </c>
      <c r="E1362">
        <v>3</v>
      </c>
      <c r="F1362">
        <v>1</v>
      </c>
      <c r="G1362">
        <v>3</v>
      </c>
      <c r="H1362">
        <v>4</v>
      </c>
      <c r="I1362">
        <v>2</v>
      </c>
      <c r="J1362">
        <v>0</v>
      </c>
      <c r="K1362">
        <v>22</v>
      </c>
      <c r="L1362">
        <v>3</v>
      </c>
      <c r="M1362">
        <v>3</v>
      </c>
      <c r="N1362" s="14">
        <v>0</v>
      </c>
      <c r="O1362">
        <v>1</v>
      </c>
      <c r="P1362" s="15">
        <f t="shared" si="274"/>
        <v>1</v>
      </c>
      <c r="Q1362">
        <f t="shared" si="275"/>
        <v>0</v>
      </c>
      <c r="R1362">
        <f t="shared" si="276"/>
        <v>1.4019396453955398E-2</v>
      </c>
      <c r="S1362" s="14">
        <f t="shared" si="277"/>
        <v>1.4019396453955398E-2</v>
      </c>
      <c r="T1362" s="15">
        <f t="shared" si="278"/>
        <v>0.98598060354604455</v>
      </c>
      <c r="U1362" s="14">
        <f t="shared" si="279"/>
        <v>-1.4118596432990592E-2</v>
      </c>
      <c r="V1362" s="15">
        <f t="shared" si="280"/>
        <v>100</v>
      </c>
      <c r="W1362">
        <f t="shared" si="281"/>
        <v>1.4218734530410773E-2</v>
      </c>
      <c r="AZ1362">
        <v>0.44964337330419529</v>
      </c>
      <c r="BA1362">
        <v>0</v>
      </c>
      <c r="BB1362">
        <v>1</v>
      </c>
      <c r="BC1362">
        <f t="shared" si="285"/>
        <v>1193</v>
      </c>
      <c r="BD1362">
        <f t="shared" si="286"/>
        <v>165</v>
      </c>
      <c r="BE1362">
        <f t="shared" si="282"/>
        <v>3.2441200324412001E-2</v>
      </c>
      <c r="BF1362">
        <f t="shared" si="283"/>
        <v>0.30379746835443033</v>
      </c>
      <c r="BG1362">
        <f t="shared" si="284"/>
        <v>0</v>
      </c>
    </row>
    <row r="1363" spans="1:59" x14ac:dyDescent="0.35">
      <c r="A1363">
        <v>52</v>
      </c>
      <c r="B1363">
        <v>994</v>
      </c>
      <c r="C1363">
        <v>7</v>
      </c>
      <c r="D1363">
        <v>1118</v>
      </c>
      <c r="E1363">
        <v>2</v>
      </c>
      <c r="F1363">
        <v>2</v>
      </c>
      <c r="G1363">
        <v>7</v>
      </c>
      <c r="H1363">
        <v>2</v>
      </c>
      <c r="I1363">
        <v>1</v>
      </c>
      <c r="J1363">
        <v>0</v>
      </c>
      <c r="K1363">
        <v>19</v>
      </c>
      <c r="L1363">
        <v>4</v>
      </c>
      <c r="M1363">
        <v>3</v>
      </c>
      <c r="N1363" s="14">
        <v>0</v>
      </c>
      <c r="O1363">
        <v>1</v>
      </c>
      <c r="P1363" s="15">
        <f t="shared" si="274"/>
        <v>1</v>
      </c>
      <c r="Q1363">
        <f t="shared" si="275"/>
        <v>0</v>
      </c>
      <c r="R1363">
        <f t="shared" si="276"/>
        <v>8.357394723996954E-2</v>
      </c>
      <c r="S1363" s="14">
        <f t="shared" si="277"/>
        <v>8.357394723996954E-2</v>
      </c>
      <c r="T1363" s="15">
        <f t="shared" si="278"/>
        <v>0.91642605276003042</v>
      </c>
      <c r="U1363" s="14">
        <f t="shared" si="279"/>
        <v>-8.7273899343756386E-2</v>
      </c>
      <c r="V1363" s="15">
        <f t="shared" si="280"/>
        <v>100</v>
      </c>
      <c r="W1363">
        <f t="shared" si="281"/>
        <v>9.1195516526693166E-2</v>
      </c>
      <c r="AZ1363">
        <v>0.44993288600438525</v>
      </c>
      <c r="BA1363">
        <v>0</v>
      </c>
      <c r="BB1363">
        <v>1</v>
      </c>
      <c r="BC1363">
        <f t="shared" si="285"/>
        <v>1193</v>
      </c>
      <c r="BD1363">
        <f t="shared" si="286"/>
        <v>166</v>
      </c>
      <c r="BE1363">
        <f t="shared" si="282"/>
        <v>3.2441200324412001E-2</v>
      </c>
      <c r="BF1363">
        <f t="shared" si="283"/>
        <v>0.29957805907172996</v>
      </c>
      <c r="BG1363">
        <f t="shared" si="284"/>
        <v>0</v>
      </c>
    </row>
    <row r="1364" spans="1:59" x14ac:dyDescent="0.35">
      <c r="A1364">
        <v>52</v>
      </c>
      <c r="B1364">
        <v>1053</v>
      </c>
      <c r="C1364">
        <v>1</v>
      </c>
      <c r="D1364">
        <v>976</v>
      </c>
      <c r="E1364">
        <v>4</v>
      </c>
      <c r="F1364">
        <v>2</v>
      </c>
      <c r="G1364">
        <v>6</v>
      </c>
      <c r="H1364">
        <v>4</v>
      </c>
      <c r="I1364">
        <v>2</v>
      </c>
      <c r="J1364">
        <v>0</v>
      </c>
      <c r="K1364">
        <v>15</v>
      </c>
      <c r="L1364">
        <v>2</v>
      </c>
      <c r="M1364">
        <v>2</v>
      </c>
      <c r="N1364" s="14">
        <v>0</v>
      </c>
      <c r="O1364">
        <v>1</v>
      </c>
      <c r="P1364" s="15">
        <f t="shared" si="274"/>
        <v>1</v>
      </c>
      <c r="Q1364">
        <f t="shared" si="275"/>
        <v>0</v>
      </c>
      <c r="R1364">
        <f t="shared" si="276"/>
        <v>1.7388512477638451E-2</v>
      </c>
      <c r="S1364" s="14">
        <f t="shared" si="277"/>
        <v>1.7388512477638451E-2</v>
      </c>
      <c r="T1364" s="15">
        <f t="shared" si="278"/>
        <v>0.98261148752236149</v>
      </c>
      <c r="U1364" s="14">
        <f t="shared" si="279"/>
        <v>-1.7541468371126717E-2</v>
      </c>
      <c r="V1364" s="15">
        <f t="shared" si="280"/>
        <v>100</v>
      </c>
      <c r="W1364">
        <f t="shared" si="281"/>
        <v>1.7696223480435078E-2</v>
      </c>
      <c r="AZ1364">
        <v>0.45129997792133153</v>
      </c>
      <c r="BA1364">
        <v>0</v>
      </c>
      <c r="BB1364">
        <v>1</v>
      </c>
      <c r="BC1364">
        <f t="shared" si="285"/>
        <v>1193</v>
      </c>
      <c r="BD1364">
        <f t="shared" si="286"/>
        <v>167</v>
      </c>
      <c r="BE1364">
        <f t="shared" si="282"/>
        <v>3.2441200324412001E-2</v>
      </c>
      <c r="BF1364">
        <f t="shared" si="283"/>
        <v>0.29535864978902948</v>
      </c>
      <c r="BG1364">
        <f t="shared" si="284"/>
        <v>0</v>
      </c>
    </row>
    <row r="1365" spans="1:59" x14ac:dyDescent="0.35">
      <c r="A1365">
        <v>52</v>
      </c>
      <c r="B1365">
        <v>1323</v>
      </c>
      <c r="C1365">
        <v>2</v>
      </c>
      <c r="D1365">
        <v>316</v>
      </c>
      <c r="E1365">
        <v>3</v>
      </c>
      <c r="F1365">
        <v>1</v>
      </c>
      <c r="G1365">
        <v>5</v>
      </c>
      <c r="H1365">
        <v>4</v>
      </c>
      <c r="I1365">
        <v>1</v>
      </c>
      <c r="J1365">
        <v>0</v>
      </c>
      <c r="K1365">
        <v>15</v>
      </c>
      <c r="L1365">
        <v>2</v>
      </c>
      <c r="M1365">
        <v>2</v>
      </c>
      <c r="N1365" s="14">
        <v>0</v>
      </c>
      <c r="O1365">
        <v>1</v>
      </c>
      <c r="P1365" s="15">
        <f t="shared" si="274"/>
        <v>1</v>
      </c>
      <c r="Q1365">
        <f t="shared" si="275"/>
        <v>0</v>
      </c>
      <c r="R1365">
        <f t="shared" si="276"/>
        <v>3.2837368109540008E-2</v>
      </c>
      <c r="S1365" s="14">
        <f t="shared" si="277"/>
        <v>3.2837368109540008E-2</v>
      </c>
      <c r="T1365" s="15">
        <f t="shared" si="278"/>
        <v>0.96716263189046003</v>
      </c>
      <c r="U1365" s="14">
        <f t="shared" si="279"/>
        <v>-3.3388615776905183E-2</v>
      </c>
      <c r="V1365" s="15">
        <f t="shared" si="280"/>
        <v>100</v>
      </c>
      <c r="W1365">
        <f t="shared" si="281"/>
        <v>3.3952271341743834E-2</v>
      </c>
      <c r="AZ1365">
        <v>0.45424690641741305</v>
      </c>
      <c r="BA1365">
        <v>0</v>
      </c>
      <c r="BB1365">
        <v>1</v>
      </c>
      <c r="BC1365">
        <f t="shared" si="285"/>
        <v>1193</v>
      </c>
      <c r="BD1365">
        <f t="shared" si="286"/>
        <v>168</v>
      </c>
      <c r="BE1365">
        <f t="shared" si="282"/>
        <v>3.2441200324412001E-2</v>
      </c>
      <c r="BF1365">
        <f t="shared" si="283"/>
        <v>0.29113924050632911</v>
      </c>
      <c r="BG1365">
        <f t="shared" si="284"/>
        <v>2.3612266058908518E-4</v>
      </c>
    </row>
    <row r="1366" spans="1:59" x14ac:dyDescent="0.35">
      <c r="A1366">
        <v>52</v>
      </c>
      <c r="B1366">
        <v>1325</v>
      </c>
      <c r="C1366">
        <v>11</v>
      </c>
      <c r="D1366">
        <v>813</v>
      </c>
      <c r="E1366">
        <v>4</v>
      </c>
      <c r="F1366">
        <v>1</v>
      </c>
      <c r="G1366">
        <v>5</v>
      </c>
      <c r="H1366">
        <v>3</v>
      </c>
      <c r="I1366">
        <v>2</v>
      </c>
      <c r="J1366">
        <v>0</v>
      </c>
      <c r="K1366">
        <v>20</v>
      </c>
      <c r="L1366">
        <v>2</v>
      </c>
      <c r="M1366">
        <v>3</v>
      </c>
      <c r="N1366" s="14">
        <v>0</v>
      </c>
      <c r="O1366">
        <v>1</v>
      </c>
      <c r="P1366" s="15">
        <f t="shared" si="274"/>
        <v>1</v>
      </c>
      <c r="Q1366">
        <f t="shared" si="275"/>
        <v>0</v>
      </c>
      <c r="R1366">
        <f t="shared" si="276"/>
        <v>1.3946632236112637E-2</v>
      </c>
      <c r="S1366" s="14">
        <f t="shared" si="277"/>
        <v>1.3946632236112637E-2</v>
      </c>
      <c r="T1366" s="15">
        <f t="shared" si="278"/>
        <v>0.98605336776388741</v>
      </c>
      <c r="U1366" s="14">
        <f t="shared" si="279"/>
        <v>-1.4044800323050817E-2</v>
      </c>
      <c r="V1366" s="15">
        <f t="shared" si="280"/>
        <v>100</v>
      </c>
      <c r="W1366">
        <f t="shared" si="281"/>
        <v>1.4143891894756134E-2</v>
      </c>
      <c r="AZ1366">
        <v>0.4562003654452863</v>
      </c>
      <c r="BA1366">
        <v>1</v>
      </c>
      <c r="BB1366">
        <v>0</v>
      </c>
      <c r="BC1366">
        <f t="shared" si="285"/>
        <v>1194</v>
      </c>
      <c r="BD1366">
        <f t="shared" si="286"/>
        <v>168</v>
      </c>
      <c r="BE1366">
        <f t="shared" si="282"/>
        <v>3.1630170316301665E-2</v>
      </c>
      <c r="BF1366">
        <f t="shared" si="283"/>
        <v>0.29113924050632911</v>
      </c>
      <c r="BG1366">
        <f t="shared" si="284"/>
        <v>2.3612266058905287E-4</v>
      </c>
    </row>
    <row r="1367" spans="1:59" x14ac:dyDescent="0.35">
      <c r="A1367">
        <v>52</v>
      </c>
      <c r="B1367">
        <v>1490</v>
      </c>
      <c r="C1367">
        <v>4</v>
      </c>
      <c r="D1367">
        <v>546</v>
      </c>
      <c r="E1367">
        <v>4</v>
      </c>
      <c r="F1367">
        <v>1</v>
      </c>
      <c r="G1367">
        <v>6</v>
      </c>
      <c r="H1367">
        <v>4</v>
      </c>
      <c r="I1367">
        <v>2</v>
      </c>
      <c r="J1367">
        <v>0</v>
      </c>
      <c r="K1367">
        <v>15.049382716049383</v>
      </c>
      <c r="L1367">
        <v>4</v>
      </c>
      <c r="M1367">
        <v>1</v>
      </c>
      <c r="N1367" s="14">
        <v>0</v>
      </c>
      <c r="O1367">
        <v>1</v>
      </c>
      <c r="P1367" s="15">
        <f t="shared" si="274"/>
        <v>1</v>
      </c>
      <c r="Q1367">
        <f t="shared" si="275"/>
        <v>0</v>
      </c>
      <c r="R1367">
        <f t="shared" si="276"/>
        <v>1.3159119255829233E-2</v>
      </c>
      <c r="S1367" s="14">
        <f t="shared" si="277"/>
        <v>1.3159119255829233E-2</v>
      </c>
      <c r="T1367" s="15">
        <f t="shared" si="278"/>
        <v>0.98684088074417076</v>
      </c>
      <c r="U1367" s="14">
        <f t="shared" si="279"/>
        <v>-1.3246467596697455E-2</v>
      </c>
      <c r="V1367" s="15">
        <f t="shared" si="280"/>
        <v>100</v>
      </c>
      <c r="W1367">
        <f t="shared" si="281"/>
        <v>1.3334590725412612E-2</v>
      </c>
      <c r="AZ1367">
        <v>0.45683423195731687</v>
      </c>
      <c r="BA1367">
        <v>1</v>
      </c>
      <c r="BB1367">
        <v>0</v>
      </c>
      <c r="BC1367">
        <f t="shared" si="285"/>
        <v>1195</v>
      </c>
      <c r="BD1367">
        <f t="shared" si="286"/>
        <v>168</v>
      </c>
      <c r="BE1367">
        <f t="shared" si="282"/>
        <v>3.0819140308191439E-2</v>
      </c>
      <c r="BF1367">
        <f t="shared" si="283"/>
        <v>0.29113924050632911</v>
      </c>
      <c r="BG1367">
        <f t="shared" si="284"/>
        <v>2.3612266058908518E-4</v>
      </c>
    </row>
    <row r="1368" spans="1:59" x14ac:dyDescent="0.35">
      <c r="A1368">
        <v>53</v>
      </c>
      <c r="B1368">
        <v>102</v>
      </c>
      <c r="C1368">
        <v>23</v>
      </c>
      <c r="D1368">
        <v>901</v>
      </c>
      <c r="E1368">
        <v>4</v>
      </c>
      <c r="F1368">
        <v>1</v>
      </c>
      <c r="G1368">
        <v>1</v>
      </c>
      <c r="H1368">
        <v>4</v>
      </c>
      <c r="I1368">
        <v>1</v>
      </c>
      <c r="J1368">
        <v>0</v>
      </c>
      <c r="K1368">
        <v>15.079365079365079</v>
      </c>
      <c r="L1368">
        <v>3</v>
      </c>
      <c r="M1368">
        <v>3</v>
      </c>
      <c r="N1368" s="14">
        <v>0</v>
      </c>
      <c r="O1368">
        <v>1</v>
      </c>
      <c r="P1368" s="15">
        <f t="shared" si="274"/>
        <v>1</v>
      </c>
      <c r="Q1368">
        <f t="shared" si="275"/>
        <v>0</v>
      </c>
      <c r="R1368">
        <f t="shared" si="276"/>
        <v>1.7665891461722993E-2</v>
      </c>
      <c r="S1368" s="14">
        <f t="shared" si="277"/>
        <v>1.7665891461722993E-2</v>
      </c>
      <c r="T1368" s="15">
        <f t="shared" si="278"/>
        <v>0.98233410853827696</v>
      </c>
      <c r="U1368" s="14">
        <f t="shared" si="279"/>
        <v>-1.782379576633103E-2</v>
      </c>
      <c r="V1368" s="15">
        <f t="shared" si="280"/>
        <v>100</v>
      </c>
      <c r="W1368">
        <f t="shared" si="281"/>
        <v>1.7983587567787927E-2</v>
      </c>
      <c r="AZ1368">
        <v>0.45885883561966495</v>
      </c>
      <c r="BA1368">
        <v>1</v>
      </c>
      <c r="BB1368">
        <v>0</v>
      </c>
      <c r="BC1368">
        <f t="shared" si="285"/>
        <v>1196</v>
      </c>
      <c r="BD1368">
        <f t="shared" si="286"/>
        <v>168</v>
      </c>
      <c r="BE1368">
        <f t="shared" si="282"/>
        <v>3.0008110300081103E-2</v>
      </c>
      <c r="BF1368">
        <f t="shared" si="283"/>
        <v>0.29113924050632911</v>
      </c>
      <c r="BG1368">
        <f t="shared" si="284"/>
        <v>2.3612266058908518E-4</v>
      </c>
    </row>
    <row r="1369" spans="1:59" x14ac:dyDescent="0.35">
      <c r="A1369">
        <v>53</v>
      </c>
      <c r="B1369">
        <v>124</v>
      </c>
      <c r="C1369">
        <v>2</v>
      </c>
      <c r="D1369">
        <v>1050</v>
      </c>
      <c r="E1369">
        <v>3</v>
      </c>
      <c r="F1369">
        <v>1</v>
      </c>
      <c r="G1369">
        <v>8</v>
      </c>
      <c r="H1369">
        <v>2</v>
      </c>
      <c r="I1369">
        <v>2</v>
      </c>
      <c r="J1369">
        <v>0</v>
      </c>
      <c r="K1369">
        <v>12</v>
      </c>
      <c r="L1369">
        <v>1</v>
      </c>
      <c r="M1369">
        <v>3</v>
      </c>
      <c r="N1369" s="14">
        <v>0</v>
      </c>
      <c r="O1369">
        <v>1</v>
      </c>
      <c r="P1369" s="15">
        <f t="shared" si="274"/>
        <v>1</v>
      </c>
      <c r="Q1369">
        <f t="shared" si="275"/>
        <v>0</v>
      </c>
      <c r="R1369">
        <f t="shared" si="276"/>
        <v>4.526661802220678E-2</v>
      </c>
      <c r="S1369" s="14">
        <f t="shared" si="277"/>
        <v>4.526661802220678E-2</v>
      </c>
      <c r="T1369" s="15">
        <f t="shared" si="278"/>
        <v>0.95473338197779323</v>
      </c>
      <c r="U1369" s="14">
        <f t="shared" si="279"/>
        <v>-4.6323158654811535E-2</v>
      </c>
      <c r="V1369" s="15">
        <f t="shared" si="280"/>
        <v>100</v>
      </c>
      <c r="W1369">
        <f t="shared" si="281"/>
        <v>4.7412836794743674E-2</v>
      </c>
      <c r="AZ1369">
        <v>0.46101221685440652</v>
      </c>
      <c r="BA1369">
        <v>1</v>
      </c>
      <c r="BB1369">
        <v>0</v>
      </c>
      <c r="BC1369">
        <f t="shared" si="285"/>
        <v>1197</v>
      </c>
      <c r="BD1369">
        <f t="shared" si="286"/>
        <v>168</v>
      </c>
      <c r="BE1369">
        <f t="shared" si="282"/>
        <v>2.9197080291970767E-2</v>
      </c>
      <c r="BF1369">
        <f t="shared" si="283"/>
        <v>0.29113924050632911</v>
      </c>
      <c r="BG1369">
        <f t="shared" si="284"/>
        <v>0</v>
      </c>
    </row>
    <row r="1370" spans="1:59" x14ac:dyDescent="0.35">
      <c r="A1370">
        <v>53</v>
      </c>
      <c r="B1370">
        <v>238</v>
      </c>
      <c r="C1370">
        <v>1</v>
      </c>
      <c r="D1370">
        <v>682</v>
      </c>
      <c r="E1370">
        <v>4</v>
      </c>
      <c r="F1370">
        <v>1</v>
      </c>
      <c r="G1370">
        <v>8</v>
      </c>
      <c r="H1370">
        <v>1</v>
      </c>
      <c r="I1370">
        <v>1</v>
      </c>
      <c r="J1370">
        <v>0</v>
      </c>
      <c r="K1370">
        <v>14.945945945945946</v>
      </c>
      <c r="L1370">
        <v>4</v>
      </c>
      <c r="M1370">
        <v>4</v>
      </c>
      <c r="N1370" s="14">
        <v>0</v>
      </c>
      <c r="O1370">
        <v>1</v>
      </c>
      <c r="P1370" s="15">
        <f t="shared" si="274"/>
        <v>1</v>
      </c>
      <c r="Q1370">
        <f t="shared" si="275"/>
        <v>0</v>
      </c>
      <c r="R1370">
        <f t="shared" si="276"/>
        <v>3.8056073511132937E-2</v>
      </c>
      <c r="S1370" s="14">
        <f t="shared" si="277"/>
        <v>3.8056073511132937E-2</v>
      </c>
      <c r="T1370" s="15">
        <f t="shared" si="278"/>
        <v>0.96194392648886706</v>
      </c>
      <c r="U1370" s="14">
        <f t="shared" si="279"/>
        <v>-3.8799118488380788E-2</v>
      </c>
      <c r="V1370" s="15">
        <f t="shared" si="280"/>
        <v>100</v>
      </c>
      <c r="W1370">
        <f t="shared" si="281"/>
        <v>3.9561633961388051E-2</v>
      </c>
      <c r="AZ1370">
        <v>0.46108647315715207</v>
      </c>
      <c r="BA1370">
        <v>0</v>
      </c>
      <c r="BB1370">
        <v>1</v>
      </c>
      <c r="BC1370">
        <f t="shared" si="285"/>
        <v>1197</v>
      </c>
      <c r="BD1370">
        <f t="shared" si="286"/>
        <v>169</v>
      </c>
      <c r="BE1370">
        <f t="shared" si="282"/>
        <v>2.9197080291970767E-2</v>
      </c>
      <c r="BF1370">
        <f t="shared" si="283"/>
        <v>0.28691983122362874</v>
      </c>
      <c r="BG1370">
        <f t="shared" si="284"/>
        <v>0</v>
      </c>
    </row>
    <row r="1371" spans="1:59" x14ac:dyDescent="0.35">
      <c r="A1371">
        <v>53</v>
      </c>
      <c r="B1371">
        <v>346</v>
      </c>
      <c r="C1371">
        <v>6</v>
      </c>
      <c r="D1371">
        <v>769</v>
      </c>
      <c r="E1371">
        <v>4</v>
      </c>
      <c r="F1371">
        <v>2</v>
      </c>
      <c r="G1371">
        <v>5</v>
      </c>
      <c r="H1371">
        <v>4</v>
      </c>
      <c r="I1371">
        <v>1</v>
      </c>
      <c r="J1371">
        <v>0</v>
      </c>
      <c r="K1371">
        <v>17</v>
      </c>
      <c r="L1371">
        <v>4</v>
      </c>
      <c r="M1371">
        <v>3</v>
      </c>
      <c r="N1371" s="14">
        <v>0</v>
      </c>
      <c r="O1371">
        <v>1</v>
      </c>
      <c r="P1371" s="15">
        <f t="shared" si="274"/>
        <v>1</v>
      </c>
      <c r="Q1371">
        <f t="shared" si="275"/>
        <v>0</v>
      </c>
      <c r="R1371">
        <f t="shared" si="276"/>
        <v>1.9065404641383968E-2</v>
      </c>
      <c r="S1371" s="14">
        <f t="shared" si="277"/>
        <v>1.9065404641383968E-2</v>
      </c>
      <c r="T1371" s="15">
        <f t="shared" si="278"/>
        <v>0.98093459535861605</v>
      </c>
      <c r="U1371" s="14">
        <f t="shared" si="279"/>
        <v>-1.924949303735532E-2</v>
      </c>
      <c r="V1371" s="15">
        <f t="shared" si="280"/>
        <v>100</v>
      </c>
      <c r="W1371">
        <f t="shared" si="281"/>
        <v>1.9435959065562287E-2</v>
      </c>
      <c r="AZ1371">
        <v>0.46358570809547495</v>
      </c>
      <c r="BA1371">
        <v>0</v>
      </c>
      <c r="BB1371">
        <v>1</v>
      </c>
      <c r="BC1371">
        <f t="shared" si="285"/>
        <v>1197</v>
      </c>
      <c r="BD1371">
        <f t="shared" si="286"/>
        <v>170</v>
      </c>
      <c r="BE1371">
        <f t="shared" si="282"/>
        <v>2.9197080291970767E-2</v>
      </c>
      <c r="BF1371">
        <f t="shared" si="283"/>
        <v>0.28270042194092826</v>
      </c>
      <c r="BG1371">
        <f t="shared" si="284"/>
        <v>2.292785254995151E-4</v>
      </c>
    </row>
    <row r="1372" spans="1:59" x14ac:dyDescent="0.35">
      <c r="A1372">
        <v>53</v>
      </c>
      <c r="B1372">
        <v>447</v>
      </c>
      <c r="C1372">
        <v>2</v>
      </c>
      <c r="D1372">
        <v>1472</v>
      </c>
      <c r="E1372">
        <v>4</v>
      </c>
      <c r="F1372">
        <v>2</v>
      </c>
      <c r="G1372">
        <v>1</v>
      </c>
      <c r="H1372">
        <v>2</v>
      </c>
      <c r="I1372">
        <v>1</v>
      </c>
      <c r="J1372">
        <v>0</v>
      </c>
      <c r="K1372">
        <v>12</v>
      </c>
      <c r="L1372">
        <v>2</v>
      </c>
      <c r="M1372">
        <v>2</v>
      </c>
      <c r="N1372" s="14">
        <v>0</v>
      </c>
      <c r="O1372">
        <v>1</v>
      </c>
      <c r="P1372" s="15">
        <f t="shared" si="274"/>
        <v>1</v>
      </c>
      <c r="Q1372">
        <f t="shared" si="275"/>
        <v>0</v>
      </c>
      <c r="R1372">
        <f t="shared" si="276"/>
        <v>3.9416644907092568E-2</v>
      </c>
      <c r="S1372" s="14">
        <f t="shared" si="277"/>
        <v>3.9416644907092568E-2</v>
      </c>
      <c r="T1372" s="15">
        <f t="shared" si="278"/>
        <v>0.96058335509290749</v>
      </c>
      <c r="U1372" s="14">
        <f t="shared" si="279"/>
        <v>-4.0214517516666486E-2</v>
      </c>
      <c r="V1372" s="15">
        <f t="shared" si="280"/>
        <v>100</v>
      </c>
      <c r="W1372">
        <f t="shared" si="281"/>
        <v>4.1034070284593049E-2</v>
      </c>
      <c r="AZ1372">
        <v>0.46472807285037454</v>
      </c>
      <c r="BA1372">
        <v>1</v>
      </c>
      <c r="BB1372">
        <v>0</v>
      </c>
      <c r="BC1372">
        <f t="shared" si="285"/>
        <v>1198</v>
      </c>
      <c r="BD1372">
        <f t="shared" si="286"/>
        <v>170</v>
      </c>
      <c r="BE1372">
        <f t="shared" si="282"/>
        <v>2.8386050283860542E-2</v>
      </c>
      <c r="BF1372">
        <f t="shared" si="283"/>
        <v>0.28270042194092826</v>
      </c>
      <c r="BG1372">
        <f t="shared" si="284"/>
        <v>0</v>
      </c>
    </row>
    <row r="1373" spans="1:59" x14ac:dyDescent="0.35">
      <c r="A1373">
        <v>53</v>
      </c>
      <c r="B1373">
        <v>607</v>
      </c>
      <c r="C1373">
        <v>2</v>
      </c>
      <c r="D1373">
        <v>1572</v>
      </c>
      <c r="E1373">
        <v>3</v>
      </c>
      <c r="F1373">
        <v>1</v>
      </c>
      <c r="G1373">
        <v>3</v>
      </c>
      <c r="H1373">
        <v>4</v>
      </c>
      <c r="I1373">
        <v>2</v>
      </c>
      <c r="J1373">
        <v>0</v>
      </c>
      <c r="K1373">
        <v>16</v>
      </c>
      <c r="L1373">
        <v>2</v>
      </c>
      <c r="M1373">
        <v>3</v>
      </c>
      <c r="N1373" s="14">
        <v>1</v>
      </c>
      <c r="O1373">
        <v>0</v>
      </c>
      <c r="P1373" s="15">
        <f t="shared" si="274"/>
        <v>1</v>
      </c>
      <c r="Q1373">
        <f t="shared" si="275"/>
        <v>1</v>
      </c>
      <c r="R1373">
        <f t="shared" si="276"/>
        <v>8.7302356276570091E-3</v>
      </c>
      <c r="S1373" s="14">
        <f t="shared" si="277"/>
        <v>8.7302356276570091E-3</v>
      </c>
      <c r="T1373" s="15">
        <f t="shared" si="278"/>
        <v>0.99126976437234304</v>
      </c>
      <c r="U1373" s="14">
        <f t="shared" si="279"/>
        <v>-4.7409629189270515</v>
      </c>
      <c r="V1373" s="15">
        <f t="shared" si="280"/>
        <v>0</v>
      </c>
      <c r="W1373">
        <f t="shared" si="281"/>
        <v>113.5444456083228</v>
      </c>
      <c r="AZ1373">
        <v>0.46486369836945929</v>
      </c>
      <c r="BA1373">
        <v>0</v>
      </c>
      <c r="BB1373">
        <v>1</v>
      </c>
      <c r="BC1373">
        <f t="shared" si="285"/>
        <v>1198</v>
      </c>
      <c r="BD1373">
        <f t="shared" si="286"/>
        <v>171</v>
      </c>
      <c r="BE1373">
        <f t="shared" si="282"/>
        <v>2.8386050283860542E-2</v>
      </c>
      <c r="BF1373">
        <f t="shared" si="283"/>
        <v>0.27848101265822789</v>
      </c>
      <c r="BG1373">
        <f t="shared" si="284"/>
        <v>0</v>
      </c>
    </row>
    <row r="1374" spans="1:59" x14ac:dyDescent="0.35">
      <c r="A1374">
        <v>53</v>
      </c>
      <c r="B1374">
        <v>661</v>
      </c>
      <c r="C1374">
        <v>1</v>
      </c>
      <c r="D1374">
        <v>1775</v>
      </c>
      <c r="E1374">
        <v>1</v>
      </c>
      <c r="F1374">
        <v>1</v>
      </c>
      <c r="G1374">
        <v>3</v>
      </c>
      <c r="H1374">
        <v>3</v>
      </c>
      <c r="I1374">
        <v>2</v>
      </c>
      <c r="J1374">
        <v>1</v>
      </c>
      <c r="K1374">
        <v>20</v>
      </c>
      <c r="L1374">
        <v>4</v>
      </c>
      <c r="M1374">
        <v>2</v>
      </c>
      <c r="N1374" s="14">
        <v>0</v>
      </c>
      <c r="O1374">
        <v>1</v>
      </c>
      <c r="P1374" s="15">
        <f t="shared" si="274"/>
        <v>1</v>
      </c>
      <c r="Q1374">
        <f t="shared" si="275"/>
        <v>0</v>
      </c>
      <c r="R1374">
        <f t="shared" si="276"/>
        <v>9.8647482175631823E-2</v>
      </c>
      <c r="S1374" s="14">
        <f t="shared" si="277"/>
        <v>9.8647482175631823E-2</v>
      </c>
      <c r="T1374" s="15">
        <f t="shared" si="278"/>
        <v>0.9013525178243682</v>
      </c>
      <c r="U1374" s="14">
        <f t="shared" si="279"/>
        <v>-0.10385884614544939</v>
      </c>
      <c r="V1374" s="15">
        <f t="shared" si="280"/>
        <v>100</v>
      </c>
      <c r="W1374">
        <f t="shared" si="281"/>
        <v>0.10944384158790761</v>
      </c>
      <c r="AZ1374">
        <v>0.46577106225804105</v>
      </c>
      <c r="BA1374">
        <v>0</v>
      </c>
      <c r="BB1374">
        <v>1</v>
      </c>
      <c r="BC1374">
        <f t="shared" si="285"/>
        <v>1198</v>
      </c>
      <c r="BD1374">
        <f t="shared" si="286"/>
        <v>172</v>
      </c>
      <c r="BE1374">
        <f t="shared" si="282"/>
        <v>2.8386050283860542E-2</v>
      </c>
      <c r="BF1374">
        <f t="shared" si="283"/>
        <v>0.27426160337552741</v>
      </c>
      <c r="BG1374">
        <f t="shared" si="284"/>
        <v>2.2243439041000777E-4</v>
      </c>
    </row>
    <row r="1375" spans="1:59" x14ac:dyDescent="0.35">
      <c r="A1375">
        <v>53</v>
      </c>
      <c r="B1375">
        <v>661</v>
      </c>
      <c r="C1375">
        <v>7</v>
      </c>
      <c r="D1375">
        <v>862</v>
      </c>
      <c r="E1375">
        <v>1</v>
      </c>
      <c r="F1375">
        <v>1</v>
      </c>
      <c r="G1375">
        <v>8</v>
      </c>
      <c r="H1375">
        <v>4</v>
      </c>
      <c r="I1375">
        <v>2</v>
      </c>
      <c r="J1375">
        <v>1</v>
      </c>
      <c r="K1375">
        <v>18</v>
      </c>
      <c r="L1375">
        <v>4</v>
      </c>
      <c r="M1375">
        <v>3</v>
      </c>
      <c r="N1375" s="14">
        <v>0</v>
      </c>
      <c r="O1375">
        <v>1</v>
      </c>
      <c r="P1375" s="15">
        <f t="shared" si="274"/>
        <v>1</v>
      </c>
      <c r="Q1375">
        <f t="shared" si="275"/>
        <v>0</v>
      </c>
      <c r="R1375">
        <f t="shared" si="276"/>
        <v>0.12723162912271146</v>
      </c>
      <c r="S1375" s="14">
        <f t="shared" si="277"/>
        <v>0.12723162912271146</v>
      </c>
      <c r="T1375" s="15">
        <f t="shared" si="278"/>
        <v>0.87276837087728854</v>
      </c>
      <c r="U1375" s="14">
        <f t="shared" si="279"/>
        <v>-0.13608508380312956</v>
      </c>
      <c r="V1375" s="15">
        <f t="shared" si="280"/>
        <v>100</v>
      </c>
      <c r="W1375">
        <f t="shared" si="281"/>
        <v>0.145779376714604</v>
      </c>
      <c r="AZ1375">
        <v>0.46651596861258277</v>
      </c>
      <c r="BA1375">
        <v>1</v>
      </c>
      <c r="BB1375">
        <v>0</v>
      </c>
      <c r="BC1375">
        <f t="shared" si="285"/>
        <v>1199</v>
      </c>
      <c r="BD1375">
        <f t="shared" si="286"/>
        <v>172</v>
      </c>
      <c r="BE1375">
        <f t="shared" si="282"/>
        <v>2.7575020275750206E-2</v>
      </c>
      <c r="BF1375">
        <f t="shared" si="283"/>
        <v>0.27426160337552741</v>
      </c>
      <c r="BG1375">
        <f t="shared" si="284"/>
        <v>0</v>
      </c>
    </row>
    <row r="1376" spans="1:59" x14ac:dyDescent="0.35">
      <c r="A1376">
        <v>53</v>
      </c>
      <c r="B1376">
        <v>843.5826086956522</v>
      </c>
      <c r="C1376">
        <v>24</v>
      </c>
      <c r="D1376">
        <v>1689</v>
      </c>
      <c r="E1376">
        <v>2</v>
      </c>
      <c r="F1376">
        <v>2</v>
      </c>
      <c r="G1376">
        <v>7</v>
      </c>
      <c r="H1376">
        <v>4</v>
      </c>
      <c r="I1376">
        <v>2</v>
      </c>
      <c r="J1376">
        <v>0</v>
      </c>
      <c r="K1376">
        <v>15.69811320754717</v>
      </c>
      <c r="L1376">
        <v>3</v>
      </c>
      <c r="M1376">
        <v>3</v>
      </c>
      <c r="N1376" s="14">
        <v>0</v>
      </c>
      <c r="O1376">
        <v>1</v>
      </c>
      <c r="P1376" s="15">
        <f t="shared" si="274"/>
        <v>1</v>
      </c>
      <c r="Q1376">
        <f t="shared" si="275"/>
        <v>0</v>
      </c>
      <c r="R1376">
        <f t="shared" si="276"/>
        <v>4.1967115883410941E-2</v>
      </c>
      <c r="S1376" s="14">
        <f t="shared" si="277"/>
        <v>4.1967115883410941E-2</v>
      </c>
      <c r="T1376" s="15">
        <f t="shared" si="278"/>
        <v>0.95803288411658905</v>
      </c>
      <c r="U1376" s="14">
        <f t="shared" si="279"/>
        <v>-4.2873175800195971E-2</v>
      </c>
      <c r="V1376" s="15">
        <f t="shared" si="280"/>
        <v>100</v>
      </c>
      <c r="W1376">
        <f t="shared" si="281"/>
        <v>4.3805506657643808E-2</v>
      </c>
      <c r="AZ1376">
        <v>0.46730087023209221</v>
      </c>
      <c r="BA1376">
        <v>0</v>
      </c>
      <c r="BB1376">
        <v>1</v>
      </c>
      <c r="BC1376">
        <f t="shared" si="285"/>
        <v>1199</v>
      </c>
      <c r="BD1376">
        <f t="shared" si="286"/>
        <v>173</v>
      </c>
      <c r="BE1376">
        <f t="shared" si="282"/>
        <v>2.7575020275750206E-2</v>
      </c>
      <c r="BF1376">
        <f t="shared" si="283"/>
        <v>0.27004219409282704</v>
      </c>
      <c r="BG1376">
        <f t="shared" si="284"/>
        <v>0</v>
      </c>
    </row>
    <row r="1377" spans="1:59" x14ac:dyDescent="0.35">
      <c r="A1377">
        <v>53</v>
      </c>
      <c r="B1377">
        <v>868</v>
      </c>
      <c r="C1377">
        <v>8</v>
      </c>
      <c r="D1377">
        <v>897</v>
      </c>
      <c r="E1377">
        <v>1</v>
      </c>
      <c r="F1377">
        <v>2</v>
      </c>
      <c r="G1377">
        <v>8</v>
      </c>
      <c r="H1377">
        <v>4</v>
      </c>
      <c r="I1377">
        <v>2</v>
      </c>
      <c r="J1377">
        <v>0</v>
      </c>
      <c r="K1377">
        <v>14.945945945945946</v>
      </c>
      <c r="L1377">
        <v>3</v>
      </c>
      <c r="M1377">
        <v>3</v>
      </c>
      <c r="N1377" s="14">
        <v>0</v>
      </c>
      <c r="O1377">
        <v>1</v>
      </c>
      <c r="P1377" s="15">
        <f t="shared" si="274"/>
        <v>1</v>
      </c>
      <c r="Q1377">
        <f t="shared" si="275"/>
        <v>0</v>
      </c>
      <c r="R1377">
        <f t="shared" si="276"/>
        <v>4.5917885584513332E-2</v>
      </c>
      <c r="S1377" s="14">
        <f t="shared" si="277"/>
        <v>4.5917885584513332E-2</v>
      </c>
      <c r="T1377" s="15">
        <f t="shared" si="278"/>
        <v>0.95408211441548663</v>
      </c>
      <c r="U1377" s="14">
        <f t="shared" si="279"/>
        <v>-4.7005537427205799E-2</v>
      </c>
      <c r="V1377" s="15">
        <f t="shared" si="280"/>
        <v>100</v>
      </c>
      <c r="W1377">
        <f t="shared" si="281"/>
        <v>4.8127812995053032E-2</v>
      </c>
      <c r="AZ1377">
        <v>0.4696474228746651</v>
      </c>
      <c r="BA1377">
        <v>0</v>
      </c>
      <c r="BB1377">
        <v>1</v>
      </c>
      <c r="BC1377">
        <f t="shared" si="285"/>
        <v>1199</v>
      </c>
      <c r="BD1377">
        <f t="shared" si="286"/>
        <v>174</v>
      </c>
      <c r="BE1377">
        <f t="shared" si="282"/>
        <v>2.7575020275750206E-2</v>
      </c>
      <c r="BF1377">
        <f t="shared" si="283"/>
        <v>0.26582278481012656</v>
      </c>
      <c r="BG1377">
        <f t="shared" si="284"/>
        <v>2.1559025532046907E-4</v>
      </c>
    </row>
    <row r="1378" spans="1:59" x14ac:dyDescent="0.35">
      <c r="A1378">
        <v>53</v>
      </c>
      <c r="B1378">
        <v>970</v>
      </c>
      <c r="C1378">
        <v>7</v>
      </c>
      <c r="D1378">
        <v>730</v>
      </c>
      <c r="E1378">
        <v>3</v>
      </c>
      <c r="F1378">
        <v>2</v>
      </c>
      <c r="G1378">
        <v>1</v>
      </c>
      <c r="H1378">
        <v>3</v>
      </c>
      <c r="I1378">
        <v>2</v>
      </c>
      <c r="J1378">
        <v>0</v>
      </c>
      <c r="K1378">
        <v>19</v>
      </c>
      <c r="L1378">
        <v>3</v>
      </c>
      <c r="M1378">
        <v>3</v>
      </c>
      <c r="N1378" s="14">
        <v>0</v>
      </c>
      <c r="O1378">
        <v>1</v>
      </c>
      <c r="P1378" s="15">
        <f t="shared" si="274"/>
        <v>1</v>
      </c>
      <c r="Q1378">
        <f t="shared" si="275"/>
        <v>0</v>
      </c>
      <c r="R1378">
        <f t="shared" si="276"/>
        <v>1.2928001880977463E-2</v>
      </c>
      <c r="S1378" s="14">
        <f t="shared" si="277"/>
        <v>1.2928001880977463E-2</v>
      </c>
      <c r="T1378" s="15">
        <f t="shared" si="278"/>
        <v>0.98707199811902258</v>
      </c>
      <c r="U1378" s="14">
        <f t="shared" si="279"/>
        <v>-1.3012295786601093E-2</v>
      </c>
      <c r="V1378" s="15">
        <f t="shared" si="280"/>
        <v>100</v>
      </c>
      <c r="W1378">
        <f t="shared" si="281"/>
        <v>1.3097324111729675E-2</v>
      </c>
      <c r="AZ1378">
        <v>0.47151809652147175</v>
      </c>
      <c r="BA1378">
        <v>1</v>
      </c>
      <c r="BB1378">
        <v>0</v>
      </c>
      <c r="BC1378">
        <f t="shared" si="285"/>
        <v>1200</v>
      </c>
      <c r="BD1378">
        <f t="shared" si="286"/>
        <v>174</v>
      </c>
      <c r="BE1378">
        <f t="shared" si="282"/>
        <v>2.676399026763987E-2</v>
      </c>
      <c r="BF1378">
        <f t="shared" si="283"/>
        <v>0.26582278481012656</v>
      </c>
      <c r="BG1378">
        <f t="shared" si="284"/>
        <v>2.1559025532043956E-4</v>
      </c>
    </row>
    <row r="1379" spans="1:59" x14ac:dyDescent="0.35">
      <c r="A1379">
        <v>53</v>
      </c>
      <c r="B1379">
        <v>1070</v>
      </c>
      <c r="C1379">
        <v>3</v>
      </c>
      <c r="D1379">
        <v>386</v>
      </c>
      <c r="E1379">
        <v>3</v>
      </c>
      <c r="F1379">
        <v>2</v>
      </c>
      <c r="G1379">
        <v>1</v>
      </c>
      <c r="H1379">
        <v>3</v>
      </c>
      <c r="I1379">
        <v>2</v>
      </c>
      <c r="J1379">
        <v>1</v>
      </c>
      <c r="K1379">
        <v>15.079365079365079</v>
      </c>
      <c r="L1379">
        <v>4</v>
      </c>
      <c r="M1379">
        <v>2</v>
      </c>
      <c r="N1379" s="14">
        <v>0</v>
      </c>
      <c r="O1379">
        <v>1</v>
      </c>
      <c r="P1379" s="15">
        <f t="shared" si="274"/>
        <v>1</v>
      </c>
      <c r="Q1379">
        <f t="shared" si="275"/>
        <v>0</v>
      </c>
      <c r="R1379">
        <f t="shared" si="276"/>
        <v>7.2986248265271975E-2</v>
      </c>
      <c r="S1379" s="14">
        <f t="shared" si="277"/>
        <v>7.2986248265271975E-2</v>
      </c>
      <c r="T1379" s="15">
        <f t="shared" si="278"/>
        <v>0.927013751734728</v>
      </c>
      <c r="U1379" s="14">
        <f t="shared" si="279"/>
        <v>-7.5786878861019966E-2</v>
      </c>
      <c r="V1379" s="15">
        <f t="shared" si="280"/>
        <v>100</v>
      </c>
      <c r="W1379">
        <f t="shared" si="281"/>
        <v>7.8732648926396448E-2</v>
      </c>
      <c r="AZ1379">
        <v>0.47185197252692113</v>
      </c>
      <c r="BA1379">
        <v>1</v>
      </c>
      <c r="BB1379">
        <v>0</v>
      </c>
      <c r="BC1379">
        <f t="shared" si="285"/>
        <v>1201</v>
      </c>
      <c r="BD1379">
        <f t="shared" si="286"/>
        <v>174</v>
      </c>
      <c r="BE1379">
        <f t="shared" si="282"/>
        <v>2.5952960259529645E-2</v>
      </c>
      <c r="BF1379">
        <f t="shared" si="283"/>
        <v>0.26582278481012656</v>
      </c>
      <c r="BG1379">
        <f t="shared" si="284"/>
        <v>2.1559025532046907E-4</v>
      </c>
    </row>
    <row r="1380" spans="1:59" x14ac:dyDescent="0.35">
      <c r="A1380">
        <v>53</v>
      </c>
      <c r="B1380">
        <v>1084</v>
      </c>
      <c r="C1380">
        <v>13</v>
      </c>
      <c r="D1380">
        <v>250</v>
      </c>
      <c r="E1380">
        <v>4</v>
      </c>
      <c r="F1380">
        <v>1</v>
      </c>
      <c r="G1380">
        <v>3</v>
      </c>
      <c r="H1380">
        <v>1</v>
      </c>
      <c r="I1380">
        <v>3</v>
      </c>
      <c r="J1380">
        <v>0</v>
      </c>
      <c r="K1380">
        <v>11</v>
      </c>
      <c r="L1380">
        <v>3</v>
      </c>
      <c r="M1380">
        <v>3</v>
      </c>
      <c r="N1380" s="14">
        <v>0</v>
      </c>
      <c r="O1380">
        <v>1</v>
      </c>
      <c r="P1380" s="15">
        <f t="shared" si="274"/>
        <v>1</v>
      </c>
      <c r="Q1380">
        <f t="shared" si="275"/>
        <v>0</v>
      </c>
      <c r="R1380">
        <f t="shared" si="276"/>
        <v>1.275357409618127E-2</v>
      </c>
      <c r="S1380" s="14">
        <f t="shared" si="277"/>
        <v>1.275357409618127E-2</v>
      </c>
      <c r="T1380" s="15">
        <f t="shared" si="278"/>
        <v>0.98724642590381873</v>
      </c>
      <c r="U1380" s="14">
        <f t="shared" si="279"/>
        <v>-1.2835599076356587E-2</v>
      </c>
      <c r="V1380" s="15">
        <f t="shared" si="280"/>
        <v>100</v>
      </c>
      <c r="W1380">
        <f t="shared" si="281"/>
        <v>1.2918328961794359E-2</v>
      </c>
      <c r="AZ1380">
        <v>0.47373710443494887</v>
      </c>
      <c r="BA1380">
        <v>1</v>
      </c>
      <c r="BB1380">
        <v>0</v>
      </c>
      <c r="BC1380">
        <f t="shared" si="285"/>
        <v>1202</v>
      </c>
      <c r="BD1380">
        <f t="shared" si="286"/>
        <v>174</v>
      </c>
      <c r="BE1380">
        <f t="shared" si="282"/>
        <v>2.5141930251419309E-2</v>
      </c>
      <c r="BF1380">
        <f t="shared" si="283"/>
        <v>0.26582278481012656</v>
      </c>
      <c r="BG1380">
        <f t="shared" si="284"/>
        <v>0</v>
      </c>
    </row>
    <row r="1381" spans="1:59" x14ac:dyDescent="0.35">
      <c r="A1381">
        <v>53</v>
      </c>
      <c r="B1381">
        <v>1168</v>
      </c>
      <c r="C1381">
        <v>24</v>
      </c>
      <c r="D1381">
        <v>1968</v>
      </c>
      <c r="E1381">
        <v>1</v>
      </c>
      <c r="F1381">
        <v>2</v>
      </c>
      <c r="G1381">
        <v>8</v>
      </c>
      <c r="H1381">
        <v>1</v>
      </c>
      <c r="I1381">
        <v>1</v>
      </c>
      <c r="J1381">
        <v>1</v>
      </c>
      <c r="K1381">
        <v>13</v>
      </c>
      <c r="L1381">
        <v>2</v>
      </c>
      <c r="M1381">
        <v>2</v>
      </c>
      <c r="N1381" s="14">
        <v>1</v>
      </c>
      <c r="O1381">
        <v>0</v>
      </c>
      <c r="P1381" s="15">
        <f t="shared" si="274"/>
        <v>1</v>
      </c>
      <c r="Q1381">
        <f t="shared" si="275"/>
        <v>1</v>
      </c>
      <c r="R1381">
        <f t="shared" si="276"/>
        <v>0.76693772569171914</v>
      </c>
      <c r="S1381" s="14">
        <f t="shared" si="277"/>
        <v>0.76693772569171914</v>
      </c>
      <c r="T1381" s="15">
        <f t="shared" si="278"/>
        <v>0.23306227430828086</v>
      </c>
      <c r="U1381" s="14">
        <f t="shared" si="279"/>
        <v>-0.26534967296886697</v>
      </c>
      <c r="V1381" s="15">
        <f t="shared" si="280"/>
        <v>100</v>
      </c>
      <c r="W1381">
        <f t="shared" si="281"/>
        <v>0.30388683005269634</v>
      </c>
      <c r="AZ1381">
        <v>0.47374364769019472</v>
      </c>
      <c r="BA1381">
        <v>0</v>
      </c>
      <c r="BB1381">
        <v>1</v>
      </c>
      <c r="BC1381">
        <f t="shared" si="285"/>
        <v>1202</v>
      </c>
      <c r="BD1381">
        <f t="shared" si="286"/>
        <v>175</v>
      </c>
      <c r="BE1381">
        <f t="shared" si="282"/>
        <v>2.5141930251419309E-2</v>
      </c>
      <c r="BF1381">
        <f t="shared" si="283"/>
        <v>0.26160337552742619</v>
      </c>
      <c r="BG1381">
        <f t="shared" si="284"/>
        <v>0</v>
      </c>
    </row>
    <row r="1382" spans="1:59" x14ac:dyDescent="0.35">
      <c r="A1382">
        <v>53</v>
      </c>
      <c r="B1382">
        <v>1219</v>
      </c>
      <c r="C1382">
        <v>2</v>
      </c>
      <c r="D1382">
        <v>23</v>
      </c>
      <c r="E1382">
        <v>1</v>
      </c>
      <c r="F1382">
        <v>1</v>
      </c>
      <c r="G1382">
        <v>6</v>
      </c>
      <c r="H1382">
        <v>4</v>
      </c>
      <c r="I1382">
        <v>2</v>
      </c>
      <c r="J1382">
        <v>0</v>
      </c>
      <c r="K1382">
        <v>16</v>
      </c>
      <c r="L1382">
        <v>3</v>
      </c>
      <c r="M1382">
        <v>3</v>
      </c>
      <c r="N1382" s="14">
        <v>0</v>
      </c>
      <c r="O1382">
        <v>1</v>
      </c>
      <c r="P1382" s="15">
        <f t="shared" si="274"/>
        <v>1</v>
      </c>
      <c r="Q1382">
        <f t="shared" si="275"/>
        <v>0</v>
      </c>
      <c r="R1382">
        <f t="shared" si="276"/>
        <v>2.3015865636441965E-2</v>
      </c>
      <c r="S1382" s="14">
        <f t="shared" si="277"/>
        <v>2.3015865636441965E-2</v>
      </c>
      <c r="T1382" s="15">
        <f t="shared" si="278"/>
        <v>0.97698413436355802</v>
      </c>
      <c r="U1382" s="14">
        <f t="shared" si="279"/>
        <v>-2.3284866207793915E-2</v>
      </c>
      <c r="V1382" s="15">
        <f t="shared" si="280"/>
        <v>100</v>
      </c>
      <c r="W1382">
        <f t="shared" si="281"/>
        <v>2.35580751282469E-2</v>
      </c>
      <c r="AZ1382">
        <v>0.4767245060823927</v>
      </c>
      <c r="BA1382">
        <v>0</v>
      </c>
      <c r="BB1382">
        <v>1</v>
      </c>
      <c r="BC1382">
        <f t="shared" si="285"/>
        <v>1202</v>
      </c>
      <c r="BD1382">
        <f t="shared" si="286"/>
        <v>176</v>
      </c>
      <c r="BE1382">
        <f t="shared" si="282"/>
        <v>2.5141930251419309E-2</v>
      </c>
      <c r="BF1382">
        <f t="shared" si="283"/>
        <v>0.2573839662447257</v>
      </c>
      <c r="BG1382">
        <f t="shared" si="284"/>
        <v>0</v>
      </c>
    </row>
    <row r="1383" spans="1:59" x14ac:dyDescent="0.35">
      <c r="A1383">
        <v>53</v>
      </c>
      <c r="B1383">
        <v>1223</v>
      </c>
      <c r="C1383">
        <v>7</v>
      </c>
      <c r="D1383">
        <v>1201</v>
      </c>
      <c r="E1383">
        <v>4</v>
      </c>
      <c r="F1383">
        <v>1</v>
      </c>
      <c r="G1383">
        <v>6</v>
      </c>
      <c r="H1383">
        <v>3</v>
      </c>
      <c r="I1383">
        <v>3</v>
      </c>
      <c r="J1383">
        <v>0</v>
      </c>
      <c r="K1383">
        <v>18</v>
      </c>
      <c r="L1383">
        <v>2</v>
      </c>
      <c r="M1383">
        <v>3</v>
      </c>
      <c r="N1383" s="14">
        <v>0</v>
      </c>
      <c r="O1383">
        <v>1</v>
      </c>
      <c r="P1383" s="15">
        <f t="shared" si="274"/>
        <v>1</v>
      </c>
      <c r="Q1383">
        <f t="shared" si="275"/>
        <v>0</v>
      </c>
      <c r="R1383">
        <f t="shared" si="276"/>
        <v>6.8393178143699995E-3</v>
      </c>
      <c r="S1383" s="14">
        <f t="shared" si="277"/>
        <v>6.8393178143699995E-3</v>
      </c>
      <c r="T1383" s="15">
        <f t="shared" si="278"/>
        <v>0.99316068218563003</v>
      </c>
      <c r="U1383" s="14">
        <f t="shared" si="279"/>
        <v>-6.8628131377225562E-3</v>
      </c>
      <c r="V1383" s="15">
        <f t="shared" si="280"/>
        <v>100</v>
      </c>
      <c r="W1383">
        <f t="shared" si="281"/>
        <v>6.8864162033869898E-3</v>
      </c>
      <c r="AZ1383">
        <v>0.47717899986175261</v>
      </c>
      <c r="BA1383">
        <v>0</v>
      </c>
      <c r="BB1383">
        <v>1</v>
      </c>
      <c r="BC1383">
        <f t="shared" si="285"/>
        <v>1202</v>
      </c>
      <c r="BD1383">
        <f t="shared" si="286"/>
        <v>177</v>
      </c>
      <c r="BE1383">
        <f t="shared" si="282"/>
        <v>2.5141930251419309E-2</v>
      </c>
      <c r="BF1383">
        <f t="shared" si="283"/>
        <v>0.25316455696202533</v>
      </c>
      <c r="BG1383">
        <f t="shared" si="284"/>
        <v>0</v>
      </c>
    </row>
    <row r="1384" spans="1:59" x14ac:dyDescent="0.35">
      <c r="A1384">
        <v>53</v>
      </c>
      <c r="B1384">
        <v>1282</v>
      </c>
      <c r="C1384">
        <v>5</v>
      </c>
      <c r="D1384">
        <v>32</v>
      </c>
      <c r="E1384">
        <v>3</v>
      </c>
      <c r="F1384">
        <v>1</v>
      </c>
      <c r="G1384">
        <v>6</v>
      </c>
      <c r="H1384">
        <v>3</v>
      </c>
      <c r="I1384">
        <v>3</v>
      </c>
      <c r="J1384">
        <v>0</v>
      </c>
      <c r="K1384">
        <v>11</v>
      </c>
      <c r="L1384">
        <v>4</v>
      </c>
      <c r="M1384">
        <v>2</v>
      </c>
      <c r="N1384" s="14">
        <v>0</v>
      </c>
      <c r="O1384">
        <v>1</v>
      </c>
      <c r="P1384" s="15">
        <f t="shared" si="274"/>
        <v>1</v>
      </c>
      <c r="Q1384">
        <f t="shared" si="275"/>
        <v>0</v>
      </c>
      <c r="R1384">
        <f t="shared" si="276"/>
        <v>1.1545862436770239E-2</v>
      </c>
      <c r="S1384" s="14">
        <f t="shared" si="277"/>
        <v>1.1545862436770239E-2</v>
      </c>
      <c r="T1384" s="15">
        <f t="shared" si="278"/>
        <v>0.98845413756322975</v>
      </c>
      <c r="U1384" s="14">
        <f t="shared" si="279"/>
        <v>-1.161303343845559E-2</v>
      </c>
      <c r="V1384" s="15">
        <f t="shared" si="280"/>
        <v>100</v>
      </c>
      <c r="W1384">
        <f t="shared" si="281"/>
        <v>1.1680726498078591E-2</v>
      </c>
      <c r="AZ1384">
        <v>0.48212364673671765</v>
      </c>
      <c r="BA1384">
        <v>0</v>
      </c>
      <c r="BB1384">
        <v>1</v>
      </c>
      <c r="BC1384">
        <f t="shared" si="285"/>
        <v>1202</v>
      </c>
      <c r="BD1384">
        <f t="shared" si="286"/>
        <v>178</v>
      </c>
      <c r="BE1384">
        <f t="shared" si="282"/>
        <v>2.5141930251419309E-2</v>
      </c>
      <c r="BF1384">
        <f t="shared" si="283"/>
        <v>0.24894514767932485</v>
      </c>
      <c r="BG1384">
        <f t="shared" si="284"/>
        <v>2.0190198514139166E-4</v>
      </c>
    </row>
    <row r="1385" spans="1:59" x14ac:dyDescent="0.35">
      <c r="A1385">
        <v>53</v>
      </c>
      <c r="B1385">
        <v>1376</v>
      </c>
      <c r="C1385">
        <v>2</v>
      </c>
      <c r="D1385">
        <v>981</v>
      </c>
      <c r="E1385">
        <v>3</v>
      </c>
      <c r="F1385">
        <v>2</v>
      </c>
      <c r="G1385">
        <v>6</v>
      </c>
      <c r="H1385">
        <v>3</v>
      </c>
      <c r="I1385">
        <v>3</v>
      </c>
      <c r="J1385">
        <v>0</v>
      </c>
      <c r="K1385">
        <v>13</v>
      </c>
      <c r="L1385">
        <v>3</v>
      </c>
      <c r="M1385">
        <v>4</v>
      </c>
      <c r="N1385" s="14">
        <v>0</v>
      </c>
      <c r="O1385">
        <v>1</v>
      </c>
      <c r="P1385" s="15">
        <f t="shared" si="274"/>
        <v>1</v>
      </c>
      <c r="Q1385">
        <f t="shared" si="275"/>
        <v>0</v>
      </c>
      <c r="R1385">
        <f t="shared" si="276"/>
        <v>8.1282505586747367E-3</v>
      </c>
      <c r="S1385" s="14">
        <f t="shared" si="277"/>
        <v>8.1282505586747367E-3</v>
      </c>
      <c r="T1385" s="15">
        <f t="shared" si="278"/>
        <v>0.99187174944132528</v>
      </c>
      <c r="U1385" s="14">
        <f t="shared" si="279"/>
        <v>-8.1614648926429407E-3</v>
      </c>
      <c r="V1385" s="15">
        <f t="shared" si="280"/>
        <v>100</v>
      </c>
      <c r="W1385">
        <f t="shared" si="281"/>
        <v>8.1948604376049609E-3</v>
      </c>
      <c r="AZ1385">
        <v>0.48322598055766836</v>
      </c>
      <c r="BA1385">
        <v>1</v>
      </c>
      <c r="BB1385">
        <v>0</v>
      </c>
      <c r="BC1385">
        <f t="shared" si="285"/>
        <v>1203</v>
      </c>
      <c r="BD1385">
        <f t="shared" si="286"/>
        <v>178</v>
      </c>
      <c r="BE1385">
        <f t="shared" si="282"/>
        <v>2.4330900243308973E-2</v>
      </c>
      <c r="BF1385">
        <f t="shared" si="283"/>
        <v>0.24894514767932485</v>
      </c>
      <c r="BG1385">
        <f t="shared" si="284"/>
        <v>2.0190198514136401E-4</v>
      </c>
    </row>
    <row r="1386" spans="1:59" x14ac:dyDescent="0.35">
      <c r="A1386">
        <v>53</v>
      </c>
      <c r="B1386">
        <v>1436</v>
      </c>
      <c r="C1386">
        <v>6</v>
      </c>
      <c r="D1386">
        <v>205</v>
      </c>
      <c r="E1386">
        <v>2</v>
      </c>
      <c r="F1386">
        <v>2</v>
      </c>
      <c r="G1386">
        <v>9</v>
      </c>
      <c r="H1386">
        <v>3</v>
      </c>
      <c r="I1386">
        <v>2</v>
      </c>
      <c r="J1386">
        <v>1</v>
      </c>
      <c r="K1386">
        <v>20</v>
      </c>
      <c r="L1386">
        <v>4</v>
      </c>
      <c r="M1386">
        <v>1</v>
      </c>
      <c r="N1386" s="14">
        <v>0</v>
      </c>
      <c r="O1386">
        <v>1</v>
      </c>
      <c r="P1386" s="15">
        <f t="shared" si="274"/>
        <v>1</v>
      </c>
      <c r="Q1386">
        <f t="shared" si="275"/>
        <v>0</v>
      </c>
      <c r="R1386">
        <f t="shared" si="276"/>
        <v>0.27333855624470571</v>
      </c>
      <c r="S1386" s="14">
        <f t="shared" si="277"/>
        <v>0.27333855624470571</v>
      </c>
      <c r="T1386" s="15">
        <f t="shared" si="278"/>
        <v>0.72666144375529429</v>
      </c>
      <c r="U1386" s="14">
        <f t="shared" si="279"/>
        <v>-0.31929459938565646</v>
      </c>
      <c r="V1386" s="15">
        <f t="shared" si="280"/>
        <v>100</v>
      </c>
      <c r="W1386">
        <f t="shared" si="281"/>
        <v>0.3761566801069377</v>
      </c>
      <c r="AZ1386">
        <v>0.48359587712503671</v>
      </c>
      <c r="BA1386">
        <v>1</v>
      </c>
      <c r="BB1386">
        <v>0</v>
      </c>
      <c r="BC1386">
        <f t="shared" si="285"/>
        <v>1204</v>
      </c>
      <c r="BD1386">
        <f t="shared" si="286"/>
        <v>178</v>
      </c>
      <c r="BE1386">
        <f t="shared" si="282"/>
        <v>2.3519870235198748E-2</v>
      </c>
      <c r="BF1386">
        <f t="shared" si="283"/>
        <v>0.24894514767932485</v>
      </c>
      <c r="BG1386">
        <f t="shared" si="284"/>
        <v>2.0190198514139166E-4</v>
      </c>
    </row>
    <row r="1387" spans="1:59" x14ac:dyDescent="0.35">
      <c r="A1387">
        <v>54</v>
      </c>
      <c r="B1387">
        <v>142</v>
      </c>
      <c r="C1387">
        <v>26</v>
      </c>
      <c r="D1387">
        <v>148</v>
      </c>
      <c r="E1387">
        <v>4</v>
      </c>
      <c r="F1387">
        <v>1</v>
      </c>
      <c r="G1387">
        <v>6</v>
      </c>
      <c r="H1387">
        <v>4</v>
      </c>
      <c r="I1387">
        <v>1</v>
      </c>
      <c r="J1387">
        <v>1</v>
      </c>
      <c r="K1387">
        <v>15.049382716049383</v>
      </c>
      <c r="L1387">
        <v>3</v>
      </c>
      <c r="M1387">
        <v>3</v>
      </c>
      <c r="N1387" s="14">
        <v>0</v>
      </c>
      <c r="O1387">
        <v>1</v>
      </c>
      <c r="P1387" s="15">
        <f t="shared" si="274"/>
        <v>1</v>
      </c>
      <c r="Q1387">
        <f t="shared" si="275"/>
        <v>0</v>
      </c>
      <c r="R1387">
        <f t="shared" si="276"/>
        <v>0.16458699064322951</v>
      </c>
      <c r="S1387" s="14">
        <f t="shared" si="277"/>
        <v>0.16458699064322951</v>
      </c>
      <c r="T1387" s="15">
        <f t="shared" si="278"/>
        <v>0.83541300935677043</v>
      </c>
      <c r="U1387" s="14">
        <f t="shared" si="279"/>
        <v>-0.17982905443225736</v>
      </c>
      <c r="V1387" s="15">
        <f t="shared" si="280"/>
        <v>100</v>
      </c>
      <c r="W1387">
        <f t="shared" si="281"/>
        <v>0.1970127216117378</v>
      </c>
      <c r="AZ1387">
        <v>0.48458786033557272</v>
      </c>
      <c r="BA1387">
        <v>1</v>
      </c>
      <c r="BB1387">
        <v>0</v>
      </c>
      <c r="BC1387">
        <f t="shared" si="285"/>
        <v>1205</v>
      </c>
      <c r="BD1387">
        <f t="shared" si="286"/>
        <v>178</v>
      </c>
      <c r="BE1387">
        <f t="shared" si="282"/>
        <v>2.2708840227088412E-2</v>
      </c>
      <c r="BF1387">
        <f t="shared" si="283"/>
        <v>0.24894514767932485</v>
      </c>
      <c r="BG1387">
        <f t="shared" si="284"/>
        <v>0</v>
      </c>
    </row>
    <row r="1388" spans="1:59" x14ac:dyDescent="0.35">
      <c r="A1388">
        <v>54</v>
      </c>
      <c r="B1388">
        <v>155</v>
      </c>
      <c r="C1388">
        <v>9</v>
      </c>
      <c r="D1388">
        <v>1969</v>
      </c>
      <c r="E1388">
        <v>1</v>
      </c>
      <c r="F1388">
        <v>1</v>
      </c>
      <c r="G1388">
        <v>4</v>
      </c>
      <c r="H1388">
        <v>3</v>
      </c>
      <c r="I1388">
        <v>2</v>
      </c>
      <c r="J1388">
        <v>0</v>
      </c>
      <c r="K1388">
        <v>11</v>
      </c>
      <c r="L1388">
        <v>3</v>
      </c>
      <c r="M1388">
        <v>2</v>
      </c>
      <c r="N1388" s="14">
        <v>0</v>
      </c>
      <c r="O1388">
        <v>1</v>
      </c>
      <c r="P1388" s="15">
        <f t="shared" si="274"/>
        <v>1</v>
      </c>
      <c r="Q1388">
        <f t="shared" si="275"/>
        <v>0</v>
      </c>
      <c r="R1388">
        <f t="shared" si="276"/>
        <v>4.0540425006846272E-2</v>
      </c>
      <c r="S1388" s="14">
        <f t="shared" si="277"/>
        <v>4.0540425006846272E-2</v>
      </c>
      <c r="T1388" s="15">
        <f t="shared" si="278"/>
        <v>0.95945957499315371</v>
      </c>
      <c r="U1388" s="14">
        <f t="shared" si="279"/>
        <v>-4.1385095747461943E-2</v>
      </c>
      <c r="V1388" s="15">
        <f t="shared" si="280"/>
        <v>100</v>
      </c>
      <c r="W1388">
        <f t="shared" si="281"/>
        <v>4.2253395623401385E-2</v>
      </c>
      <c r="AZ1388">
        <v>0.48694212657550995</v>
      </c>
      <c r="BA1388">
        <v>0</v>
      </c>
      <c r="BB1388">
        <v>1</v>
      </c>
      <c r="BC1388">
        <f t="shared" si="285"/>
        <v>1205</v>
      </c>
      <c r="BD1388">
        <f t="shared" si="286"/>
        <v>179</v>
      </c>
      <c r="BE1388">
        <f t="shared" si="282"/>
        <v>2.2708840227088412E-2</v>
      </c>
      <c r="BF1388">
        <f t="shared" si="283"/>
        <v>0.24472573839662448</v>
      </c>
      <c r="BG1388">
        <f t="shared" si="284"/>
        <v>0</v>
      </c>
    </row>
    <row r="1389" spans="1:59" x14ac:dyDescent="0.35">
      <c r="A1389">
        <v>54</v>
      </c>
      <c r="B1389">
        <v>157</v>
      </c>
      <c r="C1389">
        <v>10</v>
      </c>
      <c r="D1389">
        <v>1980</v>
      </c>
      <c r="E1389">
        <v>3</v>
      </c>
      <c r="F1389">
        <v>1</v>
      </c>
      <c r="G1389">
        <v>3</v>
      </c>
      <c r="H1389">
        <v>1</v>
      </c>
      <c r="I1389">
        <v>1</v>
      </c>
      <c r="J1389">
        <v>1</v>
      </c>
      <c r="K1389">
        <v>19</v>
      </c>
      <c r="L1389">
        <v>4</v>
      </c>
      <c r="M1389">
        <v>3</v>
      </c>
      <c r="N1389" s="14">
        <v>0</v>
      </c>
      <c r="O1389">
        <v>1</v>
      </c>
      <c r="P1389" s="15">
        <f t="shared" si="274"/>
        <v>1</v>
      </c>
      <c r="Q1389">
        <f t="shared" si="275"/>
        <v>0</v>
      </c>
      <c r="R1389">
        <f t="shared" si="276"/>
        <v>0.17682727729460321</v>
      </c>
      <c r="S1389" s="14">
        <f t="shared" si="277"/>
        <v>0.17682727729460321</v>
      </c>
      <c r="T1389" s="15">
        <f t="shared" si="278"/>
        <v>0.82317272270539676</v>
      </c>
      <c r="U1389" s="14">
        <f t="shared" si="279"/>
        <v>-0.19458923069473053</v>
      </c>
      <c r="V1389" s="15">
        <f t="shared" si="280"/>
        <v>100</v>
      </c>
      <c r="W1389">
        <f t="shared" si="281"/>
        <v>0.2148118765566622</v>
      </c>
      <c r="AZ1389">
        <v>0.48770254757032405</v>
      </c>
      <c r="BA1389">
        <v>0</v>
      </c>
      <c r="BB1389">
        <v>1</v>
      </c>
      <c r="BC1389">
        <f t="shared" si="285"/>
        <v>1205</v>
      </c>
      <c r="BD1389">
        <f t="shared" si="286"/>
        <v>180</v>
      </c>
      <c r="BE1389">
        <f t="shared" si="282"/>
        <v>2.2708840227088412E-2</v>
      </c>
      <c r="BF1389">
        <f t="shared" si="283"/>
        <v>0.240506329113924</v>
      </c>
      <c r="BG1389">
        <f t="shared" si="284"/>
        <v>1.9505785005185294E-4</v>
      </c>
    </row>
    <row r="1390" spans="1:59" x14ac:dyDescent="0.35">
      <c r="A1390">
        <v>54</v>
      </c>
      <c r="B1390">
        <v>376</v>
      </c>
      <c r="C1390">
        <v>19</v>
      </c>
      <c r="D1390">
        <v>799</v>
      </c>
      <c r="E1390">
        <v>4</v>
      </c>
      <c r="F1390">
        <v>1</v>
      </c>
      <c r="G1390">
        <v>3</v>
      </c>
      <c r="H1390">
        <v>1</v>
      </c>
      <c r="I1390">
        <v>3</v>
      </c>
      <c r="J1390">
        <v>1</v>
      </c>
      <c r="K1390">
        <v>11</v>
      </c>
      <c r="L1390">
        <v>2</v>
      </c>
      <c r="M1390">
        <v>3</v>
      </c>
      <c r="N1390" s="14">
        <v>0</v>
      </c>
      <c r="O1390">
        <v>1</v>
      </c>
      <c r="P1390" s="15">
        <f t="shared" si="274"/>
        <v>1</v>
      </c>
      <c r="Q1390">
        <f t="shared" si="275"/>
        <v>0</v>
      </c>
      <c r="R1390">
        <f t="shared" si="276"/>
        <v>8.6405640552655927E-2</v>
      </c>
      <c r="S1390" s="14">
        <f t="shared" si="277"/>
        <v>8.6405640552655927E-2</v>
      </c>
      <c r="T1390" s="15">
        <f t="shared" si="278"/>
        <v>0.91359435944734413</v>
      </c>
      <c r="U1390" s="14">
        <f t="shared" si="279"/>
        <v>-9.0368614084406482E-2</v>
      </c>
      <c r="V1390" s="15">
        <f t="shared" si="280"/>
        <v>100</v>
      </c>
      <c r="W1390">
        <f t="shared" si="281"/>
        <v>9.4577686102314415E-2</v>
      </c>
      <c r="AZ1390">
        <v>0.48970770061974911</v>
      </c>
      <c r="BA1390">
        <v>1</v>
      </c>
      <c r="BB1390">
        <v>0</v>
      </c>
      <c r="BC1390">
        <f t="shared" si="285"/>
        <v>1206</v>
      </c>
      <c r="BD1390">
        <f t="shared" si="286"/>
        <v>180</v>
      </c>
      <c r="BE1390">
        <f t="shared" si="282"/>
        <v>2.1897810218978075E-2</v>
      </c>
      <c r="BF1390">
        <f t="shared" si="283"/>
        <v>0.240506329113924</v>
      </c>
      <c r="BG1390">
        <f t="shared" si="284"/>
        <v>1.9505785005182624E-4</v>
      </c>
    </row>
    <row r="1391" spans="1:59" x14ac:dyDescent="0.35">
      <c r="A1391">
        <v>54</v>
      </c>
      <c r="B1391">
        <v>397</v>
      </c>
      <c r="C1391">
        <v>19</v>
      </c>
      <c r="D1391">
        <v>698</v>
      </c>
      <c r="E1391">
        <v>3</v>
      </c>
      <c r="F1391">
        <v>2</v>
      </c>
      <c r="G1391">
        <v>2</v>
      </c>
      <c r="H1391">
        <v>2</v>
      </c>
      <c r="I1391">
        <v>2</v>
      </c>
      <c r="J1391">
        <v>0</v>
      </c>
      <c r="K1391">
        <v>15</v>
      </c>
      <c r="L1391">
        <v>3</v>
      </c>
      <c r="M1391">
        <v>4</v>
      </c>
      <c r="N1391" s="14">
        <v>0</v>
      </c>
      <c r="O1391">
        <v>1</v>
      </c>
      <c r="P1391" s="15">
        <f t="shared" si="274"/>
        <v>1</v>
      </c>
      <c r="Q1391">
        <f t="shared" si="275"/>
        <v>0</v>
      </c>
      <c r="R1391">
        <f t="shared" si="276"/>
        <v>2.4336296973420241E-2</v>
      </c>
      <c r="S1391" s="14">
        <f t="shared" si="277"/>
        <v>2.4336296973420241E-2</v>
      </c>
      <c r="T1391" s="15">
        <f t="shared" si="278"/>
        <v>0.97566370302657979</v>
      </c>
      <c r="U1391" s="14">
        <f t="shared" si="279"/>
        <v>-2.4637318516872678E-2</v>
      </c>
      <c r="V1391" s="15">
        <f t="shared" si="280"/>
        <v>100</v>
      </c>
      <c r="W1391">
        <f t="shared" si="281"/>
        <v>2.4943325141570067E-2</v>
      </c>
      <c r="AZ1391">
        <v>0.48982447063573753</v>
      </c>
      <c r="BA1391">
        <v>1</v>
      </c>
      <c r="BB1391">
        <v>0</v>
      </c>
      <c r="BC1391">
        <f t="shared" si="285"/>
        <v>1207</v>
      </c>
      <c r="BD1391">
        <f t="shared" si="286"/>
        <v>180</v>
      </c>
      <c r="BE1391">
        <f t="shared" si="282"/>
        <v>2.108678021086785E-2</v>
      </c>
      <c r="BF1391">
        <f t="shared" si="283"/>
        <v>0.240506329113924</v>
      </c>
      <c r="BG1391">
        <f t="shared" si="284"/>
        <v>0</v>
      </c>
    </row>
    <row r="1392" spans="1:59" x14ac:dyDescent="0.35">
      <c r="A1392">
        <v>54</v>
      </c>
      <c r="B1392">
        <v>431</v>
      </c>
      <c r="C1392">
        <v>7</v>
      </c>
      <c r="D1392">
        <v>1830</v>
      </c>
      <c r="E1392">
        <v>4</v>
      </c>
      <c r="F1392">
        <v>1</v>
      </c>
      <c r="G1392">
        <v>4</v>
      </c>
      <c r="H1392">
        <v>4</v>
      </c>
      <c r="I1392">
        <v>2</v>
      </c>
      <c r="J1392">
        <v>0</v>
      </c>
      <c r="K1392">
        <v>15</v>
      </c>
      <c r="L1392">
        <v>2</v>
      </c>
      <c r="M1392">
        <v>2</v>
      </c>
      <c r="N1392" s="14">
        <v>0</v>
      </c>
      <c r="O1392">
        <v>1</v>
      </c>
      <c r="P1392" s="15">
        <f t="shared" si="274"/>
        <v>1</v>
      </c>
      <c r="Q1392">
        <f t="shared" si="275"/>
        <v>0</v>
      </c>
      <c r="R1392">
        <f t="shared" si="276"/>
        <v>1.0485453530812641E-2</v>
      </c>
      <c r="S1392" s="14">
        <f t="shared" si="277"/>
        <v>1.0485453530812641E-2</v>
      </c>
      <c r="T1392" s="15">
        <f t="shared" si="278"/>
        <v>0.98951454646918735</v>
      </c>
      <c r="U1392" s="14">
        <f t="shared" si="279"/>
        <v>-1.0540813219692654E-2</v>
      </c>
      <c r="V1392" s="15">
        <f t="shared" si="280"/>
        <v>100</v>
      </c>
      <c r="W1392">
        <f t="shared" si="281"/>
        <v>1.0596563302911635E-2</v>
      </c>
      <c r="AZ1392">
        <v>0.49245600359090641</v>
      </c>
      <c r="BA1392">
        <v>0</v>
      </c>
      <c r="BB1392">
        <v>1</v>
      </c>
      <c r="BC1392">
        <f t="shared" si="285"/>
        <v>1207</v>
      </c>
      <c r="BD1392">
        <f t="shared" si="286"/>
        <v>181</v>
      </c>
      <c r="BE1392">
        <f t="shared" si="282"/>
        <v>2.108678021086785E-2</v>
      </c>
      <c r="BF1392">
        <f t="shared" si="283"/>
        <v>0.23628691983122363</v>
      </c>
      <c r="BG1392">
        <f t="shared" si="284"/>
        <v>0</v>
      </c>
    </row>
    <row r="1393" spans="1:59" x14ac:dyDescent="0.35">
      <c r="A1393">
        <v>54</v>
      </c>
      <c r="B1393">
        <v>548</v>
      </c>
      <c r="C1393">
        <v>8</v>
      </c>
      <c r="D1393">
        <v>578</v>
      </c>
      <c r="E1393">
        <v>3</v>
      </c>
      <c r="F1393">
        <v>1</v>
      </c>
      <c r="G1393">
        <v>5</v>
      </c>
      <c r="H1393">
        <v>3</v>
      </c>
      <c r="I1393">
        <v>1</v>
      </c>
      <c r="J1393">
        <v>0</v>
      </c>
      <c r="K1393">
        <v>15.173076923076923</v>
      </c>
      <c r="L1393">
        <v>3</v>
      </c>
      <c r="M1393">
        <v>3</v>
      </c>
      <c r="N1393" s="14">
        <v>0</v>
      </c>
      <c r="O1393">
        <v>1</v>
      </c>
      <c r="P1393" s="15">
        <f t="shared" si="274"/>
        <v>1</v>
      </c>
      <c r="Q1393">
        <f t="shared" si="275"/>
        <v>0</v>
      </c>
      <c r="R1393">
        <f t="shared" si="276"/>
        <v>3.357593504221551E-2</v>
      </c>
      <c r="S1393" s="14">
        <f t="shared" si="277"/>
        <v>3.357593504221551E-2</v>
      </c>
      <c r="T1393" s="15">
        <f t="shared" si="278"/>
        <v>0.96642406495778443</v>
      </c>
      <c r="U1393" s="14">
        <f t="shared" si="279"/>
        <v>-3.4152550458291034E-2</v>
      </c>
      <c r="V1393" s="15">
        <f t="shared" si="280"/>
        <v>100</v>
      </c>
      <c r="W1393">
        <f t="shared" si="281"/>
        <v>3.4742445122868691E-2</v>
      </c>
      <c r="AZ1393">
        <v>0.5011160058750368</v>
      </c>
      <c r="BA1393">
        <v>0</v>
      </c>
      <c r="BB1393">
        <v>1</v>
      </c>
      <c r="BC1393">
        <f t="shared" si="285"/>
        <v>1207</v>
      </c>
      <c r="BD1393">
        <f t="shared" si="286"/>
        <v>182</v>
      </c>
      <c r="BE1393">
        <f t="shared" si="282"/>
        <v>2.108678021086785E-2</v>
      </c>
      <c r="BF1393">
        <f t="shared" si="283"/>
        <v>0.23206751054852326</v>
      </c>
      <c r="BG1393">
        <f t="shared" si="284"/>
        <v>0</v>
      </c>
    </row>
    <row r="1394" spans="1:59" x14ac:dyDescent="0.35">
      <c r="A1394">
        <v>54</v>
      </c>
      <c r="B1394">
        <v>584</v>
      </c>
      <c r="C1394">
        <v>22</v>
      </c>
      <c r="D1394">
        <v>1665</v>
      </c>
      <c r="E1394">
        <v>2</v>
      </c>
      <c r="F1394">
        <v>1</v>
      </c>
      <c r="G1394">
        <v>6</v>
      </c>
      <c r="H1394">
        <v>3</v>
      </c>
      <c r="I1394">
        <v>2</v>
      </c>
      <c r="J1394">
        <v>0</v>
      </c>
      <c r="K1394">
        <v>25</v>
      </c>
      <c r="L1394">
        <v>3</v>
      </c>
      <c r="M1394">
        <v>3</v>
      </c>
      <c r="N1394" s="14">
        <v>0</v>
      </c>
      <c r="O1394">
        <v>1</v>
      </c>
      <c r="P1394" s="15">
        <f t="shared" si="274"/>
        <v>1</v>
      </c>
      <c r="Q1394">
        <f t="shared" si="275"/>
        <v>0</v>
      </c>
      <c r="R1394">
        <f t="shared" si="276"/>
        <v>2.9057207485728459E-2</v>
      </c>
      <c r="S1394" s="14">
        <f t="shared" si="277"/>
        <v>2.9057207485728459E-2</v>
      </c>
      <c r="T1394" s="15">
        <f t="shared" si="278"/>
        <v>0.97094279251427151</v>
      </c>
      <c r="U1394" s="14">
        <f t="shared" si="279"/>
        <v>-2.948772847764454E-2</v>
      </c>
      <c r="V1394" s="15">
        <f t="shared" si="280"/>
        <v>100</v>
      </c>
      <c r="W1394">
        <f t="shared" si="281"/>
        <v>2.9926796624633639E-2</v>
      </c>
      <c r="AZ1394">
        <v>0.50211133855055923</v>
      </c>
      <c r="BA1394">
        <v>0</v>
      </c>
      <c r="BB1394">
        <v>1</v>
      </c>
      <c r="BC1394">
        <f t="shared" si="285"/>
        <v>1207</v>
      </c>
      <c r="BD1394">
        <f t="shared" si="286"/>
        <v>183</v>
      </c>
      <c r="BE1394">
        <f t="shared" si="282"/>
        <v>2.108678021086785E-2</v>
      </c>
      <c r="BF1394">
        <f t="shared" si="283"/>
        <v>0.22784810126582278</v>
      </c>
      <c r="BG1394">
        <f t="shared" si="284"/>
        <v>1.8479164741754494E-4</v>
      </c>
    </row>
    <row r="1395" spans="1:59" x14ac:dyDescent="0.35">
      <c r="A1395">
        <v>54</v>
      </c>
      <c r="B1395">
        <v>776.57377049180332</v>
      </c>
      <c r="C1395">
        <v>3</v>
      </c>
      <c r="D1395">
        <v>1250</v>
      </c>
      <c r="E1395">
        <v>4</v>
      </c>
      <c r="F1395">
        <v>2</v>
      </c>
      <c r="G1395">
        <v>1</v>
      </c>
      <c r="H1395">
        <v>4</v>
      </c>
      <c r="I1395">
        <v>2</v>
      </c>
      <c r="J1395">
        <v>0</v>
      </c>
      <c r="K1395">
        <v>14</v>
      </c>
      <c r="L1395">
        <v>1</v>
      </c>
      <c r="M1395">
        <v>3</v>
      </c>
      <c r="N1395" s="14">
        <v>0</v>
      </c>
      <c r="O1395">
        <v>1</v>
      </c>
      <c r="P1395" s="15">
        <f t="shared" si="274"/>
        <v>1</v>
      </c>
      <c r="Q1395">
        <f t="shared" si="275"/>
        <v>0</v>
      </c>
      <c r="R1395">
        <f t="shared" si="276"/>
        <v>8.2607516197508862E-3</v>
      </c>
      <c r="S1395" s="14">
        <f t="shared" si="277"/>
        <v>8.2607516197508862E-3</v>
      </c>
      <c r="T1395" s="15">
        <f t="shared" si="278"/>
        <v>0.99173924838024907</v>
      </c>
      <c r="U1395" s="14">
        <f t="shared" si="279"/>
        <v>-8.2950607049456469E-3</v>
      </c>
      <c r="V1395" s="15">
        <f t="shared" si="280"/>
        <v>100</v>
      </c>
      <c r="W1395">
        <f t="shared" si="281"/>
        <v>8.3295600463959649E-3</v>
      </c>
      <c r="AZ1395">
        <v>0.50268204806012795</v>
      </c>
      <c r="BA1395">
        <v>1</v>
      </c>
      <c r="BB1395">
        <v>0</v>
      </c>
      <c r="BC1395">
        <f t="shared" si="285"/>
        <v>1208</v>
      </c>
      <c r="BD1395">
        <f t="shared" si="286"/>
        <v>183</v>
      </c>
      <c r="BE1395">
        <f t="shared" si="282"/>
        <v>2.0275750202757514E-2</v>
      </c>
      <c r="BF1395">
        <f t="shared" si="283"/>
        <v>0.22784810126582278</v>
      </c>
      <c r="BG1395">
        <f t="shared" si="284"/>
        <v>0</v>
      </c>
    </row>
    <row r="1396" spans="1:59" x14ac:dyDescent="0.35">
      <c r="A1396">
        <v>54</v>
      </c>
      <c r="B1396">
        <v>777.51162790697674</v>
      </c>
      <c r="C1396">
        <v>11</v>
      </c>
      <c r="D1396">
        <v>1520</v>
      </c>
      <c r="E1396">
        <v>2</v>
      </c>
      <c r="F1396">
        <v>1</v>
      </c>
      <c r="G1396">
        <v>6</v>
      </c>
      <c r="H1396">
        <v>4</v>
      </c>
      <c r="I1396">
        <v>3</v>
      </c>
      <c r="J1396">
        <v>0</v>
      </c>
      <c r="K1396">
        <v>20</v>
      </c>
      <c r="L1396">
        <v>1</v>
      </c>
      <c r="M1396">
        <v>3</v>
      </c>
      <c r="N1396" s="14">
        <v>0</v>
      </c>
      <c r="O1396">
        <v>1</v>
      </c>
      <c r="P1396" s="15">
        <f t="shared" si="274"/>
        <v>1</v>
      </c>
      <c r="Q1396">
        <f t="shared" si="275"/>
        <v>0</v>
      </c>
      <c r="R1396">
        <f t="shared" si="276"/>
        <v>1.1788783117076092E-2</v>
      </c>
      <c r="S1396" s="14">
        <f t="shared" si="277"/>
        <v>1.1788783117076092E-2</v>
      </c>
      <c r="T1396" s="15">
        <f t="shared" si="278"/>
        <v>0.9882112168829239</v>
      </c>
      <c r="U1396" s="14">
        <f t="shared" si="279"/>
        <v>-1.1858821812276562E-2</v>
      </c>
      <c r="V1396" s="15">
        <f t="shared" si="280"/>
        <v>100</v>
      </c>
      <c r="W1396">
        <f t="shared" si="281"/>
        <v>1.1929416419964341E-2</v>
      </c>
      <c r="AZ1396">
        <v>0.50287842848793962</v>
      </c>
      <c r="BA1396">
        <v>0</v>
      </c>
      <c r="BB1396">
        <v>1</v>
      </c>
      <c r="BC1396">
        <f t="shared" si="285"/>
        <v>1208</v>
      </c>
      <c r="BD1396">
        <f t="shared" si="286"/>
        <v>184</v>
      </c>
      <c r="BE1396">
        <f t="shared" si="282"/>
        <v>2.0275750202757514E-2</v>
      </c>
      <c r="BF1396">
        <f t="shared" si="283"/>
        <v>0.22362869198312241</v>
      </c>
      <c r="BG1396">
        <f t="shared" si="284"/>
        <v>1.8136957987277563E-4</v>
      </c>
    </row>
    <row r="1397" spans="1:59" x14ac:dyDescent="0.35">
      <c r="A1397">
        <v>54</v>
      </c>
      <c r="B1397">
        <v>805.3360655737705</v>
      </c>
      <c r="C1397">
        <v>1</v>
      </c>
      <c r="D1397">
        <v>1245</v>
      </c>
      <c r="E1397">
        <v>4</v>
      </c>
      <c r="F1397">
        <v>1</v>
      </c>
      <c r="G1397">
        <v>3</v>
      </c>
      <c r="H1397">
        <v>3</v>
      </c>
      <c r="I1397">
        <v>3</v>
      </c>
      <c r="J1397">
        <v>0</v>
      </c>
      <c r="K1397">
        <v>15.345132743362832</v>
      </c>
      <c r="L1397">
        <v>1</v>
      </c>
      <c r="M1397">
        <v>1</v>
      </c>
      <c r="N1397" s="14">
        <v>0</v>
      </c>
      <c r="O1397">
        <v>1</v>
      </c>
      <c r="P1397" s="15">
        <f t="shared" si="274"/>
        <v>1</v>
      </c>
      <c r="Q1397">
        <f t="shared" si="275"/>
        <v>0</v>
      </c>
      <c r="R1397">
        <f t="shared" si="276"/>
        <v>8.9835316076852818E-3</v>
      </c>
      <c r="S1397" s="14">
        <f t="shared" si="277"/>
        <v>8.9835316076852818E-3</v>
      </c>
      <c r="T1397" s="15">
        <f t="shared" si="278"/>
        <v>0.99101646839231472</v>
      </c>
      <c r="U1397" s="14">
        <f t="shared" si="279"/>
        <v>-9.0241268363259099E-3</v>
      </c>
      <c r="V1397" s="15">
        <f t="shared" si="280"/>
        <v>100</v>
      </c>
      <c r="W1397">
        <f t="shared" si="281"/>
        <v>9.0649670254813186E-3</v>
      </c>
      <c r="AZ1397">
        <v>0.50368279336152744</v>
      </c>
      <c r="BA1397">
        <v>1</v>
      </c>
      <c r="BB1397">
        <v>0</v>
      </c>
      <c r="BC1397">
        <f t="shared" si="285"/>
        <v>1209</v>
      </c>
      <c r="BD1397">
        <f t="shared" si="286"/>
        <v>184</v>
      </c>
      <c r="BE1397">
        <f t="shared" si="282"/>
        <v>1.9464720194647178E-2</v>
      </c>
      <c r="BF1397">
        <f t="shared" si="283"/>
        <v>0.22362869198312241</v>
      </c>
      <c r="BG1397">
        <f t="shared" si="284"/>
        <v>0</v>
      </c>
    </row>
    <row r="1398" spans="1:59" x14ac:dyDescent="0.35">
      <c r="A1398">
        <v>54</v>
      </c>
      <c r="B1398">
        <v>821</v>
      </c>
      <c r="C1398">
        <v>5</v>
      </c>
      <c r="D1398">
        <v>522</v>
      </c>
      <c r="E1398">
        <v>1</v>
      </c>
      <c r="F1398">
        <v>2</v>
      </c>
      <c r="G1398">
        <v>1</v>
      </c>
      <c r="H1398">
        <v>1</v>
      </c>
      <c r="I1398">
        <v>2</v>
      </c>
      <c r="J1398">
        <v>0</v>
      </c>
      <c r="K1398">
        <v>11</v>
      </c>
      <c r="L1398">
        <v>3</v>
      </c>
      <c r="M1398">
        <v>2</v>
      </c>
      <c r="N1398" s="14">
        <v>0</v>
      </c>
      <c r="O1398">
        <v>1</v>
      </c>
      <c r="P1398" s="15">
        <f t="shared" si="274"/>
        <v>1</v>
      </c>
      <c r="Q1398">
        <f t="shared" si="275"/>
        <v>0</v>
      </c>
      <c r="R1398">
        <f t="shared" si="276"/>
        <v>7.3065067526135188E-2</v>
      </c>
      <c r="S1398" s="14">
        <f t="shared" si="277"/>
        <v>7.3065067526135188E-2</v>
      </c>
      <c r="T1398" s="15">
        <f t="shared" si="278"/>
        <v>0.92693493247386483</v>
      </c>
      <c r="U1398" s="14">
        <f t="shared" si="279"/>
        <v>-7.5871907385899884E-2</v>
      </c>
      <c r="V1398" s="15">
        <f t="shared" si="280"/>
        <v>100</v>
      </c>
      <c r="W1398">
        <f t="shared" si="281"/>
        <v>7.8824375871922675E-2</v>
      </c>
      <c r="AZ1398">
        <v>0.50461537847631477</v>
      </c>
      <c r="BA1398">
        <v>0</v>
      </c>
      <c r="BB1398">
        <v>1</v>
      </c>
      <c r="BC1398">
        <f t="shared" si="285"/>
        <v>1209</v>
      </c>
      <c r="BD1398">
        <f t="shared" si="286"/>
        <v>185</v>
      </c>
      <c r="BE1398">
        <f t="shared" si="282"/>
        <v>1.9464720194647178E-2</v>
      </c>
      <c r="BF1398">
        <f t="shared" si="283"/>
        <v>0.21940928270042193</v>
      </c>
      <c r="BG1398">
        <f t="shared" si="284"/>
        <v>0</v>
      </c>
    </row>
    <row r="1399" spans="1:59" x14ac:dyDescent="0.35">
      <c r="A1399">
        <v>54</v>
      </c>
      <c r="B1399">
        <v>928</v>
      </c>
      <c r="C1399">
        <v>20</v>
      </c>
      <c r="D1399">
        <v>450</v>
      </c>
      <c r="E1399">
        <v>4</v>
      </c>
      <c r="F1399">
        <v>1</v>
      </c>
      <c r="G1399">
        <v>4</v>
      </c>
      <c r="H1399">
        <v>3</v>
      </c>
      <c r="I1399">
        <v>1</v>
      </c>
      <c r="J1399">
        <v>0</v>
      </c>
      <c r="K1399">
        <v>15.375527426160337</v>
      </c>
      <c r="L1399">
        <v>4</v>
      </c>
      <c r="M1399">
        <v>2</v>
      </c>
      <c r="N1399" s="14">
        <v>0</v>
      </c>
      <c r="O1399">
        <v>1</v>
      </c>
      <c r="P1399" s="15">
        <f t="shared" si="274"/>
        <v>1</v>
      </c>
      <c r="Q1399">
        <f t="shared" si="275"/>
        <v>0</v>
      </c>
      <c r="R1399">
        <f t="shared" si="276"/>
        <v>3.2994301561769579E-2</v>
      </c>
      <c r="S1399" s="14">
        <f t="shared" si="277"/>
        <v>3.2994301561769579E-2</v>
      </c>
      <c r="T1399" s="15">
        <f t="shared" si="278"/>
        <v>0.96700569843823048</v>
      </c>
      <c r="U1399" s="14">
        <f t="shared" si="279"/>
        <v>-3.3550890642141208E-2</v>
      </c>
      <c r="V1399" s="15">
        <f t="shared" si="280"/>
        <v>100</v>
      </c>
      <c r="W1399">
        <f t="shared" si="281"/>
        <v>3.412006942157348E-2</v>
      </c>
      <c r="AZ1399">
        <v>0.50665360573113571</v>
      </c>
      <c r="BA1399">
        <v>0</v>
      </c>
      <c r="BB1399">
        <v>1</v>
      </c>
      <c r="BC1399">
        <f t="shared" si="285"/>
        <v>1209</v>
      </c>
      <c r="BD1399">
        <f t="shared" si="286"/>
        <v>186</v>
      </c>
      <c r="BE1399">
        <f t="shared" si="282"/>
        <v>1.9464720194647178E-2</v>
      </c>
      <c r="BF1399">
        <f t="shared" si="283"/>
        <v>0.21518987341772156</v>
      </c>
      <c r="BG1399">
        <f t="shared" si="284"/>
        <v>0</v>
      </c>
    </row>
    <row r="1400" spans="1:59" x14ac:dyDescent="0.35">
      <c r="A1400">
        <v>54</v>
      </c>
      <c r="B1400">
        <v>971</v>
      </c>
      <c r="C1400">
        <v>1</v>
      </c>
      <c r="D1400">
        <v>1422</v>
      </c>
      <c r="E1400">
        <v>4</v>
      </c>
      <c r="F1400">
        <v>1</v>
      </c>
      <c r="G1400">
        <v>1</v>
      </c>
      <c r="H1400">
        <v>4</v>
      </c>
      <c r="I1400">
        <v>1</v>
      </c>
      <c r="J1400">
        <v>0</v>
      </c>
      <c r="K1400">
        <v>19</v>
      </c>
      <c r="L1400">
        <v>4</v>
      </c>
      <c r="M1400">
        <v>2</v>
      </c>
      <c r="N1400" s="14">
        <v>0</v>
      </c>
      <c r="O1400">
        <v>1</v>
      </c>
      <c r="P1400" s="15">
        <f t="shared" si="274"/>
        <v>1</v>
      </c>
      <c r="Q1400">
        <f t="shared" si="275"/>
        <v>0</v>
      </c>
      <c r="R1400">
        <f t="shared" si="276"/>
        <v>7.7401030645161718E-3</v>
      </c>
      <c r="S1400" s="14">
        <f t="shared" si="277"/>
        <v>7.7401030645161718E-3</v>
      </c>
      <c r="T1400" s="15">
        <f t="shared" si="278"/>
        <v>0.99225989693548378</v>
      </c>
      <c r="U1400" s="14">
        <f t="shared" si="279"/>
        <v>-7.7702131328933402E-3</v>
      </c>
      <c r="V1400" s="15">
        <f t="shared" si="280"/>
        <v>100</v>
      </c>
      <c r="W1400">
        <f t="shared" si="281"/>
        <v>7.8004795804212873E-3</v>
      </c>
      <c r="AZ1400">
        <v>0.50773239529206216</v>
      </c>
      <c r="BA1400">
        <v>0</v>
      </c>
      <c r="BB1400">
        <v>1</v>
      </c>
      <c r="BC1400">
        <f t="shared" si="285"/>
        <v>1209</v>
      </c>
      <c r="BD1400">
        <f t="shared" si="286"/>
        <v>187</v>
      </c>
      <c r="BE1400">
        <f t="shared" si="282"/>
        <v>1.9464720194647178E-2</v>
      </c>
      <c r="BF1400">
        <f t="shared" si="283"/>
        <v>0.21097046413502107</v>
      </c>
      <c r="BG1400">
        <f t="shared" si="284"/>
        <v>0</v>
      </c>
    </row>
    <row r="1401" spans="1:59" x14ac:dyDescent="0.35">
      <c r="A1401">
        <v>54</v>
      </c>
      <c r="B1401">
        <v>1082</v>
      </c>
      <c r="C1401">
        <v>2</v>
      </c>
      <c r="D1401">
        <v>1070</v>
      </c>
      <c r="E1401">
        <v>3</v>
      </c>
      <c r="F1401">
        <v>1</v>
      </c>
      <c r="G1401">
        <v>8</v>
      </c>
      <c r="H1401">
        <v>3</v>
      </c>
      <c r="I1401">
        <v>2</v>
      </c>
      <c r="J1401">
        <v>0</v>
      </c>
      <c r="K1401">
        <v>11</v>
      </c>
      <c r="L1401">
        <v>2</v>
      </c>
      <c r="M1401">
        <v>3</v>
      </c>
      <c r="N1401" s="14">
        <v>0</v>
      </c>
      <c r="O1401">
        <v>1</v>
      </c>
      <c r="P1401" s="15">
        <f t="shared" si="274"/>
        <v>1</v>
      </c>
      <c r="Q1401">
        <f t="shared" si="275"/>
        <v>0</v>
      </c>
      <c r="R1401">
        <f t="shared" si="276"/>
        <v>2.3651361670475973E-2</v>
      </c>
      <c r="S1401" s="14">
        <f t="shared" si="277"/>
        <v>2.3651361670475973E-2</v>
      </c>
      <c r="T1401" s="15">
        <f t="shared" si="278"/>
        <v>0.97634863832952401</v>
      </c>
      <c r="U1401" s="14">
        <f t="shared" si="279"/>
        <v>-2.3935544950647702E-2</v>
      </c>
      <c r="V1401" s="15">
        <f t="shared" si="280"/>
        <v>100</v>
      </c>
      <c r="W1401">
        <f t="shared" si="281"/>
        <v>2.4224299335268273E-2</v>
      </c>
      <c r="AZ1401">
        <v>0.5082073881395841</v>
      </c>
      <c r="BA1401">
        <v>0</v>
      </c>
      <c r="BB1401">
        <v>1</v>
      </c>
      <c r="BC1401">
        <f t="shared" si="285"/>
        <v>1209</v>
      </c>
      <c r="BD1401">
        <f t="shared" si="286"/>
        <v>188</v>
      </c>
      <c r="BE1401">
        <f t="shared" si="282"/>
        <v>1.9464720194647178E-2</v>
      </c>
      <c r="BF1401">
        <f t="shared" si="283"/>
        <v>0.2067510548523207</v>
      </c>
      <c r="BG1401">
        <f t="shared" si="284"/>
        <v>1.6768130969367525E-4</v>
      </c>
    </row>
    <row r="1402" spans="1:59" x14ac:dyDescent="0.35">
      <c r="A1402">
        <v>54</v>
      </c>
      <c r="B1402">
        <v>1147</v>
      </c>
      <c r="C1402">
        <v>3</v>
      </c>
      <c r="D1402">
        <v>303</v>
      </c>
      <c r="E1402">
        <v>4</v>
      </c>
      <c r="F1402">
        <v>1</v>
      </c>
      <c r="G1402">
        <v>8</v>
      </c>
      <c r="H1402">
        <v>1</v>
      </c>
      <c r="I1402">
        <v>2</v>
      </c>
      <c r="J1402">
        <v>0</v>
      </c>
      <c r="K1402">
        <v>14</v>
      </c>
      <c r="L1402">
        <v>4</v>
      </c>
      <c r="M1402">
        <v>3</v>
      </c>
      <c r="N1402" s="14">
        <v>0</v>
      </c>
      <c r="O1402">
        <v>1</v>
      </c>
      <c r="P1402" s="15">
        <f t="shared" si="274"/>
        <v>1</v>
      </c>
      <c r="Q1402">
        <f t="shared" si="275"/>
        <v>0</v>
      </c>
      <c r="R1402">
        <f t="shared" si="276"/>
        <v>2.5097878545175371E-2</v>
      </c>
      <c r="S1402" s="14">
        <f t="shared" si="277"/>
        <v>2.5097878545175371E-2</v>
      </c>
      <c r="T1402" s="15">
        <f t="shared" si="278"/>
        <v>0.97490212145482458</v>
      </c>
      <c r="U1402" s="14">
        <f t="shared" si="279"/>
        <v>-2.5418201274989619E-2</v>
      </c>
      <c r="V1402" s="15">
        <f t="shared" si="280"/>
        <v>100</v>
      </c>
      <c r="W1402">
        <f t="shared" si="281"/>
        <v>2.5743998287461278E-2</v>
      </c>
      <c r="AZ1402">
        <v>0.5093967918686062</v>
      </c>
      <c r="BA1402">
        <v>1</v>
      </c>
      <c r="BB1402">
        <v>0</v>
      </c>
      <c r="BC1402">
        <f t="shared" si="285"/>
        <v>1210</v>
      </c>
      <c r="BD1402">
        <f t="shared" si="286"/>
        <v>188</v>
      </c>
      <c r="BE1402">
        <f t="shared" si="282"/>
        <v>1.8653690186536953E-2</v>
      </c>
      <c r="BF1402">
        <f t="shared" si="283"/>
        <v>0.2067510548523207</v>
      </c>
      <c r="BG1402">
        <f t="shared" si="284"/>
        <v>1.6768130969369821E-4</v>
      </c>
    </row>
    <row r="1403" spans="1:59" x14ac:dyDescent="0.35">
      <c r="A1403">
        <v>54</v>
      </c>
      <c r="B1403">
        <v>1217</v>
      </c>
      <c r="C1403">
        <v>2</v>
      </c>
      <c r="D1403">
        <v>126</v>
      </c>
      <c r="E1403">
        <v>1</v>
      </c>
      <c r="F1403">
        <v>1</v>
      </c>
      <c r="G1403">
        <v>1</v>
      </c>
      <c r="H1403">
        <v>3</v>
      </c>
      <c r="I1403">
        <v>2</v>
      </c>
      <c r="J1403">
        <v>0</v>
      </c>
      <c r="K1403">
        <v>12</v>
      </c>
      <c r="L1403">
        <v>1</v>
      </c>
      <c r="M1403">
        <v>1</v>
      </c>
      <c r="N1403" s="14">
        <v>0</v>
      </c>
      <c r="O1403">
        <v>1</v>
      </c>
      <c r="P1403" s="15">
        <f t="shared" si="274"/>
        <v>1</v>
      </c>
      <c r="Q1403">
        <f t="shared" si="275"/>
        <v>0</v>
      </c>
      <c r="R1403">
        <f t="shared" si="276"/>
        <v>4.5262552600181721E-2</v>
      </c>
      <c r="S1403" s="14">
        <f t="shared" si="277"/>
        <v>4.5262552600181721E-2</v>
      </c>
      <c r="T1403" s="15">
        <f t="shared" si="278"/>
        <v>0.95473744739981825</v>
      </c>
      <c r="U1403" s="14">
        <f t="shared" si="279"/>
        <v>-4.6318900488661538E-2</v>
      </c>
      <c r="V1403" s="15">
        <f t="shared" si="280"/>
        <v>100</v>
      </c>
      <c r="W1403">
        <f t="shared" si="281"/>
        <v>4.7408376746352746E-2</v>
      </c>
      <c r="AZ1403">
        <v>0.50973474193201662</v>
      </c>
      <c r="BA1403">
        <v>1</v>
      </c>
      <c r="BB1403">
        <v>0</v>
      </c>
      <c r="BC1403">
        <f t="shared" si="285"/>
        <v>1211</v>
      </c>
      <c r="BD1403">
        <f t="shared" si="286"/>
        <v>188</v>
      </c>
      <c r="BE1403">
        <f t="shared" si="282"/>
        <v>1.7842660178426617E-2</v>
      </c>
      <c r="BF1403">
        <f t="shared" si="283"/>
        <v>0.2067510548523207</v>
      </c>
      <c r="BG1403">
        <f t="shared" si="284"/>
        <v>1.6768130969369821E-4</v>
      </c>
    </row>
    <row r="1404" spans="1:59" x14ac:dyDescent="0.35">
      <c r="A1404">
        <v>54</v>
      </c>
      <c r="B1404">
        <v>1441</v>
      </c>
      <c r="C1404">
        <v>17</v>
      </c>
      <c r="D1404">
        <v>1013</v>
      </c>
      <c r="E1404">
        <v>3</v>
      </c>
      <c r="F1404">
        <v>1</v>
      </c>
      <c r="G1404">
        <v>3</v>
      </c>
      <c r="H1404">
        <v>3</v>
      </c>
      <c r="I1404">
        <v>2</v>
      </c>
      <c r="J1404">
        <v>0</v>
      </c>
      <c r="K1404">
        <v>11</v>
      </c>
      <c r="L1404">
        <v>3</v>
      </c>
      <c r="M1404">
        <v>3</v>
      </c>
      <c r="N1404" s="14">
        <v>0</v>
      </c>
      <c r="O1404">
        <v>1</v>
      </c>
      <c r="P1404" s="15">
        <f t="shared" si="274"/>
        <v>1</v>
      </c>
      <c r="Q1404">
        <f t="shared" si="275"/>
        <v>0</v>
      </c>
      <c r="R1404">
        <f t="shared" si="276"/>
        <v>1.6512197785440424E-2</v>
      </c>
      <c r="S1404" s="14">
        <f t="shared" si="277"/>
        <v>1.6512197785440424E-2</v>
      </c>
      <c r="T1404" s="15">
        <f t="shared" si="278"/>
        <v>0.98348780221455956</v>
      </c>
      <c r="U1404" s="14">
        <f t="shared" si="279"/>
        <v>-1.6650043655394547E-2</v>
      </c>
      <c r="V1404" s="15">
        <f t="shared" si="280"/>
        <v>100</v>
      </c>
      <c r="W1404">
        <f t="shared" si="281"/>
        <v>1.6789428143652859E-2</v>
      </c>
      <c r="AZ1404">
        <v>0.51256591135990093</v>
      </c>
      <c r="BA1404">
        <v>1</v>
      </c>
      <c r="BB1404">
        <v>0</v>
      </c>
      <c r="BC1404">
        <f t="shared" si="285"/>
        <v>1212</v>
      </c>
      <c r="BD1404">
        <f t="shared" si="286"/>
        <v>188</v>
      </c>
      <c r="BE1404">
        <f t="shared" si="282"/>
        <v>1.7031630170316281E-2</v>
      </c>
      <c r="BF1404">
        <f t="shared" si="283"/>
        <v>0.2067510548523207</v>
      </c>
      <c r="BG1404">
        <f t="shared" si="284"/>
        <v>1.6768130969367525E-4</v>
      </c>
    </row>
    <row r="1405" spans="1:59" x14ac:dyDescent="0.35">
      <c r="A1405">
        <v>55</v>
      </c>
      <c r="B1405">
        <v>147</v>
      </c>
      <c r="C1405">
        <v>20</v>
      </c>
      <c r="D1405">
        <v>389</v>
      </c>
      <c r="E1405">
        <v>2</v>
      </c>
      <c r="F1405">
        <v>2</v>
      </c>
      <c r="G1405">
        <v>5</v>
      </c>
      <c r="H1405">
        <v>4</v>
      </c>
      <c r="I1405">
        <v>2</v>
      </c>
      <c r="J1405">
        <v>1</v>
      </c>
      <c r="K1405">
        <v>15.173076923076923</v>
      </c>
      <c r="L1405">
        <v>4</v>
      </c>
      <c r="M1405">
        <v>3</v>
      </c>
      <c r="N1405" s="14">
        <v>0</v>
      </c>
      <c r="O1405">
        <v>1</v>
      </c>
      <c r="P1405" s="15">
        <f t="shared" si="274"/>
        <v>1</v>
      </c>
      <c r="Q1405">
        <f t="shared" si="275"/>
        <v>0</v>
      </c>
      <c r="R1405">
        <f t="shared" si="276"/>
        <v>0.13662946445530394</v>
      </c>
      <c r="S1405" s="14">
        <f t="shared" si="277"/>
        <v>0.13662946445530394</v>
      </c>
      <c r="T1405" s="15">
        <f t="shared" si="278"/>
        <v>0.86337053554469612</v>
      </c>
      <c r="U1405" s="14">
        <f t="shared" si="279"/>
        <v>-0.14691132252055661</v>
      </c>
      <c r="V1405" s="15">
        <f t="shared" si="280"/>
        <v>100</v>
      </c>
      <c r="W1405">
        <f t="shared" si="281"/>
        <v>0.15825124767444732</v>
      </c>
      <c r="AZ1405">
        <v>0.5170529852684328</v>
      </c>
      <c r="BA1405">
        <v>1</v>
      </c>
      <c r="BB1405">
        <v>0</v>
      </c>
      <c r="BC1405">
        <f t="shared" si="285"/>
        <v>1213</v>
      </c>
      <c r="BD1405">
        <f t="shared" si="286"/>
        <v>188</v>
      </c>
      <c r="BE1405">
        <f t="shared" si="282"/>
        <v>1.6220600162206056E-2</v>
      </c>
      <c r="BF1405">
        <f t="shared" si="283"/>
        <v>0.2067510548523207</v>
      </c>
      <c r="BG1405">
        <f t="shared" si="284"/>
        <v>1.6768130969369821E-4</v>
      </c>
    </row>
    <row r="1406" spans="1:59" x14ac:dyDescent="0.35">
      <c r="A1406">
        <v>55</v>
      </c>
      <c r="B1406">
        <v>177</v>
      </c>
      <c r="C1406">
        <v>8</v>
      </c>
      <c r="D1406">
        <v>1278</v>
      </c>
      <c r="E1406">
        <v>4</v>
      </c>
      <c r="F1406">
        <v>2</v>
      </c>
      <c r="G1406">
        <v>7</v>
      </c>
      <c r="H1406">
        <v>2</v>
      </c>
      <c r="I1406">
        <v>3</v>
      </c>
      <c r="J1406">
        <v>1</v>
      </c>
      <c r="K1406">
        <v>15.69811320754717</v>
      </c>
      <c r="L1406">
        <v>4</v>
      </c>
      <c r="M1406">
        <v>3</v>
      </c>
      <c r="N1406" s="14">
        <v>0</v>
      </c>
      <c r="O1406">
        <v>1</v>
      </c>
      <c r="P1406" s="15">
        <f t="shared" si="274"/>
        <v>1</v>
      </c>
      <c r="Q1406">
        <f t="shared" si="275"/>
        <v>0</v>
      </c>
      <c r="R1406">
        <f t="shared" si="276"/>
        <v>6.0199898972486968E-2</v>
      </c>
      <c r="S1406" s="14">
        <f t="shared" si="277"/>
        <v>6.0199898972486968E-2</v>
      </c>
      <c r="T1406" s="15">
        <f t="shared" si="278"/>
        <v>0.93980010102751299</v>
      </c>
      <c r="U1406" s="14">
        <f t="shared" si="279"/>
        <v>-6.2088084814477723E-2</v>
      </c>
      <c r="V1406" s="15">
        <f t="shared" si="280"/>
        <v>100</v>
      </c>
      <c r="W1406">
        <f t="shared" si="281"/>
        <v>6.4056067781508561E-2</v>
      </c>
      <c r="AZ1406">
        <v>0.52246078852999833</v>
      </c>
      <c r="BA1406">
        <v>1</v>
      </c>
      <c r="BB1406">
        <v>0</v>
      </c>
      <c r="BC1406">
        <f t="shared" si="285"/>
        <v>1214</v>
      </c>
      <c r="BD1406">
        <f t="shared" si="286"/>
        <v>188</v>
      </c>
      <c r="BE1406">
        <f t="shared" si="282"/>
        <v>1.540957015409572E-2</v>
      </c>
      <c r="BF1406">
        <f t="shared" si="283"/>
        <v>0.2067510548523207</v>
      </c>
      <c r="BG1406">
        <f t="shared" si="284"/>
        <v>0</v>
      </c>
    </row>
    <row r="1407" spans="1:59" x14ac:dyDescent="0.35">
      <c r="A1407">
        <v>55</v>
      </c>
      <c r="B1407">
        <v>189</v>
      </c>
      <c r="C1407">
        <v>26</v>
      </c>
      <c r="D1407">
        <v>1973</v>
      </c>
      <c r="E1407">
        <v>3</v>
      </c>
      <c r="F1407">
        <v>2</v>
      </c>
      <c r="G1407">
        <v>6</v>
      </c>
      <c r="H1407">
        <v>2</v>
      </c>
      <c r="I1407">
        <v>2</v>
      </c>
      <c r="J1407">
        <v>1</v>
      </c>
      <c r="K1407">
        <v>18</v>
      </c>
      <c r="L1407">
        <v>1</v>
      </c>
      <c r="M1407">
        <v>3</v>
      </c>
      <c r="N1407" s="14">
        <v>0</v>
      </c>
      <c r="O1407">
        <v>1</v>
      </c>
      <c r="P1407" s="15">
        <f t="shared" si="274"/>
        <v>1</v>
      </c>
      <c r="Q1407">
        <f t="shared" si="275"/>
        <v>0</v>
      </c>
      <c r="R1407">
        <f t="shared" si="276"/>
        <v>0.28196821033055652</v>
      </c>
      <c r="S1407" s="14">
        <f t="shared" si="277"/>
        <v>0.28196821033055652</v>
      </c>
      <c r="T1407" s="15">
        <f t="shared" si="278"/>
        <v>0.71803178966944348</v>
      </c>
      <c r="U1407" s="14">
        <f t="shared" si="279"/>
        <v>-0.33124143560840369</v>
      </c>
      <c r="V1407" s="15">
        <f t="shared" si="280"/>
        <v>100</v>
      </c>
      <c r="W1407">
        <f t="shared" si="281"/>
        <v>0.39269599812616202</v>
      </c>
      <c r="AZ1407">
        <v>0.52346454177333757</v>
      </c>
      <c r="BA1407">
        <v>0</v>
      </c>
      <c r="BB1407">
        <v>1</v>
      </c>
      <c r="BC1407">
        <f t="shared" si="285"/>
        <v>1214</v>
      </c>
      <c r="BD1407">
        <f t="shared" si="286"/>
        <v>189</v>
      </c>
      <c r="BE1407">
        <f t="shared" si="282"/>
        <v>1.540957015409572E-2</v>
      </c>
      <c r="BF1407">
        <f t="shared" si="283"/>
        <v>0.20253164556962022</v>
      </c>
      <c r="BG1407">
        <f t="shared" si="284"/>
        <v>0</v>
      </c>
    </row>
    <row r="1408" spans="1:59" x14ac:dyDescent="0.35">
      <c r="A1408">
        <v>55</v>
      </c>
      <c r="B1408">
        <v>267</v>
      </c>
      <c r="C1408">
        <v>13</v>
      </c>
      <c r="D1408">
        <v>1372</v>
      </c>
      <c r="E1408">
        <v>1</v>
      </c>
      <c r="F1408">
        <v>2</v>
      </c>
      <c r="G1408">
        <v>8</v>
      </c>
      <c r="H1408">
        <v>3</v>
      </c>
      <c r="I1408">
        <v>1</v>
      </c>
      <c r="J1408">
        <v>1</v>
      </c>
      <c r="K1408">
        <v>14.945945945945946</v>
      </c>
      <c r="L1408">
        <v>3</v>
      </c>
      <c r="M1408">
        <v>2</v>
      </c>
      <c r="N1408" s="14">
        <v>1</v>
      </c>
      <c r="O1408">
        <v>0</v>
      </c>
      <c r="P1408" s="15">
        <f t="shared" si="274"/>
        <v>1</v>
      </c>
      <c r="Q1408">
        <f t="shared" si="275"/>
        <v>1</v>
      </c>
      <c r="R1408">
        <f t="shared" si="276"/>
        <v>0.50773239529206216</v>
      </c>
      <c r="S1408" s="14">
        <f t="shared" si="277"/>
        <v>0.50773239529206216</v>
      </c>
      <c r="T1408" s="15">
        <f t="shared" si="278"/>
        <v>0.49226760470793784</v>
      </c>
      <c r="U1408" s="14">
        <f t="shared" si="279"/>
        <v>-0.67780075112260829</v>
      </c>
      <c r="V1408" s="15">
        <f t="shared" si="280"/>
        <v>100</v>
      </c>
      <c r="W1408">
        <f t="shared" si="281"/>
        <v>0.96954145386916168</v>
      </c>
      <c r="AZ1408">
        <v>0.52928782570799204</v>
      </c>
      <c r="BA1408">
        <v>0</v>
      </c>
      <c r="BB1408">
        <v>1</v>
      </c>
      <c r="BC1408">
        <f t="shared" si="285"/>
        <v>1214</v>
      </c>
      <c r="BD1408">
        <f t="shared" si="286"/>
        <v>190</v>
      </c>
      <c r="BE1408">
        <f t="shared" si="282"/>
        <v>1.540957015409572E-2</v>
      </c>
      <c r="BF1408">
        <f t="shared" si="283"/>
        <v>0.19831223628691985</v>
      </c>
      <c r="BG1408">
        <f t="shared" si="284"/>
        <v>0</v>
      </c>
    </row>
    <row r="1409" spans="1:59" x14ac:dyDescent="0.35">
      <c r="A1409">
        <v>55</v>
      </c>
      <c r="B1409">
        <v>282</v>
      </c>
      <c r="C1409">
        <v>2</v>
      </c>
      <c r="D1409">
        <v>1336</v>
      </c>
      <c r="E1409">
        <v>4</v>
      </c>
      <c r="F1409">
        <v>1</v>
      </c>
      <c r="G1409">
        <v>6</v>
      </c>
      <c r="H1409">
        <v>3</v>
      </c>
      <c r="I1409">
        <v>2</v>
      </c>
      <c r="J1409">
        <v>0</v>
      </c>
      <c r="K1409">
        <v>14</v>
      </c>
      <c r="L1409">
        <v>4</v>
      </c>
      <c r="M1409">
        <v>3</v>
      </c>
      <c r="N1409" s="14">
        <v>0</v>
      </c>
      <c r="O1409">
        <v>1</v>
      </c>
      <c r="P1409" s="15">
        <f t="shared" si="274"/>
        <v>1</v>
      </c>
      <c r="Q1409">
        <f t="shared" si="275"/>
        <v>0</v>
      </c>
      <c r="R1409">
        <f t="shared" si="276"/>
        <v>9.0887862352002063E-3</v>
      </c>
      <c r="S1409" s="14">
        <f t="shared" si="277"/>
        <v>9.0887862352002063E-3</v>
      </c>
      <c r="T1409" s="15">
        <f t="shared" si="278"/>
        <v>0.99091121376479985</v>
      </c>
      <c r="U1409" s="14">
        <f t="shared" si="279"/>
        <v>-9.1303412341179283E-3</v>
      </c>
      <c r="V1409" s="15">
        <f t="shared" si="280"/>
        <v>100</v>
      </c>
      <c r="W1409">
        <f t="shared" si="281"/>
        <v>9.172149945370885E-3</v>
      </c>
      <c r="AZ1409">
        <v>0.53294330116464528</v>
      </c>
      <c r="BA1409">
        <v>0</v>
      </c>
      <c r="BB1409">
        <v>1</v>
      </c>
      <c r="BC1409">
        <f t="shared" si="285"/>
        <v>1214</v>
      </c>
      <c r="BD1409">
        <f t="shared" si="286"/>
        <v>191</v>
      </c>
      <c r="BE1409">
        <f t="shared" si="282"/>
        <v>1.540957015409572E-2</v>
      </c>
      <c r="BF1409">
        <f t="shared" si="283"/>
        <v>0.19409282700421937</v>
      </c>
      <c r="BG1409">
        <f t="shared" si="284"/>
        <v>0</v>
      </c>
    </row>
    <row r="1410" spans="1:59" x14ac:dyDescent="0.35">
      <c r="A1410">
        <v>55</v>
      </c>
      <c r="B1410">
        <v>436</v>
      </c>
      <c r="C1410">
        <v>2</v>
      </c>
      <c r="D1410">
        <v>842</v>
      </c>
      <c r="E1410">
        <v>3</v>
      </c>
      <c r="F1410">
        <v>2</v>
      </c>
      <c r="G1410">
        <v>8</v>
      </c>
      <c r="H1410">
        <v>4</v>
      </c>
      <c r="I1410">
        <v>1</v>
      </c>
      <c r="J1410">
        <v>0</v>
      </c>
      <c r="K1410">
        <v>14.945945945945946</v>
      </c>
      <c r="L1410">
        <v>3</v>
      </c>
      <c r="M1410">
        <v>2</v>
      </c>
      <c r="N1410" s="14">
        <v>1</v>
      </c>
      <c r="O1410">
        <v>0</v>
      </c>
      <c r="P1410" s="15">
        <f t="shared" si="274"/>
        <v>1</v>
      </c>
      <c r="Q1410">
        <f t="shared" si="275"/>
        <v>1</v>
      </c>
      <c r="R1410">
        <f t="shared" si="276"/>
        <v>4.9017030468726075E-2</v>
      </c>
      <c r="S1410" s="14">
        <f t="shared" si="277"/>
        <v>4.9017030468726075E-2</v>
      </c>
      <c r="T1410" s="15">
        <f t="shared" si="278"/>
        <v>0.95098296953127393</v>
      </c>
      <c r="U1410" s="14">
        <f t="shared" si="279"/>
        <v>-3.0155874806704532</v>
      </c>
      <c r="V1410" s="15">
        <f t="shared" si="280"/>
        <v>0</v>
      </c>
      <c r="W1410">
        <f t="shared" si="281"/>
        <v>19.401072656533561</v>
      </c>
      <c r="AZ1410">
        <v>0.53300407374327996</v>
      </c>
      <c r="BA1410">
        <v>0</v>
      </c>
      <c r="BB1410">
        <v>1</v>
      </c>
      <c r="BC1410">
        <f t="shared" si="285"/>
        <v>1214</v>
      </c>
      <c r="BD1410">
        <f t="shared" si="286"/>
        <v>192</v>
      </c>
      <c r="BE1410">
        <f t="shared" si="282"/>
        <v>1.540957015409572E-2</v>
      </c>
      <c r="BF1410">
        <f t="shared" si="283"/>
        <v>0.189873417721519</v>
      </c>
      <c r="BG1410">
        <f t="shared" si="284"/>
        <v>1.539930395146208E-4</v>
      </c>
    </row>
    <row r="1411" spans="1:59" x14ac:dyDescent="0.35">
      <c r="A1411">
        <v>55</v>
      </c>
      <c r="B1411">
        <v>452</v>
      </c>
      <c r="C1411">
        <v>1</v>
      </c>
      <c r="D1411">
        <v>374</v>
      </c>
      <c r="E1411">
        <v>4</v>
      </c>
      <c r="F1411">
        <v>2</v>
      </c>
      <c r="G1411">
        <v>6</v>
      </c>
      <c r="H1411">
        <v>1</v>
      </c>
      <c r="I1411">
        <v>1</v>
      </c>
      <c r="J1411">
        <v>1</v>
      </c>
      <c r="K1411">
        <v>14</v>
      </c>
      <c r="L1411">
        <v>3</v>
      </c>
      <c r="M1411">
        <v>3</v>
      </c>
      <c r="N1411" s="14">
        <v>0</v>
      </c>
      <c r="O1411">
        <v>1</v>
      </c>
      <c r="P1411" s="15">
        <f t="shared" si="274"/>
        <v>1</v>
      </c>
      <c r="Q1411">
        <f t="shared" si="275"/>
        <v>0</v>
      </c>
      <c r="R1411">
        <f t="shared" si="276"/>
        <v>0.25207938955187592</v>
      </c>
      <c r="S1411" s="14">
        <f t="shared" si="277"/>
        <v>0.25207938955187592</v>
      </c>
      <c r="T1411" s="15">
        <f t="shared" si="278"/>
        <v>0.74792061044812408</v>
      </c>
      <c r="U1411" s="14">
        <f t="shared" si="279"/>
        <v>-0.29045844240499863</v>
      </c>
      <c r="V1411" s="15">
        <f t="shared" si="280"/>
        <v>100</v>
      </c>
      <c r="W1411">
        <f t="shared" si="281"/>
        <v>0.33704030351675968</v>
      </c>
      <c r="AZ1411">
        <v>0.5355425428746724</v>
      </c>
      <c r="BA1411">
        <v>1</v>
      </c>
      <c r="BB1411">
        <v>0</v>
      </c>
      <c r="BC1411">
        <f t="shared" si="285"/>
        <v>1215</v>
      </c>
      <c r="BD1411">
        <f t="shared" si="286"/>
        <v>192</v>
      </c>
      <c r="BE1411">
        <f t="shared" si="282"/>
        <v>1.4598540145985384E-2</v>
      </c>
      <c r="BF1411">
        <f t="shared" si="283"/>
        <v>0.189873417721519</v>
      </c>
      <c r="BG1411">
        <f t="shared" si="284"/>
        <v>1.539930395146208E-4</v>
      </c>
    </row>
    <row r="1412" spans="1:59" x14ac:dyDescent="0.35">
      <c r="A1412">
        <v>55</v>
      </c>
      <c r="B1412">
        <v>478</v>
      </c>
      <c r="C1412">
        <v>2</v>
      </c>
      <c r="D1412">
        <v>1770</v>
      </c>
      <c r="E1412">
        <v>3</v>
      </c>
      <c r="F1412">
        <v>2</v>
      </c>
      <c r="G1412">
        <v>1</v>
      </c>
      <c r="H1412">
        <v>1</v>
      </c>
      <c r="I1412">
        <v>2</v>
      </c>
      <c r="J1412">
        <v>0</v>
      </c>
      <c r="K1412">
        <v>12</v>
      </c>
      <c r="L1412">
        <v>2</v>
      </c>
      <c r="M1412">
        <v>3</v>
      </c>
      <c r="N1412" s="14">
        <v>0</v>
      </c>
      <c r="O1412">
        <v>1</v>
      </c>
      <c r="P1412" s="15">
        <f t="shared" si="274"/>
        <v>1</v>
      </c>
      <c r="Q1412">
        <f t="shared" si="275"/>
        <v>0</v>
      </c>
      <c r="R1412">
        <f t="shared" si="276"/>
        <v>2.6045649130845946E-2</v>
      </c>
      <c r="S1412" s="14">
        <f t="shared" si="277"/>
        <v>2.6045649130845946E-2</v>
      </c>
      <c r="T1412" s="15">
        <f t="shared" si="278"/>
        <v>0.97395435086915405</v>
      </c>
      <c r="U1412" s="14">
        <f t="shared" si="279"/>
        <v>-2.639084412873342E-2</v>
      </c>
      <c r="V1412" s="15">
        <f t="shared" si="280"/>
        <v>100</v>
      </c>
      <c r="W1412">
        <f t="shared" si="281"/>
        <v>2.6742166208922301E-2</v>
      </c>
      <c r="AZ1412">
        <v>0.53634373551903458</v>
      </c>
      <c r="BA1412">
        <v>1</v>
      </c>
      <c r="BB1412">
        <v>0</v>
      </c>
      <c r="BC1412">
        <f t="shared" si="285"/>
        <v>1216</v>
      </c>
      <c r="BD1412">
        <f t="shared" si="286"/>
        <v>192</v>
      </c>
      <c r="BE1412">
        <f t="shared" si="282"/>
        <v>1.3787510137875048E-2</v>
      </c>
      <c r="BF1412">
        <f t="shared" si="283"/>
        <v>0.189873417721519</v>
      </c>
      <c r="BG1412">
        <f t="shared" si="284"/>
        <v>0</v>
      </c>
    </row>
    <row r="1413" spans="1:59" x14ac:dyDescent="0.35">
      <c r="A1413">
        <v>55</v>
      </c>
      <c r="B1413">
        <v>685</v>
      </c>
      <c r="C1413">
        <v>26</v>
      </c>
      <c r="D1413">
        <v>1578</v>
      </c>
      <c r="E1413">
        <v>3</v>
      </c>
      <c r="F1413">
        <v>2</v>
      </c>
      <c r="G1413">
        <v>6</v>
      </c>
      <c r="H1413">
        <v>4</v>
      </c>
      <c r="I1413">
        <v>2</v>
      </c>
      <c r="J1413">
        <v>0</v>
      </c>
      <c r="K1413">
        <v>21</v>
      </c>
      <c r="L1413">
        <v>3</v>
      </c>
      <c r="M1413">
        <v>3</v>
      </c>
      <c r="N1413" s="14">
        <v>0</v>
      </c>
      <c r="O1413">
        <v>1</v>
      </c>
      <c r="P1413" s="15">
        <f t="shared" ref="P1413:P1473" si="287">N1413+O1413</f>
        <v>1</v>
      </c>
      <c r="Q1413">
        <f t="shared" ref="Q1413:Q1473" si="288">IF(P1413=0,"",N1413/P1413)</f>
        <v>0</v>
      </c>
      <c r="R1413">
        <f t="shared" ref="R1413:R1473" si="289">1/(1+EXP(-$Y$5-MMULT(A1413:M1413,$Y$6:$Y$18)))</f>
        <v>2.3557298837070733E-2</v>
      </c>
      <c r="S1413" s="14">
        <f t="shared" ref="S1413:S1473" si="290">P1413*R1413</f>
        <v>2.3557298837070733E-2</v>
      </c>
      <c r="T1413" s="15">
        <f t="shared" ref="T1413:T1473" si="291">P1413-S1413</f>
        <v>0.97644270116292931</v>
      </c>
      <c r="U1413" s="14">
        <f t="shared" ref="U1413:U1473" si="292">IFERROR(P1413*(Q1413*LN(R1413)+(1-Q1413)*LN(1-R1413)),0)</f>
        <v>-2.3839208151548122E-2</v>
      </c>
      <c r="V1413" s="15">
        <f t="shared" ref="V1413:V1473" si="293">100*IF(R1413&gt;=$AV$10,N1413/P1413,O1413/P1413)</f>
        <v>100</v>
      </c>
      <c r="W1413">
        <f t="shared" ref="W1413:W1473" si="294">IFERROR((N1413-S1413)^2/S1413+(O1413-T1413)^2/T1413,0)</f>
        <v>2.4125633597357352E-2</v>
      </c>
      <c r="AZ1413">
        <v>0.53715286922898908</v>
      </c>
      <c r="BA1413">
        <v>0</v>
      </c>
      <c r="BB1413">
        <v>1</v>
      </c>
      <c r="BC1413">
        <f t="shared" si="285"/>
        <v>1216</v>
      </c>
      <c r="BD1413">
        <f t="shared" si="286"/>
        <v>193</v>
      </c>
      <c r="BE1413">
        <f t="shared" ref="BE1413:BE1474" si="295">1-BC1413/BC$1474</f>
        <v>1.3787510137875048E-2</v>
      </c>
      <c r="BF1413">
        <f t="shared" ref="BF1413:BF1474" si="296">1-BD1413/BD$1474</f>
        <v>0.18565400843881852</v>
      </c>
      <c r="BG1413">
        <f t="shared" ref="BG1413:BG1474" si="297">(BE1413-BE1414)*BF1413</f>
        <v>0</v>
      </c>
    </row>
    <row r="1414" spans="1:59" x14ac:dyDescent="0.35">
      <c r="A1414">
        <v>55</v>
      </c>
      <c r="B1414">
        <v>692</v>
      </c>
      <c r="C1414">
        <v>14</v>
      </c>
      <c r="D1414">
        <v>254</v>
      </c>
      <c r="E1414">
        <v>3</v>
      </c>
      <c r="F1414">
        <v>2</v>
      </c>
      <c r="G1414">
        <v>1</v>
      </c>
      <c r="H1414">
        <v>2</v>
      </c>
      <c r="I1414">
        <v>1</v>
      </c>
      <c r="J1414">
        <v>0</v>
      </c>
      <c r="K1414">
        <v>11</v>
      </c>
      <c r="L1414">
        <v>4</v>
      </c>
      <c r="M1414">
        <v>3</v>
      </c>
      <c r="N1414" s="14">
        <v>0</v>
      </c>
      <c r="O1414">
        <v>1</v>
      </c>
      <c r="P1414" s="15">
        <f t="shared" si="287"/>
        <v>1</v>
      </c>
      <c r="Q1414">
        <f t="shared" si="288"/>
        <v>0</v>
      </c>
      <c r="R1414">
        <f t="shared" si="289"/>
        <v>4.3148342854188941E-2</v>
      </c>
      <c r="S1414" s="14">
        <f t="shared" si="290"/>
        <v>4.3148342854188941E-2</v>
      </c>
      <c r="T1414" s="15">
        <f t="shared" si="291"/>
        <v>0.95685165714581111</v>
      </c>
      <c r="U1414" s="14">
        <f t="shared" si="292"/>
        <v>-4.4106907751290489E-2</v>
      </c>
      <c r="V1414" s="15">
        <f t="shared" si="293"/>
        <v>100</v>
      </c>
      <c r="W1414">
        <f t="shared" si="294"/>
        <v>4.5094077574047327E-2</v>
      </c>
      <c r="AZ1414">
        <v>0.53966460742458244</v>
      </c>
      <c r="BA1414">
        <v>0</v>
      </c>
      <c r="BB1414">
        <v>1</v>
      </c>
      <c r="BC1414">
        <f t="shared" ref="BC1414:BC1474" si="298">BC1413+BA1414</f>
        <v>1216</v>
      </c>
      <c r="BD1414">
        <f t="shared" ref="BD1414:BD1474" si="299">BD1413+BB1414</f>
        <v>194</v>
      </c>
      <c r="BE1414">
        <f t="shared" si="295"/>
        <v>1.3787510137875048E-2</v>
      </c>
      <c r="BF1414">
        <f t="shared" si="296"/>
        <v>0.18143459915611815</v>
      </c>
      <c r="BG1414">
        <f t="shared" si="297"/>
        <v>1.4714890442506194E-4</v>
      </c>
    </row>
    <row r="1415" spans="1:59" x14ac:dyDescent="0.35">
      <c r="A1415">
        <v>55</v>
      </c>
      <c r="B1415">
        <v>725</v>
      </c>
      <c r="C1415">
        <v>2</v>
      </c>
      <c r="D1415">
        <v>787</v>
      </c>
      <c r="E1415">
        <v>4</v>
      </c>
      <c r="F1415">
        <v>2</v>
      </c>
      <c r="G1415">
        <v>6</v>
      </c>
      <c r="H1415">
        <v>1</v>
      </c>
      <c r="I1415">
        <v>2</v>
      </c>
      <c r="J1415">
        <v>1</v>
      </c>
      <c r="K1415">
        <v>15.049382716049383</v>
      </c>
      <c r="L1415">
        <v>4</v>
      </c>
      <c r="M1415">
        <v>3</v>
      </c>
      <c r="N1415" s="14">
        <v>1</v>
      </c>
      <c r="O1415">
        <v>0</v>
      </c>
      <c r="P1415" s="15">
        <f t="shared" si="287"/>
        <v>1</v>
      </c>
      <c r="Q1415">
        <f t="shared" si="288"/>
        <v>1</v>
      </c>
      <c r="R1415">
        <f t="shared" si="289"/>
        <v>0.11774176943145684</v>
      </c>
      <c r="S1415" s="14">
        <f t="shared" si="290"/>
        <v>0.11774176943145684</v>
      </c>
      <c r="T1415" s="15">
        <f t="shared" si="291"/>
        <v>0.88225823056854313</v>
      </c>
      <c r="U1415" s="14">
        <f t="shared" si="292"/>
        <v>-2.1392614471999152</v>
      </c>
      <c r="V1415" s="15">
        <f t="shared" si="293"/>
        <v>0</v>
      </c>
      <c r="W1415">
        <f t="shared" si="294"/>
        <v>7.4931626629082402</v>
      </c>
      <c r="AZ1415">
        <v>0.542473921792335</v>
      </c>
      <c r="BA1415">
        <v>1</v>
      </c>
      <c r="BB1415">
        <v>0</v>
      </c>
      <c r="BC1415">
        <f t="shared" si="298"/>
        <v>1217</v>
      </c>
      <c r="BD1415">
        <f t="shared" si="299"/>
        <v>194</v>
      </c>
      <c r="BE1415">
        <f t="shared" si="295"/>
        <v>1.2976480129764822E-2</v>
      </c>
      <c r="BF1415">
        <f t="shared" si="296"/>
        <v>0.18143459915611815</v>
      </c>
      <c r="BG1415">
        <f t="shared" si="297"/>
        <v>1.4714890442508208E-4</v>
      </c>
    </row>
    <row r="1416" spans="1:59" x14ac:dyDescent="0.35">
      <c r="A1416">
        <v>55</v>
      </c>
      <c r="B1416">
        <v>777.51162790697674</v>
      </c>
      <c r="C1416">
        <v>2</v>
      </c>
      <c r="D1416">
        <v>1074</v>
      </c>
      <c r="E1416">
        <v>3</v>
      </c>
      <c r="F1416">
        <v>2</v>
      </c>
      <c r="G1416">
        <v>6</v>
      </c>
      <c r="H1416">
        <v>1</v>
      </c>
      <c r="I1416">
        <v>1</v>
      </c>
      <c r="J1416">
        <v>0</v>
      </c>
      <c r="K1416">
        <v>15</v>
      </c>
      <c r="L1416">
        <v>2</v>
      </c>
      <c r="M1416">
        <v>4</v>
      </c>
      <c r="N1416" s="14">
        <v>0</v>
      </c>
      <c r="O1416">
        <v>1</v>
      </c>
      <c r="P1416" s="15">
        <f t="shared" si="287"/>
        <v>1</v>
      </c>
      <c r="Q1416">
        <f t="shared" si="288"/>
        <v>0</v>
      </c>
      <c r="R1416">
        <f t="shared" si="289"/>
        <v>6.5660238843513935E-2</v>
      </c>
      <c r="S1416" s="14">
        <f t="shared" si="290"/>
        <v>6.5660238843513935E-2</v>
      </c>
      <c r="T1416" s="15">
        <f t="shared" si="291"/>
        <v>0.93433976115648609</v>
      </c>
      <c r="U1416" s="14">
        <f t="shared" si="292"/>
        <v>-6.7915136926725864E-2</v>
      </c>
      <c r="V1416" s="15">
        <f t="shared" si="293"/>
        <v>100</v>
      </c>
      <c r="W1416">
        <f t="shared" si="294"/>
        <v>7.0274477843308814E-2</v>
      </c>
      <c r="AZ1416">
        <v>0.54401818772162003</v>
      </c>
      <c r="BA1416">
        <v>1</v>
      </c>
      <c r="BB1416">
        <v>0</v>
      </c>
      <c r="BC1416">
        <f t="shared" si="298"/>
        <v>1218</v>
      </c>
      <c r="BD1416">
        <f t="shared" si="299"/>
        <v>194</v>
      </c>
      <c r="BE1416">
        <f t="shared" si="295"/>
        <v>1.2165450121654486E-2</v>
      </c>
      <c r="BF1416">
        <f t="shared" si="296"/>
        <v>0.18143459915611815</v>
      </c>
      <c r="BG1416">
        <f t="shared" si="297"/>
        <v>0</v>
      </c>
    </row>
    <row r="1417" spans="1:59" x14ac:dyDescent="0.35">
      <c r="A1417">
        <v>55</v>
      </c>
      <c r="B1417">
        <v>787.54826254826253</v>
      </c>
      <c r="C1417">
        <v>1</v>
      </c>
      <c r="D1417">
        <v>106</v>
      </c>
      <c r="E1417">
        <v>1</v>
      </c>
      <c r="F1417">
        <v>2</v>
      </c>
      <c r="G1417">
        <v>8</v>
      </c>
      <c r="H1417">
        <v>4</v>
      </c>
      <c r="I1417">
        <v>2</v>
      </c>
      <c r="J1417">
        <v>0</v>
      </c>
      <c r="K1417">
        <v>14</v>
      </c>
      <c r="L1417">
        <v>4</v>
      </c>
      <c r="M1417">
        <v>3</v>
      </c>
      <c r="N1417" s="14">
        <v>0</v>
      </c>
      <c r="O1417">
        <v>1</v>
      </c>
      <c r="P1417" s="15">
        <f t="shared" si="287"/>
        <v>1</v>
      </c>
      <c r="Q1417">
        <f t="shared" si="288"/>
        <v>0</v>
      </c>
      <c r="R1417">
        <f t="shared" si="289"/>
        <v>3.251493380449344E-2</v>
      </c>
      <c r="S1417" s="14">
        <f t="shared" si="290"/>
        <v>3.251493380449344E-2</v>
      </c>
      <c r="T1417" s="15">
        <f t="shared" si="291"/>
        <v>0.96748506619550656</v>
      </c>
      <c r="U1417" s="14">
        <f t="shared" si="292"/>
        <v>-3.3055289654168832E-2</v>
      </c>
      <c r="V1417" s="15">
        <f t="shared" si="293"/>
        <v>100</v>
      </c>
      <c r="W1417">
        <f t="shared" si="294"/>
        <v>3.3607685472969273E-2</v>
      </c>
      <c r="AZ1417">
        <v>0.54475940293985059</v>
      </c>
      <c r="BA1417">
        <v>0</v>
      </c>
      <c r="BB1417">
        <v>1</v>
      </c>
      <c r="BC1417">
        <f t="shared" si="298"/>
        <v>1218</v>
      </c>
      <c r="BD1417">
        <f t="shared" si="299"/>
        <v>195</v>
      </c>
      <c r="BE1417">
        <f t="shared" si="295"/>
        <v>1.2165450121654486E-2</v>
      </c>
      <c r="BF1417">
        <f t="shared" si="296"/>
        <v>0.17721518987341767</v>
      </c>
      <c r="BG1417">
        <f t="shared" si="297"/>
        <v>0</v>
      </c>
    </row>
    <row r="1418" spans="1:59" x14ac:dyDescent="0.35">
      <c r="A1418">
        <v>55</v>
      </c>
      <c r="B1418">
        <v>836</v>
      </c>
      <c r="C1418">
        <v>2</v>
      </c>
      <c r="D1418">
        <v>1873</v>
      </c>
      <c r="E1418">
        <v>2</v>
      </c>
      <c r="F1418">
        <v>2</v>
      </c>
      <c r="G1418">
        <v>4</v>
      </c>
      <c r="H1418">
        <v>4</v>
      </c>
      <c r="I1418">
        <v>2</v>
      </c>
      <c r="J1418">
        <v>0</v>
      </c>
      <c r="K1418">
        <v>20</v>
      </c>
      <c r="L1418">
        <v>2</v>
      </c>
      <c r="M1418">
        <v>4</v>
      </c>
      <c r="N1418" s="14">
        <v>0</v>
      </c>
      <c r="O1418">
        <v>1</v>
      </c>
      <c r="P1418" s="15">
        <f t="shared" si="287"/>
        <v>1</v>
      </c>
      <c r="Q1418">
        <f t="shared" si="288"/>
        <v>0</v>
      </c>
      <c r="R1418">
        <f t="shared" si="289"/>
        <v>1.1037876522083458E-2</v>
      </c>
      <c r="S1418" s="14">
        <f t="shared" si="290"/>
        <v>1.1037876522083458E-2</v>
      </c>
      <c r="T1418" s="15">
        <f t="shared" si="291"/>
        <v>0.98896212347791657</v>
      </c>
      <c r="U1418" s="14">
        <f t="shared" si="292"/>
        <v>-1.1099245890664215E-2</v>
      </c>
      <c r="V1418" s="15">
        <f t="shared" si="293"/>
        <v>100</v>
      </c>
      <c r="W1418">
        <f t="shared" si="294"/>
        <v>1.1161071046145008E-2</v>
      </c>
      <c r="AZ1418">
        <v>0.54634389717382215</v>
      </c>
      <c r="BA1418">
        <v>0</v>
      </c>
      <c r="BB1418">
        <v>1</v>
      </c>
      <c r="BC1418">
        <f t="shared" si="298"/>
        <v>1218</v>
      </c>
      <c r="BD1418">
        <f t="shared" si="299"/>
        <v>196</v>
      </c>
      <c r="BE1418">
        <f t="shared" si="295"/>
        <v>1.2165450121654486E-2</v>
      </c>
      <c r="BF1418">
        <f t="shared" si="296"/>
        <v>0.1729957805907173</v>
      </c>
      <c r="BG1418">
        <f t="shared" si="297"/>
        <v>0</v>
      </c>
    </row>
    <row r="1419" spans="1:59" x14ac:dyDescent="0.35">
      <c r="A1419">
        <v>55</v>
      </c>
      <c r="B1419">
        <v>836</v>
      </c>
      <c r="C1419">
        <v>8</v>
      </c>
      <c r="D1419">
        <v>84</v>
      </c>
      <c r="E1419">
        <v>4</v>
      </c>
      <c r="F1419">
        <v>1</v>
      </c>
      <c r="G1419">
        <v>6</v>
      </c>
      <c r="H1419">
        <v>3</v>
      </c>
      <c r="I1419">
        <v>3</v>
      </c>
      <c r="J1419">
        <v>1</v>
      </c>
      <c r="K1419">
        <v>15.049382716049383</v>
      </c>
      <c r="L1419">
        <v>3</v>
      </c>
      <c r="M1419">
        <v>3</v>
      </c>
      <c r="N1419" s="14">
        <v>0</v>
      </c>
      <c r="O1419">
        <v>1</v>
      </c>
      <c r="P1419" s="15">
        <f t="shared" si="287"/>
        <v>1</v>
      </c>
      <c r="Q1419">
        <f t="shared" si="288"/>
        <v>0</v>
      </c>
      <c r="R1419">
        <f t="shared" si="289"/>
        <v>3.5269003248229985E-2</v>
      </c>
      <c r="S1419" s="14">
        <f t="shared" si="290"/>
        <v>3.5269003248229985E-2</v>
      </c>
      <c r="T1419" s="15">
        <f t="shared" si="291"/>
        <v>0.96473099675176999</v>
      </c>
      <c r="U1419" s="14">
        <f t="shared" si="292"/>
        <v>-3.5905976346623528E-2</v>
      </c>
      <c r="V1419" s="15">
        <f t="shared" si="293"/>
        <v>100</v>
      </c>
      <c r="W1419">
        <f t="shared" si="294"/>
        <v>3.6558380903049678E-2</v>
      </c>
      <c r="AZ1419">
        <v>0.54789771763116613</v>
      </c>
      <c r="BA1419">
        <v>0</v>
      </c>
      <c r="BB1419">
        <v>1</v>
      </c>
      <c r="BC1419">
        <f t="shared" si="298"/>
        <v>1218</v>
      </c>
      <c r="BD1419">
        <f t="shared" si="299"/>
        <v>197</v>
      </c>
      <c r="BE1419">
        <f t="shared" si="295"/>
        <v>1.2165450121654486E-2</v>
      </c>
      <c r="BF1419">
        <f t="shared" si="296"/>
        <v>0.16877637130801693</v>
      </c>
      <c r="BG1419">
        <f t="shared" si="297"/>
        <v>0</v>
      </c>
    </row>
    <row r="1420" spans="1:59" x14ac:dyDescent="0.35">
      <c r="A1420">
        <v>55</v>
      </c>
      <c r="B1420">
        <v>843.5826086956522</v>
      </c>
      <c r="C1420">
        <v>18</v>
      </c>
      <c r="D1420">
        <v>1034</v>
      </c>
      <c r="E1420">
        <v>3</v>
      </c>
      <c r="F1420">
        <v>2</v>
      </c>
      <c r="G1420">
        <v>7</v>
      </c>
      <c r="H1420">
        <v>2</v>
      </c>
      <c r="I1420">
        <v>2</v>
      </c>
      <c r="J1420">
        <v>1</v>
      </c>
      <c r="K1420">
        <v>14</v>
      </c>
      <c r="L1420">
        <v>4</v>
      </c>
      <c r="M1420">
        <v>3</v>
      </c>
      <c r="N1420" s="14">
        <v>0</v>
      </c>
      <c r="O1420">
        <v>1</v>
      </c>
      <c r="P1420" s="15">
        <f t="shared" si="287"/>
        <v>1</v>
      </c>
      <c r="Q1420">
        <f t="shared" si="288"/>
        <v>0</v>
      </c>
      <c r="R1420">
        <f t="shared" si="289"/>
        <v>0.19123871140082674</v>
      </c>
      <c r="S1420" s="14">
        <f t="shared" si="290"/>
        <v>0.19123871140082674</v>
      </c>
      <c r="T1420" s="15">
        <f t="shared" si="291"/>
        <v>0.80876128859917329</v>
      </c>
      <c r="U1420" s="14">
        <f t="shared" si="292"/>
        <v>-0.21225147518199994</v>
      </c>
      <c r="V1420" s="15">
        <f t="shared" si="293"/>
        <v>100</v>
      </c>
      <c r="W1420">
        <f t="shared" si="294"/>
        <v>0.2364587846830114</v>
      </c>
      <c r="AZ1420">
        <v>0.54906355715368216</v>
      </c>
      <c r="BA1420">
        <v>0</v>
      </c>
      <c r="BB1420">
        <v>1</v>
      </c>
      <c r="BC1420">
        <f t="shared" si="298"/>
        <v>1218</v>
      </c>
      <c r="BD1420">
        <f t="shared" si="299"/>
        <v>198</v>
      </c>
      <c r="BE1420">
        <f t="shared" si="295"/>
        <v>1.2165450121654486E-2</v>
      </c>
      <c r="BF1420">
        <f t="shared" si="296"/>
        <v>0.16455696202531644</v>
      </c>
      <c r="BG1420">
        <f t="shared" si="297"/>
        <v>0</v>
      </c>
    </row>
    <row r="1421" spans="1:59" x14ac:dyDescent="0.35">
      <c r="A1421">
        <v>55</v>
      </c>
      <c r="B1421">
        <v>1091</v>
      </c>
      <c r="C1421">
        <v>2</v>
      </c>
      <c r="D1421">
        <v>1096</v>
      </c>
      <c r="E1421">
        <v>4</v>
      </c>
      <c r="F1421">
        <v>2</v>
      </c>
      <c r="G1421">
        <v>3</v>
      </c>
      <c r="H1421">
        <v>2</v>
      </c>
      <c r="I1421">
        <v>2</v>
      </c>
      <c r="J1421">
        <v>0</v>
      </c>
      <c r="K1421">
        <v>18</v>
      </c>
      <c r="L1421">
        <v>2</v>
      </c>
      <c r="M1421">
        <v>3</v>
      </c>
      <c r="N1421" s="14">
        <v>0</v>
      </c>
      <c r="O1421">
        <v>1</v>
      </c>
      <c r="P1421" s="15">
        <f t="shared" si="287"/>
        <v>1</v>
      </c>
      <c r="Q1421">
        <f t="shared" si="288"/>
        <v>0</v>
      </c>
      <c r="R1421">
        <f t="shared" si="289"/>
        <v>1.4655536162303896E-2</v>
      </c>
      <c r="S1421" s="14">
        <f t="shared" si="290"/>
        <v>1.4655536162303896E-2</v>
      </c>
      <c r="T1421" s="15">
        <f t="shared" si="291"/>
        <v>0.98534446383769614</v>
      </c>
      <c r="U1421" s="14">
        <f t="shared" si="292"/>
        <v>-1.4763989464261409E-2</v>
      </c>
      <c r="V1421" s="15">
        <f t="shared" si="293"/>
        <v>100</v>
      </c>
      <c r="W1421">
        <f t="shared" si="294"/>
        <v>1.4873515506672522E-2</v>
      </c>
      <c r="AZ1421">
        <v>0.55342333888530415</v>
      </c>
      <c r="BA1421">
        <v>0</v>
      </c>
      <c r="BB1421">
        <v>1</v>
      </c>
      <c r="BC1421">
        <f t="shared" si="298"/>
        <v>1218</v>
      </c>
      <c r="BD1421">
        <f t="shared" si="299"/>
        <v>199</v>
      </c>
      <c r="BE1421">
        <f t="shared" si="295"/>
        <v>1.2165450121654486E-2</v>
      </c>
      <c r="BF1421">
        <f t="shared" si="296"/>
        <v>0.16033755274261607</v>
      </c>
      <c r="BG1421">
        <f t="shared" si="297"/>
        <v>1.3003856670123535E-4</v>
      </c>
    </row>
    <row r="1422" spans="1:59" x14ac:dyDescent="0.35">
      <c r="A1422">
        <v>55</v>
      </c>
      <c r="B1422">
        <v>1117</v>
      </c>
      <c r="C1422">
        <v>18</v>
      </c>
      <c r="D1422">
        <v>597</v>
      </c>
      <c r="E1422">
        <v>1</v>
      </c>
      <c r="F1422">
        <v>1</v>
      </c>
      <c r="G1422">
        <v>6</v>
      </c>
      <c r="H1422">
        <v>2</v>
      </c>
      <c r="I1422">
        <v>1</v>
      </c>
      <c r="J1422">
        <v>0</v>
      </c>
      <c r="K1422">
        <v>23</v>
      </c>
      <c r="L1422">
        <v>4</v>
      </c>
      <c r="M1422">
        <v>3</v>
      </c>
      <c r="N1422" s="14">
        <v>0</v>
      </c>
      <c r="O1422">
        <v>1</v>
      </c>
      <c r="P1422" s="15">
        <f t="shared" si="287"/>
        <v>1</v>
      </c>
      <c r="Q1422">
        <f t="shared" si="288"/>
        <v>0</v>
      </c>
      <c r="R1422">
        <f t="shared" si="289"/>
        <v>8.5320149152591299E-2</v>
      </c>
      <c r="S1422" s="14">
        <f t="shared" si="290"/>
        <v>8.5320149152591299E-2</v>
      </c>
      <c r="T1422" s="15">
        <f t="shared" si="291"/>
        <v>0.91467985084740866</v>
      </c>
      <c r="U1422" s="14">
        <f t="shared" si="292"/>
        <v>-8.9181164716581052E-2</v>
      </c>
      <c r="V1422" s="15">
        <f t="shared" si="293"/>
        <v>100</v>
      </c>
      <c r="W1422">
        <f t="shared" si="294"/>
        <v>9.3278701912528322E-2</v>
      </c>
      <c r="AZ1422">
        <v>0.5556489319471708</v>
      </c>
      <c r="BA1422">
        <v>1</v>
      </c>
      <c r="BB1422">
        <v>0</v>
      </c>
      <c r="BC1422">
        <f t="shared" si="298"/>
        <v>1219</v>
      </c>
      <c r="BD1422">
        <f t="shared" si="299"/>
        <v>199</v>
      </c>
      <c r="BE1422">
        <f t="shared" si="295"/>
        <v>1.135442011354415E-2</v>
      </c>
      <c r="BF1422">
        <f t="shared" si="296"/>
        <v>0.16033755274261607</v>
      </c>
      <c r="BG1422">
        <f t="shared" si="297"/>
        <v>0</v>
      </c>
    </row>
    <row r="1423" spans="1:59" x14ac:dyDescent="0.35">
      <c r="A1423">
        <v>55</v>
      </c>
      <c r="B1423">
        <v>1136</v>
      </c>
      <c r="C1423">
        <v>1</v>
      </c>
      <c r="D1423">
        <v>1424</v>
      </c>
      <c r="E1423">
        <v>2</v>
      </c>
      <c r="F1423">
        <v>2</v>
      </c>
      <c r="G1423">
        <v>1</v>
      </c>
      <c r="H1423">
        <v>4</v>
      </c>
      <c r="I1423">
        <v>3</v>
      </c>
      <c r="J1423">
        <v>0</v>
      </c>
      <c r="K1423">
        <v>13</v>
      </c>
      <c r="L1423">
        <v>4</v>
      </c>
      <c r="M1423">
        <v>4</v>
      </c>
      <c r="N1423" s="14">
        <v>0</v>
      </c>
      <c r="O1423">
        <v>1</v>
      </c>
      <c r="P1423" s="15">
        <f t="shared" si="287"/>
        <v>1</v>
      </c>
      <c r="Q1423">
        <f t="shared" si="288"/>
        <v>0</v>
      </c>
      <c r="R1423">
        <f t="shared" si="289"/>
        <v>3.2118724993552526E-3</v>
      </c>
      <c r="S1423" s="14">
        <f t="shared" si="290"/>
        <v>3.2118724993552526E-3</v>
      </c>
      <c r="T1423" s="15">
        <f t="shared" si="291"/>
        <v>0.99678812750064472</v>
      </c>
      <c r="U1423" s="14">
        <f t="shared" si="292"/>
        <v>-3.2170416331981744E-3</v>
      </c>
      <c r="V1423" s="15">
        <f t="shared" si="293"/>
        <v>100</v>
      </c>
      <c r="W1423">
        <f t="shared" si="294"/>
        <v>3.2222218651507518E-3</v>
      </c>
      <c r="AZ1423">
        <v>0.55684142891399113</v>
      </c>
      <c r="BA1423">
        <v>0</v>
      </c>
      <c r="BB1423">
        <v>1</v>
      </c>
      <c r="BC1423">
        <f t="shared" si="298"/>
        <v>1219</v>
      </c>
      <c r="BD1423">
        <f t="shared" si="299"/>
        <v>200</v>
      </c>
      <c r="BE1423">
        <f t="shared" si="295"/>
        <v>1.135442011354415E-2</v>
      </c>
      <c r="BF1423">
        <f t="shared" si="296"/>
        <v>0.15611814345991559</v>
      </c>
      <c r="BG1423">
        <f t="shared" si="297"/>
        <v>1.2661649915644862E-4</v>
      </c>
    </row>
    <row r="1424" spans="1:59" x14ac:dyDescent="0.35">
      <c r="A1424">
        <v>55</v>
      </c>
      <c r="B1424">
        <v>1229</v>
      </c>
      <c r="C1424">
        <v>4</v>
      </c>
      <c r="D1424">
        <v>1501</v>
      </c>
      <c r="E1424">
        <v>4</v>
      </c>
      <c r="F1424">
        <v>2</v>
      </c>
      <c r="G1424">
        <v>7</v>
      </c>
      <c r="H1424">
        <v>3</v>
      </c>
      <c r="I1424">
        <v>2</v>
      </c>
      <c r="J1424">
        <v>1</v>
      </c>
      <c r="K1424">
        <v>15.69811320754717</v>
      </c>
      <c r="L1424">
        <v>2</v>
      </c>
      <c r="M1424">
        <v>3</v>
      </c>
      <c r="N1424" s="14">
        <v>0</v>
      </c>
      <c r="O1424">
        <v>1</v>
      </c>
      <c r="P1424" s="15">
        <f t="shared" si="287"/>
        <v>1</v>
      </c>
      <c r="Q1424">
        <f t="shared" si="288"/>
        <v>0</v>
      </c>
      <c r="R1424">
        <f t="shared" si="289"/>
        <v>8.6537294762307954E-2</v>
      </c>
      <c r="S1424" s="14">
        <f t="shared" si="290"/>
        <v>8.6537294762307954E-2</v>
      </c>
      <c r="T1424" s="15">
        <f t="shared" si="291"/>
        <v>0.91346270523769202</v>
      </c>
      <c r="U1424" s="14">
        <f t="shared" si="292"/>
        <v>-9.0512730228805807E-2</v>
      </c>
      <c r="V1424" s="15">
        <f t="shared" si="293"/>
        <v>100</v>
      </c>
      <c r="W1424">
        <f t="shared" si="294"/>
        <v>9.4735443785622417E-2</v>
      </c>
      <c r="AZ1424">
        <v>0.55792096807143621</v>
      </c>
      <c r="BA1424">
        <v>1</v>
      </c>
      <c r="BB1424">
        <v>0</v>
      </c>
      <c r="BC1424">
        <f t="shared" si="298"/>
        <v>1220</v>
      </c>
      <c r="BD1424">
        <f t="shared" si="299"/>
        <v>200</v>
      </c>
      <c r="BE1424">
        <f t="shared" si="295"/>
        <v>1.0543390105433925E-2</v>
      </c>
      <c r="BF1424">
        <f t="shared" si="296"/>
        <v>0.15611814345991559</v>
      </c>
      <c r="BG1424">
        <f t="shared" si="297"/>
        <v>1.2661649915646597E-4</v>
      </c>
    </row>
    <row r="1425" spans="1:59" x14ac:dyDescent="0.35">
      <c r="A1425">
        <v>55</v>
      </c>
      <c r="B1425">
        <v>1311</v>
      </c>
      <c r="C1425">
        <v>2</v>
      </c>
      <c r="D1425">
        <v>505</v>
      </c>
      <c r="E1425">
        <v>3</v>
      </c>
      <c r="F1425">
        <v>1</v>
      </c>
      <c r="G1425">
        <v>6</v>
      </c>
      <c r="H1425">
        <v>4</v>
      </c>
      <c r="I1425">
        <v>1</v>
      </c>
      <c r="J1425">
        <v>1</v>
      </c>
      <c r="K1425">
        <v>13</v>
      </c>
      <c r="L1425">
        <v>3</v>
      </c>
      <c r="M1425">
        <v>3</v>
      </c>
      <c r="N1425" s="14">
        <v>0</v>
      </c>
      <c r="O1425">
        <v>1</v>
      </c>
      <c r="P1425" s="15">
        <f t="shared" si="287"/>
        <v>1</v>
      </c>
      <c r="Q1425">
        <f t="shared" si="288"/>
        <v>0</v>
      </c>
      <c r="R1425">
        <f t="shared" si="289"/>
        <v>0.10070365045095532</v>
      </c>
      <c r="S1425" s="14">
        <f t="shared" si="290"/>
        <v>0.10070365045095532</v>
      </c>
      <c r="T1425" s="15">
        <f t="shared" si="291"/>
        <v>0.89929634954904469</v>
      </c>
      <c r="U1425" s="14">
        <f t="shared" si="292"/>
        <v>-0.10614265528368919</v>
      </c>
      <c r="V1425" s="15">
        <f t="shared" si="293"/>
        <v>100</v>
      </c>
      <c r="W1425">
        <f t="shared" si="294"/>
        <v>0.11198049508535592</v>
      </c>
      <c r="AZ1425">
        <v>0.56019585220469026</v>
      </c>
      <c r="BA1425">
        <v>1</v>
      </c>
      <c r="BB1425">
        <v>0</v>
      </c>
      <c r="BC1425">
        <f t="shared" si="298"/>
        <v>1221</v>
      </c>
      <c r="BD1425">
        <f t="shared" si="299"/>
        <v>200</v>
      </c>
      <c r="BE1425">
        <f t="shared" si="295"/>
        <v>9.7323600973235891E-3</v>
      </c>
      <c r="BF1425">
        <f t="shared" si="296"/>
        <v>0.15611814345991559</v>
      </c>
      <c r="BG1425">
        <f t="shared" si="297"/>
        <v>0</v>
      </c>
    </row>
    <row r="1426" spans="1:59" x14ac:dyDescent="0.35">
      <c r="A1426">
        <v>55</v>
      </c>
      <c r="B1426">
        <v>1441</v>
      </c>
      <c r="C1426">
        <v>22</v>
      </c>
      <c r="D1426">
        <v>1694</v>
      </c>
      <c r="E1426">
        <v>1</v>
      </c>
      <c r="F1426">
        <v>2</v>
      </c>
      <c r="G1426">
        <v>4</v>
      </c>
      <c r="H1426">
        <v>2</v>
      </c>
      <c r="I1426">
        <v>3</v>
      </c>
      <c r="J1426">
        <v>0</v>
      </c>
      <c r="K1426">
        <v>12</v>
      </c>
      <c r="L1426">
        <v>4</v>
      </c>
      <c r="M1426">
        <v>3</v>
      </c>
      <c r="N1426" s="14">
        <v>0</v>
      </c>
      <c r="O1426">
        <v>1</v>
      </c>
      <c r="P1426" s="15">
        <f t="shared" si="287"/>
        <v>1</v>
      </c>
      <c r="Q1426">
        <f t="shared" si="288"/>
        <v>0</v>
      </c>
      <c r="R1426">
        <f t="shared" si="289"/>
        <v>3.0581215619678467E-2</v>
      </c>
      <c r="S1426" s="14">
        <f t="shared" si="290"/>
        <v>3.0581215619678467E-2</v>
      </c>
      <c r="T1426" s="15">
        <f t="shared" si="291"/>
        <v>0.96941878438032159</v>
      </c>
      <c r="U1426" s="14">
        <f t="shared" si="292"/>
        <v>-3.1058578432086526E-2</v>
      </c>
      <c r="V1426" s="15">
        <f t="shared" si="293"/>
        <v>100</v>
      </c>
      <c r="W1426">
        <f t="shared" si="294"/>
        <v>3.1545928459831521E-2</v>
      </c>
      <c r="AZ1426">
        <v>0.56699707325723603</v>
      </c>
      <c r="BA1426">
        <v>0</v>
      </c>
      <c r="BB1426">
        <v>1</v>
      </c>
      <c r="BC1426">
        <f t="shared" si="298"/>
        <v>1221</v>
      </c>
      <c r="BD1426">
        <f t="shared" si="299"/>
        <v>201</v>
      </c>
      <c r="BE1426">
        <f t="shared" si="295"/>
        <v>9.7323600973235891E-3</v>
      </c>
      <c r="BF1426">
        <f t="shared" si="296"/>
        <v>0.15189873417721522</v>
      </c>
      <c r="BG1426">
        <f t="shared" si="297"/>
        <v>1.2319443161169666E-4</v>
      </c>
    </row>
    <row r="1427" spans="1:59" x14ac:dyDescent="0.35">
      <c r="A1427">
        <v>56</v>
      </c>
      <c r="B1427">
        <v>206</v>
      </c>
      <c r="C1427">
        <v>8</v>
      </c>
      <c r="D1427">
        <v>1338</v>
      </c>
      <c r="E1427">
        <v>4</v>
      </c>
      <c r="F1427">
        <v>2</v>
      </c>
      <c r="G1427">
        <v>6</v>
      </c>
      <c r="H1427">
        <v>2</v>
      </c>
      <c r="I1427">
        <v>1</v>
      </c>
      <c r="J1427">
        <v>0</v>
      </c>
      <c r="K1427">
        <v>14</v>
      </c>
      <c r="L1427">
        <v>1</v>
      </c>
      <c r="M1427">
        <v>3</v>
      </c>
      <c r="N1427" s="14">
        <v>0</v>
      </c>
      <c r="O1427">
        <v>1</v>
      </c>
      <c r="P1427" s="15">
        <f t="shared" si="287"/>
        <v>1</v>
      </c>
      <c r="Q1427">
        <f t="shared" si="288"/>
        <v>0</v>
      </c>
      <c r="R1427">
        <f t="shared" si="289"/>
        <v>6.3336673590777368E-2</v>
      </c>
      <c r="S1427" s="14">
        <f t="shared" si="290"/>
        <v>6.3336673590777368E-2</v>
      </c>
      <c r="T1427" s="15">
        <f t="shared" si="291"/>
        <v>0.93666332640922267</v>
      </c>
      <c r="U1427" s="14">
        <f t="shared" si="292"/>
        <v>-6.5431371439964053E-2</v>
      </c>
      <c r="V1427" s="15">
        <f t="shared" si="293"/>
        <v>100</v>
      </c>
      <c r="W1427">
        <f t="shared" si="294"/>
        <v>6.7619465612669821E-2</v>
      </c>
      <c r="AZ1427">
        <v>0.56765419824935115</v>
      </c>
      <c r="BA1427">
        <v>1</v>
      </c>
      <c r="BB1427">
        <v>0</v>
      </c>
      <c r="BC1427">
        <f t="shared" si="298"/>
        <v>1222</v>
      </c>
      <c r="BD1427">
        <f t="shared" si="299"/>
        <v>201</v>
      </c>
      <c r="BE1427">
        <f t="shared" si="295"/>
        <v>8.921330089213253E-3</v>
      </c>
      <c r="BF1427">
        <f t="shared" si="296"/>
        <v>0.15189873417721522</v>
      </c>
      <c r="BG1427">
        <f t="shared" si="297"/>
        <v>0</v>
      </c>
    </row>
    <row r="1428" spans="1:59" x14ac:dyDescent="0.35">
      <c r="A1428">
        <v>56</v>
      </c>
      <c r="B1428">
        <v>310</v>
      </c>
      <c r="C1428">
        <v>7</v>
      </c>
      <c r="D1428">
        <v>2032</v>
      </c>
      <c r="E1428">
        <v>4</v>
      </c>
      <c r="F1428">
        <v>2</v>
      </c>
      <c r="G1428">
        <v>5</v>
      </c>
      <c r="H1428">
        <v>3</v>
      </c>
      <c r="I1428">
        <v>2</v>
      </c>
      <c r="J1428">
        <v>0</v>
      </c>
      <c r="K1428">
        <v>11</v>
      </c>
      <c r="L1428">
        <v>4</v>
      </c>
      <c r="M1428">
        <v>1</v>
      </c>
      <c r="N1428" s="14">
        <v>1</v>
      </c>
      <c r="O1428">
        <v>0</v>
      </c>
      <c r="P1428" s="15">
        <f t="shared" si="287"/>
        <v>1</v>
      </c>
      <c r="Q1428">
        <f t="shared" si="288"/>
        <v>1</v>
      </c>
      <c r="R1428">
        <f t="shared" si="289"/>
        <v>2.1600462044619802E-2</v>
      </c>
      <c r="S1428" s="14">
        <f t="shared" si="290"/>
        <v>2.1600462044619802E-2</v>
      </c>
      <c r="T1428" s="15">
        <f t="shared" si="291"/>
        <v>0.97839953795538015</v>
      </c>
      <c r="U1428" s="14">
        <f t="shared" si="292"/>
        <v>-3.8350405735661806</v>
      </c>
      <c r="V1428" s="15">
        <f t="shared" si="293"/>
        <v>0</v>
      </c>
      <c r="W1428">
        <f t="shared" si="294"/>
        <v>45.29530599550661</v>
      </c>
      <c r="AZ1428">
        <v>0.5700383800958867</v>
      </c>
      <c r="BA1428">
        <v>0</v>
      </c>
      <c r="BB1428">
        <v>1</v>
      </c>
      <c r="BC1428">
        <f t="shared" si="298"/>
        <v>1222</v>
      </c>
      <c r="BD1428">
        <f t="shared" si="299"/>
        <v>202</v>
      </c>
      <c r="BE1428">
        <f t="shared" si="295"/>
        <v>8.921330089213253E-3</v>
      </c>
      <c r="BF1428">
        <f t="shared" si="296"/>
        <v>0.14767932489451474</v>
      </c>
      <c r="BG1428">
        <f t="shared" si="297"/>
        <v>1.1977236406691086E-4</v>
      </c>
    </row>
    <row r="1429" spans="1:59" x14ac:dyDescent="0.35">
      <c r="A1429">
        <v>56</v>
      </c>
      <c r="B1429">
        <v>441</v>
      </c>
      <c r="C1429">
        <v>14</v>
      </c>
      <c r="D1429">
        <v>161</v>
      </c>
      <c r="E1429">
        <v>2</v>
      </c>
      <c r="F1429">
        <v>1</v>
      </c>
      <c r="G1429">
        <v>4</v>
      </c>
      <c r="H1429">
        <v>2</v>
      </c>
      <c r="I1429">
        <v>2</v>
      </c>
      <c r="J1429">
        <v>1</v>
      </c>
      <c r="K1429">
        <v>18</v>
      </c>
      <c r="L1429">
        <v>1</v>
      </c>
      <c r="M1429">
        <v>3</v>
      </c>
      <c r="N1429" s="14">
        <v>1</v>
      </c>
      <c r="O1429">
        <v>0</v>
      </c>
      <c r="P1429" s="15">
        <f t="shared" si="287"/>
        <v>1</v>
      </c>
      <c r="Q1429">
        <f t="shared" si="288"/>
        <v>1</v>
      </c>
      <c r="R1429">
        <f t="shared" si="289"/>
        <v>0.19909418805304493</v>
      </c>
      <c r="S1429" s="14">
        <f t="shared" si="290"/>
        <v>0.19909418805304493</v>
      </c>
      <c r="T1429" s="15">
        <f t="shared" si="291"/>
        <v>0.80090581194695509</v>
      </c>
      <c r="U1429" s="14">
        <f t="shared" si="292"/>
        <v>-1.6139772594327562</v>
      </c>
      <c r="V1429" s="15">
        <f t="shared" si="293"/>
        <v>0</v>
      </c>
      <c r="W1429">
        <f t="shared" si="294"/>
        <v>4.0227483272066618</v>
      </c>
      <c r="AZ1429">
        <v>0.57210968915925231</v>
      </c>
      <c r="BA1429">
        <v>1</v>
      </c>
      <c r="BB1429">
        <v>0</v>
      </c>
      <c r="BC1429">
        <f t="shared" si="298"/>
        <v>1223</v>
      </c>
      <c r="BD1429">
        <f t="shared" si="299"/>
        <v>202</v>
      </c>
      <c r="BE1429">
        <f t="shared" si="295"/>
        <v>8.1103000811030279E-3</v>
      </c>
      <c r="BF1429">
        <f t="shared" si="296"/>
        <v>0.14767932489451474</v>
      </c>
      <c r="BG1429">
        <f t="shared" si="297"/>
        <v>0</v>
      </c>
    </row>
    <row r="1430" spans="1:59" x14ac:dyDescent="0.35">
      <c r="A1430">
        <v>56</v>
      </c>
      <c r="B1430">
        <v>667</v>
      </c>
      <c r="C1430">
        <v>1</v>
      </c>
      <c r="D1430">
        <v>2026</v>
      </c>
      <c r="E1430">
        <v>3</v>
      </c>
      <c r="F1430">
        <v>2</v>
      </c>
      <c r="G1430">
        <v>7</v>
      </c>
      <c r="H1430">
        <v>3</v>
      </c>
      <c r="I1430">
        <v>3</v>
      </c>
      <c r="J1430">
        <v>0</v>
      </c>
      <c r="K1430">
        <v>21</v>
      </c>
      <c r="L1430">
        <v>1</v>
      </c>
      <c r="M1430">
        <v>2</v>
      </c>
      <c r="N1430" s="14">
        <v>0</v>
      </c>
      <c r="O1430">
        <v>1</v>
      </c>
      <c r="P1430" s="15">
        <f t="shared" si="287"/>
        <v>1</v>
      </c>
      <c r="Q1430">
        <f t="shared" si="288"/>
        <v>0</v>
      </c>
      <c r="R1430">
        <f t="shared" si="289"/>
        <v>1.5544919445440739E-2</v>
      </c>
      <c r="S1430" s="14">
        <f t="shared" si="290"/>
        <v>1.5544919445440739E-2</v>
      </c>
      <c r="T1430" s="15">
        <f t="shared" si="291"/>
        <v>0.98445508055455921</v>
      </c>
      <c r="U1430" s="14">
        <f t="shared" si="292"/>
        <v>-1.5667008602534331E-2</v>
      </c>
      <c r="V1430" s="15">
        <f t="shared" si="293"/>
        <v>100</v>
      </c>
      <c r="W1430">
        <f t="shared" si="294"/>
        <v>1.5790379624719939E-2</v>
      </c>
      <c r="AZ1430">
        <v>0.57246034490442521</v>
      </c>
      <c r="BA1430">
        <v>0</v>
      </c>
      <c r="BB1430">
        <v>1</v>
      </c>
      <c r="BC1430">
        <f t="shared" si="298"/>
        <v>1223</v>
      </c>
      <c r="BD1430">
        <f t="shared" si="299"/>
        <v>203</v>
      </c>
      <c r="BE1430">
        <f t="shared" si="295"/>
        <v>8.1103000811030279E-3</v>
      </c>
      <c r="BF1430">
        <f t="shared" si="296"/>
        <v>0.14345991561181437</v>
      </c>
      <c r="BG1430">
        <f t="shared" si="297"/>
        <v>1.1635029652215794E-4</v>
      </c>
    </row>
    <row r="1431" spans="1:59" x14ac:dyDescent="0.35">
      <c r="A1431">
        <v>56</v>
      </c>
      <c r="B1431">
        <v>713</v>
      </c>
      <c r="C1431">
        <v>8</v>
      </c>
      <c r="D1431">
        <v>241</v>
      </c>
      <c r="E1431">
        <v>3</v>
      </c>
      <c r="F1431">
        <v>1</v>
      </c>
      <c r="G1431">
        <v>4</v>
      </c>
      <c r="H1431">
        <v>1</v>
      </c>
      <c r="I1431">
        <v>3</v>
      </c>
      <c r="J1431">
        <v>1</v>
      </c>
      <c r="K1431">
        <v>18</v>
      </c>
      <c r="L1431">
        <v>3</v>
      </c>
      <c r="M1431">
        <v>3</v>
      </c>
      <c r="N1431" s="14">
        <v>0</v>
      </c>
      <c r="O1431">
        <v>1</v>
      </c>
      <c r="P1431" s="15">
        <f t="shared" si="287"/>
        <v>1</v>
      </c>
      <c r="Q1431">
        <f t="shared" si="288"/>
        <v>0</v>
      </c>
      <c r="R1431">
        <f t="shared" si="289"/>
        <v>6.7365936983565883E-2</v>
      </c>
      <c r="S1431" s="14">
        <f t="shared" si="290"/>
        <v>6.7365936983565883E-2</v>
      </c>
      <c r="T1431" s="15">
        <f t="shared" si="291"/>
        <v>0.93263406301643414</v>
      </c>
      <c r="U1431" s="14">
        <f t="shared" si="292"/>
        <v>-6.9742370487846789E-2</v>
      </c>
      <c r="V1431" s="15">
        <f t="shared" si="293"/>
        <v>100</v>
      </c>
      <c r="W1431">
        <f t="shared" si="294"/>
        <v>7.223190708441754E-2</v>
      </c>
      <c r="AZ1431">
        <v>0.57540657078082869</v>
      </c>
      <c r="BA1431">
        <v>1</v>
      </c>
      <c r="BB1431">
        <v>0</v>
      </c>
      <c r="BC1431">
        <f t="shared" si="298"/>
        <v>1224</v>
      </c>
      <c r="BD1431">
        <f t="shared" si="299"/>
        <v>203</v>
      </c>
      <c r="BE1431">
        <f t="shared" si="295"/>
        <v>7.2992700729926918E-3</v>
      </c>
      <c r="BF1431">
        <f t="shared" si="296"/>
        <v>0.14345991561181437</v>
      </c>
      <c r="BG1431">
        <f t="shared" si="297"/>
        <v>0</v>
      </c>
    </row>
    <row r="1432" spans="1:59" x14ac:dyDescent="0.35">
      <c r="A1432">
        <v>56</v>
      </c>
      <c r="B1432">
        <v>718</v>
      </c>
      <c r="C1432">
        <v>4</v>
      </c>
      <c r="D1432">
        <v>1191</v>
      </c>
      <c r="E1432">
        <v>4</v>
      </c>
      <c r="F1432">
        <v>1</v>
      </c>
      <c r="G1432">
        <v>6</v>
      </c>
      <c r="H1432">
        <v>1</v>
      </c>
      <c r="I1432">
        <v>3</v>
      </c>
      <c r="J1432">
        <v>0</v>
      </c>
      <c r="K1432">
        <v>13</v>
      </c>
      <c r="L1432">
        <v>4</v>
      </c>
      <c r="M1432">
        <v>3</v>
      </c>
      <c r="N1432" s="14">
        <v>0</v>
      </c>
      <c r="O1432">
        <v>1</v>
      </c>
      <c r="P1432" s="15">
        <f t="shared" si="287"/>
        <v>1</v>
      </c>
      <c r="Q1432">
        <f t="shared" si="288"/>
        <v>0</v>
      </c>
      <c r="R1432">
        <f t="shared" si="289"/>
        <v>9.1542733898257733E-3</v>
      </c>
      <c r="S1432" s="14">
        <f t="shared" si="290"/>
        <v>9.1542733898257733E-3</v>
      </c>
      <c r="T1432" s="15">
        <f t="shared" si="291"/>
        <v>0.99084572661017423</v>
      </c>
      <c r="U1432" s="14">
        <f t="shared" si="292"/>
        <v>-9.19643123064098E-3</v>
      </c>
      <c r="V1432" s="15">
        <f t="shared" si="293"/>
        <v>100</v>
      </c>
      <c r="W1432">
        <f t="shared" si="294"/>
        <v>9.2388483332757152E-3</v>
      </c>
      <c r="AZ1432">
        <v>0.5771598640551211</v>
      </c>
      <c r="BA1432">
        <v>0</v>
      </c>
      <c r="BB1432">
        <v>1</v>
      </c>
      <c r="BC1432">
        <f t="shared" si="298"/>
        <v>1224</v>
      </c>
      <c r="BD1432">
        <f t="shared" si="299"/>
        <v>204</v>
      </c>
      <c r="BE1432">
        <f t="shared" si="295"/>
        <v>7.2992700729926918E-3</v>
      </c>
      <c r="BF1432">
        <f t="shared" si="296"/>
        <v>0.13924050632911389</v>
      </c>
      <c r="BG1432">
        <f t="shared" si="297"/>
        <v>0</v>
      </c>
    </row>
    <row r="1433" spans="1:59" x14ac:dyDescent="0.35">
      <c r="A1433">
        <v>56</v>
      </c>
      <c r="B1433">
        <v>787.54826254826253</v>
      </c>
      <c r="C1433">
        <v>6</v>
      </c>
      <c r="D1433">
        <v>532</v>
      </c>
      <c r="E1433">
        <v>3</v>
      </c>
      <c r="F1433">
        <v>1</v>
      </c>
      <c r="G1433">
        <v>8</v>
      </c>
      <c r="H1433">
        <v>1</v>
      </c>
      <c r="I1433">
        <v>2</v>
      </c>
      <c r="J1433">
        <v>0</v>
      </c>
      <c r="K1433">
        <v>11</v>
      </c>
      <c r="L1433">
        <v>4</v>
      </c>
      <c r="M1433">
        <v>2</v>
      </c>
      <c r="N1433" s="14">
        <v>0</v>
      </c>
      <c r="O1433">
        <v>1</v>
      </c>
      <c r="P1433" s="15">
        <f t="shared" si="287"/>
        <v>1</v>
      </c>
      <c r="Q1433">
        <f t="shared" si="288"/>
        <v>0</v>
      </c>
      <c r="R1433">
        <f t="shared" si="289"/>
        <v>4.9869565741348612E-2</v>
      </c>
      <c r="S1433" s="14">
        <f t="shared" si="290"/>
        <v>4.9869565741348612E-2</v>
      </c>
      <c r="T1433" s="15">
        <f t="shared" si="291"/>
        <v>0.9501304342586514</v>
      </c>
      <c r="U1433" s="14">
        <f t="shared" si="292"/>
        <v>-5.1156004592592674E-2</v>
      </c>
      <c r="V1433" s="15">
        <f t="shared" si="293"/>
        <v>100</v>
      </c>
      <c r="W1433">
        <f t="shared" si="294"/>
        <v>5.2487073293531354E-2</v>
      </c>
      <c r="AZ1433">
        <v>0.59192816213484789</v>
      </c>
      <c r="BA1433">
        <v>0</v>
      </c>
      <c r="BB1433">
        <v>1</v>
      </c>
      <c r="BC1433">
        <f t="shared" si="298"/>
        <v>1224</v>
      </c>
      <c r="BD1433">
        <f t="shared" si="299"/>
        <v>205</v>
      </c>
      <c r="BE1433">
        <f t="shared" si="295"/>
        <v>7.2992700729926918E-3</v>
      </c>
      <c r="BF1433">
        <f t="shared" si="296"/>
        <v>0.13502109704641352</v>
      </c>
      <c r="BG1433">
        <f t="shared" si="297"/>
        <v>1.0950616143261923E-4</v>
      </c>
    </row>
    <row r="1434" spans="1:59" x14ac:dyDescent="0.35">
      <c r="A1434">
        <v>56</v>
      </c>
      <c r="B1434">
        <v>832</v>
      </c>
      <c r="C1434">
        <v>9</v>
      </c>
      <c r="D1434">
        <v>762</v>
      </c>
      <c r="E1434">
        <v>3</v>
      </c>
      <c r="F1434">
        <v>2</v>
      </c>
      <c r="G1434">
        <v>7</v>
      </c>
      <c r="H1434">
        <v>4</v>
      </c>
      <c r="I1434">
        <v>2</v>
      </c>
      <c r="J1434">
        <v>0</v>
      </c>
      <c r="K1434">
        <v>11</v>
      </c>
      <c r="L1434">
        <v>3</v>
      </c>
      <c r="M1434">
        <v>2</v>
      </c>
      <c r="N1434" s="14">
        <v>0</v>
      </c>
      <c r="O1434">
        <v>1</v>
      </c>
      <c r="P1434" s="15">
        <f t="shared" si="287"/>
        <v>1</v>
      </c>
      <c r="Q1434">
        <f t="shared" si="288"/>
        <v>0</v>
      </c>
      <c r="R1434">
        <f t="shared" si="289"/>
        <v>2.7482261430145361E-2</v>
      </c>
      <c r="S1434" s="14">
        <f t="shared" si="290"/>
        <v>2.7482261430145361E-2</v>
      </c>
      <c r="T1434" s="15">
        <f t="shared" si="291"/>
        <v>0.97251773856985468</v>
      </c>
      <c r="U1434" s="14">
        <f t="shared" si="292"/>
        <v>-2.7866963481227885E-2</v>
      </c>
      <c r="V1434" s="15">
        <f t="shared" si="293"/>
        <v>100</v>
      </c>
      <c r="W1434">
        <f t="shared" si="294"/>
        <v>2.8258879339887071E-2</v>
      </c>
      <c r="AZ1434">
        <v>0.59402688486617738</v>
      </c>
      <c r="BA1434">
        <v>1</v>
      </c>
      <c r="BB1434">
        <v>0</v>
      </c>
      <c r="BC1434">
        <f t="shared" si="298"/>
        <v>1225</v>
      </c>
      <c r="BD1434">
        <f t="shared" si="299"/>
        <v>205</v>
      </c>
      <c r="BE1434">
        <f t="shared" si="295"/>
        <v>6.4882400648823557E-3</v>
      </c>
      <c r="BF1434">
        <f t="shared" si="296"/>
        <v>0.13502109704641352</v>
      </c>
      <c r="BG1434">
        <f t="shared" si="297"/>
        <v>1.0950616143260424E-4</v>
      </c>
    </row>
    <row r="1435" spans="1:59" x14ac:dyDescent="0.35">
      <c r="A1435">
        <v>56</v>
      </c>
      <c r="B1435">
        <v>1162</v>
      </c>
      <c r="C1435">
        <v>24</v>
      </c>
      <c r="D1435">
        <v>1907</v>
      </c>
      <c r="E1435">
        <v>1</v>
      </c>
      <c r="F1435">
        <v>2</v>
      </c>
      <c r="G1435">
        <v>5</v>
      </c>
      <c r="H1435">
        <v>4</v>
      </c>
      <c r="I1435">
        <v>1</v>
      </c>
      <c r="J1435">
        <v>0</v>
      </c>
      <c r="K1435">
        <v>15.173076923076923</v>
      </c>
      <c r="L1435">
        <v>4</v>
      </c>
      <c r="M1435">
        <v>3</v>
      </c>
      <c r="N1435" s="14">
        <v>1</v>
      </c>
      <c r="O1435">
        <v>0</v>
      </c>
      <c r="P1435" s="15">
        <f t="shared" si="287"/>
        <v>1</v>
      </c>
      <c r="Q1435">
        <f t="shared" si="288"/>
        <v>1</v>
      </c>
      <c r="R1435">
        <f t="shared" si="289"/>
        <v>6.1711685003426449E-2</v>
      </c>
      <c r="S1435" s="14">
        <f t="shared" si="290"/>
        <v>6.1711685003426449E-2</v>
      </c>
      <c r="T1435" s="15">
        <f t="shared" si="291"/>
        <v>0.9382883149965735</v>
      </c>
      <c r="U1435" s="14">
        <f t="shared" si="292"/>
        <v>-2.7852819818294856</v>
      </c>
      <c r="V1435" s="15">
        <f t="shared" si="293"/>
        <v>0</v>
      </c>
      <c r="W1435">
        <f t="shared" si="294"/>
        <v>15.204386575159571</v>
      </c>
      <c r="AZ1435">
        <v>0.59528033902254018</v>
      </c>
      <c r="BA1435">
        <v>1</v>
      </c>
      <c r="BB1435">
        <v>0</v>
      </c>
      <c r="BC1435">
        <f t="shared" si="298"/>
        <v>1226</v>
      </c>
      <c r="BD1435">
        <f t="shared" si="299"/>
        <v>205</v>
      </c>
      <c r="BE1435">
        <f t="shared" si="295"/>
        <v>5.6772100567721306E-3</v>
      </c>
      <c r="BF1435">
        <f t="shared" si="296"/>
        <v>0.13502109704641352</v>
      </c>
      <c r="BG1435">
        <f t="shared" si="297"/>
        <v>1.0950616143261923E-4</v>
      </c>
    </row>
    <row r="1436" spans="1:59" x14ac:dyDescent="0.35">
      <c r="A1436">
        <v>56</v>
      </c>
      <c r="B1436">
        <v>1240</v>
      </c>
      <c r="C1436">
        <v>9</v>
      </c>
      <c r="D1436">
        <v>1071</v>
      </c>
      <c r="E1436">
        <v>1</v>
      </c>
      <c r="F1436">
        <v>1</v>
      </c>
      <c r="G1436">
        <v>4</v>
      </c>
      <c r="H1436">
        <v>3</v>
      </c>
      <c r="I1436">
        <v>2</v>
      </c>
      <c r="J1436">
        <v>0</v>
      </c>
      <c r="K1436">
        <v>19</v>
      </c>
      <c r="L1436">
        <v>2</v>
      </c>
      <c r="M1436">
        <v>3</v>
      </c>
      <c r="N1436" s="14">
        <v>0</v>
      </c>
      <c r="O1436">
        <v>1</v>
      </c>
      <c r="P1436" s="15">
        <f t="shared" si="287"/>
        <v>1</v>
      </c>
      <c r="Q1436">
        <f t="shared" si="288"/>
        <v>0</v>
      </c>
      <c r="R1436">
        <f t="shared" si="289"/>
        <v>2.6308272810150843E-2</v>
      </c>
      <c r="S1436" s="14">
        <f t="shared" si="290"/>
        <v>2.6308272810150843E-2</v>
      </c>
      <c r="T1436" s="15">
        <f t="shared" si="291"/>
        <v>0.9736917271898492</v>
      </c>
      <c r="U1436" s="14">
        <f t="shared" si="292"/>
        <v>-2.6660527295357075E-2</v>
      </c>
      <c r="V1436" s="15">
        <f t="shared" si="293"/>
        <v>100</v>
      </c>
      <c r="W1436">
        <f t="shared" si="294"/>
        <v>2.7019098627939032E-2</v>
      </c>
      <c r="AZ1436">
        <v>0.5958307761828997</v>
      </c>
      <c r="BA1436">
        <v>1</v>
      </c>
      <c r="BB1436">
        <v>0</v>
      </c>
      <c r="BC1436">
        <f t="shared" si="298"/>
        <v>1227</v>
      </c>
      <c r="BD1436">
        <f t="shared" si="299"/>
        <v>205</v>
      </c>
      <c r="BE1436">
        <f t="shared" si="295"/>
        <v>4.8661800486617945E-3</v>
      </c>
      <c r="BF1436">
        <f t="shared" si="296"/>
        <v>0.13502109704641352</v>
      </c>
      <c r="BG1436">
        <f t="shared" si="297"/>
        <v>0</v>
      </c>
    </row>
    <row r="1437" spans="1:59" x14ac:dyDescent="0.35">
      <c r="A1437">
        <v>56</v>
      </c>
      <c r="B1437">
        <v>1255</v>
      </c>
      <c r="C1437">
        <v>1</v>
      </c>
      <c r="D1437">
        <v>1441</v>
      </c>
      <c r="E1437">
        <v>1</v>
      </c>
      <c r="F1437">
        <v>1</v>
      </c>
      <c r="G1437">
        <v>4</v>
      </c>
      <c r="H1437">
        <v>1</v>
      </c>
      <c r="I1437">
        <v>2</v>
      </c>
      <c r="J1437">
        <v>0</v>
      </c>
      <c r="K1437">
        <v>22</v>
      </c>
      <c r="L1437">
        <v>4</v>
      </c>
      <c r="M1437">
        <v>4</v>
      </c>
      <c r="N1437" s="14">
        <v>0</v>
      </c>
      <c r="O1437">
        <v>1</v>
      </c>
      <c r="P1437" s="15">
        <f t="shared" si="287"/>
        <v>1</v>
      </c>
      <c r="Q1437">
        <f t="shared" si="288"/>
        <v>0</v>
      </c>
      <c r="R1437">
        <f t="shared" si="289"/>
        <v>1.9956380581455303E-2</v>
      </c>
      <c r="S1437" s="14">
        <f t="shared" si="290"/>
        <v>1.9956380581455303E-2</v>
      </c>
      <c r="T1437" s="15">
        <f t="shared" si="291"/>
        <v>0.98004361941854468</v>
      </c>
      <c r="U1437" s="14">
        <f t="shared" si="292"/>
        <v>-2.0158198697282907E-2</v>
      </c>
      <c r="V1437" s="15">
        <f t="shared" si="293"/>
        <v>100</v>
      </c>
      <c r="W1437">
        <f t="shared" si="294"/>
        <v>2.0362747316589165E-2</v>
      </c>
      <c r="AZ1437">
        <v>0.60760145219385608</v>
      </c>
      <c r="BA1437">
        <v>0</v>
      </c>
      <c r="BB1437">
        <v>1</v>
      </c>
      <c r="BC1437">
        <f t="shared" si="298"/>
        <v>1227</v>
      </c>
      <c r="BD1437">
        <f t="shared" si="299"/>
        <v>206</v>
      </c>
      <c r="BE1437">
        <f t="shared" si="295"/>
        <v>4.8661800486617945E-3</v>
      </c>
      <c r="BF1437">
        <f t="shared" si="296"/>
        <v>0.13080168776371304</v>
      </c>
      <c r="BG1437">
        <f t="shared" si="297"/>
        <v>1.0608409388784983E-4</v>
      </c>
    </row>
    <row r="1438" spans="1:59" x14ac:dyDescent="0.35">
      <c r="A1438">
        <v>56</v>
      </c>
      <c r="B1438">
        <v>1369</v>
      </c>
      <c r="C1438">
        <v>23</v>
      </c>
      <c r="D1438">
        <v>1373</v>
      </c>
      <c r="E1438">
        <v>4</v>
      </c>
      <c r="F1438">
        <v>2</v>
      </c>
      <c r="G1438">
        <v>3</v>
      </c>
      <c r="H1438">
        <v>2</v>
      </c>
      <c r="I1438">
        <v>2</v>
      </c>
      <c r="J1438">
        <v>1</v>
      </c>
      <c r="K1438">
        <v>15.345132743362832</v>
      </c>
      <c r="L1438">
        <v>1</v>
      </c>
      <c r="M1438">
        <v>3</v>
      </c>
      <c r="N1438" s="14">
        <v>0</v>
      </c>
      <c r="O1438">
        <v>1</v>
      </c>
      <c r="P1438" s="15">
        <f t="shared" si="287"/>
        <v>1</v>
      </c>
      <c r="Q1438">
        <f t="shared" si="288"/>
        <v>0</v>
      </c>
      <c r="R1438">
        <f t="shared" si="289"/>
        <v>0.14112635839752541</v>
      </c>
      <c r="S1438" s="14">
        <f t="shared" si="290"/>
        <v>0.14112635839752541</v>
      </c>
      <c r="T1438" s="15">
        <f t="shared" si="291"/>
        <v>0.85887364160247459</v>
      </c>
      <c r="U1438" s="14">
        <f t="shared" si="292"/>
        <v>-0.15213346723310878</v>
      </c>
      <c r="V1438" s="15">
        <f t="shared" si="293"/>
        <v>100</v>
      </c>
      <c r="W1438">
        <f t="shared" si="294"/>
        <v>0.16431562404711106</v>
      </c>
      <c r="AZ1438">
        <v>0.60961758585103576</v>
      </c>
      <c r="BA1438">
        <v>1</v>
      </c>
      <c r="BB1438">
        <v>0</v>
      </c>
      <c r="BC1438">
        <f t="shared" si="298"/>
        <v>1228</v>
      </c>
      <c r="BD1438">
        <f t="shared" si="299"/>
        <v>206</v>
      </c>
      <c r="BE1438">
        <f t="shared" si="295"/>
        <v>4.0551500405514584E-3</v>
      </c>
      <c r="BF1438">
        <f t="shared" si="296"/>
        <v>0.13080168776371304</v>
      </c>
      <c r="BG1438">
        <f t="shared" si="297"/>
        <v>0</v>
      </c>
    </row>
    <row r="1439" spans="1:59" x14ac:dyDescent="0.35">
      <c r="A1439">
        <v>56</v>
      </c>
      <c r="B1439">
        <v>1400</v>
      </c>
      <c r="C1439">
        <v>7</v>
      </c>
      <c r="D1439">
        <v>112</v>
      </c>
      <c r="E1439">
        <v>4</v>
      </c>
      <c r="F1439">
        <v>2</v>
      </c>
      <c r="G1439">
        <v>3</v>
      </c>
      <c r="H1439">
        <v>4</v>
      </c>
      <c r="I1439">
        <v>1</v>
      </c>
      <c r="J1439">
        <v>0</v>
      </c>
      <c r="K1439">
        <v>11</v>
      </c>
      <c r="L1439">
        <v>1</v>
      </c>
      <c r="M1439">
        <v>2</v>
      </c>
      <c r="N1439" s="14">
        <v>0</v>
      </c>
      <c r="O1439">
        <v>1</v>
      </c>
      <c r="P1439" s="15">
        <f t="shared" si="287"/>
        <v>1</v>
      </c>
      <c r="Q1439">
        <f t="shared" si="288"/>
        <v>0</v>
      </c>
      <c r="R1439">
        <f t="shared" si="289"/>
        <v>3.1259646216393655E-2</v>
      </c>
      <c r="S1439" s="14">
        <f t="shared" si="290"/>
        <v>3.1259646216393655E-2</v>
      </c>
      <c r="T1439" s="15">
        <f t="shared" si="291"/>
        <v>0.96874035378360634</v>
      </c>
      <c r="U1439" s="14">
        <f t="shared" si="292"/>
        <v>-3.1758655748819802E-2</v>
      </c>
      <c r="V1439" s="15">
        <f t="shared" si="293"/>
        <v>100</v>
      </c>
      <c r="W1439">
        <f t="shared" si="294"/>
        <v>3.2268343209099264E-2</v>
      </c>
      <c r="AZ1439">
        <v>0.61619926280901938</v>
      </c>
      <c r="BA1439">
        <v>0</v>
      </c>
      <c r="BB1439">
        <v>1</v>
      </c>
      <c r="BC1439">
        <f t="shared" si="298"/>
        <v>1228</v>
      </c>
      <c r="BD1439">
        <f t="shared" si="299"/>
        <v>207</v>
      </c>
      <c r="BE1439">
        <f t="shared" si="295"/>
        <v>4.0551500405514584E-3</v>
      </c>
      <c r="BF1439">
        <f t="shared" si="296"/>
        <v>0.12658227848101267</v>
      </c>
      <c r="BG1439">
        <f t="shared" si="297"/>
        <v>0</v>
      </c>
    </row>
    <row r="1440" spans="1:59" x14ac:dyDescent="0.35">
      <c r="A1440">
        <v>56</v>
      </c>
      <c r="B1440">
        <v>1443</v>
      </c>
      <c r="C1440">
        <v>11</v>
      </c>
      <c r="D1440">
        <v>1935</v>
      </c>
      <c r="E1440">
        <v>4</v>
      </c>
      <c r="F1440">
        <v>1</v>
      </c>
      <c r="G1440">
        <v>8</v>
      </c>
      <c r="H1440">
        <v>1</v>
      </c>
      <c r="I1440">
        <v>2</v>
      </c>
      <c r="J1440">
        <v>0</v>
      </c>
      <c r="K1440">
        <v>16</v>
      </c>
      <c r="L1440">
        <v>3</v>
      </c>
      <c r="M1440">
        <v>3</v>
      </c>
      <c r="N1440" s="14">
        <v>0</v>
      </c>
      <c r="O1440">
        <v>1</v>
      </c>
      <c r="P1440" s="15">
        <f t="shared" si="287"/>
        <v>1</v>
      </c>
      <c r="Q1440">
        <f t="shared" si="288"/>
        <v>0</v>
      </c>
      <c r="R1440">
        <f t="shared" si="289"/>
        <v>2.5903245335263371E-2</v>
      </c>
      <c r="S1440" s="14">
        <f t="shared" si="290"/>
        <v>2.5903245335263371E-2</v>
      </c>
      <c r="T1440" s="15">
        <f t="shared" si="291"/>
        <v>0.97409675466473666</v>
      </c>
      <c r="U1440" s="14">
        <f t="shared" si="292"/>
        <v>-2.6244642835110542E-2</v>
      </c>
      <c r="V1440" s="15">
        <f t="shared" si="293"/>
        <v>100</v>
      </c>
      <c r="W1440">
        <f t="shared" si="294"/>
        <v>2.6592066148684292E-2</v>
      </c>
      <c r="AZ1440">
        <v>0.61898238854711396</v>
      </c>
      <c r="BA1440">
        <v>0</v>
      </c>
      <c r="BB1440">
        <v>1</v>
      </c>
      <c r="BC1440">
        <f t="shared" si="298"/>
        <v>1228</v>
      </c>
      <c r="BD1440">
        <f t="shared" si="299"/>
        <v>208</v>
      </c>
      <c r="BE1440">
        <f t="shared" si="295"/>
        <v>4.0551500405514584E-3</v>
      </c>
      <c r="BF1440">
        <f t="shared" si="296"/>
        <v>0.12236286919831219</v>
      </c>
      <c r="BG1440">
        <f t="shared" si="297"/>
        <v>0</v>
      </c>
    </row>
    <row r="1441" spans="1:59" x14ac:dyDescent="0.35">
      <c r="A1441">
        <v>57</v>
      </c>
      <c r="B1441">
        <v>210</v>
      </c>
      <c r="C1441">
        <v>29</v>
      </c>
      <c r="D1441">
        <v>568</v>
      </c>
      <c r="E1441">
        <v>1</v>
      </c>
      <c r="F1441">
        <v>2</v>
      </c>
      <c r="G1441">
        <v>6</v>
      </c>
      <c r="H1441">
        <v>4</v>
      </c>
      <c r="I1441">
        <v>3</v>
      </c>
      <c r="J1441">
        <v>0</v>
      </c>
      <c r="K1441">
        <v>12</v>
      </c>
      <c r="L1441">
        <v>3</v>
      </c>
      <c r="M1441">
        <v>2</v>
      </c>
      <c r="N1441" s="14">
        <v>0</v>
      </c>
      <c r="O1441">
        <v>1</v>
      </c>
      <c r="P1441" s="15">
        <f t="shared" si="287"/>
        <v>1</v>
      </c>
      <c r="Q1441">
        <f t="shared" si="288"/>
        <v>0</v>
      </c>
      <c r="R1441">
        <f t="shared" si="289"/>
        <v>4.4789034898850347E-2</v>
      </c>
      <c r="S1441" s="14">
        <f t="shared" si="290"/>
        <v>4.4789034898850347E-2</v>
      </c>
      <c r="T1441" s="15">
        <f t="shared" si="291"/>
        <v>0.95521096510114967</v>
      </c>
      <c r="U1441" s="14">
        <f t="shared" si="292"/>
        <v>-4.5823057032436471E-2</v>
      </c>
      <c r="V1441" s="15">
        <f t="shared" si="293"/>
        <v>100</v>
      </c>
      <c r="W1441">
        <f t="shared" si="294"/>
        <v>4.6889154893764773E-2</v>
      </c>
      <c r="AZ1441">
        <v>0.62091354949190736</v>
      </c>
      <c r="BA1441">
        <v>0</v>
      </c>
      <c r="BB1441">
        <v>1</v>
      </c>
      <c r="BC1441">
        <f t="shared" si="298"/>
        <v>1228</v>
      </c>
      <c r="BD1441">
        <f t="shared" si="299"/>
        <v>209</v>
      </c>
      <c r="BE1441">
        <f t="shared" si="295"/>
        <v>4.0551500405514584E-3</v>
      </c>
      <c r="BF1441">
        <f t="shared" si="296"/>
        <v>0.11814345991561181</v>
      </c>
      <c r="BG1441">
        <f t="shared" si="297"/>
        <v>0</v>
      </c>
    </row>
    <row r="1442" spans="1:59" x14ac:dyDescent="0.35">
      <c r="A1442">
        <v>57</v>
      </c>
      <c r="B1442">
        <v>334</v>
      </c>
      <c r="C1442">
        <v>24</v>
      </c>
      <c r="D1442">
        <v>223</v>
      </c>
      <c r="E1442">
        <v>3</v>
      </c>
      <c r="F1442">
        <v>2</v>
      </c>
      <c r="G1442">
        <v>7</v>
      </c>
      <c r="H1442">
        <v>4</v>
      </c>
      <c r="I1442">
        <v>3</v>
      </c>
      <c r="J1442">
        <v>1</v>
      </c>
      <c r="K1442">
        <v>16</v>
      </c>
      <c r="L1442">
        <v>2</v>
      </c>
      <c r="M1442">
        <v>1</v>
      </c>
      <c r="N1442" s="14">
        <v>0</v>
      </c>
      <c r="O1442">
        <v>1</v>
      </c>
      <c r="P1442" s="15">
        <f t="shared" si="287"/>
        <v>1</v>
      </c>
      <c r="Q1442">
        <f t="shared" si="288"/>
        <v>0</v>
      </c>
      <c r="R1442">
        <f t="shared" si="289"/>
        <v>0.15345344046329693</v>
      </c>
      <c r="S1442" s="14">
        <f t="shared" si="290"/>
        <v>0.15345344046329693</v>
      </c>
      <c r="T1442" s="15">
        <f t="shared" si="291"/>
        <v>0.8465465595367031</v>
      </c>
      <c r="U1442" s="14">
        <f t="shared" si="292"/>
        <v>-0.16659007651549546</v>
      </c>
      <c r="V1442" s="15">
        <f t="shared" si="293"/>
        <v>100</v>
      </c>
      <c r="W1442">
        <f t="shared" si="294"/>
        <v>0.18126993575790884</v>
      </c>
      <c r="AZ1442">
        <v>0.62748538169401946</v>
      </c>
      <c r="BA1442">
        <v>0</v>
      </c>
      <c r="BB1442">
        <v>1</v>
      </c>
      <c r="BC1442">
        <f t="shared" si="298"/>
        <v>1228</v>
      </c>
      <c r="BD1442">
        <f t="shared" si="299"/>
        <v>210</v>
      </c>
      <c r="BE1442">
        <f t="shared" si="295"/>
        <v>4.0551500405514584E-3</v>
      </c>
      <c r="BF1442">
        <f t="shared" si="296"/>
        <v>0.11392405063291144</v>
      </c>
      <c r="BG1442">
        <f t="shared" si="297"/>
        <v>0</v>
      </c>
    </row>
    <row r="1443" spans="1:59" x14ac:dyDescent="0.35">
      <c r="A1443">
        <v>57</v>
      </c>
      <c r="B1443">
        <v>405</v>
      </c>
      <c r="C1443">
        <v>1</v>
      </c>
      <c r="D1443">
        <v>1483</v>
      </c>
      <c r="E1443">
        <v>2</v>
      </c>
      <c r="F1443">
        <v>2</v>
      </c>
      <c r="G1443">
        <v>4</v>
      </c>
      <c r="H1443">
        <v>3</v>
      </c>
      <c r="I1443">
        <v>2</v>
      </c>
      <c r="J1443">
        <v>0</v>
      </c>
      <c r="K1443">
        <v>24</v>
      </c>
      <c r="L1443">
        <v>1</v>
      </c>
      <c r="M1443">
        <v>2</v>
      </c>
      <c r="N1443" s="14">
        <v>0</v>
      </c>
      <c r="O1443">
        <v>1</v>
      </c>
      <c r="P1443" s="15">
        <f t="shared" si="287"/>
        <v>1</v>
      </c>
      <c r="Q1443">
        <f t="shared" si="288"/>
        <v>0</v>
      </c>
      <c r="R1443">
        <f t="shared" si="289"/>
        <v>2.9073954215122953E-2</v>
      </c>
      <c r="S1443" s="14">
        <f t="shared" si="290"/>
        <v>2.9073954215122953E-2</v>
      </c>
      <c r="T1443" s="15">
        <f t="shared" si="291"/>
        <v>0.97092604578487707</v>
      </c>
      <c r="U1443" s="14">
        <f t="shared" si="292"/>
        <v>-2.9504976531750531E-2</v>
      </c>
      <c r="V1443" s="15">
        <f t="shared" si="293"/>
        <v>100</v>
      </c>
      <c r="W1443">
        <f t="shared" si="294"/>
        <v>2.9944561010947186E-2</v>
      </c>
      <c r="AZ1443">
        <v>0.63088917414610957</v>
      </c>
      <c r="BA1443">
        <v>0</v>
      </c>
      <c r="BB1443">
        <v>1</v>
      </c>
      <c r="BC1443">
        <f t="shared" si="298"/>
        <v>1228</v>
      </c>
      <c r="BD1443">
        <f t="shared" si="299"/>
        <v>211</v>
      </c>
      <c r="BE1443">
        <f t="shared" si="295"/>
        <v>4.0551500405514584E-3</v>
      </c>
      <c r="BF1443">
        <f t="shared" si="296"/>
        <v>0.10970464135021096</v>
      </c>
      <c r="BG1443">
        <f t="shared" si="297"/>
        <v>0</v>
      </c>
    </row>
    <row r="1444" spans="1:59" x14ac:dyDescent="0.35">
      <c r="A1444">
        <v>57</v>
      </c>
      <c r="B1444">
        <v>843.5826086956522</v>
      </c>
      <c r="C1444">
        <v>1</v>
      </c>
      <c r="D1444">
        <v>482</v>
      </c>
      <c r="E1444">
        <v>4</v>
      </c>
      <c r="F1444">
        <v>2</v>
      </c>
      <c r="G1444">
        <v>7</v>
      </c>
      <c r="H1444">
        <v>3</v>
      </c>
      <c r="I1444">
        <v>2</v>
      </c>
      <c r="J1444">
        <v>0</v>
      </c>
      <c r="K1444">
        <v>11</v>
      </c>
      <c r="L1444">
        <v>3</v>
      </c>
      <c r="M1444">
        <v>3</v>
      </c>
      <c r="N1444" s="14">
        <v>0</v>
      </c>
      <c r="O1444">
        <v>1</v>
      </c>
      <c r="P1444" s="15">
        <f t="shared" si="287"/>
        <v>1</v>
      </c>
      <c r="Q1444">
        <f t="shared" si="288"/>
        <v>0</v>
      </c>
      <c r="R1444">
        <f t="shared" si="289"/>
        <v>1.6019672681459873E-2</v>
      </c>
      <c r="S1444" s="14">
        <f t="shared" si="290"/>
        <v>1.6019672681459873E-2</v>
      </c>
      <c r="T1444" s="15">
        <f t="shared" si="291"/>
        <v>0.98398032731854013</v>
      </c>
      <c r="U1444" s="14">
        <f t="shared" si="292"/>
        <v>-1.6149374692196791E-2</v>
      </c>
      <c r="V1444" s="15">
        <f t="shared" si="293"/>
        <v>100</v>
      </c>
      <c r="W1444">
        <f t="shared" si="294"/>
        <v>1.6280480652611552E-2</v>
      </c>
      <c r="AZ1444">
        <v>0.63524246908416027</v>
      </c>
      <c r="BA1444">
        <v>0</v>
      </c>
      <c r="BB1444">
        <v>1</v>
      </c>
      <c r="BC1444">
        <f t="shared" si="298"/>
        <v>1228</v>
      </c>
      <c r="BD1444">
        <f t="shared" si="299"/>
        <v>212</v>
      </c>
      <c r="BE1444">
        <f t="shared" si="295"/>
        <v>4.0551500405514584E-3</v>
      </c>
      <c r="BF1444">
        <f t="shared" si="296"/>
        <v>0.10548523206751059</v>
      </c>
      <c r="BG1444">
        <f t="shared" si="297"/>
        <v>0</v>
      </c>
    </row>
    <row r="1445" spans="1:59" x14ac:dyDescent="0.35">
      <c r="A1445">
        <v>58</v>
      </c>
      <c r="B1445">
        <v>289</v>
      </c>
      <c r="C1445">
        <v>2</v>
      </c>
      <c r="D1445">
        <v>977</v>
      </c>
      <c r="E1445">
        <v>4</v>
      </c>
      <c r="F1445">
        <v>2</v>
      </c>
      <c r="G1445">
        <v>4</v>
      </c>
      <c r="H1445">
        <v>3</v>
      </c>
      <c r="I1445">
        <v>1</v>
      </c>
      <c r="J1445">
        <v>0</v>
      </c>
      <c r="K1445">
        <v>24</v>
      </c>
      <c r="L1445">
        <v>1</v>
      </c>
      <c r="M1445">
        <v>3</v>
      </c>
      <c r="N1445" s="14">
        <v>1</v>
      </c>
      <c r="O1445">
        <v>0</v>
      </c>
      <c r="P1445" s="15">
        <f t="shared" si="287"/>
        <v>1</v>
      </c>
      <c r="Q1445">
        <f t="shared" si="288"/>
        <v>1</v>
      </c>
      <c r="R1445">
        <f t="shared" si="289"/>
        <v>2.2720040831112502E-2</v>
      </c>
      <c r="S1445" s="14">
        <f t="shared" si="290"/>
        <v>2.2720040831112502E-2</v>
      </c>
      <c r="T1445" s="15">
        <f t="shared" si="291"/>
        <v>0.97727995916888755</v>
      </c>
      <c r="U1445" s="14">
        <f t="shared" si="292"/>
        <v>-3.7845078879867651</v>
      </c>
      <c r="V1445" s="15">
        <f t="shared" si="293"/>
        <v>0</v>
      </c>
      <c r="W1445">
        <f t="shared" si="294"/>
        <v>43.014005407534938</v>
      </c>
      <c r="AZ1445">
        <v>0.63880984698629528</v>
      </c>
      <c r="BA1445">
        <v>0</v>
      </c>
      <c r="BB1445">
        <v>1</v>
      </c>
      <c r="BC1445">
        <f t="shared" si="298"/>
        <v>1228</v>
      </c>
      <c r="BD1445">
        <f t="shared" si="299"/>
        <v>213</v>
      </c>
      <c r="BE1445">
        <f t="shared" si="295"/>
        <v>4.0551500405514584E-3</v>
      </c>
      <c r="BF1445">
        <f t="shared" si="296"/>
        <v>0.10126582278481011</v>
      </c>
      <c r="BG1445">
        <f t="shared" si="297"/>
        <v>0</v>
      </c>
    </row>
    <row r="1446" spans="1:59" x14ac:dyDescent="0.35">
      <c r="A1446">
        <v>58</v>
      </c>
      <c r="B1446">
        <v>390</v>
      </c>
      <c r="C1446">
        <v>1</v>
      </c>
      <c r="D1446">
        <v>422</v>
      </c>
      <c r="E1446">
        <v>4</v>
      </c>
      <c r="F1446">
        <v>2</v>
      </c>
      <c r="G1446">
        <v>7</v>
      </c>
      <c r="H1446">
        <v>3</v>
      </c>
      <c r="I1446">
        <v>3</v>
      </c>
      <c r="J1446">
        <v>1</v>
      </c>
      <c r="K1446">
        <v>13</v>
      </c>
      <c r="L1446">
        <v>4</v>
      </c>
      <c r="M1446">
        <v>3</v>
      </c>
      <c r="N1446" s="14">
        <v>0</v>
      </c>
      <c r="O1446">
        <v>1</v>
      </c>
      <c r="P1446" s="15">
        <f t="shared" si="287"/>
        <v>1</v>
      </c>
      <c r="Q1446">
        <f t="shared" si="288"/>
        <v>0</v>
      </c>
      <c r="R1446">
        <f t="shared" si="289"/>
        <v>3.450014138327144E-2</v>
      </c>
      <c r="S1446" s="14">
        <f t="shared" si="290"/>
        <v>3.450014138327144E-2</v>
      </c>
      <c r="T1446" s="15">
        <f t="shared" si="291"/>
        <v>0.9654998586167286</v>
      </c>
      <c r="U1446" s="14">
        <f t="shared" si="292"/>
        <v>-3.5109323548867505E-2</v>
      </c>
      <c r="V1446" s="15">
        <f t="shared" si="293"/>
        <v>100</v>
      </c>
      <c r="W1446">
        <f t="shared" si="294"/>
        <v>3.5732932610368043E-2</v>
      </c>
      <c r="AZ1446">
        <v>0.64978993761139625</v>
      </c>
      <c r="BA1446">
        <v>0</v>
      </c>
      <c r="BB1446">
        <v>1</v>
      </c>
      <c r="BC1446">
        <f t="shared" si="298"/>
        <v>1228</v>
      </c>
      <c r="BD1446">
        <f t="shared" si="299"/>
        <v>214</v>
      </c>
      <c r="BE1446">
        <f t="shared" si="295"/>
        <v>4.0551500405514584E-3</v>
      </c>
      <c r="BF1446">
        <f t="shared" si="296"/>
        <v>9.7046413502109741E-2</v>
      </c>
      <c r="BG1446">
        <f t="shared" si="297"/>
        <v>0</v>
      </c>
    </row>
    <row r="1447" spans="1:59" x14ac:dyDescent="0.35">
      <c r="A1447">
        <v>58</v>
      </c>
      <c r="B1447">
        <v>601</v>
      </c>
      <c r="C1447">
        <v>7</v>
      </c>
      <c r="D1447">
        <v>1360</v>
      </c>
      <c r="E1447">
        <v>3</v>
      </c>
      <c r="F1447">
        <v>1</v>
      </c>
      <c r="G1447">
        <v>3</v>
      </c>
      <c r="H1447">
        <v>1</v>
      </c>
      <c r="I1447">
        <v>2</v>
      </c>
      <c r="J1447">
        <v>1</v>
      </c>
      <c r="K1447">
        <v>14</v>
      </c>
      <c r="L1447">
        <v>4</v>
      </c>
      <c r="M1447">
        <v>2</v>
      </c>
      <c r="N1447" s="14">
        <v>1</v>
      </c>
      <c r="O1447">
        <v>0</v>
      </c>
      <c r="P1447" s="15">
        <f t="shared" si="287"/>
        <v>1</v>
      </c>
      <c r="Q1447">
        <f t="shared" si="288"/>
        <v>1</v>
      </c>
      <c r="R1447">
        <f t="shared" si="289"/>
        <v>0.10946337381612128</v>
      </c>
      <c r="S1447" s="14">
        <f t="shared" si="290"/>
        <v>0.10946337381612128</v>
      </c>
      <c r="T1447" s="15">
        <f t="shared" si="291"/>
        <v>0.89053662618387874</v>
      </c>
      <c r="U1447" s="14">
        <f t="shared" si="292"/>
        <v>-2.2121652713759223</v>
      </c>
      <c r="V1447" s="15">
        <f t="shared" si="293"/>
        <v>0</v>
      </c>
      <c r="W1447">
        <f t="shared" si="294"/>
        <v>8.1354757773117754</v>
      </c>
      <c r="AZ1447">
        <v>0.65111601885251236</v>
      </c>
      <c r="BA1447">
        <v>0</v>
      </c>
      <c r="BB1447">
        <v>1</v>
      </c>
      <c r="BC1447">
        <f t="shared" si="298"/>
        <v>1228</v>
      </c>
      <c r="BD1447">
        <f t="shared" si="299"/>
        <v>215</v>
      </c>
      <c r="BE1447">
        <f t="shared" si="295"/>
        <v>4.0551500405514584E-3</v>
      </c>
      <c r="BF1447">
        <f t="shared" si="296"/>
        <v>9.2827004219409259E-2</v>
      </c>
      <c r="BG1447">
        <f t="shared" si="297"/>
        <v>0</v>
      </c>
    </row>
    <row r="1448" spans="1:59" x14ac:dyDescent="0.35">
      <c r="A1448">
        <v>58</v>
      </c>
      <c r="B1448">
        <v>605</v>
      </c>
      <c r="C1448">
        <v>21</v>
      </c>
      <c r="D1448">
        <v>1938</v>
      </c>
      <c r="E1448">
        <v>4</v>
      </c>
      <c r="F1448">
        <v>1</v>
      </c>
      <c r="G1448">
        <v>6</v>
      </c>
      <c r="H1448">
        <v>4</v>
      </c>
      <c r="I1448">
        <v>2</v>
      </c>
      <c r="J1448">
        <v>1</v>
      </c>
      <c r="K1448">
        <v>13</v>
      </c>
      <c r="L1448">
        <v>3</v>
      </c>
      <c r="M1448">
        <v>2</v>
      </c>
      <c r="N1448" s="14">
        <v>0</v>
      </c>
      <c r="O1448">
        <v>1</v>
      </c>
      <c r="P1448" s="15">
        <f t="shared" si="287"/>
        <v>1</v>
      </c>
      <c r="Q1448">
        <f t="shared" si="288"/>
        <v>0</v>
      </c>
      <c r="R1448">
        <f t="shared" si="289"/>
        <v>7.0032883826222289E-2</v>
      </c>
      <c r="S1448" s="14">
        <f t="shared" si="290"/>
        <v>7.0032883826222289E-2</v>
      </c>
      <c r="T1448" s="15">
        <f t="shared" si="291"/>
        <v>0.9299671161737777</v>
      </c>
      <c r="U1448" s="14">
        <f t="shared" si="292"/>
        <v>-7.2606052412905145E-2</v>
      </c>
      <c r="V1448" s="15">
        <f t="shared" si="293"/>
        <v>100</v>
      </c>
      <c r="W1448">
        <f t="shared" si="294"/>
        <v>7.5306838928201031E-2</v>
      </c>
      <c r="AZ1448">
        <v>0.65169498798279724</v>
      </c>
      <c r="BA1448">
        <v>0</v>
      </c>
      <c r="BB1448">
        <v>1</v>
      </c>
      <c r="BC1448">
        <f t="shared" si="298"/>
        <v>1228</v>
      </c>
      <c r="BD1448">
        <f t="shared" si="299"/>
        <v>216</v>
      </c>
      <c r="BE1448">
        <f t="shared" si="295"/>
        <v>4.0551500405514584E-3</v>
      </c>
      <c r="BF1448">
        <f t="shared" si="296"/>
        <v>8.8607594936708889E-2</v>
      </c>
      <c r="BG1448">
        <f t="shared" si="297"/>
        <v>0</v>
      </c>
    </row>
    <row r="1449" spans="1:59" x14ac:dyDescent="0.35">
      <c r="A1449">
        <v>58</v>
      </c>
      <c r="B1449">
        <v>682</v>
      </c>
      <c r="C1449">
        <v>10</v>
      </c>
      <c r="D1449">
        <v>131</v>
      </c>
      <c r="E1449">
        <v>4</v>
      </c>
      <c r="F1449">
        <v>2</v>
      </c>
      <c r="G1449">
        <v>8</v>
      </c>
      <c r="H1449">
        <v>3</v>
      </c>
      <c r="I1449">
        <v>1</v>
      </c>
      <c r="J1449">
        <v>0</v>
      </c>
      <c r="K1449">
        <v>14.945945945945946</v>
      </c>
      <c r="L1449">
        <v>3</v>
      </c>
      <c r="M1449">
        <v>2</v>
      </c>
      <c r="N1449" s="14">
        <v>0</v>
      </c>
      <c r="O1449">
        <v>1</v>
      </c>
      <c r="P1449" s="15">
        <f t="shared" si="287"/>
        <v>1</v>
      </c>
      <c r="Q1449">
        <f t="shared" si="288"/>
        <v>0</v>
      </c>
      <c r="R1449">
        <f t="shared" si="289"/>
        <v>5.5767016178848029E-2</v>
      </c>
      <c r="S1449" s="14">
        <f t="shared" si="290"/>
        <v>5.5767016178848029E-2</v>
      </c>
      <c r="T1449" s="15">
        <f t="shared" si="291"/>
        <v>0.94423298382115195</v>
      </c>
      <c r="U1449" s="14">
        <f t="shared" si="292"/>
        <v>-5.7382338392666196E-2</v>
      </c>
      <c r="V1449" s="15">
        <f t="shared" si="293"/>
        <v>100</v>
      </c>
      <c r="W1449">
        <f t="shared" si="294"/>
        <v>5.9060652544850004E-2</v>
      </c>
      <c r="AZ1449">
        <v>0.65200475620586162</v>
      </c>
      <c r="BA1449">
        <v>0</v>
      </c>
      <c r="BB1449">
        <v>1</v>
      </c>
      <c r="BC1449">
        <f t="shared" si="298"/>
        <v>1228</v>
      </c>
      <c r="BD1449">
        <f t="shared" si="299"/>
        <v>217</v>
      </c>
      <c r="BE1449">
        <f t="shared" si="295"/>
        <v>4.0551500405514584E-3</v>
      </c>
      <c r="BF1449">
        <f t="shared" si="296"/>
        <v>8.4388185654008407E-2</v>
      </c>
      <c r="BG1449">
        <f t="shared" si="297"/>
        <v>0</v>
      </c>
    </row>
    <row r="1450" spans="1:59" x14ac:dyDescent="0.35">
      <c r="A1450">
        <v>58</v>
      </c>
      <c r="B1450">
        <v>776.57377049180332</v>
      </c>
      <c r="C1450">
        <v>2</v>
      </c>
      <c r="D1450">
        <v>825</v>
      </c>
      <c r="E1450">
        <v>4</v>
      </c>
      <c r="F1450">
        <v>2</v>
      </c>
      <c r="G1450">
        <v>1</v>
      </c>
      <c r="H1450">
        <v>2</v>
      </c>
      <c r="I1450">
        <v>1</v>
      </c>
      <c r="J1450">
        <v>1</v>
      </c>
      <c r="K1450">
        <v>12</v>
      </c>
      <c r="L1450">
        <v>4</v>
      </c>
      <c r="M1450">
        <v>3</v>
      </c>
      <c r="N1450" s="14">
        <v>1</v>
      </c>
      <c r="O1450">
        <v>0</v>
      </c>
      <c r="P1450" s="15">
        <f t="shared" si="287"/>
        <v>1</v>
      </c>
      <c r="Q1450">
        <f t="shared" si="288"/>
        <v>1</v>
      </c>
      <c r="R1450">
        <f t="shared" si="289"/>
        <v>8.4227808488368125E-2</v>
      </c>
      <c r="S1450" s="14">
        <f t="shared" si="290"/>
        <v>8.4227808488368125E-2</v>
      </c>
      <c r="T1450" s="15">
        <f t="shared" si="291"/>
        <v>0.91577219151163192</v>
      </c>
      <c r="U1450" s="14">
        <f t="shared" si="292"/>
        <v>-2.474230145177267</v>
      </c>
      <c r="V1450" s="15">
        <f t="shared" si="293"/>
        <v>0</v>
      </c>
      <c r="W1450">
        <f t="shared" si="294"/>
        <v>10.872563443676684</v>
      </c>
      <c r="AZ1450">
        <v>0.65269589682085472</v>
      </c>
      <c r="BA1450">
        <v>0</v>
      </c>
      <c r="BB1450">
        <v>1</v>
      </c>
      <c r="BC1450">
        <f t="shared" si="298"/>
        <v>1228</v>
      </c>
      <c r="BD1450">
        <f t="shared" si="299"/>
        <v>218</v>
      </c>
      <c r="BE1450">
        <f t="shared" si="295"/>
        <v>4.0551500405514584E-3</v>
      </c>
      <c r="BF1450">
        <f t="shared" si="296"/>
        <v>8.0168776371308037E-2</v>
      </c>
      <c r="BG1450">
        <f t="shared" si="297"/>
        <v>0</v>
      </c>
    </row>
    <row r="1451" spans="1:59" x14ac:dyDescent="0.35">
      <c r="A1451">
        <v>58</v>
      </c>
      <c r="B1451">
        <v>777.51162790697674</v>
      </c>
      <c r="C1451">
        <v>2</v>
      </c>
      <c r="D1451">
        <v>1824</v>
      </c>
      <c r="E1451">
        <v>2</v>
      </c>
      <c r="F1451">
        <v>2</v>
      </c>
      <c r="G1451">
        <v>6</v>
      </c>
      <c r="H1451">
        <v>2</v>
      </c>
      <c r="I1451">
        <v>3</v>
      </c>
      <c r="J1451">
        <v>0</v>
      </c>
      <c r="K1451">
        <v>22</v>
      </c>
      <c r="L1451">
        <v>4</v>
      </c>
      <c r="M1451">
        <v>2</v>
      </c>
      <c r="N1451" s="14">
        <v>0</v>
      </c>
      <c r="O1451">
        <v>1</v>
      </c>
      <c r="P1451" s="15">
        <f t="shared" si="287"/>
        <v>1</v>
      </c>
      <c r="Q1451">
        <f t="shared" si="288"/>
        <v>0</v>
      </c>
      <c r="R1451">
        <f t="shared" si="289"/>
        <v>1.5252172321747996E-2</v>
      </c>
      <c r="S1451" s="14">
        <f t="shared" si="290"/>
        <v>1.5252172321747996E-2</v>
      </c>
      <c r="T1451" s="15">
        <f t="shared" si="291"/>
        <v>0.98474782767825197</v>
      </c>
      <c r="U1451" s="14">
        <f t="shared" si="292"/>
        <v>-1.5369683096233809E-2</v>
      </c>
      <c r="V1451" s="15">
        <f t="shared" si="293"/>
        <v>100</v>
      </c>
      <c r="W1451">
        <f t="shared" si="294"/>
        <v>1.5488404130535803E-2</v>
      </c>
      <c r="AZ1451">
        <v>0.66040031817433686</v>
      </c>
      <c r="BA1451">
        <v>0</v>
      </c>
      <c r="BB1451">
        <v>1</v>
      </c>
      <c r="BC1451">
        <f t="shared" si="298"/>
        <v>1228</v>
      </c>
      <c r="BD1451">
        <f t="shared" si="299"/>
        <v>219</v>
      </c>
      <c r="BE1451">
        <f t="shared" si="295"/>
        <v>4.0551500405514584E-3</v>
      </c>
      <c r="BF1451">
        <f t="shared" si="296"/>
        <v>7.5949367088607556E-2</v>
      </c>
      <c r="BG1451">
        <f t="shared" si="297"/>
        <v>0</v>
      </c>
    </row>
    <row r="1452" spans="1:59" x14ac:dyDescent="0.35">
      <c r="A1452">
        <v>58</v>
      </c>
      <c r="B1452">
        <v>781</v>
      </c>
      <c r="C1452">
        <v>2</v>
      </c>
      <c r="D1452">
        <v>918</v>
      </c>
      <c r="E1452">
        <v>4</v>
      </c>
      <c r="F1452">
        <v>2</v>
      </c>
      <c r="G1452">
        <v>5</v>
      </c>
      <c r="H1452">
        <v>4</v>
      </c>
      <c r="I1452">
        <v>3</v>
      </c>
      <c r="J1452">
        <v>1</v>
      </c>
      <c r="K1452">
        <v>14</v>
      </c>
      <c r="L1452">
        <v>4</v>
      </c>
      <c r="M1452">
        <v>2</v>
      </c>
      <c r="N1452" s="14">
        <v>1</v>
      </c>
      <c r="O1452">
        <v>0</v>
      </c>
      <c r="P1452" s="15">
        <f t="shared" si="287"/>
        <v>1</v>
      </c>
      <c r="Q1452">
        <f t="shared" si="288"/>
        <v>1</v>
      </c>
      <c r="R1452">
        <f t="shared" si="289"/>
        <v>2.3529889018311413E-2</v>
      </c>
      <c r="S1452" s="14">
        <f t="shared" si="290"/>
        <v>2.3529889018311413E-2</v>
      </c>
      <c r="T1452" s="15">
        <f t="shared" si="291"/>
        <v>0.97647011098168857</v>
      </c>
      <c r="U1452" s="14">
        <f t="shared" si="292"/>
        <v>-3.7494837928578391</v>
      </c>
      <c r="V1452" s="15">
        <f t="shared" si="293"/>
        <v>0</v>
      </c>
      <c r="W1452">
        <f t="shared" si="294"/>
        <v>41.499137978159638</v>
      </c>
      <c r="AZ1452">
        <v>0.67630028436415002</v>
      </c>
      <c r="BA1452">
        <v>0</v>
      </c>
      <c r="BB1452">
        <v>1</v>
      </c>
      <c r="BC1452">
        <f t="shared" si="298"/>
        <v>1228</v>
      </c>
      <c r="BD1452">
        <f t="shared" si="299"/>
        <v>220</v>
      </c>
      <c r="BE1452">
        <f t="shared" si="295"/>
        <v>4.0551500405514584E-3</v>
      </c>
      <c r="BF1452">
        <f t="shared" si="296"/>
        <v>7.1729957805907185E-2</v>
      </c>
      <c r="BG1452">
        <f t="shared" si="297"/>
        <v>0</v>
      </c>
    </row>
    <row r="1453" spans="1:59" x14ac:dyDescent="0.35">
      <c r="A1453">
        <v>58</v>
      </c>
      <c r="B1453">
        <v>843.5826086956522</v>
      </c>
      <c r="C1453">
        <v>23</v>
      </c>
      <c r="D1453">
        <v>165</v>
      </c>
      <c r="E1453">
        <v>4</v>
      </c>
      <c r="F1453">
        <v>1</v>
      </c>
      <c r="G1453">
        <v>7</v>
      </c>
      <c r="H1453">
        <v>4</v>
      </c>
      <c r="I1453">
        <v>2</v>
      </c>
      <c r="J1453">
        <v>0</v>
      </c>
      <c r="K1453">
        <v>12</v>
      </c>
      <c r="L1453">
        <v>4</v>
      </c>
      <c r="M1453">
        <v>2</v>
      </c>
      <c r="N1453" s="14">
        <v>1</v>
      </c>
      <c r="O1453">
        <v>0</v>
      </c>
      <c r="P1453" s="15">
        <f t="shared" si="287"/>
        <v>1</v>
      </c>
      <c r="Q1453">
        <f t="shared" si="288"/>
        <v>1</v>
      </c>
      <c r="R1453">
        <f t="shared" si="289"/>
        <v>1.7151808089043773E-2</v>
      </c>
      <c r="S1453" s="14">
        <f t="shared" si="290"/>
        <v>1.7151808089043773E-2</v>
      </c>
      <c r="T1453" s="15">
        <f t="shared" si="291"/>
        <v>0.98284819191095618</v>
      </c>
      <c r="U1453" s="14">
        <f t="shared" si="292"/>
        <v>-4.0656516829947407</v>
      </c>
      <c r="V1453" s="15">
        <f t="shared" si="293"/>
        <v>0</v>
      </c>
      <c r="W1453">
        <f t="shared" si="294"/>
        <v>57.302891147597407</v>
      </c>
      <c r="AZ1453">
        <v>0.68710917793980497</v>
      </c>
      <c r="BA1453">
        <v>0</v>
      </c>
      <c r="BB1453">
        <v>1</v>
      </c>
      <c r="BC1453">
        <f t="shared" si="298"/>
        <v>1228</v>
      </c>
      <c r="BD1453">
        <f t="shared" si="299"/>
        <v>221</v>
      </c>
      <c r="BE1453">
        <f t="shared" si="295"/>
        <v>4.0551500405514584E-3</v>
      </c>
      <c r="BF1453">
        <f t="shared" si="296"/>
        <v>6.7510548523206704E-2</v>
      </c>
      <c r="BG1453">
        <f t="shared" si="297"/>
        <v>0</v>
      </c>
    </row>
    <row r="1454" spans="1:59" x14ac:dyDescent="0.35">
      <c r="A1454">
        <v>58</v>
      </c>
      <c r="B1454">
        <v>848</v>
      </c>
      <c r="C1454">
        <v>23</v>
      </c>
      <c r="D1454">
        <v>1308</v>
      </c>
      <c r="E1454">
        <v>1</v>
      </c>
      <c r="F1454">
        <v>2</v>
      </c>
      <c r="G1454">
        <v>4</v>
      </c>
      <c r="H1454">
        <v>3</v>
      </c>
      <c r="I1454">
        <v>3</v>
      </c>
      <c r="J1454">
        <v>0</v>
      </c>
      <c r="K1454">
        <v>12</v>
      </c>
      <c r="L1454">
        <v>4</v>
      </c>
      <c r="M1454">
        <v>3</v>
      </c>
      <c r="N1454" s="14">
        <v>0</v>
      </c>
      <c r="O1454">
        <v>1</v>
      </c>
      <c r="P1454" s="15">
        <f t="shared" si="287"/>
        <v>1</v>
      </c>
      <c r="Q1454">
        <f t="shared" si="288"/>
        <v>0</v>
      </c>
      <c r="R1454">
        <f t="shared" si="289"/>
        <v>2.1586920043412641E-2</v>
      </c>
      <c r="S1454" s="14">
        <f t="shared" si="290"/>
        <v>2.1586920043412641E-2</v>
      </c>
      <c r="T1454" s="15">
        <f t="shared" si="291"/>
        <v>0.97841307995658733</v>
      </c>
      <c r="U1454" s="14">
        <f t="shared" si="292"/>
        <v>-2.1823325977574942E-2</v>
      </c>
      <c r="V1454" s="15">
        <f t="shared" si="293"/>
        <v>100</v>
      </c>
      <c r="W1454">
        <f t="shared" si="294"/>
        <v>2.2063196502207904E-2</v>
      </c>
      <c r="AZ1454">
        <v>0.69365550496514239</v>
      </c>
      <c r="BA1454">
        <v>0</v>
      </c>
      <c r="BB1454">
        <v>1</v>
      </c>
      <c r="BC1454">
        <f t="shared" si="298"/>
        <v>1228</v>
      </c>
      <c r="BD1454">
        <f t="shared" si="299"/>
        <v>222</v>
      </c>
      <c r="BE1454">
        <f t="shared" si="295"/>
        <v>4.0551500405514584E-3</v>
      </c>
      <c r="BF1454">
        <f t="shared" si="296"/>
        <v>6.3291139240506333E-2</v>
      </c>
      <c r="BG1454">
        <f t="shared" si="297"/>
        <v>5.1331013171533234E-5</v>
      </c>
    </row>
    <row r="1455" spans="1:59" x14ac:dyDescent="0.35">
      <c r="A1455">
        <v>58</v>
      </c>
      <c r="B1455">
        <v>1055</v>
      </c>
      <c r="C1455">
        <v>1</v>
      </c>
      <c r="D1455">
        <v>1423</v>
      </c>
      <c r="E1455">
        <v>4</v>
      </c>
      <c r="F1455">
        <v>1</v>
      </c>
      <c r="G1455">
        <v>1</v>
      </c>
      <c r="H1455">
        <v>1</v>
      </c>
      <c r="I1455">
        <v>2</v>
      </c>
      <c r="J1455">
        <v>1</v>
      </c>
      <c r="K1455">
        <v>21</v>
      </c>
      <c r="L1455">
        <v>3</v>
      </c>
      <c r="M1455">
        <v>3</v>
      </c>
      <c r="N1455" s="14">
        <v>0</v>
      </c>
      <c r="O1455">
        <v>1</v>
      </c>
      <c r="P1455" s="15">
        <f t="shared" si="287"/>
        <v>1</v>
      </c>
      <c r="Q1455">
        <f t="shared" si="288"/>
        <v>0</v>
      </c>
      <c r="R1455">
        <f t="shared" si="289"/>
        <v>3.8737246714891128E-2</v>
      </c>
      <c r="S1455" s="14">
        <f t="shared" si="290"/>
        <v>3.8737246714891128E-2</v>
      </c>
      <c r="T1455" s="15">
        <f t="shared" si="291"/>
        <v>0.96126275328510891</v>
      </c>
      <c r="U1455" s="14">
        <f t="shared" si="292"/>
        <v>-3.9507490853562172E-2</v>
      </c>
      <c r="V1455" s="15">
        <f t="shared" si="293"/>
        <v>100</v>
      </c>
      <c r="W1455">
        <f t="shared" si="294"/>
        <v>4.029829157793418E-2</v>
      </c>
      <c r="AZ1455">
        <v>0.6965290495554266</v>
      </c>
      <c r="BA1455">
        <v>1</v>
      </c>
      <c r="BB1455">
        <v>0</v>
      </c>
      <c r="BC1455">
        <f t="shared" si="298"/>
        <v>1229</v>
      </c>
      <c r="BD1455">
        <f t="shared" si="299"/>
        <v>222</v>
      </c>
      <c r="BE1455">
        <f t="shared" si="295"/>
        <v>3.2441200324412334E-3</v>
      </c>
      <c r="BF1455">
        <f t="shared" si="296"/>
        <v>6.3291139240506333E-2</v>
      </c>
      <c r="BG1455">
        <f t="shared" si="297"/>
        <v>5.1331013171540261E-5</v>
      </c>
    </row>
    <row r="1456" spans="1:59" x14ac:dyDescent="0.35">
      <c r="A1456">
        <v>58</v>
      </c>
      <c r="B1456">
        <v>1145</v>
      </c>
      <c r="C1456">
        <v>9</v>
      </c>
      <c r="D1456">
        <v>214</v>
      </c>
      <c r="E1456">
        <v>2</v>
      </c>
      <c r="F1456">
        <v>1</v>
      </c>
      <c r="G1456">
        <v>4</v>
      </c>
      <c r="H1456">
        <v>2</v>
      </c>
      <c r="I1456">
        <v>2</v>
      </c>
      <c r="J1456">
        <v>1</v>
      </c>
      <c r="K1456">
        <v>20</v>
      </c>
      <c r="L1456">
        <v>2</v>
      </c>
      <c r="M1456">
        <v>2</v>
      </c>
      <c r="N1456" s="14">
        <v>0</v>
      </c>
      <c r="O1456">
        <v>1</v>
      </c>
      <c r="P1456" s="15">
        <f t="shared" si="287"/>
        <v>1</v>
      </c>
      <c r="Q1456">
        <f t="shared" si="288"/>
        <v>0</v>
      </c>
      <c r="R1456">
        <f t="shared" si="289"/>
        <v>0.16021685622043433</v>
      </c>
      <c r="S1456" s="14">
        <f t="shared" si="290"/>
        <v>0.16021685622043433</v>
      </c>
      <c r="T1456" s="15">
        <f t="shared" si="291"/>
        <v>0.83978314377956564</v>
      </c>
      <c r="U1456" s="14">
        <f t="shared" si="292"/>
        <v>-0.17461158264155022</v>
      </c>
      <c r="V1456" s="15">
        <f t="shared" si="293"/>
        <v>100</v>
      </c>
      <c r="W1456">
        <f t="shared" si="294"/>
        <v>0.19078360575249839</v>
      </c>
      <c r="AZ1456">
        <v>0.70022492436373707</v>
      </c>
      <c r="BA1456">
        <v>1</v>
      </c>
      <c r="BB1456">
        <v>0</v>
      </c>
      <c r="BC1456">
        <f t="shared" si="298"/>
        <v>1230</v>
      </c>
      <c r="BD1456">
        <f t="shared" si="299"/>
        <v>222</v>
      </c>
      <c r="BE1456">
        <f t="shared" si="295"/>
        <v>2.4330900243308973E-3</v>
      </c>
      <c r="BF1456">
        <f t="shared" si="296"/>
        <v>6.3291139240506333E-2</v>
      </c>
      <c r="BG1456">
        <f t="shared" si="297"/>
        <v>0</v>
      </c>
    </row>
    <row r="1457" spans="1:59" x14ac:dyDescent="0.35">
      <c r="A1457">
        <v>58</v>
      </c>
      <c r="B1457">
        <v>1216</v>
      </c>
      <c r="C1457">
        <v>15</v>
      </c>
      <c r="D1457">
        <v>1837</v>
      </c>
      <c r="E1457">
        <v>1</v>
      </c>
      <c r="F1457">
        <v>2</v>
      </c>
      <c r="G1457">
        <v>1</v>
      </c>
      <c r="H1457">
        <v>3</v>
      </c>
      <c r="I1457">
        <v>2</v>
      </c>
      <c r="J1457">
        <v>1</v>
      </c>
      <c r="K1457">
        <v>14</v>
      </c>
      <c r="L1457">
        <v>2</v>
      </c>
      <c r="M1457">
        <v>3</v>
      </c>
      <c r="N1457" s="14">
        <v>0</v>
      </c>
      <c r="O1457">
        <v>1</v>
      </c>
      <c r="P1457" s="15">
        <f t="shared" si="287"/>
        <v>1</v>
      </c>
      <c r="Q1457">
        <f t="shared" si="288"/>
        <v>0</v>
      </c>
      <c r="R1457">
        <f t="shared" si="289"/>
        <v>0.13255778776327731</v>
      </c>
      <c r="S1457" s="14">
        <f t="shared" si="290"/>
        <v>0.13255778776327731</v>
      </c>
      <c r="T1457" s="15">
        <f t="shared" si="291"/>
        <v>0.86744221223672269</v>
      </c>
      <c r="U1457" s="14">
        <f t="shared" si="292"/>
        <v>-0.14220638351628564</v>
      </c>
      <c r="V1457" s="15">
        <f t="shared" si="293"/>
        <v>100</v>
      </c>
      <c r="W1457">
        <f t="shared" si="294"/>
        <v>0.15281454590672219</v>
      </c>
      <c r="AZ1457">
        <v>0.72977801169976908</v>
      </c>
      <c r="BA1457">
        <v>0</v>
      </c>
      <c r="BB1457">
        <v>1</v>
      </c>
      <c r="BC1457">
        <f t="shared" si="298"/>
        <v>1230</v>
      </c>
      <c r="BD1457">
        <f t="shared" si="299"/>
        <v>223</v>
      </c>
      <c r="BE1457">
        <f t="shared" si="295"/>
        <v>2.4330900243308973E-3</v>
      </c>
      <c r="BF1457">
        <f t="shared" si="296"/>
        <v>5.9071729957805852E-2</v>
      </c>
      <c r="BG1457">
        <f t="shared" si="297"/>
        <v>4.7908945626770867E-5</v>
      </c>
    </row>
    <row r="1458" spans="1:59" x14ac:dyDescent="0.35">
      <c r="A1458">
        <v>58</v>
      </c>
      <c r="B1458">
        <v>1272</v>
      </c>
      <c r="C1458">
        <v>5</v>
      </c>
      <c r="D1458">
        <v>940</v>
      </c>
      <c r="E1458">
        <v>3</v>
      </c>
      <c r="F1458">
        <v>1</v>
      </c>
      <c r="G1458">
        <v>7</v>
      </c>
      <c r="H1458">
        <v>2</v>
      </c>
      <c r="I1458">
        <v>3</v>
      </c>
      <c r="J1458">
        <v>1</v>
      </c>
      <c r="K1458">
        <v>13</v>
      </c>
      <c r="L1458">
        <v>4</v>
      </c>
      <c r="M1458">
        <v>3</v>
      </c>
      <c r="N1458" s="14">
        <v>0</v>
      </c>
      <c r="O1458">
        <v>1</v>
      </c>
      <c r="P1458" s="15">
        <f t="shared" si="287"/>
        <v>1</v>
      </c>
      <c r="Q1458">
        <f t="shared" si="288"/>
        <v>0</v>
      </c>
      <c r="R1458">
        <f t="shared" si="289"/>
        <v>4.6740922982831931E-2</v>
      </c>
      <c r="S1458" s="14">
        <f t="shared" si="290"/>
        <v>4.6740922982831931E-2</v>
      </c>
      <c r="T1458" s="15">
        <f t="shared" si="291"/>
        <v>0.95325907701716805</v>
      </c>
      <c r="U1458" s="14">
        <f t="shared" si="292"/>
        <v>-4.7868558110761503E-2</v>
      </c>
      <c r="V1458" s="15">
        <f t="shared" si="293"/>
        <v>100</v>
      </c>
      <c r="W1458">
        <f t="shared" si="294"/>
        <v>4.9032759414249082E-2</v>
      </c>
      <c r="AZ1458">
        <v>0.7326711578001831</v>
      </c>
      <c r="BA1458">
        <v>1</v>
      </c>
      <c r="BB1458">
        <v>0</v>
      </c>
      <c r="BC1458">
        <f t="shared" si="298"/>
        <v>1231</v>
      </c>
      <c r="BD1458">
        <f t="shared" si="299"/>
        <v>223</v>
      </c>
      <c r="BE1458">
        <f t="shared" si="295"/>
        <v>1.6220600162205612E-3</v>
      </c>
      <c r="BF1458">
        <f t="shared" si="296"/>
        <v>5.9071729957805852E-2</v>
      </c>
      <c r="BG1458">
        <f t="shared" si="297"/>
        <v>0</v>
      </c>
    </row>
    <row r="1459" spans="1:59" x14ac:dyDescent="0.35">
      <c r="A1459">
        <v>59</v>
      </c>
      <c r="B1459">
        <v>142</v>
      </c>
      <c r="C1459">
        <v>3</v>
      </c>
      <c r="D1459">
        <v>309</v>
      </c>
      <c r="E1459">
        <v>3</v>
      </c>
      <c r="F1459">
        <v>2</v>
      </c>
      <c r="G1459">
        <v>4</v>
      </c>
      <c r="H1459">
        <v>4</v>
      </c>
      <c r="I1459">
        <v>2</v>
      </c>
      <c r="J1459">
        <v>0</v>
      </c>
      <c r="K1459">
        <v>17</v>
      </c>
      <c r="L1459">
        <v>1</v>
      </c>
      <c r="M1459">
        <v>3</v>
      </c>
      <c r="N1459" s="14">
        <v>0</v>
      </c>
      <c r="O1459">
        <v>1</v>
      </c>
      <c r="P1459" s="15">
        <f t="shared" si="287"/>
        <v>1</v>
      </c>
      <c r="Q1459">
        <f t="shared" si="288"/>
        <v>0</v>
      </c>
      <c r="R1459">
        <f t="shared" si="289"/>
        <v>1.4477131479856286E-2</v>
      </c>
      <c r="S1459" s="14">
        <f t="shared" si="290"/>
        <v>1.4477131479856286E-2</v>
      </c>
      <c r="T1459" s="15">
        <f t="shared" si="291"/>
        <v>0.9855228685201437</v>
      </c>
      <c r="U1459" s="14">
        <f t="shared" si="292"/>
        <v>-1.4582947666058365E-2</v>
      </c>
      <c r="V1459" s="15">
        <f t="shared" si="293"/>
        <v>100</v>
      </c>
      <c r="W1459">
        <f t="shared" si="294"/>
        <v>1.4689797611287372E-2</v>
      </c>
      <c r="AZ1459">
        <v>0.73346543499845795</v>
      </c>
      <c r="BA1459">
        <v>0</v>
      </c>
      <c r="BB1459">
        <v>1</v>
      </c>
      <c r="BC1459">
        <f t="shared" si="298"/>
        <v>1231</v>
      </c>
      <c r="BD1459">
        <f t="shared" si="299"/>
        <v>224</v>
      </c>
      <c r="BE1459">
        <f t="shared" si="295"/>
        <v>1.6220600162205612E-3</v>
      </c>
      <c r="BF1459">
        <f t="shared" si="296"/>
        <v>5.4852320675105481E-2</v>
      </c>
      <c r="BG1459">
        <f t="shared" si="297"/>
        <v>0</v>
      </c>
    </row>
    <row r="1460" spans="1:59" x14ac:dyDescent="0.35">
      <c r="A1460">
        <v>59</v>
      </c>
      <c r="B1460">
        <v>326</v>
      </c>
      <c r="C1460">
        <v>3</v>
      </c>
      <c r="D1460">
        <v>1254</v>
      </c>
      <c r="E1460">
        <v>3</v>
      </c>
      <c r="F1460">
        <v>1</v>
      </c>
      <c r="G1460">
        <v>8</v>
      </c>
      <c r="H1460">
        <v>4</v>
      </c>
      <c r="I1460">
        <v>1</v>
      </c>
      <c r="J1460">
        <v>0</v>
      </c>
      <c r="K1460">
        <v>17</v>
      </c>
      <c r="L1460">
        <v>4</v>
      </c>
      <c r="M1460">
        <v>3</v>
      </c>
      <c r="N1460" s="14">
        <v>0</v>
      </c>
      <c r="O1460">
        <v>1</v>
      </c>
      <c r="P1460" s="15">
        <f t="shared" si="287"/>
        <v>1</v>
      </c>
      <c r="Q1460">
        <f t="shared" si="288"/>
        <v>0</v>
      </c>
      <c r="R1460">
        <f t="shared" si="289"/>
        <v>1.7732279527375196E-2</v>
      </c>
      <c r="S1460" s="14">
        <f t="shared" si="290"/>
        <v>1.7732279527375196E-2</v>
      </c>
      <c r="T1460" s="15">
        <f t="shared" si="291"/>
        <v>0.98226772047262478</v>
      </c>
      <c r="U1460" s="14">
        <f t="shared" si="292"/>
        <v>-1.7891380011338956E-2</v>
      </c>
      <c r="V1460" s="15">
        <f t="shared" si="293"/>
        <v>100</v>
      </c>
      <c r="W1460">
        <f t="shared" si="294"/>
        <v>1.8052389544922835E-2</v>
      </c>
      <c r="AZ1460">
        <v>0.74790043997769418</v>
      </c>
      <c r="BA1460">
        <v>0</v>
      </c>
      <c r="BB1460">
        <v>1</v>
      </c>
      <c r="BC1460">
        <f t="shared" si="298"/>
        <v>1231</v>
      </c>
      <c r="BD1460">
        <f t="shared" si="299"/>
        <v>225</v>
      </c>
      <c r="BE1460">
        <f t="shared" si="295"/>
        <v>1.6220600162205612E-3</v>
      </c>
      <c r="BF1460">
        <f t="shared" si="296"/>
        <v>5.0632911392405111E-2</v>
      </c>
      <c r="BG1460">
        <f t="shared" si="297"/>
        <v>0</v>
      </c>
    </row>
    <row r="1461" spans="1:59" x14ac:dyDescent="0.35">
      <c r="A1461">
        <v>59</v>
      </c>
      <c r="B1461">
        <v>715</v>
      </c>
      <c r="C1461">
        <v>2</v>
      </c>
      <c r="D1461">
        <v>1032</v>
      </c>
      <c r="E1461">
        <v>3</v>
      </c>
      <c r="F1461">
        <v>1</v>
      </c>
      <c r="G1461">
        <v>3</v>
      </c>
      <c r="H1461">
        <v>4</v>
      </c>
      <c r="I1461">
        <v>1</v>
      </c>
      <c r="J1461">
        <v>1</v>
      </c>
      <c r="K1461">
        <v>13</v>
      </c>
      <c r="L1461">
        <v>1</v>
      </c>
      <c r="M1461">
        <v>3</v>
      </c>
      <c r="N1461" s="14">
        <v>0</v>
      </c>
      <c r="O1461">
        <v>1</v>
      </c>
      <c r="P1461" s="15">
        <f t="shared" si="287"/>
        <v>1</v>
      </c>
      <c r="Q1461">
        <f t="shared" si="288"/>
        <v>0</v>
      </c>
      <c r="R1461">
        <f t="shared" si="289"/>
        <v>8.2360394790545674E-2</v>
      </c>
      <c r="S1461" s="14">
        <f t="shared" si="290"/>
        <v>8.2360394790545674E-2</v>
      </c>
      <c r="T1461" s="15">
        <f t="shared" si="291"/>
        <v>0.91763960520945431</v>
      </c>
      <c r="U1461" s="14">
        <f t="shared" si="292"/>
        <v>-8.5950552361871393E-2</v>
      </c>
      <c r="V1461" s="15">
        <f t="shared" si="293"/>
        <v>100</v>
      </c>
      <c r="W1461">
        <f t="shared" si="294"/>
        <v>8.9752441288480173E-2</v>
      </c>
      <c r="AZ1461">
        <v>0.74983276849766034</v>
      </c>
      <c r="BA1461">
        <v>0</v>
      </c>
      <c r="BB1461">
        <v>1</v>
      </c>
      <c r="BC1461">
        <f t="shared" si="298"/>
        <v>1231</v>
      </c>
      <c r="BD1461">
        <f t="shared" si="299"/>
        <v>226</v>
      </c>
      <c r="BE1461">
        <f t="shared" si="295"/>
        <v>1.6220600162205612E-3</v>
      </c>
      <c r="BF1461">
        <f t="shared" si="296"/>
        <v>4.641350210970463E-2</v>
      </c>
      <c r="BG1461">
        <f t="shared" si="297"/>
        <v>0</v>
      </c>
    </row>
    <row r="1462" spans="1:59" x14ac:dyDescent="0.35">
      <c r="A1462">
        <v>59</v>
      </c>
      <c r="B1462">
        <v>818</v>
      </c>
      <c r="C1462">
        <v>6</v>
      </c>
      <c r="D1462">
        <v>321</v>
      </c>
      <c r="E1462">
        <v>2</v>
      </c>
      <c r="F1462">
        <v>2</v>
      </c>
      <c r="G1462">
        <v>2</v>
      </c>
      <c r="H1462">
        <v>3</v>
      </c>
      <c r="I1462">
        <v>2</v>
      </c>
      <c r="J1462">
        <v>0</v>
      </c>
      <c r="K1462">
        <v>17</v>
      </c>
      <c r="L1462">
        <v>4</v>
      </c>
      <c r="M1462">
        <v>2</v>
      </c>
      <c r="N1462" s="14">
        <v>0</v>
      </c>
      <c r="O1462">
        <v>1</v>
      </c>
      <c r="P1462" s="15">
        <f t="shared" si="287"/>
        <v>1</v>
      </c>
      <c r="Q1462">
        <f t="shared" si="288"/>
        <v>0</v>
      </c>
      <c r="R1462">
        <f t="shared" si="289"/>
        <v>1.8452783792996464E-2</v>
      </c>
      <c r="S1462" s="14">
        <f t="shared" si="290"/>
        <v>1.8452783792996464E-2</v>
      </c>
      <c r="T1462" s="15">
        <f t="shared" si="291"/>
        <v>0.98154721620700358</v>
      </c>
      <c r="U1462" s="14">
        <f t="shared" si="292"/>
        <v>-1.862516025151581E-2</v>
      </c>
      <c r="V1462" s="15">
        <f t="shared" si="293"/>
        <v>100</v>
      </c>
      <c r="W1462">
        <f t="shared" si="294"/>
        <v>1.8799690415611001E-2</v>
      </c>
      <c r="AZ1462">
        <v>0.75330976966641727</v>
      </c>
      <c r="BA1462">
        <v>0</v>
      </c>
      <c r="BB1462">
        <v>1</v>
      </c>
      <c r="BC1462">
        <f t="shared" si="298"/>
        <v>1231</v>
      </c>
      <c r="BD1462">
        <f t="shared" si="299"/>
        <v>227</v>
      </c>
      <c r="BE1462">
        <f t="shared" si="295"/>
        <v>1.6220600162205612E-3</v>
      </c>
      <c r="BF1462">
        <f t="shared" si="296"/>
        <v>4.2194092827004259E-2</v>
      </c>
      <c r="BG1462">
        <f t="shared" si="297"/>
        <v>0</v>
      </c>
    </row>
    <row r="1463" spans="1:59" x14ac:dyDescent="0.35">
      <c r="A1463">
        <v>59</v>
      </c>
      <c r="B1463">
        <v>1089</v>
      </c>
      <c r="C1463">
        <v>1</v>
      </c>
      <c r="D1463">
        <v>1048</v>
      </c>
      <c r="E1463">
        <v>2</v>
      </c>
      <c r="F1463">
        <v>2</v>
      </c>
      <c r="G1463">
        <v>6</v>
      </c>
      <c r="H1463">
        <v>4</v>
      </c>
      <c r="I1463">
        <v>2</v>
      </c>
      <c r="J1463">
        <v>1</v>
      </c>
      <c r="K1463">
        <v>14</v>
      </c>
      <c r="L1463">
        <v>3</v>
      </c>
      <c r="M1463">
        <v>1</v>
      </c>
      <c r="N1463" s="14">
        <v>0</v>
      </c>
      <c r="O1463">
        <v>1</v>
      </c>
      <c r="P1463" s="15">
        <f t="shared" si="287"/>
        <v>1</v>
      </c>
      <c r="Q1463">
        <f t="shared" si="288"/>
        <v>0</v>
      </c>
      <c r="R1463">
        <f t="shared" si="289"/>
        <v>0.12967970105857141</v>
      </c>
      <c r="S1463" s="14">
        <f t="shared" si="290"/>
        <v>0.12967970105857141</v>
      </c>
      <c r="T1463" s="15">
        <f t="shared" si="291"/>
        <v>0.87032029894142859</v>
      </c>
      <c r="U1463" s="14">
        <f t="shared" si="292"/>
        <v>-0.1388939753848705</v>
      </c>
      <c r="V1463" s="15">
        <f t="shared" si="293"/>
        <v>100</v>
      </c>
      <c r="W1463">
        <f t="shared" si="294"/>
        <v>0.14900227102171573</v>
      </c>
      <c r="AZ1463">
        <v>0.76499673110501665</v>
      </c>
      <c r="BA1463">
        <v>0</v>
      </c>
      <c r="BB1463">
        <v>1</v>
      </c>
      <c r="BC1463">
        <f t="shared" si="298"/>
        <v>1231</v>
      </c>
      <c r="BD1463">
        <f t="shared" si="299"/>
        <v>228</v>
      </c>
      <c r="BE1463">
        <f t="shared" si="295"/>
        <v>1.6220600162205612E-3</v>
      </c>
      <c r="BF1463">
        <f t="shared" si="296"/>
        <v>3.7974683544303778E-2</v>
      </c>
      <c r="BG1463">
        <f t="shared" si="297"/>
        <v>0</v>
      </c>
    </row>
    <row r="1464" spans="1:59" x14ac:dyDescent="0.35">
      <c r="A1464">
        <v>59</v>
      </c>
      <c r="B1464">
        <v>1225</v>
      </c>
      <c r="C1464">
        <v>1</v>
      </c>
      <c r="D1464">
        <v>91</v>
      </c>
      <c r="E1464">
        <v>1</v>
      </c>
      <c r="F1464">
        <v>1</v>
      </c>
      <c r="G1464">
        <v>8</v>
      </c>
      <c r="H1464">
        <v>3</v>
      </c>
      <c r="I1464">
        <v>1</v>
      </c>
      <c r="J1464">
        <v>0</v>
      </c>
      <c r="K1464">
        <v>14.945945945945946</v>
      </c>
      <c r="L1464">
        <v>4</v>
      </c>
      <c r="M1464">
        <v>2</v>
      </c>
      <c r="N1464" s="14">
        <v>0</v>
      </c>
      <c r="O1464">
        <v>1</v>
      </c>
      <c r="P1464" s="15">
        <f t="shared" si="287"/>
        <v>1</v>
      </c>
      <c r="Q1464">
        <f t="shared" si="288"/>
        <v>0</v>
      </c>
      <c r="R1464">
        <f t="shared" si="289"/>
        <v>6.4552460144398402E-2</v>
      </c>
      <c r="S1464" s="14">
        <f t="shared" si="290"/>
        <v>6.4552460144398402E-2</v>
      </c>
      <c r="T1464" s="15">
        <f t="shared" si="291"/>
        <v>0.93544753985560158</v>
      </c>
      <c r="U1464" s="14">
        <f t="shared" si="292"/>
        <v>-6.6730211958917679E-2</v>
      </c>
      <c r="V1464" s="15">
        <f t="shared" si="293"/>
        <v>100</v>
      </c>
      <c r="W1464">
        <f t="shared" si="294"/>
        <v>6.9007033953355529E-2</v>
      </c>
      <c r="AZ1464">
        <v>0.76693772569171914</v>
      </c>
      <c r="BA1464">
        <v>0</v>
      </c>
      <c r="BB1464">
        <v>1</v>
      </c>
      <c r="BC1464">
        <f t="shared" si="298"/>
        <v>1231</v>
      </c>
      <c r="BD1464">
        <f t="shared" si="299"/>
        <v>229</v>
      </c>
      <c r="BE1464">
        <f t="shared" si="295"/>
        <v>1.6220600162205612E-3</v>
      </c>
      <c r="BF1464">
        <f t="shared" si="296"/>
        <v>3.3755274261603407E-2</v>
      </c>
      <c r="BG1464">
        <f t="shared" si="297"/>
        <v>0</v>
      </c>
    </row>
    <row r="1465" spans="1:59" x14ac:dyDescent="0.35">
      <c r="A1465">
        <v>59</v>
      </c>
      <c r="B1465">
        <v>1324</v>
      </c>
      <c r="C1465">
        <v>3</v>
      </c>
      <c r="D1465">
        <v>10</v>
      </c>
      <c r="E1465">
        <v>3</v>
      </c>
      <c r="F1465">
        <v>1</v>
      </c>
      <c r="G1465">
        <v>5</v>
      </c>
      <c r="H1465">
        <v>1</v>
      </c>
      <c r="I1465">
        <v>2</v>
      </c>
      <c r="J1465">
        <v>1</v>
      </c>
      <c r="K1465">
        <v>15.173076923076923</v>
      </c>
      <c r="L1465">
        <v>1</v>
      </c>
      <c r="M1465">
        <v>2</v>
      </c>
      <c r="N1465" s="14">
        <v>0</v>
      </c>
      <c r="O1465">
        <v>1</v>
      </c>
      <c r="P1465" s="15">
        <f t="shared" si="287"/>
        <v>1</v>
      </c>
      <c r="Q1465">
        <f t="shared" si="288"/>
        <v>0</v>
      </c>
      <c r="R1465">
        <f t="shared" si="289"/>
        <v>0.18472769221265081</v>
      </c>
      <c r="S1465" s="14">
        <f t="shared" si="290"/>
        <v>0.18472769221265081</v>
      </c>
      <c r="T1465" s="15">
        <f t="shared" si="291"/>
        <v>0.81527230778734916</v>
      </c>
      <c r="U1465" s="14">
        <f t="shared" si="292"/>
        <v>-0.20423310156244867</v>
      </c>
      <c r="V1465" s="15">
        <f t="shared" si="293"/>
        <v>100</v>
      </c>
      <c r="W1465">
        <f t="shared" si="294"/>
        <v>0.22658403879067374</v>
      </c>
      <c r="AZ1465">
        <v>0.76872918691683712</v>
      </c>
      <c r="BA1465">
        <v>0</v>
      </c>
      <c r="BB1465">
        <v>1</v>
      </c>
      <c r="BC1465">
        <f t="shared" si="298"/>
        <v>1231</v>
      </c>
      <c r="BD1465">
        <f t="shared" si="299"/>
        <v>230</v>
      </c>
      <c r="BE1465">
        <f t="shared" si="295"/>
        <v>1.6220600162205612E-3</v>
      </c>
      <c r="BF1465">
        <f t="shared" si="296"/>
        <v>2.9535864978902926E-2</v>
      </c>
      <c r="BG1465">
        <f t="shared" si="297"/>
        <v>2.3954472813382154E-5</v>
      </c>
    </row>
    <row r="1466" spans="1:59" x14ac:dyDescent="0.35">
      <c r="A1466">
        <v>59</v>
      </c>
      <c r="B1466">
        <v>1420</v>
      </c>
      <c r="C1466">
        <v>2</v>
      </c>
      <c r="D1466">
        <v>140</v>
      </c>
      <c r="E1466">
        <v>3</v>
      </c>
      <c r="F1466">
        <v>1</v>
      </c>
      <c r="G1466">
        <v>6</v>
      </c>
      <c r="H1466">
        <v>4</v>
      </c>
      <c r="I1466">
        <v>2</v>
      </c>
      <c r="J1466">
        <v>0</v>
      </c>
      <c r="K1466">
        <v>21</v>
      </c>
      <c r="L1466">
        <v>4</v>
      </c>
      <c r="M1466">
        <v>3</v>
      </c>
      <c r="N1466" s="14">
        <v>0</v>
      </c>
      <c r="O1466">
        <v>1</v>
      </c>
      <c r="P1466" s="15">
        <f t="shared" si="287"/>
        <v>1</v>
      </c>
      <c r="Q1466">
        <f t="shared" si="288"/>
        <v>0</v>
      </c>
      <c r="R1466">
        <f t="shared" si="289"/>
        <v>6.243058387801175E-3</v>
      </c>
      <c r="S1466" s="14">
        <f t="shared" si="290"/>
        <v>6.243058387801175E-3</v>
      </c>
      <c r="T1466" s="15">
        <f t="shared" si="291"/>
        <v>0.99375694161219885</v>
      </c>
      <c r="U1466" s="14">
        <f t="shared" si="292"/>
        <v>-6.2626277678550727E-3</v>
      </c>
      <c r="V1466" s="15">
        <f t="shared" si="293"/>
        <v>100</v>
      </c>
      <c r="W1466">
        <f t="shared" si="294"/>
        <v>6.2822790225473962E-3</v>
      </c>
      <c r="AZ1466">
        <v>0.77109168394066752</v>
      </c>
      <c r="BA1466">
        <v>1</v>
      </c>
      <c r="BB1466">
        <v>0</v>
      </c>
      <c r="BC1466">
        <f t="shared" si="298"/>
        <v>1232</v>
      </c>
      <c r="BD1466">
        <f t="shared" si="299"/>
        <v>230</v>
      </c>
      <c r="BE1466">
        <f t="shared" si="295"/>
        <v>8.110300081103361E-4</v>
      </c>
      <c r="BF1466">
        <f t="shared" si="296"/>
        <v>2.9535864978902926E-2</v>
      </c>
      <c r="BG1466">
        <f t="shared" si="297"/>
        <v>2.3954472813385433E-5</v>
      </c>
    </row>
    <row r="1467" spans="1:59" x14ac:dyDescent="0.35">
      <c r="A1467">
        <v>59</v>
      </c>
      <c r="B1467">
        <v>1429</v>
      </c>
      <c r="C1467">
        <v>18</v>
      </c>
      <c r="D1467">
        <v>1283</v>
      </c>
      <c r="E1467">
        <v>4</v>
      </c>
      <c r="F1467">
        <v>2</v>
      </c>
      <c r="G1467">
        <v>3</v>
      </c>
      <c r="H1467">
        <v>4</v>
      </c>
      <c r="I1467">
        <v>1</v>
      </c>
      <c r="J1467">
        <v>0</v>
      </c>
      <c r="K1467">
        <v>15.345132743362832</v>
      </c>
      <c r="L1467">
        <v>4</v>
      </c>
      <c r="M1467">
        <v>2</v>
      </c>
      <c r="N1467" s="14">
        <v>0</v>
      </c>
      <c r="O1467">
        <v>1</v>
      </c>
      <c r="P1467" s="15">
        <f t="shared" si="287"/>
        <v>1</v>
      </c>
      <c r="Q1467">
        <f t="shared" si="288"/>
        <v>0</v>
      </c>
      <c r="R1467">
        <f t="shared" si="289"/>
        <v>1.7943989911368911E-2</v>
      </c>
      <c r="S1467" s="14">
        <f t="shared" si="290"/>
        <v>1.7943989911368911E-2</v>
      </c>
      <c r="T1467" s="15">
        <f t="shared" si="291"/>
        <v>0.98205601008863108</v>
      </c>
      <c r="U1467" s="14">
        <f t="shared" si="292"/>
        <v>-1.8106935504071265E-2</v>
      </c>
      <c r="V1467" s="15">
        <f t="shared" si="293"/>
        <v>100</v>
      </c>
      <c r="W1467">
        <f t="shared" si="294"/>
        <v>1.8271859982557877E-2</v>
      </c>
      <c r="AZ1467">
        <v>0.77261882938992288</v>
      </c>
      <c r="BA1467">
        <v>1</v>
      </c>
      <c r="BB1467">
        <v>0</v>
      </c>
      <c r="BC1467">
        <f t="shared" si="298"/>
        <v>1233</v>
      </c>
      <c r="BD1467">
        <f t="shared" si="299"/>
        <v>230</v>
      </c>
      <c r="BE1467">
        <f t="shared" si="295"/>
        <v>0</v>
      </c>
      <c r="BF1467">
        <f t="shared" si="296"/>
        <v>2.9535864978902926E-2</v>
      </c>
      <c r="BG1467">
        <f t="shared" si="297"/>
        <v>0</v>
      </c>
    </row>
    <row r="1468" spans="1:59" x14ac:dyDescent="0.35">
      <c r="A1468">
        <v>59</v>
      </c>
      <c r="B1468">
        <v>1435</v>
      </c>
      <c r="C1468">
        <v>25</v>
      </c>
      <c r="D1468">
        <v>81</v>
      </c>
      <c r="E1468">
        <v>1</v>
      </c>
      <c r="F1468">
        <v>1</v>
      </c>
      <c r="G1468">
        <v>8</v>
      </c>
      <c r="H1468">
        <v>1</v>
      </c>
      <c r="I1468">
        <v>1</v>
      </c>
      <c r="J1468">
        <v>0</v>
      </c>
      <c r="K1468">
        <v>11</v>
      </c>
      <c r="L1468">
        <v>4</v>
      </c>
      <c r="M1468">
        <v>2</v>
      </c>
      <c r="N1468" s="14">
        <v>0</v>
      </c>
      <c r="O1468">
        <v>1</v>
      </c>
      <c r="P1468" s="15">
        <f t="shared" si="287"/>
        <v>1</v>
      </c>
      <c r="Q1468">
        <f t="shared" si="288"/>
        <v>0</v>
      </c>
      <c r="R1468">
        <f t="shared" si="289"/>
        <v>0.23186337775508967</v>
      </c>
      <c r="S1468" s="14">
        <f t="shared" si="290"/>
        <v>0.23186337775508967</v>
      </c>
      <c r="T1468" s="15">
        <f t="shared" si="291"/>
        <v>0.76813662224491031</v>
      </c>
      <c r="U1468" s="14">
        <f t="shared" si="292"/>
        <v>-0.26378766810758553</v>
      </c>
      <c r="V1468" s="15">
        <f t="shared" si="293"/>
        <v>100</v>
      </c>
      <c r="W1468">
        <f t="shared" si="294"/>
        <v>0.30185174230784567</v>
      </c>
      <c r="AZ1468">
        <v>0.77435631307647301</v>
      </c>
      <c r="BA1468">
        <v>0</v>
      </c>
      <c r="BB1468">
        <v>1</v>
      </c>
      <c r="BC1468">
        <f t="shared" si="298"/>
        <v>1233</v>
      </c>
      <c r="BD1468">
        <f t="shared" si="299"/>
        <v>231</v>
      </c>
      <c r="BE1468">
        <f t="shared" si="295"/>
        <v>0</v>
      </c>
      <c r="BF1468">
        <f t="shared" si="296"/>
        <v>2.5316455696202556E-2</v>
      </c>
      <c r="BG1468">
        <f t="shared" si="297"/>
        <v>0</v>
      </c>
    </row>
    <row r="1469" spans="1:59" x14ac:dyDescent="0.35">
      <c r="A1469">
        <v>60</v>
      </c>
      <c r="B1469">
        <v>370</v>
      </c>
      <c r="C1469">
        <v>1</v>
      </c>
      <c r="D1469">
        <v>1697</v>
      </c>
      <c r="E1469">
        <v>3</v>
      </c>
      <c r="F1469">
        <v>2</v>
      </c>
      <c r="G1469">
        <v>7</v>
      </c>
      <c r="H1469">
        <v>4</v>
      </c>
      <c r="I1469">
        <v>3</v>
      </c>
      <c r="J1469">
        <v>0</v>
      </c>
      <c r="K1469">
        <v>20</v>
      </c>
      <c r="L1469">
        <v>3</v>
      </c>
      <c r="M1469">
        <v>4</v>
      </c>
      <c r="N1469" s="14">
        <v>0</v>
      </c>
      <c r="O1469">
        <v>1</v>
      </c>
      <c r="P1469" s="15">
        <f t="shared" si="287"/>
        <v>1</v>
      </c>
      <c r="Q1469">
        <f t="shared" si="288"/>
        <v>0</v>
      </c>
      <c r="R1469">
        <f t="shared" si="289"/>
        <v>3.9130672797144271E-3</v>
      </c>
      <c r="S1469" s="14">
        <f t="shared" si="290"/>
        <v>3.9130672797144271E-3</v>
      </c>
      <c r="T1469" s="15">
        <f t="shared" si="291"/>
        <v>0.99608693272028559</v>
      </c>
      <c r="U1469" s="14">
        <f t="shared" si="292"/>
        <v>-3.9207433587013637E-3</v>
      </c>
      <c r="V1469" s="15">
        <f t="shared" si="293"/>
        <v>100</v>
      </c>
      <c r="W1469">
        <f t="shared" si="294"/>
        <v>3.9284395278913553E-3</v>
      </c>
      <c r="AZ1469">
        <v>0.78466838307866249</v>
      </c>
      <c r="BA1469">
        <v>0</v>
      </c>
      <c r="BB1469">
        <v>1</v>
      </c>
      <c r="BC1469">
        <f t="shared" si="298"/>
        <v>1233</v>
      </c>
      <c r="BD1469">
        <f t="shared" si="299"/>
        <v>232</v>
      </c>
      <c r="BE1469">
        <f t="shared" si="295"/>
        <v>0</v>
      </c>
      <c r="BF1469">
        <f t="shared" si="296"/>
        <v>2.1097046413502074E-2</v>
      </c>
      <c r="BG1469">
        <f t="shared" si="297"/>
        <v>0</v>
      </c>
    </row>
    <row r="1470" spans="1:59" x14ac:dyDescent="0.35">
      <c r="A1470">
        <v>60</v>
      </c>
      <c r="B1470">
        <v>422</v>
      </c>
      <c r="C1470">
        <v>7</v>
      </c>
      <c r="D1470">
        <v>549</v>
      </c>
      <c r="E1470">
        <v>1</v>
      </c>
      <c r="F1470">
        <v>1</v>
      </c>
      <c r="G1470">
        <v>6</v>
      </c>
      <c r="H1470">
        <v>1</v>
      </c>
      <c r="I1470">
        <v>2</v>
      </c>
      <c r="J1470">
        <v>0</v>
      </c>
      <c r="K1470">
        <v>15.049382716049383</v>
      </c>
      <c r="L1470">
        <v>4</v>
      </c>
      <c r="M1470">
        <v>1</v>
      </c>
      <c r="N1470" s="14">
        <v>0</v>
      </c>
      <c r="O1470">
        <v>1</v>
      </c>
      <c r="P1470" s="15">
        <f t="shared" si="287"/>
        <v>1</v>
      </c>
      <c r="Q1470">
        <f t="shared" si="288"/>
        <v>0</v>
      </c>
      <c r="R1470">
        <f t="shared" si="289"/>
        <v>8.0975683731923764E-2</v>
      </c>
      <c r="S1470" s="14">
        <f t="shared" si="290"/>
        <v>8.0975683731923764E-2</v>
      </c>
      <c r="T1470" s="15">
        <f t="shared" si="291"/>
        <v>0.91902431626807624</v>
      </c>
      <c r="U1470" s="14">
        <f t="shared" si="292"/>
        <v>-8.4442697490014831E-2</v>
      </c>
      <c r="V1470" s="15">
        <f t="shared" si="293"/>
        <v>100</v>
      </c>
      <c r="W1470">
        <f t="shared" si="294"/>
        <v>8.8110490983247761E-2</v>
      </c>
      <c r="AZ1470">
        <v>0.79081680063817728</v>
      </c>
      <c r="BA1470">
        <v>0</v>
      </c>
      <c r="BB1470">
        <v>1</v>
      </c>
      <c r="BC1470">
        <f t="shared" si="298"/>
        <v>1233</v>
      </c>
      <c r="BD1470">
        <f t="shared" si="299"/>
        <v>233</v>
      </c>
      <c r="BE1470">
        <f t="shared" si="295"/>
        <v>0</v>
      </c>
      <c r="BF1470">
        <f t="shared" si="296"/>
        <v>1.6877637130801704E-2</v>
      </c>
      <c r="BG1470">
        <f t="shared" si="297"/>
        <v>0</v>
      </c>
    </row>
    <row r="1471" spans="1:59" x14ac:dyDescent="0.35">
      <c r="A1471">
        <v>60</v>
      </c>
      <c r="B1471">
        <v>696</v>
      </c>
      <c r="C1471">
        <v>7</v>
      </c>
      <c r="D1471">
        <v>1233</v>
      </c>
      <c r="E1471">
        <v>2</v>
      </c>
      <c r="F1471">
        <v>2</v>
      </c>
      <c r="G1471">
        <v>8</v>
      </c>
      <c r="H1471">
        <v>4</v>
      </c>
      <c r="I1471">
        <v>3</v>
      </c>
      <c r="J1471">
        <v>1</v>
      </c>
      <c r="K1471">
        <v>18</v>
      </c>
      <c r="L1471">
        <v>2</v>
      </c>
      <c r="M1471">
        <v>3</v>
      </c>
      <c r="N1471" s="14">
        <v>0</v>
      </c>
      <c r="O1471">
        <v>1</v>
      </c>
      <c r="P1471" s="15">
        <f t="shared" si="287"/>
        <v>1</v>
      </c>
      <c r="Q1471">
        <f t="shared" si="288"/>
        <v>0</v>
      </c>
      <c r="R1471">
        <f t="shared" si="289"/>
        <v>6.2706112442381889E-2</v>
      </c>
      <c r="S1471" s="14">
        <f t="shared" si="290"/>
        <v>6.2706112442381889E-2</v>
      </c>
      <c r="T1471" s="15">
        <f t="shared" si="291"/>
        <v>0.93729388755761811</v>
      </c>
      <c r="U1471" s="14">
        <f t="shared" si="292"/>
        <v>-6.4758398580718579E-2</v>
      </c>
      <c r="V1471" s="15">
        <f t="shared" si="293"/>
        <v>100</v>
      </c>
      <c r="W1471">
        <f t="shared" si="294"/>
        <v>6.6901228392495168E-2</v>
      </c>
      <c r="AZ1471">
        <v>0.79686670476532384</v>
      </c>
      <c r="BA1471">
        <v>0</v>
      </c>
      <c r="BB1471">
        <v>1</v>
      </c>
      <c r="BC1471">
        <f t="shared" si="298"/>
        <v>1233</v>
      </c>
      <c r="BD1471">
        <f t="shared" si="299"/>
        <v>234</v>
      </c>
      <c r="BE1471">
        <f t="shared" si="295"/>
        <v>0</v>
      </c>
      <c r="BF1471">
        <f t="shared" si="296"/>
        <v>1.2658227848101222E-2</v>
      </c>
      <c r="BG1471">
        <f t="shared" si="297"/>
        <v>0</v>
      </c>
    </row>
    <row r="1472" spans="1:59" x14ac:dyDescent="0.35">
      <c r="A1472">
        <v>60</v>
      </c>
      <c r="B1472">
        <v>1179</v>
      </c>
      <c r="C1472">
        <v>16</v>
      </c>
      <c r="D1472">
        <v>732</v>
      </c>
      <c r="E1472">
        <v>1</v>
      </c>
      <c r="F1472">
        <v>2</v>
      </c>
      <c r="G1472">
        <v>8</v>
      </c>
      <c r="H1472">
        <v>1</v>
      </c>
      <c r="I1472">
        <v>1</v>
      </c>
      <c r="J1472">
        <v>0</v>
      </c>
      <c r="K1472">
        <v>14</v>
      </c>
      <c r="L1472">
        <v>4</v>
      </c>
      <c r="M1472">
        <v>3</v>
      </c>
      <c r="N1472" s="14">
        <v>0</v>
      </c>
      <c r="O1472">
        <v>1</v>
      </c>
      <c r="P1472" s="15">
        <f t="shared" si="287"/>
        <v>1</v>
      </c>
      <c r="Q1472">
        <f t="shared" si="288"/>
        <v>0</v>
      </c>
      <c r="R1472">
        <f t="shared" si="289"/>
        <v>0.16824831000121312</v>
      </c>
      <c r="S1472" s="14">
        <f t="shared" si="290"/>
        <v>0.16824831000121312</v>
      </c>
      <c r="T1472" s="15">
        <f t="shared" si="291"/>
        <v>0.8317516899987869</v>
      </c>
      <c r="U1472" s="14">
        <f t="shared" si="292"/>
        <v>-0.18422133222653864</v>
      </c>
      <c r="V1472" s="15">
        <f t="shared" si="293"/>
        <v>100</v>
      </c>
      <c r="W1472">
        <f t="shared" si="294"/>
        <v>0.20228189737908259</v>
      </c>
      <c r="AZ1472">
        <v>0.80415142107500992</v>
      </c>
      <c r="BA1472">
        <v>0</v>
      </c>
      <c r="BB1472">
        <v>1</v>
      </c>
      <c r="BC1472">
        <f t="shared" si="298"/>
        <v>1233</v>
      </c>
      <c r="BD1472">
        <f t="shared" si="299"/>
        <v>235</v>
      </c>
      <c r="BE1472">
        <f t="shared" si="295"/>
        <v>0</v>
      </c>
      <c r="BF1472">
        <f t="shared" si="296"/>
        <v>8.4388185654008518E-3</v>
      </c>
      <c r="BG1472">
        <f t="shared" si="297"/>
        <v>0</v>
      </c>
    </row>
    <row r="1473" spans="1:59" x14ac:dyDescent="0.35">
      <c r="A1473">
        <v>60</v>
      </c>
      <c r="B1473">
        <v>1499</v>
      </c>
      <c r="C1473">
        <v>28</v>
      </c>
      <c r="D1473">
        <v>573</v>
      </c>
      <c r="E1473">
        <v>3</v>
      </c>
      <c r="F1473">
        <v>1</v>
      </c>
      <c r="G1473">
        <v>8</v>
      </c>
      <c r="H1473">
        <v>1</v>
      </c>
      <c r="I1473">
        <v>2</v>
      </c>
      <c r="J1473">
        <v>0</v>
      </c>
      <c r="K1473">
        <v>19</v>
      </c>
      <c r="L1473">
        <v>4</v>
      </c>
      <c r="M1473">
        <v>4</v>
      </c>
      <c r="N1473" s="16">
        <v>0</v>
      </c>
      <c r="O1473" s="17">
        <v>1</v>
      </c>
      <c r="P1473" s="15">
        <f t="shared" si="287"/>
        <v>1</v>
      </c>
      <c r="Q1473">
        <f t="shared" si="288"/>
        <v>0</v>
      </c>
      <c r="R1473">
        <f t="shared" si="289"/>
        <v>3.3258504797461994E-2</v>
      </c>
      <c r="S1473" s="14">
        <f t="shared" si="290"/>
        <v>3.3258504797461994E-2</v>
      </c>
      <c r="T1473" s="15">
        <f t="shared" si="291"/>
        <v>0.96674149520253805</v>
      </c>
      <c r="U1473" s="14">
        <f t="shared" si="292"/>
        <v>-3.3824145841378467E-2</v>
      </c>
      <c r="V1473" s="15">
        <f t="shared" si="293"/>
        <v>100</v>
      </c>
      <c r="W1473">
        <f t="shared" si="294"/>
        <v>3.4402686718742879E-2</v>
      </c>
      <c r="AZ1473">
        <v>0.82998857789627301</v>
      </c>
      <c r="BA1473">
        <v>0</v>
      </c>
      <c r="BB1473">
        <v>1</v>
      </c>
      <c r="BC1473">
        <f t="shared" si="298"/>
        <v>1233</v>
      </c>
      <c r="BD1473">
        <f t="shared" si="299"/>
        <v>236</v>
      </c>
      <c r="BE1473">
        <f t="shared" si="295"/>
        <v>0</v>
      </c>
      <c r="BF1473">
        <f t="shared" si="296"/>
        <v>4.2194092827003704E-3</v>
      </c>
      <c r="BG1473">
        <f t="shared" si="297"/>
        <v>0</v>
      </c>
    </row>
    <row r="1474" spans="1:59" x14ac:dyDescent="0.35">
      <c r="A1474" s="10"/>
      <c r="B1474" s="10"/>
      <c r="C1474" s="10"/>
      <c r="D1474" s="10"/>
      <c r="E1474" s="10"/>
      <c r="F1474" s="10"/>
      <c r="G1474" s="10"/>
      <c r="H1474" s="10"/>
      <c r="I1474" s="10"/>
      <c r="J1474" s="10"/>
      <c r="K1474" s="10"/>
      <c r="L1474" s="10"/>
      <c r="M1474" s="10"/>
      <c r="N1474" s="10">
        <f>SUM(N4:N1473)</f>
        <v>237</v>
      </c>
      <c r="O1474" s="10">
        <f t="shared" ref="O1474:P1474" si="300">SUM(O4:O1473)</f>
        <v>1233</v>
      </c>
      <c r="P1474" s="20">
        <f t="shared" si="300"/>
        <v>1470</v>
      </c>
      <c r="Q1474" s="20"/>
      <c r="R1474" s="20"/>
      <c r="S1474" s="20">
        <f>SUM(S4:S1473)</f>
        <v>236.99999999999994</v>
      </c>
      <c r="T1474" s="20">
        <f t="shared" ref="T1474:U1474" si="301">SUM(T4:T1473)</f>
        <v>1233.0000000000018</v>
      </c>
      <c r="U1474" s="20">
        <f t="shared" si="301"/>
        <v>-526.81431099502663</v>
      </c>
      <c r="V1474" s="20">
        <f>SUMPRODUCT(V4:V1473,P4:P1473)/P1474</f>
        <v>85.91836734693878</v>
      </c>
      <c r="W1474" s="20">
        <f>SUM(W4:W1473)</f>
        <v>1774.8980599151098</v>
      </c>
      <c r="AZ1474" s="26">
        <v>0.83316793606771999</v>
      </c>
      <c r="BA1474" s="26">
        <v>0</v>
      </c>
      <c r="BB1474" s="26">
        <v>1</v>
      </c>
      <c r="BC1474" s="26">
        <f t="shared" si="298"/>
        <v>1233</v>
      </c>
      <c r="BD1474" s="26">
        <f t="shared" si="299"/>
        <v>237</v>
      </c>
      <c r="BE1474" s="26">
        <f t="shared" si="295"/>
        <v>0</v>
      </c>
      <c r="BF1474" s="26">
        <f t="shared" si="296"/>
        <v>0</v>
      </c>
      <c r="BG1474" s="26">
        <f t="shared" si="297"/>
        <v>0</v>
      </c>
    </row>
    <row r="1475" spans="1:59" ht="15" thickBot="1" x14ac:dyDescent="0.4">
      <c r="BG1475">
        <f>SUM(BG4:BG1474)</f>
        <v>0.78820823965423303</v>
      </c>
    </row>
    <row r="1476" spans="1:59" ht="15" thickTop="1" x14ac:dyDescent="0.35">
      <c r="A1476" s="25"/>
      <c r="B1476" s="25" t="s">
        <v>116</v>
      </c>
      <c r="C1476" s="25" t="s">
        <v>117</v>
      </c>
      <c r="D1476" s="25" t="s">
        <v>118</v>
      </c>
      <c r="E1476" s="25" t="s">
        <v>108</v>
      </c>
      <c r="F1476" s="25" t="s">
        <v>119</v>
      </c>
      <c r="G1476" s="25" t="s">
        <v>120</v>
      </c>
      <c r="H1476" s="25" t="s">
        <v>121</v>
      </c>
    </row>
    <row r="1477" spans="1:59" x14ac:dyDescent="0.35">
      <c r="A1477" t="s">
        <v>122</v>
      </c>
      <c r="B1477">
        <f t="array" ref="B1477:B1490">Y5:Y18</f>
        <v>2.931966366411408</v>
      </c>
      <c r="C1477">
        <f t="array" ref="C1477:C1490">SQRT([1]!DIAG(AD4:AQ17))</f>
        <v>0.80198853722837227</v>
      </c>
      <c r="D1477">
        <f>(B1477/C1477)^2</f>
        <v>13.365390314575565</v>
      </c>
      <c r="E1477">
        <f>CHIDIST(D1477,1)</f>
        <v>2.5631056396573402E-4</v>
      </c>
      <c r="F1477">
        <f>EXP(B1477)</f>
        <v>18.764492110088664</v>
      </c>
    </row>
    <row r="1478" spans="1:59" x14ac:dyDescent="0.35">
      <c r="A1478" t="str">
        <f t="array" ref="A1478:A1490">TRANSPOSE(A3:M3)</f>
        <v>Age</v>
      </c>
      <c r="B1478">
        <v>-5.2337231980216739E-2</v>
      </c>
      <c r="C1478">
        <v>9.3558311508687812E-3</v>
      </c>
      <c r="D1478">
        <f t="shared" ref="D1478:D1490" si="302">(B1478/C1478)^2</f>
        <v>31.293688062542028</v>
      </c>
      <c r="E1478">
        <f t="shared" ref="E1478:E1490" si="303">CHIDIST(D1478,1)</f>
        <v>2.2179958679930414E-8</v>
      </c>
      <c r="F1478">
        <f t="shared" ref="F1478:F1490" si="304">EXP(B1478)</f>
        <v>0.94900877676458628</v>
      </c>
      <c r="G1478">
        <f>EXP(B1478-C1478*NORMSINV(1-$AB$9/2))</f>
        <v>0.93176529623801574</v>
      </c>
      <c r="H1478">
        <f>EXP(B1478+C1478*NORMSINV(1-$AB$9/2))</f>
        <v>0.96657136943438715</v>
      </c>
    </row>
    <row r="1479" spans="1:59" x14ac:dyDescent="0.35">
      <c r="A1479" t="str">
        <v xml:space="preserve">CustomerSpending </v>
      </c>
      <c r="B1479">
        <v>-1.2687507576028802E-4</v>
      </c>
      <c r="C1479">
        <v>2.1779427949444077E-4</v>
      </c>
      <c r="D1479">
        <f t="shared" si="302"/>
        <v>0.33935925055665578</v>
      </c>
      <c r="E1479">
        <f t="shared" si="303"/>
        <v>0.56019930831393072</v>
      </c>
      <c r="F1479">
        <f t="shared" si="304"/>
        <v>0.99987313297254177</v>
      </c>
      <c r="G1479">
        <f t="shared" ref="G1479:G1490" si="305">EXP(B1479-C1479*NORMSINV(1-$AB$9/2))</f>
        <v>0.99944640926831596</v>
      </c>
      <c r="H1479">
        <f t="shared" ref="H1479:H1490" si="306">EXP(B1479+C1479*NORMSINV(1-$AB$9/2))</f>
        <v>1.0003000388707481</v>
      </c>
    </row>
    <row r="1480" spans="1:59" x14ac:dyDescent="0.35">
      <c r="A1480" t="str">
        <v>TimeTaken</v>
      </c>
      <c r="B1480">
        <v>2.9740650095636E-2</v>
      </c>
      <c r="C1480">
        <v>9.3940258501311741E-3</v>
      </c>
      <c r="D1480">
        <f t="shared" si="302"/>
        <v>10.022992677241533</v>
      </c>
      <c r="E1480">
        <f t="shared" si="303"/>
        <v>1.545980691976346E-3</v>
      </c>
      <c r="F1480">
        <f t="shared" si="304"/>
        <v>1.0301873203210974</v>
      </c>
      <c r="G1480">
        <f t="shared" si="305"/>
        <v>1.0113931104635525</v>
      </c>
      <c r="H1480">
        <f t="shared" si="306"/>
        <v>1.0493307735346775</v>
      </c>
    </row>
    <row r="1481" spans="1:59" x14ac:dyDescent="0.35">
      <c r="A1481" t="str">
        <v>CustomerID</v>
      </c>
      <c r="B1481">
        <v>-1.1437556450684898E-4</v>
      </c>
      <c r="C1481">
        <v>1.3197420488311634E-4</v>
      </c>
      <c r="D1481">
        <f t="shared" si="302"/>
        <v>0.75108379649900703</v>
      </c>
      <c r="E1481">
        <f t="shared" si="303"/>
        <v>0.3861333111903249</v>
      </c>
      <c r="F1481">
        <f t="shared" si="304"/>
        <v>0.9998856309761287</v>
      </c>
      <c r="G1481">
        <f t="shared" si="305"/>
        <v>0.99962702931789793</v>
      </c>
      <c r="H1481">
        <f t="shared" si="306"/>
        <v>1.0001442995341288</v>
      </c>
    </row>
    <row r="1482" spans="1:59" x14ac:dyDescent="0.35">
      <c r="A1482" t="str">
        <v>SatisfactionRating</v>
      </c>
      <c r="B1482">
        <v>-0.34453372885649619</v>
      </c>
      <c r="C1482">
        <v>7.2867523067068951E-2</v>
      </c>
      <c r="D1482">
        <f t="shared" si="302"/>
        <v>22.356070719668814</v>
      </c>
      <c r="E1482">
        <f t="shared" si="303"/>
        <v>2.2649594778130315E-6</v>
      </c>
      <c r="F1482">
        <f t="shared" si="304"/>
        <v>0.70855065318049226</v>
      </c>
      <c r="G1482">
        <f t="shared" si="305"/>
        <v>0.6142511166278195</v>
      </c>
      <c r="H1482">
        <f t="shared" si="306"/>
        <v>0.8173270093161189</v>
      </c>
    </row>
    <row r="1483" spans="1:59" x14ac:dyDescent="0.35">
      <c r="A1483" t="str">
        <v>Gender</v>
      </c>
      <c r="B1483">
        <v>0.32557854998683422</v>
      </c>
      <c r="C1483">
        <v>0.1638221230808212</v>
      </c>
      <c r="D1483">
        <f t="shared" si="302"/>
        <v>3.9497214577215805</v>
      </c>
      <c r="E1483">
        <f t="shared" si="303"/>
        <v>4.6879126860334755E-2</v>
      </c>
      <c r="F1483">
        <f t="shared" si="304"/>
        <v>1.3848316085688677</v>
      </c>
      <c r="G1483">
        <f t="shared" si="305"/>
        <v>1.0045031979359964</v>
      </c>
      <c r="H1483">
        <f t="shared" si="306"/>
        <v>1.9091612530770965</v>
      </c>
    </row>
    <row r="1484" spans="1:59" x14ac:dyDescent="0.35">
      <c r="A1484" t="str">
        <v>ServiceOpted</v>
      </c>
      <c r="B1484">
        <v>0.12112598697303395</v>
      </c>
      <c r="C1484">
        <v>3.6878490705337462E-2</v>
      </c>
      <c r="D1484">
        <f t="shared" si="302"/>
        <v>10.787688070522641</v>
      </c>
      <c r="E1484">
        <f t="shared" si="303"/>
        <v>1.021774171988927E-3</v>
      </c>
      <c r="F1484">
        <f t="shared" si="304"/>
        <v>1.1287671133612922</v>
      </c>
      <c r="G1484">
        <f t="shared" si="305"/>
        <v>1.0500580762838547</v>
      </c>
      <c r="H1484">
        <f t="shared" si="306"/>
        <v>1.2133759312771206</v>
      </c>
    </row>
    <row r="1485" spans="1:59" x14ac:dyDescent="0.35">
      <c r="A1485" t="str">
        <v>ValueForMoney</v>
      </c>
      <c r="B1485">
        <v>-0.34964846853806381</v>
      </c>
      <c r="C1485">
        <v>7.0737859147722695E-2</v>
      </c>
      <c r="D1485">
        <f t="shared" si="302"/>
        <v>24.432023467970691</v>
      </c>
      <c r="E1485">
        <f t="shared" si="303"/>
        <v>7.6978435826642281E-7</v>
      </c>
      <c r="F1485">
        <f t="shared" si="304"/>
        <v>0.70493585329889663</v>
      </c>
      <c r="G1485">
        <f t="shared" si="305"/>
        <v>0.61367357757785812</v>
      </c>
      <c r="H1485">
        <f t="shared" si="306"/>
        <v>0.80977017004320395</v>
      </c>
    </row>
    <row r="1486" spans="1:59" x14ac:dyDescent="0.35">
      <c r="A1486" t="str">
        <v>MaritalStatus</v>
      </c>
      <c r="B1486">
        <v>-0.68280305608292569</v>
      </c>
      <c r="C1486">
        <v>0.11535780452907661</v>
      </c>
      <c r="D1486">
        <f t="shared" si="302"/>
        <v>35.034582660520059</v>
      </c>
      <c r="E1486">
        <f t="shared" si="303"/>
        <v>3.2390136266878487E-9</v>
      </c>
      <c r="F1486">
        <f t="shared" si="304"/>
        <v>0.50519890494122344</v>
      </c>
      <c r="G1486">
        <f t="shared" si="305"/>
        <v>0.40296716438995206</v>
      </c>
      <c r="H1486">
        <f t="shared" si="306"/>
        <v>0.63336657700186383</v>
      </c>
    </row>
    <row r="1487" spans="1:59" x14ac:dyDescent="0.35">
      <c r="A1487" t="str">
        <v>ComplaintResolved</v>
      </c>
      <c r="B1487">
        <v>1.6695744874224816</v>
      </c>
      <c r="C1487">
        <v>0.16553394318013448</v>
      </c>
      <c r="D1487">
        <f t="shared" si="302"/>
        <v>101.72729077467315</v>
      </c>
      <c r="E1487">
        <f t="shared" si="303"/>
        <v>6.3716477187464404E-24</v>
      </c>
      <c r="F1487">
        <f t="shared" si="304"/>
        <v>5.309907883814458</v>
      </c>
      <c r="G1487">
        <f t="shared" si="305"/>
        <v>3.8387005871511533</v>
      </c>
      <c r="H1487">
        <f t="shared" si="306"/>
        <v>7.344965072027045</v>
      </c>
    </row>
    <row r="1488" spans="1:59" x14ac:dyDescent="0.35">
      <c r="A1488" t="str">
        <v>NumberofClicks</v>
      </c>
      <c r="B1488">
        <v>-2.2340652576142941E-2</v>
      </c>
      <c r="C1488">
        <v>2.4355570100917295E-2</v>
      </c>
      <c r="D1488">
        <f t="shared" si="302"/>
        <v>0.84138566819941085</v>
      </c>
      <c r="E1488">
        <f t="shared" si="303"/>
        <v>0.35900076954935711</v>
      </c>
      <c r="F1488">
        <f t="shared" si="304"/>
        <v>0.9779070517481504</v>
      </c>
      <c r="G1488">
        <f t="shared" si="305"/>
        <v>0.93232231475810468</v>
      </c>
      <c r="H1488">
        <f t="shared" si="306"/>
        <v>1.0257205976099337</v>
      </c>
    </row>
    <row r="1489" spans="1:16" x14ac:dyDescent="0.35">
      <c r="A1489" t="str">
        <v>Convenience</v>
      </c>
      <c r="B1489">
        <v>-0.16805789453040515</v>
      </c>
      <c r="C1489">
        <v>7.2363052730830768E-2</v>
      </c>
      <c r="D1489">
        <f t="shared" si="302"/>
        <v>5.3936663401124552</v>
      </c>
      <c r="E1489">
        <f t="shared" si="303"/>
        <v>2.0209964540116358E-2</v>
      </c>
      <c r="F1489">
        <f t="shared" si="304"/>
        <v>0.8453048947380648</v>
      </c>
      <c r="G1489">
        <f t="shared" si="305"/>
        <v>0.73352993452934556</v>
      </c>
      <c r="H1489">
        <f t="shared" si="306"/>
        <v>0.97411207291301738</v>
      </c>
    </row>
    <row r="1490" spans="1:16" x14ac:dyDescent="0.35">
      <c r="A1490" s="26" t="str">
        <v>CustomerSupport</v>
      </c>
      <c r="B1490" s="26">
        <v>-0.29684875751051326</v>
      </c>
      <c r="C1490" s="26">
        <v>0.10937587912266418</v>
      </c>
      <c r="D1490" s="26">
        <f t="shared" si="302"/>
        <v>7.3659261013862327</v>
      </c>
      <c r="E1490" s="26">
        <f t="shared" si="303"/>
        <v>6.6471356666471335E-3</v>
      </c>
      <c r="F1490" s="26">
        <f t="shared" si="304"/>
        <v>0.74315640068689848</v>
      </c>
      <c r="G1490" s="26">
        <f t="shared" si="305"/>
        <v>0.59976249645760848</v>
      </c>
      <c r="H1490" s="26">
        <f t="shared" si="306"/>
        <v>0.92083356185800047</v>
      </c>
    </row>
    <row r="1491" spans="1:16" x14ac:dyDescent="0.35">
      <c r="H1491" s="57" t="s">
        <v>150</v>
      </c>
      <c r="I1491" s="57"/>
      <c r="J1491" s="57"/>
      <c r="K1491" s="57"/>
      <c r="L1491" s="57"/>
      <c r="M1491" s="57"/>
      <c r="N1491" s="57"/>
      <c r="O1491" s="57"/>
      <c r="P1491" s="57"/>
    </row>
    <row r="1492" spans="1:16" ht="15" thickBot="1" x14ac:dyDescent="0.4"/>
    <row r="1493" spans="1:16" ht="15" thickBot="1" x14ac:dyDescent="0.4">
      <c r="A1493" s="36"/>
      <c r="B1493" s="37"/>
      <c r="C1493" s="37"/>
      <c r="D1493" s="37"/>
      <c r="E1493" s="37"/>
      <c r="F1493" s="37"/>
      <c r="G1493" s="37"/>
      <c r="H1493" s="47"/>
      <c r="I1493" s="34"/>
      <c r="J1493" s="34"/>
      <c r="K1493" s="34" t="s">
        <v>149</v>
      </c>
      <c r="L1493" s="34"/>
      <c r="M1493" s="34"/>
      <c r="N1493" s="34" t="s">
        <v>12</v>
      </c>
      <c r="O1493" s="34"/>
      <c r="P1493" s="34"/>
    </row>
    <row r="1494" spans="1:16" ht="15" thickBot="1" x14ac:dyDescent="0.4">
      <c r="A1494" s="64" t="s">
        <v>162</v>
      </c>
      <c r="B1494" s="65"/>
      <c r="H1494" s="48" t="s">
        <v>122</v>
      </c>
      <c r="I1494" s="34" t="s">
        <v>0</v>
      </c>
      <c r="J1494" s="34" t="s">
        <v>144</v>
      </c>
      <c r="K1494" s="34" t="s">
        <v>145</v>
      </c>
      <c r="L1494" s="34" t="s">
        <v>6</v>
      </c>
      <c r="M1494" s="34" t="s">
        <v>146</v>
      </c>
      <c r="N1494" s="34" t="s">
        <v>147</v>
      </c>
      <c r="O1494" s="34" t="s">
        <v>9</v>
      </c>
      <c r="P1494" s="34" t="s">
        <v>148</v>
      </c>
    </row>
    <row r="1495" spans="1:16" x14ac:dyDescent="0.35">
      <c r="A1495" s="49" t="s">
        <v>138</v>
      </c>
      <c r="B1495" s="46" t="s">
        <v>116</v>
      </c>
      <c r="C1495" s="32" t="s">
        <v>136</v>
      </c>
      <c r="D1495" s="32" t="s">
        <v>137</v>
      </c>
      <c r="H1495" s="48">
        <v>1</v>
      </c>
      <c r="I1495" s="34">
        <v>18</v>
      </c>
      <c r="J1495" s="34">
        <v>1</v>
      </c>
      <c r="K1495" s="34">
        <v>1</v>
      </c>
      <c r="L1495" s="34">
        <v>1</v>
      </c>
      <c r="M1495" s="34">
        <v>1</v>
      </c>
      <c r="N1495" s="34">
        <v>1</v>
      </c>
      <c r="O1495" s="34">
        <v>1</v>
      </c>
      <c r="P1495" s="34">
        <v>1</v>
      </c>
    </row>
    <row r="1496" spans="1:16" x14ac:dyDescent="0.35">
      <c r="A1496" s="50" t="s">
        <v>122</v>
      </c>
      <c r="B1496" s="8">
        <v>2.931966366411408</v>
      </c>
      <c r="C1496" s="8">
        <v>1</v>
      </c>
      <c r="D1496" s="8">
        <f>B1496*C1496</f>
        <v>2.931966366411408</v>
      </c>
      <c r="H1496" s="48"/>
      <c r="I1496" s="34">
        <v>19</v>
      </c>
      <c r="J1496" s="34">
        <v>2</v>
      </c>
      <c r="K1496" s="34">
        <v>2</v>
      </c>
      <c r="L1496" s="34">
        <v>2</v>
      </c>
      <c r="M1496" s="34">
        <v>2</v>
      </c>
      <c r="N1496" s="34">
        <v>2</v>
      </c>
      <c r="O1496" s="34">
        <v>2</v>
      </c>
      <c r="P1496" s="34">
        <v>2</v>
      </c>
    </row>
    <row r="1497" spans="1:16" x14ac:dyDescent="0.35">
      <c r="A1497" s="50" t="s">
        <v>0</v>
      </c>
      <c r="B1497" s="8">
        <v>-5.2337231980216739E-2</v>
      </c>
      <c r="C1497" s="8">
        <v>45</v>
      </c>
      <c r="D1497" s="8">
        <f t="shared" ref="D1497:D1506" si="307">B1497*C1497</f>
        <v>-2.3551754391097535</v>
      </c>
      <c r="H1497" s="48"/>
      <c r="I1497" s="34">
        <v>20</v>
      </c>
      <c r="J1497" s="34">
        <v>3</v>
      </c>
      <c r="K1497" s="34">
        <v>3</v>
      </c>
      <c r="L1497" s="34"/>
      <c r="M1497" s="34">
        <v>3</v>
      </c>
      <c r="N1497" s="34">
        <v>3</v>
      </c>
      <c r="O1497" s="34">
        <v>3</v>
      </c>
      <c r="P1497" s="34"/>
    </row>
    <row r="1498" spans="1:16" x14ac:dyDescent="0.35">
      <c r="A1498" s="50" t="s">
        <v>3</v>
      </c>
      <c r="B1498" s="8">
        <v>2.9740650095636E-2</v>
      </c>
      <c r="C1498" s="8">
        <v>24</v>
      </c>
      <c r="D1498" s="8">
        <f t="shared" si="307"/>
        <v>0.71377560229526393</v>
      </c>
      <c r="H1498" s="48"/>
      <c r="I1498" s="34">
        <v>21</v>
      </c>
      <c r="J1498" s="34">
        <v>4</v>
      </c>
      <c r="K1498" s="34">
        <v>4</v>
      </c>
      <c r="L1498" s="34"/>
      <c r="M1498" s="34">
        <v>4</v>
      </c>
      <c r="N1498" s="34">
        <v>4</v>
      </c>
      <c r="O1498" s="34"/>
      <c r="P1498" s="34"/>
    </row>
    <row r="1499" spans="1:16" x14ac:dyDescent="0.35">
      <c r="A1499" s="50" t="s">
        <v>5</v>
      </c>
      <c r="B1499" s="8">
        <v>-0.34453372885649619</v>
      </c>
      <c r="C1499" s="8">
        <v>4</v>
      </c>
      <c r="D1499" s="8">
        <f t="shared" si="307"/>
        <v>-1.3781349154259848</v>
      </c>
      <c r="H1499" s="48"/>
      <c r="I1499" s="34">
        <v>22</v>
      </c>
      <c r="J1499" s="34">
        <v>5</v>
      </c>
      <c r="K1499" s="34"/>
      <c r="L1499" s="34"/>
      <c r="M1499" s="34">
        <v>5</v>
      </c>
      <c r="N1499" s="34">
        <v>5</v>
      </c>
      <c r="O1499" s="34"/>
      <c r="P1499" s="34"/>
    </row>
    <row r="1500" spans="1:16" x14ac:dyDescent="0.35">
      <c r="A1500" s="50" t="s">
        <v>6</v>
      </c>
      <c r="B1500" s="8">
        <v>0.32557854998683422</v>
      </c>
      <c r="C1500" s="8">
        <v>1</v>
      </c>
      <c r="D1500" s="8">
        <f t="shared" si="307"/>
        <v>0.32557854998683422</v>
      </c>
      <c r="H1500" s="48"/>
      <c r="I1500" s="34">
        <v>23</v>
      </c>
      <c r="J1500" s="34">
        <v>6</v>
      </c>
      <c r="K1500" s="34"/>
      <c r="L1500" s="34"/>
      <c r="M1500" s="34">
        <v>6</v>
      </c>
      <c r="N1500" s="34"/>
      <c r="O1500" s="34"/>
      <c r="P1500" s="34"/>
    </row>
    <row r="1501" spans="1:16" x14ac:dyDescent="0.35">
      <c r="A1501" s="50" t="s">
        <v>7</v>
      </c>
      <c r="B1501" s="8">
        <v>0.12112598697303395</v>
      </c>
      <c r="C1501" s="8">
        <v>8</v>
      </c>
      <c r="D1501" s="8">
        <f t="shared" si="307"/>
        <v>0.9690078957842716</v>
      </c>
      <c r="H1501" s="48"/>
      <c r="I1501" s="34">
        <v>24</v>
      </c>
      <c r="J1501" s="34">
        <v>7</v>
      </c>
      <c r="K1501" s="34"/>
      <c r="L1501" s="34"/>
      <c r="M1501" s="34">
        <v>7</v>
      </c>
      <c r="N1501" s="34"/>
      <c r="O1501" s="34"/>
      <c r="P1501" s="34"/>
    </row>
    <row r="1502" spans="1:16" x14ac:dyDescent="0.35">
      <c r="A1502" s="50" t="s">
        <v>8</v>
      </c>
      <c r="B1502" s="8">
        <v>-0.34964846853806381</v>
      </c>
      <c r="C1502" s="8">
        <v>5</v>
      </c>
      <c r="D1502" s="8">
        <f t="shared" si="307"/>
        <v>-1.7482423426903191</v>
      </c>
      <c r="H1502" s="48"/>
      <c r="I1502" s="34">
        <v>25</v>
      </c>
      <c r="J1502" s="34">
        <v>8</v>
      </c>
      <c r="K1502" s="34"/>
      <c r="L1502" s="34"/>
      <c r="M1502" s="34">
        <v>8</v>
      </c>
      <c r="N1502" s="34"/>
      <c r="O1502" s="34"/>
      <c r="P1502" s="34"/>
    </row>
    <row r="1503" spans="1:16" x14ac:dyDescent="0.35">
      <c r="A1503" s="50" t="s">
        <v>9</v>
      </c>
      <c r="B1503" s="8">
        <v>-0.68280305608292569</v>
      </c>
      <c r="C1503" s="8">
        <v>2</v>
      </c>
      <c r="D1503" s="8">
        <f t="shared" si="307"/>
        <v>-1.3656061121658514</v>
      </c>
      <c r="H1503" s="48"/>
      <c r="I1503" s="34">
        <v>26</v>
      </c>
      <c r="J1503" s="34">
        <v>9</v>
      </c>
      <c r="K1503" s="34"/>
      <c r="L1503" s="34"/>
      <c r="M1503" s="34">
        <v>9</v>
      </c>
      <c r="N1503" s="34"/>
      <c r="O1503" s="34"/>
      <c r="P1503" s="34"/>
    </row>
    <row r="1504" spans="1:16" x14ac:dyDescent="0.35">
      <c r="A1504" s="50" t="s">
        <v>10</v>
      </c>
      <c r="B1504" s="8">
        <v>1.6695744874224816</v>
      </c>
      <c r="C1504" s="8">
        <v>1</v>
      </c>
      <c r="D1504" s="8">
        <f t="shared" si="307"/>
        <v>1.6695744874224816</v>
      </c>
      <c r="H1504" s="48"/>
      <c r="I1504" s="34">
        <v>27</v>
      </c>
      <c r="J1504" s="34">
        <v>10</v>
      </c>
      <c r="K1504" s="34"/>
      <c r="L1504" s="34"/>
      <c r="M1504" s="34"/>
      <c r="N1504" s="34"/>
      <c r="O1504" s="34"/>
      <c r="P1504" s="34"/>
    </row>
    <row r="1505" spans="1:16" x14ac:dyDescent="0.35">
      <c r="A1505" s="50" t="s">
        <v>12</v>
      </c>
      <c r="B1505" s="8">
        <v>-0.16805789453040515</v>
      </c>
      <c r="C1505" s="8">
        <v>3</v>
      </c>
      <c r="D1505" s="8">
        <f t="shared" si="307"/>
        <v>-0.50417368359121539</v>
      </c>
      <c r="H1505" s="48"/>
      <c r="I1505" s="34">
        <v>28</v>
      </c>
      <c r="J1505" s="34">
        <v>11</v>
      </c>
      <c r="K1505" s="34"/>
      <c r="L1505" s="34"/>
      <c r="M1505" s="34"/>
      <c r="N1505" s="34"/>
      <c r="O1505" s="34"/>
      <c r="P1505" s="34"/>
    </row>
    <row r="1506" spans="1:16" x14ac:dyDescent="0.35">
      <c r="A1506" s="50" t="s">
        <v>13</v>
      </c>
      <c r="B1506" s="8">
        <v>-0.29684875751051326</v>
      </c>
      <c r="C1506" s="8">
        <v>1</v>
      </c>
      <c r="D1506" s="8">
        <f t="shared" si="307"/>
        <v>-0.29684875751051326</v>
      </c>
      <c r="F1506" t="s">
        <v>141</v>
      </c>
      <c r="H1506" s="48"/>
      <c r="I1506" s="34">
        <v>29</v>
      </c>
      <c r="J1506" s="34">
        <v>12</v>
      </c>
      <c r="K1506" s="34"/>
      <c r="L1506" s="34"/>
      <c r="M1506" s="34"/>
      <c r="N1506" s="34"/>
      <c r="O1506" s="34"/>
      <c r="P1506" s="34"/>
    </row>
    <row r="1507" spans="1:16" x14ac:dyDescent="0.35">
      <c r="A1507" s="39"/>
      <c r="C1507" s="8" t="s">
        <v>139</v>
      </c>
      <c r="D1507" s="33">
        <f>SUM(D1496:D1506)</f>
        <v>-1.038278348593378</v>
      </c>
      <c r="E1507" s="51"/>
      <c r="F1507" t="s">
        <v>142</v>
      </c>
      <c r="H1507" s="48"/>
      <c r="I1507" s="34">
        <v>30</v>
      </c>
      <c r="J1507" s="34">
        <v>13</v>
      </c>
      <c r="K1507" s="34"/>
      <c r="L1507" s="34"/>
      <c r="M1507" s="34"/>
      <c r="N1507" s="34"/>
      <c r="O1507" s="34"/>
      <c r="P1507" s="34"/>
    </row>
    <row r="1508" spans="1:16" x14ac:dyDescent="0.35">
      <c r="A1508" s="39"/>
      <c r="C1508" s="8" t="s">
        <v>140</v>
      </c>
      <c r="D1508" s="32">
        <f>EXP(D1507)/(1+EXP(D1507))</f>
        <v>0.26148232429370366</v>
      </c>
      <c r="E1508" s="52"/>
      <c r="F1508" t="s">
        <v>143</v>
      </c>
      <c r="H1508" s="48"/>
      <c r="I1508" s="34">
        <v>31</v>
      </c>
      <c r="J1508" s="34">
        <v>14</v>
      </c>
      <c r="K1508" s="34"/>
      <c r="L1508" s="34"/>
      <c r="M1508" s="34"/>
      <c r="N1508" s="34"/>
      <c r="O1508" s="34"/>
      <c r="P1508" s="34"/>
    </row>
    <row r="1509" spans="1:16" x14ac:dyDescent="0.35">
      <c r="A1509" s="39"/>
      <c r="D1509" t="str">
        <f>IF(D1508&gt;0.5,"Repeat","Not Repeat")</f>
        <v>Not Repeat</v>
      </c>
      <c r="H1509" s="48"/>
      <c r="I1509" s="34">
        <v>32</v>
      </c>
      <c r="J1509" s="34">
        <v>15</v>
      </c>
      <c r="K1509" s="34"/>
      <c r="L1509" s="34"/>
      <c r="M1509" s="34"/>
      <c r="N1509" s="34"/>
      <c r="O1509" s="34"/>
      <c r="P1509" s="34"/>
    </row>
    <row r="1510" spans="1:16" x14ac:dyDescent="0.35">
      <c r="A1510" s="39"/>
      <c r="H1510" s="48"/>
      <c r="I1510" s="34">
        <v>33</v>
      </c>
      <c r="J1510" s="34">
        <v>16</v>
      </c>
      <c r="K1510" s="34"/>
      <c r="L1510" s="34"/>
      <c r="M1510" s="34"/>
      <c r="N1510" s="34"/>
      <c r="O1510" s="34"/>
      <c r="P1510" s="34"/>
    </row>
    <row r="1511" spans="1:16" ht="15" thickBot="1" x14ac:dyDescent="0.4">
      <c r="A1511" s="42"/>
      <c r="B1511" s="43"/>
      <c r="C1511" s="43"/>
      <c r="D1511" s="43"/>
      <c r="E1511" s="43"/>
      <c r="F1511" s="43"/>
      <c r="G1511" s="43"/>
      <c r="H1511" s="53"/>
      <c r="I1511" s="34">
        <v>34</v>
      </c>
      <c r="J1511" s="34">
        <v>17</v>
      </c>
      <c r="K1511" s="34"/>
      <c r="L1511" s="34"/>
      <c r="M1511" s="34"/>
      <c r="N1511" s="34"/>
      <c r="O1511" s="34"/>
      <c r="P1511" s="34"/>
    </row>
    <row r="1512" spans="1:16" x14ac:dyDescent="0.35">
      <c r="H1512" s="34"/>
      <c r="I1512" s="34">
        <v>35</v>
      </c>
      <c r="J1512" s="34">
        <v>18</v>
      </c>
      <c r="K1512" s="34"/>
      <c r="L1512" s="34"/>
      <c r="M1512" s="34"/>
      <c r="N1512" s="34"/>
      <c r="O1512" s="34"/>
      <c r="P1512" s="34"/>
    </row>
    <row r="1513" spans="1:16" x14ac:dyDescent="0.35">
      <c r="H1513" s="34"/>
      <c r="I1513" s="34">
        <v>36</v>
      </c>
      <c r="J1513" s="34">
        <v>19</v>
      </c>
      <c r="K1513" s="34"/>
      <c r="L1513" s="34"/>
      <c r="M1513" s="34"/>
      <c r="N1513" s="34"/>
      <c r="O1513" s="34"/>
      <c r="P1513" s="34"/>
    </row>
    <row r="1514" spans="1:16" x14ac:dyDescent="0.35">
      <c r="H1514" s="34"/>
      <c r="I1514" s="34">
        <v>37</v>
      </c>
      <c r="J1514" s="34">
        <v>20</v>
      </c>
      <c r="K1514" s="34"/>
      <c r="L1514" s="34"/>
      <c r="M1514" s="34"/>
      <c r="N1514" s="34"/>
      <c r="O1514" s="34"/>
      <c r="P1514" s="34"/>
    </row>
    <row r="1515" spans="1:16" x14ac:dyDescent="0.35">
      <c r="H1515" s="34"/>
      <c r="I1515" s="34">
        <v>38</v>
      </c>
      <c r="J1515" s="34">
        <v>21</v>
      </c>
      <c r="K1515" s="34"/>
      <c r="L1515" s="34"/>
      <c r="M1515" s="34"/>
      <c r="N1515" s="34"/>
      <c r="O1515" s="34"/>
      <c r="P1515" s="34"/>
    </row>
    <row r="1516" spans="1:16" x14ac:dyDescent="0.35">
      <c r="H1516" s="34"/>
      <c r="I1516" s="34">
        <v>39</v>
      </c>
      <c r="J1516" s="34">
        <v>22</v>
      </c>
      <c r="K1516" s="34"/>
      <c r="L1516" s="34"/>
      <c r="M1516" s="34"/>
      <c r="N1516" s="34"/>
      <c r="O1516" s="34"/>
      <c r="P1516" s="34"/>
    </row>
    <row r="1517" spans="1:16" x14ac:dyDescent="0.35">
      <c r="H1517" s="34"/>
      <c r="I1517" s="34">
        <v>40</v>
      </c>
      <c r="J1517" s="34">
        <v>23</v>
      </c>
      <c r="K1517" s="34"/>
      <c r="L1517" s="34"/>
      <c r="M1517" s="34"/>
      <c r="N1517" s="34"/>
      <c r="O1517" s="34"/>
      <c r="P1517" s="34"/>
    </row>
    <row r="1518" spans="1:16" x14ac:dyDescent="0.35">
      <c r="H1518" s="34"/>
      <c r="I1518" s="34">
        <v>41</v>
      </c>
      <c r="J1518" s="34">
        <v>24</v>
      </c>
      <c r="K1518" s="34"/>
      <c r="L1518" s="34"/>
      <c r="M1518" s="34"/>
      <c r="N1518" s="34"/>
      <c r="O1518" s="34"/>
      <c r="P1518" s="34"/>
    </row>
    <row r="1519" spans="1:16" x14ac:dyDescent="0.35">
      <c r="H1519" s="34"/>
      <c r="I1519" s="34">
        <v>42</v>
      </c>
      <c r="J1519" s="34">
        <v>25</v>
      </c>
      <c r="K1519" s="34"/>
      <c r="L1519" s="34"/>
      <c r="M1519" s="34"/>
      <c r="N1519" s="34"/>
      <c r="O1519" s="34"/>
      <c r="P1519" s="34"/>
    </row>
    <row r="1520" spans="1:16" x14ac:dyDescent="0.35">
      <c r="H1520" s="34"/>
      <c r="I1520" s="34">
        <v>43</v>
      </c>
      <c r="J1520" s="34">
        <v>26</v>
      </c>
      <c r="K1520" s="34"/>
      <c r="L1520" s="34"/>
      <c r="M1520" s="34"/>
      <c r="N1520" s="34"/>
      <c r="O1520" s="34"/>
      <c r="P1520" s="34"/>
    </row>
    <row r="1521" spans="8:16" x14ac:dyDescent="0.35">
      <c r="H1521" s="34"/>
      <c r="I1521" s="34">
        <v>44</v>
      </c>
      <c r="J1521" s="34">
        <v>27</v>
      </c>
      <c r="K1521" s="34"/>
      <c r="L1521" s="34"/>
      <c r="M1521" s="34"/>
      <c r="N1521" s="34"/>
      <c r="O1521" s="34"/>
      <c r="P1521" s="34"/>
    </row>
    <row r="1522" spans="8:16" x14ac:dyDescent="0.35">
      <c r="H1522" s="34"/>
      <c r="I1522" s="34">
        <v>45</v>
      </c>
      <c r="J1522" s="34">
        <v>28</v>
      </c>
      <c r="K1522" s="34"/>
      <c r="L1522" s="34"/>
      <c r="M1522" s="34"/>
      <c r="N1522" s="34"/>
      <c r="O1522" s="34"/>
      <c r="P1522" s="34"/>
    </row>
    <row r="1523" spans="8:16" x14ac:dyDescent="0.35">
      <c r="H1523" s="34"/>
      <c r="I1523" s="34">
        <v>46</v>
      </c>
      <c r="J1523" s="34">
        <v>29</v>
      </c>
      <c r="K1523" s="34"/>
      <c r="L1523" s="34"/>
      <c r="M1523" s="34"/>
      <c r="N1523" s="34"/>
      <c r="O1523" s="34"/>
      <c r="P1523" s="34"/>
    </row>
    <row r="1524" spans="8:16" x14ac:dyDescent="0.35">
      <c r="H1524" s="34"/>
      <c r="I1524" s="34">
        <v>47</v>
      </c>
      <c r="J1524" s="34">
        <v>30</v>
      </c>
      <c r="K1524" s="34"/>
      <c r="L1524" s="34"/>
      <c r="M1524" s="34"/>
      <c r="N1524" s="34"/>
      <c r="O1524" s="34"/>
      <c r="P1524" s="34"/>
    </row>
    <row r="1525" spans="8:16" x14ac:dyDescent="0.35">
      <c r="H1525" s="34"/>
      <c r="I1525" s="34">
        <v>48</v>
      </c>
      <c r="J1525" s="34">
        <v>31</v>
      </c>
      <c r="K1525" s="34"/>
      <c r="L1525" s="34"/>
      <c r="M1525" s="34"/>
      <c r="N1525" s="34"/>
      <c r="O1525" s="34"/>
      <c r="P1525" s="34"/>
    </row>
    <row r="1526" spans="8:16" x14ac:dyDescent="0.35">
      <c r="H1526" s="34"/>
      <c r="I1526" s="34">
        <v>49</v>
      </c>
      <c r="J1526" s="34">
        <v>32</v>
      </c>
      <c r="K1526" s="34"/>
      <c r="L1526" s="34"/>
      <c r="M1526" s="34"/>
      <c r="N1526" s="34"/>
      <c r="O1526" s="34"/>
      <c r="P1526" s="34"/>
    </row>
    <row r="1527" spans="8:16" x14ac:dyDescent="0.35">
      <c r="H1527" s="34"/>
      <c r="I1527" s="34">
        <v>50</v>
      </c>
      <c r="J1527" s="34"/>
      <c r="K1527" s="34"/>
      <c r="L1527" s="34"/>
      <c r="M1527" s="34"/>
      <c r="N1527" s="34"/>
      <c r="O1527" s="34"/>
      <c r="P1527" s="34"/>
    </row>
    <row r="1528" spans="8:16" x14ac:dyDescent="0.35">
      <c r="H1528" s="34"/>
      <c r="I1528" s="34">
        <v>51</v>
      </c>
      <c r="J1528" s="34"/>
      <c r="K1528" s="34"/>
      <c r="L1528" s="34"/>
      <c r="M1528" s="34"/>
      <c r="N1528" s="34"/>
      <c r="O1528" s="34"/>
      <c r="P1528" s="34"/>
    </row>
    <row r="1529" spans="8:16" x14ac:dyDescent="0.35">
      <c r="H1529" s="34"/>
      <c r="I1529" s="34">
        <v>52</v>
      </c>
      <c r="J1529" s="34"/>
      <c r="K1529" s="34"/>
      <c r="L1529" s="34"/>
      <c r="M1529" s="34"/>
      <c r="N1529" s="34"/>
      <c r="O1529" s="34"/>
      <c r="P1529" s="34"/>
    </row>
    <row r="1530" spans="8:16" x14ac:dyDescent="0.35">
      <c r="H1530" s="34"/>
      <c r="I1530" s="34">
        <v>53</v>
      </c>
      <c r="J1530" s="34"/>
      <c r="K1530" s="34"/>
      <c r="L1530" s="34"/>
      <c r="M1530" s="34"/>
      <c r="N1530" s="34"/>
      <c r="O1530" s="34"/>
      <c r="P1530" s="34"/>
    </row>
    <row r="1531" spans="8:16" x14ac:dyDescent="0.35">
      <c r="H1531" s="34"/>
      <c r="I1531" s="34">
        <v>54</v>
      </c>
      <c r="J1531" s="34"/>
      <c r="K1531" s="34"/>
      <c r="L1531" s="34"/>
      <c r="M1531" s="34"/>
      <c r="N1531" s="34"/>
      <c r="O1531" s="34"/>
      <c r="P1531" s="34"/>
    </row>
    <row r="1532" spans="8:16" x14ac:dyDescent="0.35">
      <c r="H1532" s="34"/>
      <c r="I1532" s="34">
        <v>55</v>
      </c>
      <c r="J1532" s="34"/>
      <c r="K1532" s="34"/>
      <c r="L1532" s="34"/>
      <c r="M1532" s="34"/>
      <c r="N1532" s="34"/>
      <c r="O1532" s="34"/>
      <c r="P1532" s="34"/>
    </row>
    <row r="1533" spans="8:16" x14ac:dyDescent="0.35">
      <c r="H1533" s="34"/>
      <c r="I1533" s="34">
        <v>56</v>
      </c>
      <c r="J1533" s="34"/>
      <c r="K1533" s="34"/>
      <c r="L1533" s="34"/>
      <c r="M1533" s="34"/>
      <c r="N1533" s="34"/>
      <c r="O1533" s="34"/>
      <c r="P1533" s="34"/>
    </row>
    <row r="1534" spans="8:16" x14ac:dyDescent="0.35">
      <c r="H1534" s="34"/>
      <c r="I1534" s="34">
        <v>57</v>
      </c>
      <c r="J1534" s="34"/>
      <c r="K1534" s="34"/>
      <c r="L1534" s="34"/>
      <c r="M1534" s="34"/>
      <c r="N1534" s="34"/>
      <c r="O1534" s="34"/>
      <c r="P1534" s="34"/>
    </row>
    <row r="1535" spans="8:16" x14ac:dyDescent="0.35">
      <c r="H1535" s="34"/>
      <c r="I1535" s="34">
        <v>58</v>
      </c>
      <c r="J1535" s="34"/>
      <c r="K1535" s="34"/>
      <c r="L1535" s="34"/>
      <c r="M1535" s="34"/>
      <c r="N1535" s="34"/>
      <c r="O1535" s="34"/>
      <c r="P1535" s="34"/>
    </row>
    <row r="1536" spans="8:16" x14ac:dyDescent="0.35">
      <c r="H1536" s="34"/>
      <c r="I1536" s="34">
        <v>59</v>
      </c>
      <c r="J1536" s="34"/>
      <c r="K1536" s="34"/>
      <c r="L1536" s="34"/>
      <c r="M1536" s="34"/>
      <c r="N1536" s="34"/>
      <c r="O1536" s="34"/>
      <c r="P1536" s="34"/>
    </row>
    <row r="1537" spans="8:16" x14ac:dyDescent="0.35">
      <c r="H1537" s="34"/>
      <c r="I1537" s="34">
        <v>60</v>
      </c>
      <c r="J1537" s="34"/>
      <c r="K1537" s="34"/>
      <c r="L1537" s="34"/>
      <c r="M1537" s="34"/>
      <c r="N1537" s="34"/>
      <c r="O1537" s="34"/>
      <c r="P1537" s="34"/>
    </row>
    <row r="1538" spans="8:16" x14ac:dyDescent="0.35">
      <c r="H1538" s="34"/>
      <c r="I1538" s="34">
        <v>61</v>
      </c>
      <c r="J1538" s="34"/>
      <c r="K1538" s="34"/>
      <c r="L1538" s="34"/>
      <c r="M1538" s="34"/>
      <c r="N1538" s="34"/>
      <c r="O1538" s="34"/>
      <c r="P1538" s="34"/>
    </row>
    <row r="1539" spans="8:16" x14ac:dyDescent="0.35">
      <c r="H1539" s="34"/>
      <c r="I1539" s="34">
        <v>62</v>
      </c>
      <c r="J1539" s="34"/>
      <c r="K1539" s="34"/>
      <c r="L1539" s="34"/>
      <c r="M1539" s="34"/>
      <c r="N1539" s="34"/>
      <c r="O1539" s="34"/>
      <c r="P1539" s="34"/>
    </row>
    <row r="1540" spans="8:16" x14ac:dyDescent="0.35">
      <c r="H1540" s="34"/>
      <c r="I1540" s="34">
        <v>63</v>
      </c>
      <c r="J1540" s="34"/>
      <c r="K1540" s="34"/>
      <c r="L1540" s="34"/>
      <c r="M1540" s="34"/>
      <c r="N1540" s="34"/>
      <c r="O1540" s="34"/>
      <c r="P1540" s="34"/>
    </row>
    <row r="1541" spans="8:16" x14ac:dyDescent="0.35">
      <c r="H1541" s="34"/>
      <c r="I1541" s="34">
        <v>64</v>
      </c>
      <c r="J1541" s="34"/>
      <c r="K1541" s="34"/>
      <c r="L1541" s="34"/>
      <c r="M1541" s="34"/>
      <c r="N1541" s="34"/>
      <c r="O1541" s="34"/>
      <c r="P1541" s="34"/>
    </row>
    <row r="1542" spans="8:16" x14ac:dyDescent="0.35">
      <c r="H1542" s="34"/>
      <c r="I1542" s="34">
        <v>65</v>
      </c>
      <c r="J1542" s="34"/>
      <c r="K1542" s="34"/>
      <c r="L1542" s="34"/>
      <c r="M1542" s="34"/>
      <c r="N1542" s="34"/>
      <c r="O1542" s="34"/>
      <c r="P1542" s="34"/>
    </row>
    <row r="1543" spans="8:16" x14ac:dyDescent="0.35">
      <c r="H1543" s="34"/>
      <c r="I1543" s="34">
        <v>66</v>
      </c>
      <c r="J1543" s="34"/>
      <c r="K1543" s="34"/>
      <c r="L1543" s="34"/>
      <c r="M1543" s="34"/>
      <c r="N1543" s="34"/>
      <c r="O1543" s="34"/>
      <c r="P1543" s="34"/>
    </row>
    <row r="1544" spans="8:16" x14ac:dyDescent="0.35">
      <c r="H1544" s="34"/>
      <c r="I1544" s="34">
        <v>67</v>
      </c>
      <c r="J1544" s="34"/>
      <c r="K1544" s="34"/>
      <c r="L1544" s="34"/>
      <c r="M1544" s="34"/>
      <c r="N1544" s="34"/>
      <c r="O1544" s="34"/>
      <c r="P1544" s="34"/>
    </row>
    <row r="1545" spans="8:16" x14ac:dyDescent="0.35">
      <c r="H1545" s="34"/>
      <c r="I1545" s="34">
        <v>68</v>
      </c>
      <c r="J1545" s="34"/>
      <c r="K1545" s="34"/>
      <c r="L1545" s="34"/>
      <c r="M1545" s="34"/>
      <c r="N1545" s="34"/>
      <c r="O1545" s="34"/>
      <c r="P1545" s="34"/>
    </row>
    <row r="1546" spans="8:16" x14ac:dyDescent="0.35">
      <c r="H1546" s="34"/>
      <c r="I1546" s="34">
        <v>69</v>
      </c>
      <c r="J1546" s="34"/>
      <c r="K1546" s="34"/>
      <c r="L1546" s="34"/>
      <c r="M1546" s="34"/>
      <c r="N1546" s="34"/>
      <c r="O1546" s="34"/>
      <c r="P1546" s="34"/>
    </row>
    <row r="1547" spans="8:16" x14ac:dyDescent="0.35">
      <c r="H1547" s="34"/>
      <c r="I1547" s="34">
        <v>70</v>
      </c>
      <c r="J1547" s="34"/>
      <c r="K1547" s="34"/>
      <c r="L1547" s="34"/>
      <c r="M1547" s="34"/>
      <c r="N1547" s="34"/>
      <c r="O1547" s="34"/>
      <c r="P1547" s="34"/>
    </row>
    <row r="1548" spans="8:16" x14ac:dyDescent="0.35">
      <c r="H1548" s="34"/>
      <c r="I1548" s="34">
        <v>71</v>
      </c>
      <c r="J1548" s="34"/>
      <c r="K1548" s="34"/>
      <c r="L1548" s="34"/>
      <c r="M1548" s="34"/>
      <c r="N1548" s="34"/>
      <c r="O1548" s="34"/>
      <c r="P1548" s="34"/>
    </row>
    <row r="1549" spans="8:16" x14ac:dyDescent="0.35">
      <c r="H1549" s="34"/>
      <c r="I1549" s="34">
        <v>72</v>
      </c>
      <c r="J1549" s="34"/>
      <c r="K1549" s="34"/>
      <c r="L1549" s="34"/>
      <c r="M1549" s="34"/>
      <c r="N1549" s="34"/>
      <c r="O1549" s="34"/>
      <c r="P1549" s="34"/>
    </row>
    <row r="1550" spans="8:16" x14ac:dyDescent="0.35">
      <c r="H1550" s="34"/>
      <c r="I1550" s="34">
        <v>73</v>
      </c>
      <c r="J1550" s="34"/>
      <c r="K1550" s="34"/>
      <c r="L1550" s="34"/>
      <c r="M1550" s="34"/>
      <c r="N1550" s="34"/>
      <c r="O1550" s="34"/>
      <c r="P1550" s="34"/>
    </row>
    <row r="1551" spans="8:16" x14ac:dyDescent="0.35">
      <c r="H1551" s="34"/>
      <c r="I1551" s="34">
        <v>74</v>
      </c>
      <c r="J1551" s="34"/>
      <c r="K1551" s="34"/>
      <c r="L1551" s="34"/>
      <c r="M1551" s="34"/>
      <c r="N1551" s="34"/>
      <c r="O1551" s="34"/>
      <c r="P1551" s="34"/>
    </row>
    <row r="1552" spans="8:16" x14ac:dyDescent="0.35">
      <c r="H1552" s="34"/>
      <c r="I1552" s="34">
        <v>75</v>
      </c>
      <c r="J1552" s="34"/>
      <c r="K1552" s="34"/>
      <c r="L1552" s="34"/>
      <c r="M1552" s="34"/>
      <c r="N1552" s="34"/>
      <c r="O1552" s="34"/>
      <c r="P1552" s="34"/>
    </row>
    <row r="1553" spans="8:16" x14ac:dyDescent="0.35">
      <c r="H1553" s="34"/>
      <c r="I1553" s="34">
        <v>76</v>
      </c>
      <c r="J1553" s="34"/>
      <c r="K1553" s="34"/>
      <c r="L1553" s="34"/>
      <c r="M1553" s="34"/>
      <c r="N1553" s="34"/>
      <c r="O1553" s="34"/>
      <c r="P1553" s="34"/>
    </row>
    <row r="1554" spans="8:16" x14ac:dyDescent="0.35">
      <c r="H1554" s="34"/>
      <c r="I1554" s="34">
        <v>77</v>
      </c>
      <c r="J1554" s="34"/>
      <c r="K1554" s="34"/>
      <c r="L1554" s="34"/>
      <c r="M1554" s="34"/>
      <c r="N1554" s="34"/>
      <c r="O1554" s="34"/>
      <c r="P1554" s="34"/>
    </row>
    <row r="1555" spans="8:16" x14ac:dyDescent="0.35">
      <c r="H1555" s="34"/>
      <c r="I1555" s="34">
        <v>78</v>
      </c>
      <c r="J1555" s="34"/>
      <c r="K1555" s="34"/>
      <c r="L1555" s="34"/>
      <c r="M1555" s="34"/>
      <c r="N1555" s="34"/>
      <c r="O1555" s="34"/>
      <c r="P1555" s="34"/>
    </row>
    <row r="1556" spans="8:16" x14ac:dyDescent="0.35">
      <c r="H1556" s="34"/>
      <c r="I1556" s="34">
        <v>79</v>
      </c>
      <c r="J1556" s="34"/>
      <c r="K1556" s="34"/>
      <c r="L1556" s="34"/>
      <c r="M1556" s="34"/>
      <c r="N1556" s="34"/>
      <c r="O1556" s="34"/>
      <c r="P1556" s="34"/>
    </row>
    <row r="1557" spans="8:16" x14ac:dyDescent="0.35">
      <c r="H1557" s="34"/>
      <c r="I1557" s="34">
        <v>80</v>
      </c>
      <c r="J1557" s="34"/>
      <c r="K1557" s="34"/>
      <c r="L1557" s="34"/>
      <c r="M1557" s="34"/>
      <c r="N1557" s="34"/>
      <c r="O1557" s="34"/>
      <c r="P1557" s="34"/>
    </row>
    <row r="1558" spans="8:16" x14ac:dyDescent="0.35">
      <c r="H1558" s="34"/>
      <c r="I1558" s="34"/>
      <c r="J1558" s="34"/>
      <c r="K1558" s="34"/>
      <c r="L1558" s="34"/>
      <c r="M1558" s="34"/>
      <c r="N1558" s="34"/>
      <c r="O1558" s="34"/>
      <c r="P1558" s="34"/>
    </row>
    <row r="1559" spans="8:16" x14ac:dyDescent="0.35">
      <c r="H1559" s="34"/>
      <c r="I1559" s="34"/>
      <c r="J1559" s="34"/>
      <c r="K1559" s="34"/>
      <c r="L1559" s="34"/>
      <c r="M1559" s="34"/>
      <c r="N1559" s="34"/>
      <c r="O1559" s="34"/>
      <c r="P1559" s="34"/>
    </row>
    <row r="1560" spans="8:16" x14ac:dyDescent="0.35">
      <c r="H1560" s="34"/>
      <c r="I1560" s="34"/>
      <c r="J1560" s="34"/>
      <c r="K1560" s="34"/>
      <c r="L1560" s="34"/>
      <c r="M1560" s="34"/>
      <c r="N1560" s="34"/>
      <c r="O1560" s="34"/>
      <c r="P1560" s="34"/>
    </row>
    <row r="1561" spans="8:16" x14ac:dyDescent="0.35">
      <c r="H1561" s="34"/>
      <c r="I1561" s="34"/>
      <c r="J1561" s="34"/>
      <c r="K1561" s="34"/>
      <c r="L1561" s="34"/>
      <c r="M1561" s="34"/>
      <c r="N1561" s="34"/>
      <c r="O1561" s="34"/>
      <c r="P1561" s="34"/>
    </row>
    <row r="1562" spans="8:16" x14ac:dyDescent="0.35">
      <c r="H1562" s="34"/>
      <c r="I1562" s="34"/>
      <c r="J1562" s="34"/>
      <c r="K1562" s="34"/>
      <c r="L1562" s="34"/>
      <c r="M1562" s="34"/>
      <c r="N1562" s="34"/>
      <c r="O1562" s="34"/>
      <c r="P1562" s="34"/>
    </row>
    <row r="1563" spans="8:16" x14ac:dyDescent="0.35">
      <c r="H1563" s="34"/>
      <c r="I1563" s="34"/>
      <c r="J1563" s="34"/>
      <c r="K1563" s="34"/>
      <c r="L1563" s="34"/>
      <c r="M1563" s="34"/>
      <c r="N1563" s="34"/>
      <c r="O1563" s="34"/>
      <c r="P1563" s="34"/>
    </row>
    <row r="1564" spans="8:16" x14ac:dyDescent="0.35">
      <c r="H1564" s="34"/>
      <c r="I1564" s="34"/>
      <c r="J1564" s="34"/>
      <c r="K1564" s="34"/>
      <c r="L1564" s="34"/>
      <c r="M1564" s="34"/>
      <c r="N1564" s="34"/>
      <c r="O1564" s="34"/>
      <c r="P1564" s="34"/>
    </row>
    <row r="1565" spans="8:16" x14ac:dyDescent="0.35">
      <c r="H1565" s="34"/>
      <c r="I1565" s="34"/>
      <c r="J1565" s="34"/>
      <c r="K1565" s="34"/>
      <c r="L1565" s="34"/>
      <c r="M1565" s="34"/>
      <c r="N1565" s="34"/>
      <c r="O1565" s="34"/>
      <c r="P1565" s="34"/>
    </row>
    <row r="1566" spans="8:16" x14ac:dyDescent="0.35">
      <c r="H1566" s="34"/>
      <c r="I1566" s="34"/>
      <c r="J1566" s="34"/>
      <c r="K1566" s="34"/>
      <c r="L1566" s="34"/>
      <c r="M1566" s="34"/>
      <c r="N1566" s="34"/>
      <c r="O1566" s="34"/>
      <c r="P1566" s="34"/>
    </row>
    <row r="1567" spans="8:16" x14ac:dyDescent="0.35">
      <c r="H1567" s="34"/>
      <c r="I1567" s="34"/>
      <c r="J1567" s="34"/>
      <c r="K1567" s="34"/>
      <c r="L1567" s="34"/>
      <c r="M1567" s="34"/>
      <c r="N1567" s="34"/>
      <c r="O1567" s="34"/>
      <c r="P1567" s="34"/>
    </row>
    <row r="1568" spans="8:16" x14ac:dyDescent="0.35">
      <c r="H1568" s="34"/>
      <c r="I1568" s="34"/>
      <c r="J1568" s="34"/>
      <c r="K1568" s="34"/>
      <c r="L1568" s="34"/>
      <c r="M1568" s="34"/>
      <c r="N1568" s="34"/>
      <c r="O1568" s="34"/>
      <c r="P1568" s="34"/>
    </row>
    <row r="1569" spans="8:16" x14ac:dyDescent="0.35">
      <c r="H1569" s="34"/>
      <c r="I1569" s="34"/>
      <c r="J1569" s="34"/>
      <c r="K1569" s="34"/>
      <c r="L1569" s="34"/>
      <c r="M1569" s="34"/>
      <c r="N1569" s="34"/>
      <c r="O1569" s="34"/>
      <c r="P1569" s="34"/>
    </row>
    <row r="1570" spans="8:16" x14ac:dyDescent="0.35">
      <c r="H1570" s="34"/>
      <c r="I1570" s="34"/>
      <c r="J1570" s="34"/>
      <c r="K1570" s="34"/>
      <c r="L1570" s="34"/>
      <c r="M1570" s="34"/>
      <c r="N1570" s="34"/>
      <c r="O1570" s="34"/>
      <c r="P1570" s="34"/>
    </row>
    <row r="1571" spans="8:16" x14ac:dyDescent="0.35">
      <c r="H1571" s="34"/>
      <c r="I1571" s="34"/>
      <c r="J1571" s="34"/>
      <c r="K1571" s="34"/>
      <c r="L1571" s="34"/>
      <c r="M1571" s="34"/>
      <c r="N1571" s="34"/>
      <c r="O1571" s="34"/>
      <c r="P1571" s="34"/>
    </row>
    <row r="1572" spans="8:16" x14ac:dyDescent="0.35">
      <c r="H1572" s="34"/>
      <c r="I1572" s="34"/>
      <c r="J1572" s="34"/>
      <c r="K1572" s="34"/>
      <c r="L1572" s="34"/>
      <c r="M1572" s="34"/>
      <c r="N1572" s="34"/>
      <c r="O1572" s="34"/>
      <c r="P1572" s="34"/>
    </row>
    <row r="1573" spans="8:16" x14ac:dyDescent="0.35">
      <c r="H1573" s="34"/>
      <c r="I1573" s="34"/>
      <c r="J1573" s="34"/>
      <c r="K1573" s="34"/>
      <c r="L1573" s="34"/>
      <c r="M1573" s="34"/>
      <c r="N1573" s="34"/>
      <c r="O1573" s="34"/>
      <c r="P1573" s="34"/>
    </row>
    <row r="1574" spans="8:16" x14ac:dyDescent="0.35">
      <c r="H1574" s="34"/>
      <c r="I1574" s="34"/>
      <c r="J1574" s="34"/>
      <c r="K1574" s="34"/>
      <c r="L1574" s="34"/>
      <c r="M1574" s="34"/>
      <c r="N1574" s="34"/>
      <c r="O1574" s="34"/>
      <c r="P1574" s="34"/>
    </row>
    <row r="1575" spans="8:16" x14ac:dyDescent="0.35">
      <c r="H1575" s="34"/>
      <c r="I1575" s="34"/>
      <c r="J1575" s="34"/>
      <c r="K1575" s="34"/>
      <c r="L1575" s="34"/>
      <c r="M1575" s="34"/>
      <c r="N1575" s="34"/>
      <c r="O1575" s="34"/>
      <c r="P1575" s="34"/>
    </row>
    <row r="1576" spans="8:16" x14ac:dyDescent="0.35">
      <c r="H1576" s="34"/>
      <c r="I1576" s="34"/>
      <c r="J1576" s="34"/>
      <c r="K1576" s="34"/>
      <c r="L1576" s="34"/>
      <c r="M1576" s="34"/>
      <c r="N1576" s="34"/>
      <c r="O1576" s="34"/>
      <c r="P1576" s="34"/>
    </row>
    <row r="1577" spans="8:16" x14ac:dyDescent="0.35">
      <c r="H1577" s="34"/>
      <c r="I1577" s="34"/>
      <c r="J1577" s="34"/>
      <c r="K1577" s="34"/>
      <c r="L1577" s="34"/>
      <c r="M1577" s="34"/>
      <c r="N1577" s="34"/>
      <c r="O1577" s="34"/>
      <c r="P1577" s="34"/>
    </row>
    <row r="1578" spans="8:16" x14ac:dyDescent="0.35">
      <c r="H1578" s="34"/>
      <c r="I1578" s="34"/>
      <c r="J1578" s="34"/>
      <c r="K1578" s="34"/>
      <c r="L1578" s="34"/>
      <c r="M1578" s="34"/>
      <c r="N1578" s="34"/>
      <c r="O1578" s="34"/>
      <c r="P1578" s="34"/>
    </row>
    <row r="1579" spans="8:16" x14ac:dyDescent="0.35">
      <c r="H1579" s="34"/>
      <c r="I1579" s="34"/>
      <c r="J1579" s="34"/>
      <c r="K1579" s="34"/>
      <c r="L1579" s="34"/>
      <c r="M1579" s="34"/>
      <c r="N1579" s="34"/>
      <c r="O1579" s="34"/>
      <c r="P1579" s="34"/>
    </row>
    <row r="1580" spans="8:16" x14ac:dyDescent="0.35">
      <c r="H1580" s="34"/>
      <c r="I1580" s="34"/>
      <c r="J1580" s="34"/>
      <c r="K1580" s="34"/>
      <c r="L1580" s="34"/>
      <c r="M1580" s="34"/>
      <c r="N1580" s="34"/>
      <c r="O1580" s="34"/>
      <c r="P1580" s="34"/>
    </row>
    <row r="1581" spans="8:16" x14ac:dyDescent="0.35">
      <c r="H1581" s="34"/>
      <c r="I1581" s="34"/>
      <c r="J1581" s="34"/>
      <c r="K1581" s="34"/>
      <c r="L1581" s="34"/>
      <c r="M1581" s="34"/>
      <c r="N1581" s="34"/>
      <c r="O1581" s="34"/>
      <c r="P1581" s="34"/>
    </row>
    <row r="1582" spans="8:16" x14ac:dyDescent="0.35">
      <c r="H1582" s="34"/>
      <c r="I1582" s="34"/>
      <c r="J1582" s="34"/>
      <c r="K1582" s="34"/>
      <c r="L1582" s="34"/>
      <c r="M1582" s="34"/>
      <c r="N1582" s="34"/>
      <c r="O1582" s="34"/>
      <c r="P1582" s="34"/>
    </row>
  </sheetData>
  <mergeCells count="4">
    <mergeCell ref="H1491:P1491"/>
    <mergeCell ref="B1:D2"/>
    <mergeCell ref="E1:G2"/>
    <mergeCell ref="A1494:B1494"/>
  </mergeCells>
  <conditionalFormatting sqref="D1508">
    <cfRule type="cellIs" dxfId="2" priority="1" operator="lessThan">
      <formula>0.5</formula>
    </cfRule>
    <cfRule type="cellIs" dxfId="1" priority="2" operator="greaterThan">
      <formula>0.501</formula>
    </cfRule>
  </conditionalFormatting>
  <conditionalFormatting sqref="E1477:E1490">
    <cfRule type="cellIs" dxfId="0" priority="3" operator="lessThan">
      <formula>0.05</formula>
    </cfRule>
  </conditionalFormatting>
  <dataValidations count="9">
    <dataValidation type="list" allowBlank="1" showInputMessage="1" showErrorMessage="1" sqref="C1496" xr:uid="{DB8E08A3-BCD9-4587-8A00-048E4894DDE8}">
      <formula1>$H$1495</formula1>
    </dataValidation>
    <dataValidation type="list" allowBlank="1" showInputMessage="1" showErrorMessage="1" sqref="C1497" xr:uid="{5A9B6A45-490C-4915-B913-7F875382CF68}">
      <formula1>$I$1495:$I$1557</formula1>
    </dataValidation>
    <dataValidation type="list" allowBlank="1" showInputMessage="1" showErrorMessage="1" sqref="C1498" xr:uid="{58E233E1-7676-4B8A-968B-5CDF8B15429D}">
      <formula1>$J$1495:$J$1526</formula1>
    </dataValidation>
    <dataValidation type="list" allowBlank="1" showInputMessage="1" showErrorMessage="1" sqref="C1499 C1506" xr:uid="{A962A2D9-9712-44C3-9C50-85149FAE63E6}">
      <formula1>$K$1495:$K$1498</formula1>
    </dataValidation>
    <dataValidation type="list" allowBlank="1" showInputMessage="1" showErrorMessage="1" sqref="C1500" xr:uid="{76EFD87C-FA8F-4976-A127-F52D3E3806FB}">
      <formula1>$L$1495:$L$1496</formula1>
    </dataValidation>
    <dataValidation type="list" allowBlank="1" showInputMessage="1" showErrorMessage="1" sqref="C1501" xr:uid="{4A7CACB3-42B7-4912-9AD9-6ECE2288D46D}">
      <formula1>$M$1495:$M$1503</formula1>
    </dataValidation>
    <dataValidation type="list" allowBlank="1" showInputMessage="1" showErrorMessage="1" sqref="C1502 C1505" xr:uid="{277E91FD-E9A2-4045-BCB3-51D0ABFB122D}">
      <formula1>$N$1495:$N$1499</formula1>
    </dataValidation>
    <dataValidation type="list" allowBlank="1" showInputMessage="1" showErrorMessage="1" sqref="C1503" xr:uid="{04B8A225-B830-46C2-A724-1D6EEF72AFDD}">
      <formula1>$O$1495:$O$1497</formula1>
    </dataValidation>
    <dataValidation type="list" allowBlank="1" showInputMessage="1" showErrorMessage="1" sqref="C1504" xr:uid="{43361A8A-F89C-4363-BE86-374387A98384}">
      <formula1>$P$1495:$P$1496</formula1>
    </dataValidation>
  </dataValidations>
  <hyperlinks>
    <hyperlink ref="B1" location="MODEL!AU1" display="CLASSIFICATION TABLE" xr:uid="{53C7A3A1-5111-4535-9F80-97DEB711F241}"/>
    <hyperlink ref="E1" location="MODEL!A1495" display="GO TO THE MODEL" xr:uid="{A51CF336-ECA7-4C8B-8E3E-5A1B20970948}"/>
  </hyperlinks>
  <pageMargins left="0.7" right="0.7" top="0.75" bottom="0.75" header="0.3" footer="0.3"/>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vt:lpstr>
      <vt:lpstr>Working_sheet</vt:lpstr>
      <vt:lpstr>Legend_Trans.</vt:lpstr>
      <vt:lpstr>Transform</vt:lpstr>
      <vt:lpstr>Outliers</vt:lpstr>
      <vt:lpstr>STEPS</vt:lpstr>
      <vt:lpstr>DASHBOARD</vt:lpstr>
      <vt:lpstr>MODEL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Satyam Meena</cp:lastModifiedBy>
  <dcterms:created xsi:type="dcterms:W3CDTF">2020-06-14T03:25:16Z</dcterms:created>
  <dcterms:modified xsi:type="dcterms:W3CDTF">2024-08-19T09:05:31Z</dcterms:modified>
</cp:coreProperties>
</file>